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94215E1-9158-4FAF-8326-46BC4238C808}" xr6:coauthVersionLast="47" xr6:coauthVersionMax="47" xr10:uidLastSave="{00000000-0000-0000-0000-000000000000}"/>
  <bookViews>
    <workbookView xWindow="-28920" yWindow="-120" windowWidth="29040" windowHeight="15840" tabRatio="653" activeTab="3"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1" i="11" l="1"/>
  <c r="S41" i="11"/>
  <c r="D41" i="11"/>
  <c r="C41" i="11"/>
  <c r="B41" i="11"/>
  <c r="V41" i="11" s="1"/>
  <c r="T28" i="11"/>
  <c r="S28" i="11"/>
  <c r="D28" i="11"/>
  <c r="C28" i="11"/>
  <c r="T25" i="11"/>
  <c r="S25" i="11"/>
  <c r="D25" i="11"/>
  <c r="C25" i="11"/>
  <c r="T12" i="11"/>
  <c r="S12" i="11"/>
  <c r="D12" i="11"/>
  <c r="C12" i="11"/>
  <c r="T67" i="11"/>
  <c r="S67" i="11"/>
  <c r="D67" i="11"/>
  <c r="C67" i="11"/>
  <c r="T64" i="11"/>
  <c r="S64" i="11"/>
  <c r="D64" i="11"/>
  <c r="C64" i="11"/>
  <c r="D48" i="11" l="1"/>
  <c r="D49" i="11"/>
  <c r="T46" i="11"/>
  <c r="S46" i="11"/>
  <c r="D46" i="11"/>
  <c r="C46" i="11"/>
  <c r="B46" i="11"/>
  <c r="V46" i="11" s="1"/>
  <c r="T49" i="11"/>
  <c r="S49" i="11"/>
  <c r="C49" i="11"/>
  <c r="B49" i="11"/>
  <c r="V49" i="11" s="1"/>
  <c r="C48" i="11"/>
  <c r="S48" i="11"/>
  <c r="T48" i="11"/>
  <c r="T55" i="11"/>
  <c r="S55" i="11"/>
  <c r="C55" i="11"/>
  <c r="T53" i="11"/>
  <c r="S53" i="11"/>
  <c r="C53" i="11"/>
  <c r="T70" i="11" l="1"/>
  <c r="S70" i="11"/>
  <c r="T71" i="11"/>
  <c r="S71" i="11"/>
  <c r="C71" i="11"/>
  <c r="AB35" i="11"/>
  <c r="AB34" i="11"/>
  <c r="J25" i="8" l="1"/>
  <c r="L25" i="8"/>
  <c r="J26" i="8"/>
  <c r="L26" i="8"/>
  <c r="T58" i="11"/>
  <c r="S58" i="11"/>
  <c r="T37" i="11"/>
  <c r="S37" i="11"/>
  <c r="T38" i="11"/>
  <c r="S38" i="11"/>
  <c r="C38" i="11"/>
  <c r="T21" i="11"/>
  <c r="S21" i="11"/>
  <c r="T22" i="11"/>
  <c r="S22" i="11"/>
  <c r="C22" i="11"/>
  <c r="T6" i="11"/>
  <c r="S6" i="11"/>
  <c r="T7" i="11"/>
  <c r="S7" i="11"/>
  <c r="C7" i="11"/>
  <c r="T59" i="11"/>
  <c r="S59" i="11"/>
  <c r="S19" i="11" l="1"/>
  <c r="T19" i="11"/>
  <c r="S20" i="11"/>
  <c r="T20" i="11"/>
  <c r="S10" i="11"/>
  <c r="T10" i="11"/>
  <c r="S11" i="11"/>
  <c r="T11" i="11"/>
  <c r="S60" i="11"/>
  <c r="T60" i="11"/>
  <c r="S61" i="11"/>
  <c r="T61" i="11"/>
  <c r="C20" i="11"/>
  <c r="C11" i="11"/>
  <c r="C61" i="11"/>
  <c r="AA370" i="9" l="1"/>
  <c r="AA339" i="9"/>
  <c r="T52" i="11" l="1"/>
  <c r="S52" i="11"/>
  <c r="C52" i="11"/>
  <c r="T50" i="11"/>
  <c r="S50" i="11"/>
  <c r="C50" i="11"/>
  <c r="T51" i="11"/>
  <c r="S51" i="11"/>
  <c r="C51" i="11"/>
  <c r="T35" i="11"/>
  <c r="S35" i="11"/>
  <c r="C35" i="11"/>
  <c r="T36" i="11"/>
  <c r="S36" i="11"/>
  <c r="C36" i="11"/>
  <c r="C19" i="11"/>
  <c r="C17" i="11"/>
  <c r="S17" i="11"/>
  <c r="T17" i="11"/>
  <c r="T18" i="11"/>
  <c r="S18" i="11"/>
  <c r="C18" i="11"/>
  <c r="T4" i="11"/>
  <c r="S4" i="11"/>
  <c r="C4" i="11"/>
  <c r="T5" i="11"/>
  <c r="S5" i="11"/>
  <c r="C5" i="11"/>
  <c r="C60" i="11"/>
  <c r="C62" i="11" l="1"/>
  <c r="S62" i="11"/>
  <c r="T62" i="11"/>
  <c r="C63" i="11"/>
  <c r="S63" i="11"/>
  <c r="T63" i="11"/>
  <c r="C58" i="11"/>
  <c r="C59" i="11"/>
  <c r="C42" i="11"/>
  <c r="S42" i="11"/>
  <c r="T42" i="11"/>
  <c r="C43" i="11"/>
  <c r="S43" i="11"/>
  <c r="T43" i="11"/>
  <c r="C23" i="11"/>
  <c r="S23" i="11"/>
  <c r="T23" i="11"/>
  <c r="C24" i="11"/>
  <c r="S24" i="11"/>
  <c r="T24" i="11"/>
  <c r="C26" i="11"/>
  <c r="S26" i="11"/>
  <c r="T26" i="11"/>
  <c r="C27" i="11"/>
  <c r="S27" i="11"/>
  <c r="T27" i="11"/>
  <c r="C10" i="11"/>
  <c r="T13" i="11"/>
  <c r="S13" i="11"/>
  <c r="C13" i="11"/>
  <c r="B13" i="11"/>
  <c r="V13" i="11" l="1"/>
  <c r="AB33" i="11"/>
  <c r="T32" i="11"/>
  <c r="S32" i="11"/>
  <c r="C32" i="11"/>
  <c r="C70" i="11"/>
  <c r="B68" i="11" l="1"/>
  <c r="B65" i="11"/>
  <c r="B62" i="11"/>
  <c r="B58" i="11"/>
  <c r="V58" i="11" s="1"/>
  <c r="B56" i="11"/>
  <c r="B54" i="11"/>
  <c r="B55" i="11" s="1"/>
  <c r="V55" i="11" s="1"/>
  <c r="B47" i="11"/>
  <c r="B44" i="11"/>
  <c r="B42" i="11"/>
  <c r="E41" i="11" s="1"/>
  <c r="B39" i="11"/>
  <c r="B40" i="11" s="1"/>
  <c r="B33" i="11"/>
  <c r="B29" i="11"/>
  <c r="B15" i="11"/>
  <c r="B16" i="11" s="1"/>
  <c r="B14" i="11"/>
  <c r="E13" i="11" s="1"/>
  <c r="B4" i="11"/>
  <c r="B2" i="11"/>
  <c r="T69" i="11"/>
  <c r="S69" i="11"/>
  <c r="C69" i="11"/>
  <c r="B48" i="11" l="1"/>
  <c r="E48" i="11" s="1"/>
  <c r="E46" i="11"/>
  <c r="E55" i="11"/>
  <c r="B21" i="11"/>
  <c r="V21" i="11" s="1"/>
  <c r="B6" i="11"/>
  <c r="B45" i="11"/>
  <c r="E44" i="11" s="1"/>
  <c r="B52" i="11"/>
  <c r="B19" i="11"/>
  <c r="V19" i="11" s="1"/>
  <c r="V4" i="11"/>
  <c r="B5" i="11"/>
  <c r="E4" i="11" s="1"/>
  <c r="V62" i="11"/>
  <c r="B59" i="11"/>
  <c r="V59" i="11" s="1"/>
  <c r="B43" i="11"/>
  <c r="E42" i="11" s="1"/>
  <c r="V42" i="11"/>
  <c r="B26" i="11"/>
  <c r="B63" i="11"/>
  <c r="B64" i="11" s="1"/>
  <c r="B50" i="11"/>
  <c r="E49" i="11" s="1"/>
  <c r="B34" i="11"/>
  <c r="E15" i="11"/>
  <c r="B17" i="11"/>
  <c r="B70" i="11"/>
  <c r="V70" i="11" s="1"/>
  <c r="B57" i="11"/>
  <c r="E57" i="11" s="1"/>
  <c r="B66" i="11"/>
  <c r="B37" i="11"/>
  <c r="E40" i="11"/>
  <c r="E39" i="11"/>
  <c r="B69" i="11"/>
  <c r="B30" i="11"/>
  <c r="B35" i="11"/>
  <c r="B3" i="11"/>
  <c r="B67" i="11" l="1"/>
  <c r="B60" i="11"/>
  <c r="V64" i="11"/>
  <c r="E64" i="11"/>
  <c r="E47" i="11"/>
  <c r="V48" i="11"/>
  <c r="B31" i="11"/>
  <c r="B7" i="11"/>
  <c r="E6" i="11" s="1"/>
  <c r="B53" i="11"/>
  <c r="E52" i="11" s="1"/>
  <c r="B71" i="11"/>
  <c r="B22" i="11"/>
  <c r="V22" i="11" s="1"/>
  <c r="B38" i="11"/>
  <c r="E38" i="11" s="1"/>
  <c r="V37" i="11"/>
  <c r="V6" i="11"/>
  <c r="E58" i="11"/>
  <c r="V60" i="11"/>
  <c r="B20" i="11"/>
  <c r="V20" i="11" s="1"/>
  <c r="E45" i="11"/>
  <c r="E34" i="11"/>
  <c r="E30" i="11"/>
  <c r="V52" i="11"/>
  <c r="V50" i="11"/>
  <c r="B51" i="11"/>
  <c r="E50" i="11" s="1"/>
  <c r="V35" i="11"/>
  <c r="B36" i="11"/>
  <c r="E35" i="11" s="1"/>
  <c r="V17" i="11"/>
  <c r="B18" i="11"/>
  <c r="E17" i="11" s="1"/>
  <c r="E5" i="11"/>
  <c r="V5" i="11"/>
  <c r="V63" i="11"/>
  <c r="E63" i="11"/>
  <c r="E62" i="11"/>
  <c r="E59" i="11"/>
  <c r="E43" i="11"/>
  <c r="V43" i="11"/>
  <c r="V26" i="11"/>
  <c r="B27" i="11"/>
  <c r="B23" i="11"/>
  <c r="B10" i="11"/>
  <c r="E16" i="11"/>
  <c r="E33" i="11"/>
  <c r="E56" i="11"/>
  <c r="E65" i="11"/>
  <c r="E54" i="11"/>
  <c r="E2" i="11"/>
  <c r="E69" i="11"/>
  <c r="V69" i="11"/>
  <c r="E68" i="11"/>
  <c r="E29" i="11"/>
  <c r="E14" i="11"/>
  <c r="E37" i="11" l="1"/>
  <c r="E26" i="11"/>
  <c r="B28" i="11"/>
  <c r="V67" i="11"/>
  <c r="E67" i="11"/>
  <c r="E66" i="11"/>
  <c r="B61" i="11"/>
  <c r="B32" i="11"/>
  <c r="E31" i="11" s="1"/>
  <c r="V7" i="11"/>
  <c r="B8" i="11"/>
  <c r="B9" i="11" s="1"/>
  <c r="E8" i="11" s="1"/>
  <c r="V53" i="11"/>
  <c r="E53" i="11"/>
  <c r="E21" i="11"/>
  <c r="V71" i="11"/>
  <c r="E71" i="11"/>
  <c r="V38" i="11"/>
  <c r="E22" i="11"/>
  <c r="E19" i="11"/>
  <c r="B11" i="11"/>
  <c r="V10" i="11"/>
  <c r="E20" i="11"/>
  <c r="E3" i="11"/>
  <c r="V51" i="11"/>
  <c r="E51" i="11"/>
  <c r="V36" i="11"/>
  <c r="E36" i="11"/>
  <c r="V18" i="11"/>
  <c r="E18" i="11"/>
  <c r="V23" i="11"/>
  <c r="B24" i="11"/>
  <c r="B25" i="11" s="1"/>
  <c r="E27" i="11"/>
  <c r="V27" i="11"/>
  <c r="E70" i="11"/>
  <c r="V28" i="11" l="1"/>
  <c r="E28" i="11"/>
  <c r="V25" i="11"/>
  <c r="E25" i="11"/>
  <c r="V11" i="11"/>
  <c r="B12" i="11"/>
  <c r="E11" i="11" s="1"/>
  <c r="V61" i="11"/>
  <c r="E60" i="11"/>
  <c r="E61" i="11"/>
  <c r="V32" i="11"/>
  <c r="E32" i="11"/>
  <c r="E9" i="11"/>
  <c r="E7" i="11"/>
  <c r="E10" i="11"/>
  <c r="E24" i="11"/>
  <c r="V24" i="11"/>
  <c r="E23" i="11"/>
  <c r="AH333" i="9"/>
  <c r="V12" i="11" l="1"/>
  <c r="E12" i="11"/>
  <c r="AB32" i="1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J28" i="8" l="1"/>
  <c r="J29" i="8"/>
  <c r="S68" i="11" l="1"/>
  <c r="S66" i="11"/>
  <c r="S65" i="11"/>
  <c r="S57" i="11"/>
  <c r="S56" i="11"/>
  <c r="S54" i="11"/>
  <c r="S47" i="11"/>
  <c r="S45" i="11"/>
  <c r="S44" i="11"/>
  <c r="S40" i="11"/>
  <c r="S39" i="11"/>
  <c r="S34" i="11"/>
  <c r="S33" i="11"/>
  <c r="S31" i="11"/>
  <c r="S30" i="11"/>
  <c r="S29" i="11"/>
  <c r="S16" i="11"/>
  <c r="S15" i="11"/>
  <c r="S14" i="11"/>
  <c r="S9" i="11"/>
  <c r="S8" i="11"/>
  <c r="S3" i="11"/>
  <c r="S2" i="11"/>
  <c r="V68" i="11" l="1"/>
  <c r="V66" i="11"/>
  <c r="V65" i="11"/>
  <c r="V57" i="11"/>
  <c r="V56" i="11"/>
  <c r="V54" i="11"/>
  <c r="V47" i="11"/>
  <c r="V45" i="11"/>
  <c r="V44" i="11"/>
  <c r="V40" i="11"/>
  <c r="V39" i="11"/>
  <c r="V34" i="11"/>
  <c r="V33" i="11"/>
  <c r="V31" i="11"/>
  <c r="V30" i="11"/>
  <c r="V29" i="11"/>
  <c r="V16" i="11"/>
  <c r="V15" i="11"/>
  <c r="V14" i="11"/>
  <c r="V9" i="11"/>
  <c r="V8" i="11"/>
  <c r="V3" i="11"/>
  <c r="V2" i="11"/>
  <c r="U2" i="11" s="1"/>
  <c r="U3" i="11" l="1"/>
  <c r="U4" i="11" l="1"/>
  <c r="U5" i="11" l="1"/>
  <c r="U6" i="11" l="1"/>
  <c r="U7" i="11" s="1"/>
  <c r="C68" i="11"/>
  <c r="C66" i="11"/>
  <c r="C65" i="11"/>
  <c r="C57" i="11"/>
  <c r="C56" i="11"/>
  <c r="C54" i="11"/>
  <c r="C47" i="11"/>
  <c r="C45" i="11"/>
  <c r="C44" i="11"/>
  <c r="C40" i="11"/>
  <c r="C39" i="11"/>
  <c r="C37" i="11"/>
  <c r="C34" i="11"/>
  <c r="C33" i="11"/>
  <c r="C31" i="11"/>
  <c r="C30" i="11"/>
  <c r="C29" i="11"/>
  <c r="C21" i="11"/>
  <c r="C16" i="11"/>
  <c r="C15" i="11"/>
  <c r="C14" i="11"/>
  <c r="C9" i="11"/>
  <c r="C8" i="11"/>
  <c r="C6" i="11"/>
  <c r="C3" i="11"/>
  <c r="C2" i="11"/>
  <c r="T68" i="11"/>
  <c r="T66" i="11"/>
  <c r="T65" i="11"/>
  <c r="T57" i="11"/>
  <c r="T56" i="11"/>
  <c r="T54" i="11"/>
  <c r="T47" i="11"/>
  <c r="T45" i="11"/>
  <c r="T44" i="11"/>
  <c r="T40" i="11"/>
  <c r="T39" i="11"/>
  <c r="T34" i="11"/>
  <c r="T33" i="11"/>
  <c r="T31" i="11"/>
  <c r="T30" i="11"/>
  <c r="T29" i="11"/>
  <c r="T16" i="11"/>
  <c r="T15" i="11"/>
  <c r="T14" i="11"/>
  <c r="T9" i="11"/>
  <c r="T8" i="11"/>
  <c r="T3" i="11"/>
  <c r="T2" i="11"/>
  <c r="U8" i="11" l="1"/>
  <c r="U9" i="11" s="1"/>
  <c r="U10" i="11" s="1"/>
  <c r="U11" i="11" s="1"/>
  <c r="AZ6" i="9"/>
  <c r="U12" i="11" l="1"/>
  <c r="U13" i="11" s="1"/>
  <c r="U14" i="11" s="1"/>
  <c r="U15" i="11" s="1"/>
  <c r="U16" i="11" s="1"/>
  <c r="U17" i="11" s="1"/>
  <c r="U18" i="11" s="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19" i="11" l="1"/>
  <c r="U20" i="11" s="1"/>
  <c r="AW11" i="9"/>
  <c r="AW12" i="9"/>
  <c r="AW8" i="9"/>
  <c r="AW9" i="9"/>
  <c r="AW13" i="9"/>
  <c r="AW5" i="9"/>
  <c r="AW4" i="9"/>
  <c r="AW3" i="9"/>
  <c r="AW6" i="9"/>
  <c r="AW7" i="9"/>
  <c r="AW14" i="9"/>
  <c r="AW15" i="9"/>
  <c r="AW2" i="9"/>
  <c r="U21" i="11" l="1"/>
  <c r="J32" i="8"/>
  <c r="J31" i="8"/>
  <c r="J30" i="8"/>
  <c r="J27" i="8"/>
  <c r="J24" i="8"/>
  <c r="J23" i="8"/>
  <c r="J22" i="8"/>
  <c r="J21" i="8"/>
  <c r="J20" i="8"/>
  <c r="J19" i="8"/>
  <c r="J18" i="8"/>
  <c r="J17" i="8"/>
  <c r="J16" i="8"/>
  <c r="J15" i="8"/>
  <c r="J14" i="8"/>
  <c r="J13" i="8"/>
  <c r="J12" i="8"/>
  <c r="J11" i="8"/>
  <c r="J10" i="8"/>
  <c r="J9" i="8"/>
  <c r="J8" i="8"/>
  <c r="J7" i="8"/>
  <c r="J6" i="8"/>
  <c r="J5" i="8"/>
  <c r="J4" i="8"/>
  <c r="J3" i="8"/>
  <c r="J2" i="8"/>
  <c r="U22" i="11" l="1"/>
  <c r="U23" i="11" s="1"/>
  <c r="U24" i="11" s="1"/>
  <c r="AK15" i="9"/>
  <c r="AK26" i="9"/>
  <c r="AK35" i="9"/>
  <c r="AK37" i="9"/>
  <c r="AK44" i="9"/>
  <c r="AK47" i="9"/>
  <c r="AK50" i="9"/>
  <c r="AK51" i="9"/>
  <c r="AK55" i="9"/>
  <c r="AK64" i="9"/>
  <c r="AK76" i="9"/>
  <c r="AK80" i="9"/>
  <c r="AK81" i="9"/>
  <c r="AK87" i="9"/>
  <c r="AK94" i="9"/>
  <c r="AK95" i="9"/>
  <c r="AK96" i="9"/>
  <c r="AK106" i="9"/>
  <c r="AK114" i="9"/>
  <c r="AK116" i="9"/>
  <c r="AK134" i="9"/>
  <c r="AK136" i="9"/>
  <c r="AK145" i="9"/>
  <c r="AK154" i="9"/>
  <c r="AK156" i="9"/>
  <c r="AK165" i="9"/>
  <c r="AK175" i="9"/>
  <c r="AK185" i="9"/>
  <c r="AK194" i="9"/>
  <c r="AK216" i="9"/>
  <c r="AK224" i="9"/>
  <c r="AK231" i="9"/>
  <c r="AK234" i="9"/>
  <c r="AK286" i="9"/>
  <c r="AK295" i="9"/>
  <c r="AK311" i="9"/>
  <c r="AK319" i="9"/>
  <c r="AK350" i="9"/>
  <c r="U25" i="11" l="1"/>
  <c r="U26" i="11" s="1"/>
  <c r="U27" i="11" s="1"/>
  <c r="AU12" i="9"/>
  <c r="AU11" i="9"/>
  <c r="AU10" i="9"/>
  <c r="U28" i="11" l="1"/>
  <c r="U29" i="11" s="1"/>
  <c r="U30" i="11" s="1"/>
  <c r="AU20" i="9"/>
  <c r="AU21" i="9"/>
  <c r="AU19" i="9"/>
  <c r="U31" i="11" l="1"/>
  <c r="U32" i="11" s="1"/>
  <c r="U33" i="11" s="1"/>
  <c r="U34" i="11" s="1"/>
  <c r="U35" i="11" s="1"/>
  <c r="U36" i="11" s="1"/>
  <c r="U37" i="11" s="1"/>
  <c r="U38" i="11" s="1"/>
  <c r="U39" i="11" s="1"/>
  <c r="U40"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U41" i="11" l="1"/>
  <c r="U42" i="11" s="1"/>
  <c r="U43" i="11" s="1"/>
  <c r="U44" i="11" s="1"/>
  <c r="U45" i="11" s="1"/>
  <c r="U46" i="11" s="1"/>
  <c r="U47" i="11" s="1"/>
  <c r="U48" i="11" s="1"/>
  <c r="U49" i="11" s="1"/>
  <c r="U50" i="11" s="1"/>
  <c r="U51" i="11" s="1"/>
  <c r="U52" i="11" s="1"/>
  <c r="U53" i="11" s="1"/>
  <c r="U54" i="11" s="1"/>
  <c r="U55" i="11" s="1"/>
  <c r="U56" i="11" s="1"/>
  <c r="U57" i="11" s="1"/>
  <c r="U58" i="11" s="1"/>
  <c r="U59" i="11" s="1"/>
  <c r="CA43" i="9"/>
  <c r="U60" i="11" l="1"/>
  <c r="U61" i="11" s="1"/>
  <c r="U62" i="11" s="1"/>
  <c r="U63" i="11" s="1"/>
  <c r="U64" i="11" s="1"/>
  <c r="U65" i="11" s="1"/>
  <c r="U66" i="11" s="1"/>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U67" i="11" l="1"/>
  <c r="U68" i="11" s="1"/>
  <c r="U69" i="11" s="1"/>
  <c r="U70" i="11" s="1"/>
  <c r="U71" i="11" s="1"/>
  <c r="CA2" i="9"/>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X2" i="11" l="1"/>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P66" i="9" l="1"/>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R66" i="9" l="1"/>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N350" i="9" l="1"/>
  <c r="T350" i="9" s="1"/>
  <c r="S349" i="9"/>
  <c r="D3" i="8"/>
  <c r="E3" i="8" s="1"/>
  <c r="AC9" i="8"/>
  <c r="AC10" i="8" s="1"/>
  <c r="R2" i="8"/>
  <c r="S350" i="9" l="1"/>
  <c r="D4" i="8"/>
  <c r="E4" i="8" s="1"/>
  <c r="D5" i="8" l="1"/>
  <c r="E5" i="8" s="1"/>
  <c r="D6" i="8" l="1"/>
  <c r="E6" i="8" s="1"/>
  <c r="D7" i="8" l="1"/>
  <c r="E7" i="8" s="1"/>
  <c r="AJ331" i="9"/>
  <c r="AJ362" i="9"/>
  <c r="AJ360" i="9"/>
  <c r="D8" i="8" l="1"/>
  <c r="E8" i="8" s="1"/>
  <c r="D9" i="8" l="1"/>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110" i="9"/>
  <c r="AK111"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311" i="9"/>
  <c r="AA100" i="9"/>
  <c r="AA101" i="9"/>
  <c r="AN311" i="9" l="1"/>
  <c r="AN370" i="9"/>
  <c r="AN100" i="9"/>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30"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A310" i="9" l="1"/>
  <c r="AN339" i="9" l="1"/>
  <c r="AN310" i="9"/>
  <c r="AK290" i="9" l="1"/>
  <c r="AK291" i="9"/>
  <c r="AK270" i="9"/>
  <c r="AK271" i="9"/>
  <c r="AK251" i="9"/>
  <c r="AK250" i="9"/>
  <c r="AK220" i="9"/>
  <c r="AK221" i="9"/>
  <c r="AK141" i="9"/>
  <c r="AK140" i="9"/>
  <c r="AK191" i="9"/>
  <c r="AK190" i="9"/>
  <c r="N346" i="9" l="1"/>
  <c r="N317" i="9"/>
  <c r="Q317" i="9" s="1"/>
  <c r="Q318" i="9" s="1"/>
  <c r="Q319" i="9" s="1"/>
  <c r="N318" i="9"/>
  <c r="AA190" i="9"/>
  <c r="AA191" i="9"/>
  <c r="T346" i="9" l="1"/>
  <c r="AV6" i="9" s="1"/>
  <c r="S346" i="9"/>
  <c r="R346" i="9"/>
  <c r="Q346" i="9"/>
  <c r="R317" i="9"/>
  <c r="R318" i="9" s="1"/>
  <c r="R319" i="9" s="1"/>
  <c r="T317" i="9"/>
  <c r="S317" i="9"/>
  <c r="T318" i="9"/>
  <c r="AV11" i="9" s="1"/>
  <c r="S318" i="9"/>
  <c r="AN191" i="9"/>
  <c r="AN190" i="9"/>
  <c r="AA80" i="9" l="1"/>
  <c r="AA171" i="9"/>
  <c r="AA221" i="9"/>
  <c r="AA170" i="9"/>
  <c r="AA81" i="9"/>
  <c r="AA291" i="9"/>
  <c r="AA290" i="9"/>
  <c r="AN171" i="9" l="1"/>
  <c r="AN170" i="9"/>
  <c r="AN81" i="9"/>
  <c r="AN80" i="9"/>
  <c r="AN290" i="9"/>
  <c r="AN221" i="9"/>
  <c r="AN291" i="9"/>
  <c r="AK315" i="9" l="1"/>
  <c r="AK316" i="9"/>
  <c r="AK346" i="9"/>
  <c r="AK347" i="9"/>
  <c r="AK364" i="9"/>
  <c r="AK333" i="9"/>
  <c r="AK160" i="9"/>
  <c r="AK161" i="9"/>
  <c r="AK356" i="9"/>
  <c r="AK325" i="9"/>
  <c r="AK355" i="9"/>
  <c r="AK324" i="9"/>
  <c r="AK121" i="9"/>
  <c r="AK30" i="9"/>
  <c r="AK31" i="9"/>
  <c r="AK201" i="9"/>
  <c r="AK329" i="9"/>
  <c r="AK360" i="9"/>
  <c r="AK200" i="9"/>
  <c r="AK71" i="9"/>
  <c r="AK70" i="9"/>
  <c r="AK367" i="9"/>
  <c r="AK11" i="9"/>
  <c r="AK336" i="9"/>
  <c r="AK10" i="9"/>
  <c r="AK320" i="9"/>
  <c r="AK351" i="9"/>
  <c r="AK120" i="9"/>
  <c r="AA360" i="9" l="1"/>
  <c r="AA329" i="9"/>
  <c r="AA367" i="9"/>
  <c r="AA342" i="9"/>
  <c r="AA336" i="9"/>
  <c r="AA373" i="9"/>
  <c r="AA351" i="9"/>
  <c r="AA320" i="9"/>
  <c r="AA354" i="9"/>
  <c r="AA161" i="9"/>
  <c r="AA347" i="9"/>
  <c r="AA346" i="9"/>
  <c r="AA316" i="9"/>
  <c r="AA160" i="9"/>
  <c r="AA200" i="9"/>
  <c r="AA315" i="9"/>
  <c r="AA201" i="9"/>
  <c r="AA323" i="9"/>
  <c r="AN323" i="9" l="1"/>
  <c r="AN354" i="9"/>
  <c r="AN342" i="9"/>
  <c r="AN373" i="9"/>
  <c r="AN316" i="9"/>
  <c r="AN161" i="9"/>
  <c r="AN315" i="9"/>
  <c r="AN200" i="9"/>
  <c r="AN160" i="9"/>
  <c r="AN367" i="9"/>
  <c r="AN347" i="9"/>
  <c r="AN346" i="9"/>
  <c r="AN201" i="9"/>
  <c r="AN351" i="9"/>
  <c r="AN320" i="9"/>
  <c r="AN336" i="9"/>
  <c r="AN360" i="9"/>
  <c r="AN329" i="9"/>
  <c r="CB33" i="9" l="1"/>
  <c r="CB35" i="9"/>
  <c r="CB28" i="9"/>
  <c r="CB7" i="9"/>
  <c r="CB24" i="9"/>
  <c r="CB39" i="9" l="1"/>
  <c r="D55" i="11"/>
  <c r="AK90" i="9"/>
  <c r="AK91" i="9"/>
  <c r="CB16" i="9"/>
  <c r="AK301" i="9"/>
  <c r="AK300" i="9"/>
  <c r="AK362" i="9"/>
  <c r="AK363" i="9"/>
  <c r="AK331" i="9"/>
  <c r="AK332" i="9"/>
  <c r="CB29" i="9"/>
  <c r="AK361" i="9"/>
  <c r="AK330" i="9"/>
  <c r="AK280" i="9"/>
  <c r="CB34" i="9"/>
  <c r="CB13" i="9"/>
  <c r="D5" i="11"/>
  <c r="CB6" i="9"/>
  <c r="AK150" i="9"/>
  <c r="AK151" i="9"/>
  <c r="AK20" i="9"/>
  <c r="AK21" i="9"/>
  <c r="CB12" i="9"/>
  <c r="AK349" i="9"/>
  <c r="AK318" i="9"/>
  <c r="AK348" i="9"/>
  <c r="CB9" i="9"/>
  <c r="AK317" i="9"/>
  <c r="AK369" i="9"/>
  <c r="AK338" i="9"/>
  <c r="AK337" i="9"/>
  <c r="AK368" i="9"/>
  <c r="CB14" i="9"/>
  <c r="AK372" i="9"/>
  <c r="AK340" i="9"/>
  <c r="CB26" i="9"/>
  <c r="AK371" i="9"/>
  <c r="AK341" i="9"/>
  <c r="AK211" i="9"/>
  <c r="AK210" i="9"/>
  <c r="CB40" i="9"/>
  <c r="CB11" i="9"/>
  <c r="CB43" i="9"/>
  <c r="CB27" i="9"/>
  <c r="CB10" i="9"/>
  <c r="D20" i="11"/>
  <c r="CB3" i="9"/>
  <c r="N270" i="9" s="1"/>
  <c r="CB45" i="9"/>
  <c r="AK281" i="9"/>
  <c r="CB18" i="9"/>
  <c r="AK60" i="9"/>
  <c r="AK61" i="9"/>
  <c r="CB25" i="9"/>
  <c r="CB36" i="9"/>
  <c r="CB37" i="9"/>
  <c r="CB38" i="9"/>
  <c r="AK240" i="9"/>
  <c r="CB22" i="9"/>
  <c r="CB5" i="9"/>
  <c r="CB19" i="9"/>
  <c r="AK241" i="9"/>
  <c r="CB30" i="9"/>
  <c r="CB8" i="9"/>
  <c r="CB44" i="9"/>
  <c r="D15" i="11"/>
  <c r="CB2" i="9"/>
  <c r="AK181" i="9"/>
  <c r="AK180" i="9"/>
  <c r="CB42" i="9"/>
  <c r="D44" i="11"/>
  <c r="AK344" i="9"/>
  <c r="AK343" i="9"/>
  <c r="AK345" i="9"/>
  <c r="CB17" i="9"/>
  <c r="D53" i="11"/>
  <c r="CB31" i="9"/>
  <c r="AK260" i="9"/>
  <c r="AK261" i="9"/>
  <c r="AK334" i="9"/>
  <c r="AK365" i="9"/>
  <c r="CB20" i="9"/>
  <c r="D35" i="11"/>
  <c r="AK328" i="9"/>
  <c r="AK359" i="9"/>
  <c r="AK357" i="9"/>
  <c r="AK326" i="9"/>
  <c r="AK358" i="9"/>
  <c r="AK327" i="9"/>
  <c r="CB32" i="9"/>
  <c r="D57" i="11"/>
  <c r="AK131" i="9"/>
  <c r="AK130" i="9"/>
  <c r="CB23" i="9"/>
  <c r="D31" i="11"/>
  <c r="CB4" i="9"/>
  <c r="D29" i="11"/>
  <c r="AK312" i="9"/>
  <c r="AK313" i="9"/>
  <c r="AK314" i="9"/>
  <c r="CB41" i="9"/>
  <c r="AK322" i="9"/>
  <c r="AK353" i="9"/>
  <c r="AK352" i="9"/>
  <c r="AK321" i="9"/>
  <c r="CB15" i="9"/>
  <c r="AK40" i="9"/>
  <c r="AK41" i="9"/>
  <c r="CB21" i="9"/>
  <c r="D58" i="11" l="1"/>
  <c r="D68" i="11"/>
  <c r="D17" i="11"/>
  <c r="D71" i="11"/>
  <c r="D7" i="11"/>
  <c r="D40" i="11"/>
  <c r="D32" i="11"/>
  <c r="D69" i="11"/>
  <c r="D24" i="11"/>
  <c r="D3" i="11"/>
  <c r="D34" i="11"/>
  <c r="D54" i="11"/>
  <c r="D50" i="11"/>
  <c r="D65" i="11"/>
  <c r="D8" i="11"/>
  <c r="D26" i="11"/>
  <c r="D47" i="11"/>
  <c r="D70" i="11"/>
  <c r="D16" i="11"/>
  <c r="D56" i="11"/>
  <c r="D13" i="11"/>
  <c r="D22" i="11"/>
  <c r="D51" i="11"/>
  <c r="D39" i="11"/>
  <c r="D30" i="11"/>
  <c r="D10" i="11"/>
  <c r="D2" i="11"/>
  <c r="D61" i="11"/>
  <c r="D11" i="11"/>
  <c r="D6" i="11"/>
  <c r="D62" i="11"/>
  <c r="D33" i="11"/>
  <c r="D60" i="11"/>
  <c r="D42" i="11"/>
  <c r="D27" i="11"/>
  <c r="D66" i="11"/>
  <c r="D9" i="11"/>
  <c r="AD1" i="9" a="1"/>
  <c r="AD1" i="9" s="1"/>
  <c r="D18" i="11"/>
  <c r="D43" i="11"/>
  <c r="D21" i="11"/>
  <c r="D37" i="11"/>
  <c r="D38" i="11"/>
  <c r="D45" i="11"/>
  <c r="D19" i="11"/>
  <c r="D59" i="11"/>
  <c r="D52" i="11"/>
  <c r="D63" i="11"/>
  <c r="D36" i="11"/>
  <c r="D14" i="11"/>
  <c r="S270" i="9"/>
  <c r="T1" i="9" s="1" a="1"/>
  <c r="T1" i="9" s="1"/>
  <c r="T270" i="9"/>
  <c r="D4" i="11"/>
  <c r="D23" i="11"/>
  <c r="AA261" i="9"/>
  <c r="AA260" i="9"/>
  <c r="AA343" i="9"/>
  <c r="AA21" i="9"/>
  <c r="AA61" i="9"/>
  <c r="AA40" i="9"/>
  <c r="AA301" i="9"/>
  <c r="AA20" i="9"/>
  <c r="AA60" i="9"/>
  <c r="AA300" i="9"/>
  <c r="AA41" i="9"/>
  <c r="AA312" i="9"/>
  <c r="AA130" i="9"/>
  <c r="AA131" i="9"/>
  <c r="AA326" i="9"/>
  <c r="AA357" i="9"/>
  <c r="AA220" i="9"/>
  <c r="AA366" i="9"/>
  <c r="AA335" i="9"/>
  <c r="AA332" i="9"/>
  <c r="AA363" i="9"/>
  <c r="AA241" i="9"/>
  <c r="AA240" i="9"/>
  <c r="AA15" i="9"/>
  <c r="AA64" i="9"/>
  <c r="AA55" i="9"/>
  <c r="AA150" i="9"/>
  <c r="AA5" i="9"/>
  <c r="AA193" i="9"/>
  <c r="AA121" i="9"/>
  <c r="AA9" i="9"/>
  <c r="AA317" i="9"/>
  <c r="AA135" i="9"/>
  <c r="AA325" i="9"/>
  <c r="AA258" i="9"/>
  <c r="AA56" i="9"/>
  <c r="AA123" i="9"/>
  <c r="AA338" i="9"/>
  <c r="AA271" i="9"/>
  <c r="AA91" i="9"/>
  <c r="AA266" i="9"/>
  <c r="AA251" i="9"/>
  <c r="AA155" i="9"/>
  <c r="AA344" i="9"/>
  <c r="AA269" i="9"/>
  <c r="AA4" i="9"/>
  <c r="AA129" i="9"/>
  <c r="AA227" i="9"/>
  <c r="AA236" i="9"/>
  <c r="AA105" i="9"/>
  <c r="AA217" i="9"/>
  <c r="AA99" i="9"/>
  <c r="AA345" i="9"/>
  <c r="AA36" i="9"/>
  <c r="AA47" i="9"/>
  <c r="AA206" i="9"/>
  <c r="AA349" i="9"/>
  <c r="AA368" i="9"/>
  <c r="AA322" i="9"/>
  <c r="AA153" i="9"/>
  <c r="AA210" i="9"/>
  <c r="AA10" i="9"/>
  <c r="AA253" i="9"/>
  <c r="AA126" i="9"/>
  <c r="AA262" i="9"/>
  <c r="AA42" i="9"/>
  <c r="AA257" i="9"/>
  <c r="AA39" i="9"/>
  <c r="AA172" i="9"/>
  <c r="AA255" i="9"/>
  <c r="AA157" i="9"/>
  <c r="AA303" i="9"/>
  <c r="AA45" i="9"/>
  <c r="AA72" i="9"/>
  <c r="AA27" i="9"/>
  <c r="AA196" i="9"/>
  <c r="AA2" i="9"/>
  <c r="AA86" i="9"/>
  <c r="AA341" i="9"/>
  <c r="AA90" i="9"/>
  <c r="AA359" i="9"/>
  <c r="AA128" i="9"/>
  <c r="AA109" i="9"/>
  <c r="AA328" i="9"/>
  <c r="AA289" i="9"/>
  <c r="AA208" i="9"/>
  <c r="AA12" i="9"/>
  <c r="AA223" i="9"/>
  <c r="AA205" i="9"/>
  <c r="AA167" i="9"/>
  <c r="AA279" i="9"/>
  <c r="AA26" i="9"/>
  <c r="AA33" i="9"/>
  <c r="AA245" i="9"/>
  <c r="AA136" i="9"/>
  <c r="AA78" i="9"/>
  <c r="AA369" i="9"/>
  <c r="AA306" i="9"/>
  <c r="AA52" i="9"/>
  <c r="AA164" i="9"/>
  <c r="AA263" i="9"/>
  <c r="AA308" i="9"/>
  <c r="AA238" i="9"/>
  <c r="AA53" i="9"/>
  <c r="AA318" i="9"/>
  <c r="AA259" i="9"/>
  <c r="AA246" i="9"/>
  <c r="AA314" i="9"/>
  <c r="AA151" i="9"/>
  <c r="AA166" i="9"/>
  <c r="AA106" i="9"/>
  <c r="AA233" i="9"/>
  <c r="AA202" i="9"/>
  <c r="AA156" i="9"/>
  <c r="AA358" i="9"/>
  <c r="AA254" i="9"/>
  <c r="AA340" i="9"/>
  <c r="AA139" i="9"/>
  <c r="AA48" i="9"/>
  <c r="AA158" i="9"/>
  <c r="AA296" i="9"/>
  <c r="AA162" i="9"/>
  <c r="AA243" i="9"/>
  <c r="AA22" i="9"/>
  <c r="AA24" i="9"/>
  <c r="AA169" i="9"/>
  <c r="AA272" i="9"/>
  <c r="AA152" i="9"/>
  <c r="AA89" i="9"/>
  <c r="AA88" i="9"/>
  <c r="AA58" i="9"/>
  <c r="AA361" i="9"/>
  <c r="AA209" i="9"/>
  <c r="AA274" i="9"/>
  <c r="AA112" i="9"/>
  <c r="AA365" i="9"/>
  <c r="AA192" i="9"/>
  <c r="AA304" i="9"/>
  <c r="AA140" i="9"/>
  <c r="AA163" i="9"/>
  <c r="AA127" i="9"/>
  <c r="AA46" i="9"/>
  <c r="AA280" i="9"/>
  <c r="AA298" i="9"/>
  <c r="AA319" i="9"/>
  <c r="AA108" i="9"/>
  <c r="AA85" i="9"/>
  <c r="AA113" i="9"/>
  <c r="AA125" i="9"/>
  <c r="AA50" i="9"/>
  <c r="AA84" i="9"/>
  <c r="AA63" i="9"/>
  <c r="AA282" i="9"/>
  <c r="AA334" i="9"/>
  <c r="AA239" i="9"/>
  <c r="AA31" i="9"/>
  <c r="AA270" i="9"/>
  <c r="AA11" i="9"/>
  <c r="AA120" i="9"/>
  <c r="AA281" i="9"/>
  <c r="AA275" i="9"/>
  <c r="AA207" i="9"/>
  <c r="AA180" i="9"/>
  <c r="AA212" i="9"/>
  <c r="AA350" i="9"/>
  <c r="AA348" i="9"/>
  <c r="AA7" i="9"/>
  <c r="AA30" i="9"/>
  <c r="AA283" i="9"/>
  <c r="AA187" i="9"/>
  <c r="AA295" i="9"/>
  <c r="AA264" i="9"/>
  <c r="AA182" i="9"/>
  <c r="AA69" i="9"/>
  <c r="AA75" i="9"/>
  <c r="AA330" i="9"/>
  <c r="AA6" i="9"/>
  <c r="AA51" i="9"/>
  <c r="AA59" i="9"/>
  <c r="AA149" i="9"/>
  <c r="AA331" i="9"/>
  <c r="AA181" i="9"/>
  <c r="AA297" i="9"/>
  <c r="AA114" i="9"/>
  <c r="AA353" i="9"/>
  <c r="AA138" i="9"/>
  <c r="AA93" i="9"/>
  <c r="AA23" i="9"/>
  <c r="AA18" i="9"/>
  <c r="AA137" i="9"/>
  <c r="AA371" i="9"/>
  <c r="AA16" i="9"/>
  <c r="AA324" i="9"/>
  <c r="AA13" i="9"/>
  <c r="AA211" i="9"/>
  <c r="AA57" i="9"/>
  <c r="AA285" i="9"/>
  <c r="AA256" i="9"/>
  <c r="AA68" i="9"/>
  <c r="AA32" i="9"/>
  <c r="AA294" i="9"/>
  <c r="AA189" i="9"/>
  <c r="AA133" i="9"/>
  <c r="AA278" i="9"/>
  <c r="AA214" i="9"/>
  <c r="AA14" i="9"/>
  <c r="AA116" i="9"/>
  <c r="AA176" i="9"/>
  <c r="AA38" i="9"/>
  <c r="AA102" i="9"/>
  <c r="AA115" i="9"/>
  <c r="AA76" i="9"/>
  <c r="AA174" i="9"/>
  <c r="AA146" i="9"/>
  <c r="AA19" i="9"/>
  <c r="AA195" i="9"/>
  <c r="AA286" i="9"/>
  <c r="AA67" i="9"/>
  <c r="AA62" i="9"/>
  <c r="AA73" i="9"/>
  <c r="AA144" i="9"/>
  <c r="AA173" i="9"/>
  <c r="AA141" i="9"/>
  <c r="AA49" i="9"/>
  <c r="AA247" i="9"/>
  <c r="AA229" i="9"/>
  <c r="AA302" i="9"/>
  <c r="AA267" i="9"/>
  <c r="AA34" i="9"/>
  <c r="AA198" i="9"/>
  <c r="AA225" i="9"/>
  <c r="AA362" i="9"/>
  <c r="AA44" i="9"/>
  <c r="AA284" i="9"/>
  <c r="AA97" i="9"/>
  <c r="AA364" i="9"/>
  <c r="AA65" i="9"/>
  <c r="AA132" i="9"/>
  <c r="AA231" i="9"/>
  <c r="AA118" i="9"/>
  <c r="AA147" i="9"/>
  <c r="AA337" i="9"/>
  <c r="AA3" i="9"/>
  <c r="AA235" i="9"/>
  <c r="AA35" i="9"/>
  <c r="AA228" i="9"/>
  <c r="AA242" i="9"/>
  <c r="AA28" i="9"/>
  <c r="AA309" i="9"/>
  <c r="AA71" i="9"/>
  <c r="AA17" i="9"/>
  <c r="AA168" i="9"/>
  <c r="AA25" i="9"/>
  <c r="AA96" i="9"/>
  <c r="AA252" i="9"/>
  <c r="AA299" i="9"/>
  <c r="AA107" i="9"/>
  <c r="AA95" i="9"/>
  <c r="AA218" i="9"/>
  <c r="AA29" i="9"/>
  <c r="AA321" i="9"/>
  <c r="AA224" i="9"/>
  <c r="AA327" i="9"/>
  <c r="AA98" i="9"/>
  <c r="AA124" i="9"/>
  <c r="AA83" i="9"/>
  <c r="AA226" i="9"/>
  <c r="AA117" i="9"/>
  <c r="AA66" i="9"/>
  <c r="AA165" i="9"/>
  <c r="AA215" i="9"/>
  <c r="AA194" i="9"/>
  <c r="AA154" i="9"/>
  <c r="AA103" i="9"/>
  <c r="AA232" i="9"/>
  <c r="AA104" i="9"/>
  <c r="AA186" i="9"/>
  <c r="AA372" i="9"/>
  <c r="AA249" i="9"/>
  <c r="AA216" i="9"/>
  <c r="AA307" i="9"/>
  <c r="AA250" i="9"/>
  <c r="AA145" i="9"/>
  <c r="AA287" i="9"/>
  <c r="AA183" i="9"/>
  <c r="AA43" i="9"/>
  <c r="AA203" i="9"/>
  <c r="AA197" i="9"/>
  <c r="AA268" i="9"/>
  <c r="AA352" i="9"/>
  <c r="AA111" i="9"/>
  <c r="AA234" i="9"/>
  <c r="AA92" i="9"/>
  <c r="AA8" i="9"/>
  <c r="AA219" i="9"/>
  <c r="AA204" i="9"/>
  <c r="AA244" i="9"/>
  <c r="AA277" i="9"/>
  <c r="AA230" i="9"/>
  <c r="AA248" i="9"/>
  <c r="AA273" i="9"/>
  <c r="AA79" i="9"/>
  <c r="AA122" i="9"/>
  <c r="AA292" i="9"/>
  <c r="AA222" i="9"/>
  <c r="AA37" i="9"/>
  <c r="AA110" i="9"/>
  <c r="AA288" i="9"/>
  <c r="AA74" i="9"/>
  <c r="AA199" i="9"/>
  <c r="AA178" i="9"/>
  <c r="AA333" i="9"/>
  <c r="AA276" i="9"/>
  <c r="AA159" i="9"/>
  <c r="AA293" i="9"/>
  <c r="AA265" i="9"/>
  <c r="AA305" i="9"/>
  <c r="AA148" i="9"/>
  <c r="AA87" i="9"/>
  <c r="AA356" i="9"/>
  <c r="AA119" i="9"/>
  <c r="AA143" i="9"/>
  <c r="AA77" i="9"/>
  <c r="AA185" i="9"/>
  <c r="AA213" i="9"/>
  <c r="AA142" i="9"/>
  <c r="AA94" i="9"/>
  <c r="AA70" i="9"/>
  <c r="AA237" i="9"/>
  <c r="AA313" i="9"/>
  <c r="AA134" i="9"/>
  <c r="AA175" i="9"/>
  <c r="AA184" i="9"/>
  <c r="AA355" i="9"/>
  <c r="AA179" i="9"/>
  <c r="AA177" i="9"/>
  <c r="AA82" i="9"/>
  <c r="AA54" i="9"/>
  <c r="AA188" i="9"/>
  <c r="AN220" i="9" l="1"/>
  <c r="AN333" i="9"/>
  <c r="AN364" i="9"/>
  <c r="AN140" i="9"/>
  <c r="AN141" i="9"/>
  <c r="AN356" i="9"/>
  <c r="AN355" i="9"/>
  <c r="AN324" i="9"/>
  <c r="AN325" i="9"/>
  <c r="AN121" i="9"/>
  <c r="AN120" i="9"/>
  <c r="AN111" i="9"/>
  <c r="AN110" i="9"/>
  <c r="AN71" i="9"/>
  <c r="AN70" i="9"/>
  <c r="AN50" i="9"/>
  <c r="AN51" i="9"/>
  <c r="AN31" i="9"/>
  <c r="AN30" i="9"/>
  <c r="AN10" i="9"/>
  <c r="AN11" i="9"/>
  <c r="AN319" i="9"/>
  <c r="AN350" i="9"/>
  <c r="AN270" i="9"/>
  <c r="AN271" i="9"/>
  <c r="AN251" i="9"/>
  <c r="AN250" i="9"/>
  <c r="AN230" i="9"/>
  <c r="AN231" i="9"/>
  <c r="AN335" i="9"/>
  <c r="AN366" i="9"/>
  <c r="AN343" i="9"/>
  <c r="AN183" i="9"/>
  <c r="AN318" i="9"/>
  <c r="AN179" i="9"/>
  <c r="AN34" i="9"/>
  <c r="AN172" i="9"/>
  <c r="AN365" i="9"/>
  <c r="AN65" i="9"/>
  <c r="AN273" i="9"/>
  <c r="AN227" i="9"/>
  <c r="AN210" i="9"/>
  <c r="AN9" i="9"/>
  <c r="AN281" i="9"/>
  <c r="AN166" i="9"/>
  <c r="AN103" i="9"/>
  <c r="AN187" i="9"/>
  <c r="AN43" i="9"/>
  <c r="AN176" i="9"/>
  <c r="AN296" i="9"/>
  <c r="AN249" i="9"/>
  <c r="AN119" i="9"/>
  <c r="AN275" i="9"/>
  <c r="AN282" i="9"/>
  <c r="AN129" i="9"/>
  <c r="AN314" i="9"/>
  <c r="AN312" i="9"/>
  <c r="AN94" i="9"/>
  <c r="AN293" i="9"/>
  <c r="AN344" i="9"/>
  <c r="AN300" i="9"/>
  <c r="AN33" i="9"/>
  <c r="AN274" i="9"/>
  <c r="AN284" i="9"/>
  <c r="AN341" i="9"/>
  <c r="AN301" i="9"/>
  <c r="AN61" i="9"/>
  <c r="AN299" i="9"/>
  <c r="AN180" i="9"/>
  <c r="AN68" i="9"/>
  <c r="AN4" i="9"/>
  <c r="AN345" i="9"/>
  <c r="AN122" i="9"/>
  <c r="AN158" i="9"/>
  <c r="AN276" i="9"/>
  <c r="AN13" i="9"/>
  <c r="AN83" i="9"/>
  <c r="AN245" i="9"/>
  <c r="AN348" i="9"/>
  <c r="AN322" i="9"/>
  <c r="AN235" i="9"/>
  <c r="AN327" i="9"/>
  <c r="AN330" i="9"/>
  <c r="AN362" i="9"/>
  <c r="AN28" i="9"/>
  <c r="AN304" i="9"/>
  <c r="AN52" i="9"/>
  <c r="AN146" i="9"/>
  <c r="AN56" i="9"/>
  <c r="AN8" i="9"/>
  <c r="AN186" i="9"/>
  <c r="AN123" i="9"/>
  <c r="AN156" i="9"/>
  <c r="AN193" i="9"/>
  <c r="AN76" i="9"/>
  <c r="AN116" i="9"/>
  <c r="AN331" i="9"/>
  <c r="AN252" i="9"/>
  <c r="AN211" i="9"/>
  <c r="AN286" i="9"/>
  <c r="AN254" i="9"/>
  <c r="AN102" i="9"/>
  <c r="AN54" i="9"/>
  <c r="AN114" i="9"/>
  <c r="AN78" i="9"/>
  <c r="AN159" i="9"/>
  <c r="AN238" i="9"/>
  <c r="AN132" i="9"/>
  <c r="AN232" i="9"/>
  <c r="AN60" i="9"/>
  <c r="AN228" i="9"/>
  <c r="AN338" i="9"/>
  <c r="AN243" i="9"/>
  <c r="AN208" i="9"/>
  <c r="AN55" i="9"/>
  <c r="AN104" i="9"/>
  <c r="AN214" i="9"/>
  <c r="AN67" i="9"/>
  <c r="AN63" i="9"/>
  <c r="AN217" i="9"/>
  <c r="AN223" i="9"/>
  <c r="AN326" i="9"/>
  <c r="AN62" i="9"/>
  <c r="AN16" i="9"/>
  <c r="AN142" i="9"/>
  <c r="AN20" i="9"/>
  <c r="AN90" i="9"/>
  <c r="AN359" i="9"/>
  <c r="AN371" i="9"/>
  <c r="AN188" i="9"/>
  <c r="AN64" i="9"/>
  <c r="AN133" i="9"/>
  <c r="AN177" i="9"/>
  <c r="AN97" i="9"/>
  <c r="AN165" i="9"/>
  <c r="AN12" i="9"/>
  <c r="AN182" i="9"/>
  <c r="AN236" i="9"/>
  <c r="AN24" i="9"/>
  <c r="AN248" i="9"/>
  <c r="AN247" i="9"/>
  <c r="AN195" i="9"/>
  <c r="AN66" i="9"/>
  <c r="AN352" i="9"/>
  <c r="AN89" i="9"/>
  <c r="AN196" i="9"/>
  <c r="AN25" i="9"/>
  <c r="AN328" i="9"/>
  <c r="AN309" i="9"/>
  <c r="AN209" i="9"/>
  <c r="AN205" i="9"/>
  <c r="AN144" i="9"/>
  <c r="AN88" i="9"/>
  <c r="AN237" i="9"/>
  <c r="AN127" i="9"/>
  <c r="AN297" i="9"/>
  <c r="AN307" i="9"/>
  <c r="AN225" i="9"/>
  <c r="AN181" i="9"/>
  <c r="AN86" i="9"/>
  <c r="AN203" i="9"/>
  <c r="AN39" i="9"/>
  <c r="AN72" i="9"/>
  <c r="AN107" i="9"/>
  <c r="AN294" i="9"/>
  <c r="AN277" i="9"/>
  <c r="AN199" i="9"/>
  <c r="AN36" i="9"/>
  <c r="AN47" i="9"/>
  <c r="AN22" i="9"/>
  <c r="AN131" i="9"/>
  <c r="AN44" i="9"/>
  <c r="AN372" i="9"/>
  <c r="AN154" i="9"/>
  <c r="AN178" i="9"/>
  <c r="AN77" i="9"/>
  <c r="AN264" i="9"/>
  <c r="AN272" i="9"/>
  <c r="AN267" i="9"/>
  <c r="AN32" i="9"/>
  <c r="AN218" i="9"/>
  <c r="AN308" i="9"/>
  <c r="AN147" i="9"/>
  <c r="AN37" i="9"/>
  <c r="AN26" i="9"/>
  <c r="AN35" i="9"/>
  <c r="AN169" i="9"/>
  <c r="AN241" i="9"/>
  <c r="AN353" i="9"/>
  <c r="AN136" i="9"/>
  <c r="AN17" i="9"/>
  <c r="AN6" i="9"/>
  <c r="AN124" i="9"/>
  <c r="AN5" i="9"/>
  <c r="AN175" i="9"/>
  <c r="AN134" i="9"/>
  <c r="AN192" i="9"/>
  <c r="AN269" i="9"/>
  <c r="AN53" i="9"/>
  <c r="AN233" i="9"/>
  <c r="AN96" i="9"/>
  <c r="AN45" i="9"/>
  <c r="AN257" i="9"/>
  <c r="AN149" i="9"/>
  <c r="AN313" i="9"/>
  <c r="AN305" i="9"/>
  <c r="AN168" i="9"/>
  <c r="AN162" i="9"/>
  <c r="AN143" i="9"/>
  <c r="AN340" i="9"/>
  <c r="AN185" i="9"/>
  <c r="AN145" i="9"/>
  <c r="AN99" i="9"/>
  <c r="AN19" i="9"/>
  <c r="AN174" i="9"/>
  <c r="AN82" i="9"/>
  <c r="AN23" i="9"/>
  <c r="AN18" i="9"/>
  <c r="AN106" i="9"/>
  <c r="AN59" i="9"/>
  <c r="AN98" i="9"/>
  <c r="AN137" i="9"/>
  <c r="AN262" i="9"/>
  <c r="AN40" i="9"/>
  <c r="AN49" i="9"/>
  <c r="AN358" i="9"/>
  <c r="AN303" i="9"/>
  <c r="AN153" i="9"/>
  <c r="AN219" i="9"/>
  <c r="AN197" i="9"/>
  <c r="AN2" i="9"/>
  <c r="AM2" i="9" s="1"/>
  <c r="AN204" i="9"/>
  <c r="AN288" i="9"/>
  <c r="AN84" i="9"/>
  <c r="AN79" i="9"/>
  <c r="AN150" i="9"/>
  <c r="AN215" i="9"/>
  <c r="AN167" i="9"/>
  <c r="AN112" i="9"/>
  <c r="AN317" i="9"/>
  <c r="AN332" i="9"/>
  <c r="AN222" i="9"/>
  <c r="AN198" i="9"/>
  <c r="AN213" i="9"/>
  <c r="AN135" i="9"/>
  <c r="AN234" i="9"/>
  <c r="AN321" i="9"/>
  <c r="AN41" i="9"/>
  <c r="AN240" i="9"/>
  <c r="AN206" i="9"/>
  <c r="AN302" i="9"/>
  <c r="AN226" i="9"/>
  <c r="AN21" i="9"/>
  <c r="AN3" i="9"/>
  <c r="AN259" i="9"/>
  <c r="AN92" i="9"/>
  <c r="AN15" i="9"/>
  <c r="AN242" i="9"/>
  <c r="AN357" i="9"/>
  <c r="AN108" i="9"/>
  <c r="AN292" i="9"/>
  <c r="AN75" i="9"/>
  <c r="AN148" i="9"/>
  <c r="AN27" i="9"/>
  <c r="AN85" i="9"/>
  <c r="AN266" i="9"/>
  <c r="AN283" i="9"/>
  <c r="AN224" i="9"/>
  <c r="AN246" i="9"/>
  <c r="AN173" i="9"/>
  <c r="AN256" i="9"/>
  <c r="AN253" i="9"/>
  <c r="AN118" i="9"/>
  <c r="AN279" i="9"/>
  <c r="AN361" i="9"/>
  <c r="AN244" i="9"/>
  <c r="AN368" i="9"/>
  <c r="AN109" i="9"/>
  <c r="AN48" i="9"/>
  <c r="AN265" i="9"/>
  <c r="AN95" i="9"/>
  <c r="AN93" i="9"/>
  <c r="AN337" i="9"/>
  <c r="AN164" i="9"/>
  <c r="AN260" i="9"/>
  <c r="AN258" i="9"/>
  <c r="AN349" i="9"/>
  <c r="AN42" i="9"/>
  <c r="AN58" i="9"/>
  <c r="AN38" i="9"/>
  <c r="AN73" i="9"/>
  <c r="AN255" i="9"/>
  <c r="AN334" i="9"/>
  <c r="AN289" i="9"/>
  <c r="AN239" i="9"/>
  <c r="AN115" i="9"/>
  <c r="AN46" i="9"/>
  <c r="AN14" i="9"/>
  <c r="AN128" i="9"/>
  <c r="AN155" i="9"/>
  <c r="AN263" i="9"/>
  <c r="AN216" i="9"/>
  <c r="AN126" i="9"/>
  <c r="AN268" i="9"/>
  <c r="AN139" i="9"/>
  <c r="AN261" i="9"/>
  <c r="AN105" i="9"/>
  <c r="AN91" i="9"/>
  <c r="AN117" i="9"/>
  <c r="AN113" i="9"/>
  <c r="AN298" i="9"/>
  <c r="AN29" i="9"/>
  <c r="AN152" i="9"/>
  <c r="AN287" i="9"/>
  <c r="AN207" i="9"/>
  <c r="AN306" i="9"/>
  <c r="AN212" i="9"/>
  <c r="AN69" i="9"/>
  <c r="AN295" i="9"/>
  <c r="AN157" i="9"/>
  <c r="AN74" i="9"/>
  <c r="AN184" i="9"/>
  <c r="AN57" i="9"/>
  <c r="AN229" i="9"/>
  <c r="AN189" i="9"/>
  <c r="AN278" i="9"/>
  <c r="AN194" i="9"/>
  <c r="AN151" i="9"/>
  <c r="AN130" i="9"/>
  <c r="AN87" i="9"/>
  <c r="AN285" i="9"/>
  <c r="AN138" i="9"/>
  <c r="AN280" i="9"/>
  <c r="AN363" i="9"/>
  <c r="AN163" i="9"/>
  <c r="AN125" i="9"/>
  <c r="AN7" i="9"/>
  <c r="AN202" i="9"/>
  <c r="AN369" i="9"/>
  <c r="AM3" i="9" l="1"/>
  <c r="AM4" i="9" s="1"/>
  <c r="AM5" i="9" s="1"/>
  <c r="AM6" i="9" s="1"/>
  <c r="AM7" i="9" s="1"/>
  <c r="AM8" i="9" s="1"/>
  <c r="AM9" i="9" s="1"/>
  <c r="AM10" i="9" s="1"/>
  <c r="AM11" i="9" s="1"/>
  <c r="AM12" i="9" l="1"/>
  <c r="AM13" i="9" s="1"/>
  <c r="AM14" i="9" s="1"/>
  <c r="AM15" i="9" s="1"/>
  <c r="AM16" i="9" s="1"/>
  <c r="AM17" i="9" s="1"/>
  <c r="AM18" i="9" s="1"/>
  <c r="AM19" i="9" s="1"/>
  <c r="AM20" i="9" s="1"/>
  <c r="AM21" i="9" s="1"/>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<sst xmlns="http://schemas.openxmlformats.org/spreadsheetml/2006/main" count="1976" uniqueCount="504">
  <si>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</si>
  <si>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</si>
  <si>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</si>
  <si>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</si>
  <si>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</si>
  <si>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</si>
  <si>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</si>
  <si>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</si>
  <si>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</si>
  <si>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</si>
  <si>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</si>
  <si>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</si>
  <si>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</si>
  <si>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</si>
  <si>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</si>
  <si>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</si>
  <si>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</si>
  <si>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</si>
  <si>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</si>
  <si>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</si>
  <si>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</si>
  <si>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</si>
  <si>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</si>
  <si>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</si>
  <si>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</si>
  <si>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</si>
  <si>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</si>
  <si>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</si>
  <si>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</si>
  <si>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</si>
  <si>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</si>
  <si>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</si>
  <si>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</si>
  <si>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</si>
  <si>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</si>
  <si>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</si>
  <si>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</si>
  <si>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</si>
  <si>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</si>
  <si>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</si>
  <si>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</si>
  <si>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</si>
  <si>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</si>
  <si>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</si>
  <si>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</si>
  <si>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</si>
  <si>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</si>
  <si>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</si>
  <si>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</si>
  <si>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</si>
  <si>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</si>
  <si>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</si>
  <si>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</si>
  <si>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</si>
  <si>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</si>
  <si>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</si>
  <si>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</si>
  <si>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</si>
  <si>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</si>
  <si>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</si>
  <si>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</si>
  <si>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</si>
  <si>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</si>
  <si>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</si>
  <si>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</si>
  <si>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</si>
  <si>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</si>
  <si>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</si>
  <si>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</si>
  <si>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</si>
  <si>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</si>
  <si>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</si>
  <si>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</si>
  <si>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</si>
  <si>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</si>
  <si>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</si>
  <si>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</si>
  <si>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</si>
  <si>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</si>
  <si>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</si>
  <si>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</si>
  <si>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</si>
  <si>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</si>
  <si>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</si>
  <si>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</si>
  <si>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</si>
  <si>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</si>
  <si>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</si>
  <si>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</si>
  <si>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</si>
  <si>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</si>
  <si>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</si>
  <si>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</si>
  <si>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</si>
  <si>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</si>
  <si>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</si>
  <si>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</si>
  <si>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</si>
  <si>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</si>
  <si>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</si>
  <si>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</si>
  <si>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</si>
  <si>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</si>
  <si>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</si>
  <si>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</si>
  <si>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</si>
  <si>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</si>
  <si>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</si>
  <si>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</si>
  <si>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</si>
  <si>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</si>
  <si>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</si>
  <si>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</si>
  <si>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</si>
  <si>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</si>
  <si>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</si>
  <si>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</si>
  <si>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</si>
  <si>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</si>
  <si>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</si>
  <si>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</si>
  <si>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</si>
  <si>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</si>
  <si>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</si>
  <si>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</si>
  <si>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</si>
  <si>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</si>
  <si>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</si>
  <si>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</si>
  <si>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</si>
  <si>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</si>
  <si>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</si>
  <si>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</si>
  <si>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</si>
  <si>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</si>
  <si>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</si>
  <si>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</si>
  <si>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</si>
  <si>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</si>
  <si>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</si>
  <si>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</si>
  <si>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</si>
  <si>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</si>
  <si>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</si>
  <si>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</si>
  <si>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</si>
  <si>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</si>
  <si>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</si>
  <si>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</si>
  <si>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</si>
  <si>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</si>
  <si>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</si>
  <si>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</si>
  <si>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</si>
  <si>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</si>
  <si>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</si>
  <si>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</si>
  <si>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</si>
  <si>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</si>
  <si>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</si>
  <si>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</si>
  <si>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</si>
  <si>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</si>
  <si>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</si>
  <si>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</si>
  <si>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</si>
  <si>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</si>
  <si>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</si>
  <si>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</si>
  <si>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</si>
  <si>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</si>
  <si>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</si>
  <si>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</si>
  <si>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</si>
  <si>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</si>
  <si>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</si>
  <si>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</si>
  <si>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</si>
  <si>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</si>
  <si>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</si>
  <si>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</si>
  <si>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</si>
  <si>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</si>
  <si>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</si>
  <si>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</si>
  <si>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</si>
  <si>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</si>
  <si>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</si>
  <si>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</si>
  <si>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</si>
  <si>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</si>
  <si>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</si>
  <si>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</si>
  <si>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</si>
  <si>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</si>
  <si>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</si>
  <si>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</si>
  <si>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</si>
  <si>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</si>
  <si>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</si>
  <si>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</si>
  <si>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</si>
  <si>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</si>
  <si>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</si>
  <si>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</si>
  <si>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</si>
  <si>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</si>
  <si>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</si>
  <si>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</si>
  <si>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</si>
  <si>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</si>
  <si>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</si>
  <si>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</si>
  <si>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</si>
  <si>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</si>
  <si>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</si>
  <si>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</si>
  <si>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</si>
  <si>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</si>
  <si>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</si>
  <si>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</si>
  <si>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</si>
  <si>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</si>
  <si>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</si>
  <si>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</si>
  <si>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</si>
  <si>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</si>
  <si>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</si>
  <si>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</si>
  <si>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</si>
  <si>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</si>
  <si>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</si>
  <si>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</si>
  <si>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</si>
  <si>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</si>
  <si>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</si>
  <si>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</si>
  <si>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</si>
  <si>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</si>
  <si>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</si>
  <si>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</si>
  <si>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</si>
  <si>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</si>
  <si>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</si>
  <si>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</si>
  <si>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</si>
  <si>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</si>
  <si>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</si>
  <si>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</si>
  <si>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</si>
  <si>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</si>
  <si>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</si>
  <si>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</si>
  <si>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</si>
  <si>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</si>
  <si>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</si>
  <si>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</si>
  <si>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</si>
  <si>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</si>
  <si>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</si>
  <si>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</si>
  <si>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</si>
  <si>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</si>
  <si>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</si>
  <si>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</si>
  <si>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</si>
  <si>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</si>
  <si>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</si>
  <si>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</si>
  <si>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</si>
  <si>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</si>
  <si>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</si>
  <si>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</si>
  <si>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</si>
  <si>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</si>
  <si>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</si>
  <si>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</si>
  <si>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</si>
  <si>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</si>
  <si>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</si>
  <si>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</si>
  <si>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</si>
  <si>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</si>
  <si>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</si>
  <si>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</si>
  <si>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</si>
  <si>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</si>
  <si>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</si>
  <si>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</si>
  <si>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</si>
  <si>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</si>
  <si>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</si>
  <si>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</si>
  <si>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</si>
  <si>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</si>
  <si>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</si>
  <si>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</si>
  <si>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</si>
  <si>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</si>
  <si>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</si>
  <si>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</si>
  <si>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</si>
  <si>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</si>
  <si>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</si>
  <si>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</si>
  <si>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</si>
  <si>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</si>
  <si>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</si>
  <si>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</si>
  <si>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</si>
  <si>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</si>
  <si>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</si>
  <si>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</si>
  <si>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</si>
  <si>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</si>
  <si>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</si>
  <si>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</si>
  <si>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</si>
  <si>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</si>
  <si>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</si>
  <si>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</si>
  <si>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</si>
  <si>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</si>
  <si>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</si>
  <si>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</si>
  <si>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</si>
  <si>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</si>
  <si>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</si>
  <si>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</si>
  <si>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</si>
  <si>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</si>
  <si>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</si>
  <si>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</si>
  <si>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</si>
  <si>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</si>
  <si>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</si>
  <si>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</si>
  <si>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</si>
  <si>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</si>
  <si>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</si>
  <si>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</si>
  <si>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</si>
  <si>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</si>
  <si>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</si>
  <si>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</si>
  <si>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</si>
  <si>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</si>
  <si>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</si>
  <si>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</si>
  <si>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</si>
  <si>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</si>
  <si>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</si>
  <si>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</si>
  <si>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</si>
  <si>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</si>
  <si>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</si>
  <si>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</si>
  <si>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</si>
  <si>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</si>
  <si>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</si>
  <si>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</si>
  <si>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</si>
  <si>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</si>
  <si>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</si>
  <si>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</si>
  <si>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</si>
  <si>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</si>
  <si>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</si>
  <si>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</si>
  <si>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</si>
  <si>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</si>
  <si>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</si>
  <si>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</si>
  <si>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</si>
  <si>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</si>
  <si>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</si>
  <si>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</si>
  <si>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</si>
  <si>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</si>
  <si>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</si>
  <si>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</si>
  <si>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</si>
  <si>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</si>
  <si>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</si>
  <si>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</si>
  <si>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</si>
  <si>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</si>
  <si>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</si>
  <si>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</si>
  <si>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Actor0030m</t>
    <phoneticPr fontId="1" type="noConversion"/>
  </si>
  <si>
    <t>DI</t>
    <phoneticPr fontId="1" type="noConversion"/>
  </si>
  <si>
    <t>GO</t>
    <phoneticPr fontId="1" type="noConversion"/>
  </si>
  <si>
    <t>Equip2001</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</si>
  <si>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</si>
  <si>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</si>
  <si>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</si>
  <si>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</si>
  <si>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</si>
  <si>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</si>
  <si>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</si>
  <si>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</si>
  <si>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</si>
  <si>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</si>
  <si>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</si>
  <si>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</si>
  <si>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</si>
  <si>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</si>
  <si>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</si>
  <si>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</si>
  <si>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Equip7102</t>
    <phoneticPr fontId="1" type="noConversion"/>
  </si>
  <si>
    <t>Equip6002</t>
    <phoneticPr fontId="1" type="noConversion"/>
  </si>
  <si>
    <t>Equip3202</t>
    <phoneticPr fontId="1" type="noConversion"/>
  </si>
  <si>
    <t>Equip4302</t>
    <phoneticPr fontId="1" type="noConversion"/>
  </si>
  <si>
    <t>Equip0101</t>
    <phoneticPr fontId="1" type="noConversion"/>
  </si>
  <si>
    <t>Equip8102</t>
    <phoneticPr fontId="1" type="noConversion"/>
  </si>
  <si>
    <t>Equip3101</t>
    <phoneticPr fontId="1" type="noConversion"/>
  </si>
  <si>
    <t>Equip6001</t>
    <phoneticPr fontId="1" type="noConversion"/>
  </si>
  <si>
    <t>Equip1101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</si>
  <si>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</si>
  <si>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</si>
  <si>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</si>
  <si>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</si>
  <si>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</si>
  <si>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Equip0101</t>
    <phoneticPr fontId="1" type="noConversion"/>
  </si>
  <si>
    <t>Equip8102</t>
    <phoneticPr fontId="1" type="noConversion"/>
  </si>
  <si>
    <t>Equip5301</t>
    <phoneticPr fontId="1" type="noConversion"/>
  </si>
  <si>
    <t>Equip6201</t>
    <phoneticPr fontId="1" type="noConversion"/>
  </si>
  <si>
    <t>Equip7202</t>
    <phoneticPr fontId="1" type="noConversion"/>
  </si>
  <si>
    <t>Actor1002m</t>
    <phoneticPr fontId="1" type="noConversion"/>
  </si>
  <si>
    <t>Actor1108</t>
    <phoneticPr fontId="1" type="noConversion"/>
  </si>
  <si>
    <t>Equip0302</t>
    <phoneticPr fontId="1" type="noConversion"/>
  </si>
  <si>
    <t>Equip2101</t>
    <phoneticPr fontId="1" type="noConversion"/>
  </si>
  <si>
    <t>Actor3212m</t>
    <phoneticPr fontId="1" type="noConversion"/>
  </si>
  <si>
    <t>Equip0001</t>
    <phoneticPr fontId="1" type="noConversion"/>
  </si>
  <si>
    <t>Actor2128</t>
    <phoneticPr fontId="1" type="noConversion"/>
  </si>
  <si>
    <t>Actor3117</t>
    <phoneticPr fontId="1" type="noConversion"/>
  </si>
  <si>
    <t>Equip2202</t>
    <phoneticPr fontId="1" type="noConversion"/>
  </si>
  <si>
    <t>Equip5201</t>
    <phoneticPr fontId="1" type="noConversion"/>
  </si>
  <si>
    <t>Equip4001</t>
    <phoneticPr fontId="1" type="noConversion"/>
  </si>
  <si>
    <t>지정 캐릭터 LBP2</t>
    <phoneticPr fontId="1" type="noConversion"/>
  </si>
  <si>
    <t>지정 캐릭터 LBP3</t>
    <phoneticPr fontId="1" type="noConversion"/>
  </si>
  <si>
    <t>Equip4102</t>
    <phoneticPr fontId="1" type="noConversion"/>
  </si>
  <si>
    <t>Actor3021m</t>
    <phoneticPr fontId="1" type="noConversion"/>
  </si>
  <si>
    <t>Actor3114</t>
    <phoneticPr fontId="1" type="noConversion"/>
  </si>
  <si>
    <t>Actor3231</t>
    <phoneticPr fontId="1" type="noConversion"/>
  </si>
  <si>
    <t>Actor0030m</t>
    <phoneticPr fontId="1" type="noConversion"/>
  </si>
  <si>
    <t>Actor1216</t>
    <phoneticPr fontId="1" type="noConversion"/>
  </si>
  <si>
    <t>지정 캐릭터 LBP5</t>
  </si>
  <si>
    <t>지정 캐릭터 LBP6</t>
  </si>
  <si>
    <t>지정 캐릭터 LBP5</t>
    <phoneticPr fontId="1" type="noConversion"/>
  </si>
  <si>
    <t>Actor2011</t>
    <phoneticPr fontId="1" type="noConversion"/>
  </si>
  <si>
    <t>Actor3022</t>
    <phoneticPr fontId="1" type="noConversion"/>
  </si>
  <si>
    <t>Equip1401</t>
    <phoneticPr fontId="1" type="noConversion"/>
  </si>
  <si>
    <t>Equip2402</t>
    <phoneticPr fontId="1" type="noConversion"/>
  </si>
  <si>
    <t>Equip3402</t>
    <phoneticPr fontId="1" type="noConversion"/>
  </si>
  <si>
    <t>Equip0201</t>
    <phoneticPr fontId="1" type="noConversion"/>
  </si>
  <si>
    <t>Equip0002</t>
    <phoneticPr fontId="1" type="noConversion"/>
  </si>
  <si>
    <t>Equip3301</t>
    <phoneticPr fontId="1" type="noConversion"/>
  </si>
  <si>
    <t>Equip4202</t>
    <phoneticPr fontId="1" type="noConversion"/>
  </si>
  <si>
    <t>Equip1201</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</si>
  <si>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</si>
  <si>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</si>
  <si>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</si>
  <si>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</si>
  <si>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</si>
  <si>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Equip8201</t>
    <phoneticPr fontId="1" type="noConversion"/>
  </si>
  <si>
    <t>Equip6301</t>
    <phoneticPr fontId="1" type="noConversion"/>
  </si>
  <si>
    <t>Equip2101</t>
    <phoneticPr fontId="1" type="noConversion"/>
  </si>
  <si>
    <t>Equip6002</t>
    <phoneticPr fontId="1" type="noConversion"/>
  </si>
  <si>
    <t>Equip7102</t>
    <phoneticPr fontId="1" type="noConversion"/>
  </si>
  <si>
    <t>Equip7302</t>
    <phoneticPr fontId="1" type="noConversion"/>
  </si>
  <si>
    <t>Equip5101</t>
    <phoneticPr fontId="1" type="noConversion"/>
  </si>
  <si>
    <t>Actor0030</t>
    <phoneticPr fontId="1" type="noConversion"/>
  </si>
  <si>
    <t>Actor0236m</t>
  </si>
  <si>
    <t>Actor2235m</t>
  </si>
  <si>
    <t>Actor0236m</t>
    <phoneticPr fontId="1" type="noConversion"/>
  </si>
  <si>
    <t>Equip7002</t>
    <phoneticPr fontId="1" type="noConversion"/>
  </si>
  <si>
    <t>Equip8301</t>
    <phoneticPr fontId="1" type="noConversion"/>
  </si>
  <si>
    <t>Equip0403</t>
  </si>
  <si>
    <t>Equip1402</t>
    <phoneticPr fontId="1" type="noConversion"/>
  </si>
  <si>
    <t>Actor2010</t>
    <phoneticPr fontId="1" type="noConversion"/>
  </si>
  <si>
    <t>Equip3402</t>
  </si>
  <si>
    <t>Equip2102</t>
    <phoneticPr fontId="1" type="noConversion"/>
  </si>
  <si>
    <t>Equip7101</t>
    <phoneticPr fontId="1" type="noConversion"/>
  </si>
  <si>
    <t>Actor3022m</t>
    <phoneticPr fontId="1" type="noConversion"/>
  </si>
  <si>
    <t>Actor1039m</t>
    <phoneticPr fontId="1" type="noConversion"/>
  </si>
  <si>
    <t>Equip4401</t>
    <phoneticPr fontId="1" type="noConversion"/>
  </si>
  <si>
    <t>Actor0113</t>
    <phoneticPr fontId="1" type="noConversion"/>
  </si>
  <si>
    <t>Equip4101</t>
    <phoneticPr fontId="1" type="noConversion"/>
  </si>
  <si>
    <t>Actor0104</t>
    <phoneticPr fontId="1" type="noConversion"/>
  </si>
  <si>
    <t>Actor2103</t>
    <phoneticPr fontId="1" type="noConversion"/>
  </si>
  <si>
    <t>Equip2401</t>
    <phoneticPr fontId="1" type="noConversion"/>
  </si>
  <si>
    <t>Actor0125</t>
    <phoneticPr fontId="1" type="noConversion"/>
  </si>
  <si>
    <t>Actor3021</t>
    <phoneticPr fontId="1" type="noConversion"/>
  </si>
  <si>
    <t>Actor0201</t>
    <phoneticPr fontId="1" type="noConversion"/>
  </si>
  <si>
    <t>Actor1109</t>
    <phoneticPr fontId="1" type="noConversion"/>
  </si>
  <si>
    <t>Actor0024</t>
    <phoneticPr fontId="1" type="noConversion"/>
  </si>
  <si>
    <t>Actor3019</t>
    <phoneticPr fontId="1" type="noConversion"/>
  </si>
  <si>
    <t>Actor1218</t>
    <phoneticPr fontId="1" type="noConversion"/>
  </si>
  <si>
    <t>Actor2120</t>
    <phoneticPr fontId="1" type="noConversion"/>
  </si>
  <si>
    <t>Equip5401</t>
    <phoneticPr fontId="1" type="noConversion"/>
  </si>
  <si>
    <t>Equip8002</t>
    <phoneticPr fontId="1" type="noConversion"/>
  </si>
  <si>
    <t>Equip3302</t>
    <phoneticPr fontId="1" type="noConversion"/>
  </si>
  <si>
    <t>Equip4301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</si>
</sst>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1200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7.8824278217865906</v>
          </cell>
          <cell r="W2">
            <v>10.942821832948484</v>
          </cell>
          <cell r="X2">
            <v>11.82</v>
          </cell>
          <cell r="Y2">
            <v>16.41</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5</v>
          </cell>
          <cell r="AL2">
            <v>4.2</v>
          </cell>
          <cell r="AM2">
            <v>3.4696406443618551E-2</v>
          </cell>
          <cell r="AN2">
            <v>240</v>
          </cell>
          <cell r="AO2">
            <v>240</v>
          </cell>
          <cell r="AP2">
            <v>0</v>
          </cell>
          <cell r="AQ2">
            <v>600</v>
          </cell>
          <cell r="AR2">
            <v>900</v>
          </cell>
          <cell r="AX2" t="str">
            <v>Axe</v>
          </cell>
          <cell r="AY2">
            <v>0</v>
          </cell>
          <cell r="BA2" t="str">
            <v>유니티 랜덤</v>
          </cell>
          <cell r="BB2">
            <v>0</v>
          </cell>
          <cell r="BF2">
            <v>0</v>
          </cell>
          <cell r="BG2">
            <v>0.37472118959108036</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7.0308329245979735</v>
          </cell>
          <cell r="W3">
            <v>11.376431270943799</v>
          </cell>
          <cell r="X3">
            <v>10.55</v>
          </cell>
          <cell r="Y3">
            <v>17.059999999999999</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10</v>
          </cell>
          <cell r="AL3">
            <v>3.3600000000000003</v>
          </cell>
          <cell r="AM3">
            <v>2.7757125154894841E-2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0.25873605947955547</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7.9844684141652742</v>
          </cell>
          <cell r="W4">
            <v>11.003358489166336</v>
          </cell>
          <cell r="X4">
            <v>17.54</v>
          </cell>
          <cell r="Y4">
            <v>24.17</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15</v>
          </cell>
          <cell r="AL4">
            <v>2.9</v>
          </cell>
          <cell r="AM4">
            <v>2.3957042544403284E-2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0.11598513011152485</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6.7616299206551655</v>
          </cell>
          <cell r="W5">
            <v>11.427810328045055</v>
          </cell>
          <cell r="X5">
            <v>14.85</v>
          </cell>
          <cell r="Y5">
            <v>25.1</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20</v>
          </cell>
          <cell r="AL5">
            <v>2.3199999999999998</v>
          </cell>
          <cell r="AM5">
            <v>1.9165634035522624E-2</v>
          </cell>
          <cell r="AN5">
            <v>230.4</v>
          </cell>
          <cell r="AO5">
            <v>230.4</v>
          </cell>
          <cell r="AP5">
            <v>0</v>
          </cell>
          <cell r="AQ5">
            <v>1000</v>
          </cell>
          <cell r="AR5">
            <v>1500</v>
          </cell>
          <cell r="AX5" t="str">
            <v>Staff</v>
          </cell>
          <cell r="AY5">
            <v>3</v>
          </cell>
          <cell r="BA5" t="str">
            <v>리니어</v>
          </cell>
          <cell r="BB5">
            <v>3</v>
          </cell>
          <cell r="BC5" t="str">
            <v>slope</v>
          </cell>
          <cell r="BF5">
            <v>3</v>
          </cell>
          <cell r="BG5">
            <v>9.8141263940521042E-2</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7.5183163521726444</v>
          </cell>
          <cell r="W6">
            <v>10.768873525011513</v>
          </cell>
          <cell r="X6">
            <v>26.59</v>
          </cell>
          <cell r="Y6">
            <v>38.090000000000003</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5</v>
          </cell>
          <cell r="AL6">
            <v>1.3</v>
          </cell>
          <cell r="AM6">
            <v>1.0739363899215265E-2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0.15241635687732435</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6.6276002401321197</v>
          </cell>
          <cell r="W7">
            <v>11.790527752782237</v>
          </cell>
          <cell r="X7">
            <v>23.44</v>
          </cell>
          <cell r="Y7">
            <v>41.7</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10</v>
          </cell>
          <cell r="AL7">
            <v>1.04</v>
          </cell>
          <cell r="AM7">
            <v>8.5914911193722115E-3</v>
          </cell>
          <cell r="AN7">
            <v>48</v>
          </cell>
          <cell r="AO7">
            <v>48</v>
          </cell>
          <cell r="AP7">
            <v>0</v>
          </cell>
          <cell r="AQ7">
            <v>2500</v>
          </cell>
          <cell r="AR7">
            <v>3500</v>
          </cell>
          <cell r="AS7">
            <v>4</v>
          </cell>
          <cell r="AT7">
            <v>5</v>
          </cell>
          <cell r="AX7" t="str">
            <v>Sword</v>
          </cell>
          <cell r="AY7">
            <v>5</v>
          </cell>
          <cell r="BF7">
            <v>5</v>
          </cell>
          <cell r="BG7">
            <v>0</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7.9197875376808229</v>
          </cell>
          <cell r="W8">
            <v>11.074835032123383</v>
          </cell>
          <cell r="X8">
            <v>54.59</v>
          </cell>
          <cell r="Y8">
            <v>76.33</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5</v>
          </cell>
          <cell r="AL8">
            <v>1.1000000000000001</v>
          </cell>
          <cell r="AM8">
            <v>9.0871540685667634E-3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6.8563995381882936</v>
          </cell>
          <cell r="W9">
            <v>11.554743105626358</v>
          </cell>
          <cell r="X9">
            <v>47.26</v>
          </cell>
          <cell r="Y9">
            <v>79.64</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5</v>
          </cell>
          <cell r="AL9">
            <v>0.88000000000000012</v>
          </cell>
          <cell r="AM9">
            <v>7.2697232548534114E-3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7.9066198776829024</v>
          </cell>
          <cell r="W10">
            <v>10.724149608486435</v>
          </cell>
          <cell r="X10">
            <v>116.82</v>
          </cell>
          <cell r="Y10">
            <v>158.44999999999999</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2.25</v>
          </cell>
          <cell r="AJ10">
            <v>6</v>
          </cell>
          <cell r="AK10">
            <v>15</v>
          </cell>
          <cell r="AL10">
            <v>2.25</v>
          </cell>
          <cell r="AM10">
            <v>1.8587360594795651E-2</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7.1586940260321184</v>
          </cell>
          <cell r="W11">
            <v>11.547059947915542</v>
          </cell>
          <cell r="X11">
            <v>105.77</v>
          </cell>
          <cell r="Y11">
            <v>170.6</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1.8</v>
          </cell>
          <cell r="AJ11">
            <v>7</v>
          </cell>
          <cell r="AK11">
            <v>5</v>
          </cell>
          <cell r="AL11">
            <v>1.8</v>
          </cell>
          <cell r="AM11">
            <v>1.4869888475836521E-2</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8.1169456427923841</v>
          </cell>
          <cell r="W12">
            <v>10.851425347019982</v>
          </cell>
          <cell r="X12">
            <v>156.29</v>
          </cell>
          <cell r="Y12">
            <v>208.95</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1.0125</v>
          </cell>
          <cell r="AJ12">
            <v>13</v>
          </cell>
          <cell r="AK12">
            <v>5</v>
          </cell>
          <cell r="AL12">
            <v>0</v>
          </cell>
          <cell r="AM12">
            <v>0</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6.7078223232429774</v>
          </cell>
          <cell r="W13">
            <v>11.545807394731266</v>
          </cell>
          <cell r="X13">
            <v>129.16</v>
          </cell>
          <cell r="Y13">
            <v>222.32</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0.80999999999999994</v>
          </cell>
          <cell r="AJ13">
            <v>14</v>
          </cell>
          <cell r="AK13">
            <v>5</v>
          </cell>
          <cell r="AL13">
            <v>0</v>
          </cell>
          <cell r="AM13">
            <v>0</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8.1181359400949464</v>
          </cell>
          <cell r="W14">
            <v>10.924520239269278</v>
          </cell>
          <cell r="X14">
            <v>203.73</v>
          </cell>
          <cell r="Y14">
            <v>274.14999999999998</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0.45562500000000006</v>
          </cell>
          <cell r="AJ14">
            <v>20</v>
          </cell>
          <cell r="AK14">
            <v>5</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7.8629578237283351</v>
          </cell>
          <cell r="W15">
            <v>10.467466815762004</v>
          </cell>
          <cell r="X15">
            <v>11.79</v>
          </cell>
          <cell r="Y15">
            <v>15.7</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5</v>
          </cell>
          <cell r="AL15">
            <v>4.2</v>
          </cell>
          <cell r="AM15">
            <v>3.4696406443618551E-2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7.0748270538034044</v>
          </cell>
          <cell r="W16">
            <v>11.668839819327413</v>
          </cell>
          <cell r="X16">
            <v>10.61</v>
          </cell>
          <cell r="Y16">
            <v>17.5</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10</v>
          </cell>
          <cell r="AL16">
            <v>3.3600000000000003</v>
          </cell>
          <cell r="AM16">
            <v>2.7757125154894841E-2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7.8501457068774592</v>
          </cell>
          <cell r="W17">
            <v>10.585093854008516</v>
          </cell>
          <cell r="X17">
            <v>17.239999999999998</v>
          </cell>
          <cell r="Y17">
            <v>23.25</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15</v>
          </cell>
          <cell r="AL17">
            <v>2.9</v>
          </cell>
          <cell r="AM17">
            <v>2.3957042544403284E-2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7.3745708889890098</v>
          </cell>
          <cell r="W18">
            <v>11.435814470820501</v>
          </cell>
          <cell r="X18">
            <v>16.2</v>
          </cell>
          <cell r="Y18">
            <v>25.11</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20</v>
          </cell>
          <cell r="AL18">
            <v>2.3199999999999998</v>
          </cell>
          <cell r="AM18">
            <v>1.9165634035522624E-2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7.9866588370734632</v>
          </cell>
          <cell r="W19">
            <v>10.949741510443031</v>
          </cell>
          <cell r="X19">
            <v>28.25</v>
          </cell>
          <cell r="Y19">
            <v>38.729999999999997</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15</v>
          </cell>
          <cell r="AL19">
            <v>1.3</v>
          </cell>
          <cell r="AM19">
            <v>1.0739363899215265E-2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7.1941635402790807</v>
          </cell>
          <cell r="W20">
            <v>11.239935304375031</v>
          </cell>
          <cell r="X20">
            <v>25.45</v>
          </cell>
          <cell r="Y20">
            <v>39.75</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20</v>
          </cell>
          <cell r="AL20">
            <v>1.04</v>
          </cell>
          <cell r="AM20">
            <v>8.5914911193722115E-3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8.1359707105924919</v>
          </cell>
          <cell r="W21">
            <v>10.604036788193667</v>
          </cell>
          <cell r="X21">
            <v>56.08</v>
          </cell>
          <cell r="Y21">
            <v>73.09</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5</v>
          </cell>
          <cell r="AL21">
            <v>1.1000000000000001</v>
          </cell>
          <cell r="AM21">
            <v>9.0871540685667634E-3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6.8925104328978186</v>
          </cell>
          <cell r="W22">
            <v>11.341036204120961</v>
          </cell>
          <cell r="X22">
            <v>47.51</v>
          </cell>
          <cell r="Y22">
            <v>78.17</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5</v>
          </cell>
          <cell r="AL22">
            <v>0.88000000000000012</v>
          </cell>
          <cell r="AM22">
            <v>7.2697232548534114E-3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8.1968948390662959</v>
          </cell>
          <cell r="W23">
            <v>10.484110636063249</v>
          </cell>
          <cell r="X23">
            <v>121.11</v>
          </cell>
          <cell r="Y23">
            <v>154.9</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2.25</v>
          </cell>
          <cell r="AJ23">
            <v>6</v>
          </cell>
          <cell r="AK23">
            <v>15</v>
          </cell>
          <cell r="AL23">
            <v>2.25</v>
          </cell>
          <cell r="AM23">
            <v>1.8587360594795651E-2</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6.6608383883489264</v>
          </cell>
          <cell r="W24">
            <v>11.874718223229662</v>
          </cell>
          <cell r="X24">
            <v>98.41</v>
          </cell>
          <cell r="Y24">
            <v>175.44</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1.8</v>
          </cell>
          <cell r="AJ24">
            <v>7</v>
          </cell>
          <cell r="AK24">
            <v>5</v>
          </cell>
          <cell r="AL24">
            <v>1.8</v>
          </cell>
          <cell r="AM24">
            <v>1.4869888475836521E-2</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7.9493409110613849</v>
          </cell>
          <cell r="W25">
            <v>10.941619354540707</v>
          </cell>
          <cell r="X25">
            <v>153.07</v>
          </cell>
          <cell r="Y25">
            <v>210.69</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1.0125</v>
          </cell>
          <cell r="AJ25">
            <v>14</v>
          </cell>
          <cell r="AK25">
            <v>5</v>
          </cell>
          <cell r="AL25">
            <v>0</v>
          </cell>
          <cell r="AM25">
            <v>0</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7.3166298659778812</v>
          </cell>
          <cell r="W26">
            <v>11.515825397229909</v>
          </cell>
          <cell r="X26">
            <v>140.88</v>
          </cell>
          <cell r="Y26">
            <v>221.74</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0.80999999999999994</v>
          </cell>
          <cell r="AJ26">
            <v>15</v>
          </cell>
          <cell r="AK26">
            <v>5</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7.6470041998787552</v>
          </cell>
          <cell r="W27">
            <v>10.611905780296082</v>
          </cell>
          <cell r="X27">
            <v>191.9</v>
          </cell>
          <cell r="Y27">
            <v>266.31</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0.45562500000000006</v>
          </cell>
          <cell r="AJ27">
            <v>21</v>
          </cell>
          <cell r="AK27">
            <v>5</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7.5971557351464618</v>
          </cell>
          <cell r="W28">
            <v>11.067644170490899</v>
          </cell>
          <cell r="X28">
            <v>11.4</v>
          </cell>
          <cell r="Y28">
            <v>16.600000000000001</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5</v>
          </cell>
          <cell r="AL28">
            <v>4.2</v>
          </cell>
          <cell r="AM28">
            <v>3.4696406443618551E-2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7.1813005969174952</v>
          </cell>
          <cell r="W29">
            <v>11.223572252162608</v>
          </cell>
          <cell r="X29">
            <v>10.77</v>
          </cell>
          <cell r="Y29">
            <v>16.84</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10</v>
          </cell>
          <cell r="AL29">
            <v>3.3600000000000003</v>
          </cell>
          <cell r="AM29">
            <v>2.7757125154894841E-2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7.8067884262366043</v>
          </cell>
          <cell r="W30">
            <v>10.667870214354755</v>
          </cell>
          <cell r="X30">
            <v>17.14</v>
          </cell>
          <cell r="Y30">
            <v>23.43</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5</v>
          </cell>
          <cell r="AL30">
            <v>2.9</v>
          </cell>
          <cell r="AM30">
            <v>2.3957042544403284E-2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7.0574375082620389</v>
          </cell>
          <cell r="W31">
            <v>11.637579890708345</v>
          </cell>
          <cell r="X31">
            <v>15.5</v>
          </cell>
          <cell r="Y31">
            <v>25.56</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10</v>
          </cell>
          <cell r="AL31">
            <v>2.3199999999999998</v>
          </cell>
          <cell r="AM31">
            <v>1.9165634035522624E-2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7.433754752609099</v>
          </cell>
          <cell r="W32">
            <v>10.813610383372065</v>
          </cell>
          <cell r="X32">
            <v>26.29</v>
          </cell>
          <cell r="Y32">
            <v>38.25</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5</v>
          </cell>
          <cell r="AL32">
            <v>1.3</v>
          </cell>
          <cell r="AM32">
            <v>1.0739363899215265E-2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6.6820570695867811</v>
          </cell>
          <cell r="W33">
            <v>11.283112448275435</v>
          </cell>
          <cell r="X33">
            <v>23.63</v>
          </cell>
          <cell r="Y33">
            <v>39.909999999999997</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15</v>
          </cell>
          <cell r="AL33">
            <v>1.04</v>
          </cell>
          <cell r="AM33">
            <v>8.5914911193722115E-3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7.4248373553630183</v>
          </cell>
          <cell r="W34">
            <v>10.672270268374541</v>
          </cell>
          <cell r="X34">
            <v>51.18</v>
          </cell>
          <cell r="Y34">
            <v>73.56</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5</v>
          </cell>
          <cell r="AL34">
            <v>1.1000000000000001</v>
          </cell>
          <cell r="AM34">
            <v>9.0871540685667634E-3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6.8093122529466381</v>
          </cell>
          <cell r="W35">
            <v>11.568220821145689</v>
          </cell>
          <cell r="X35">
            <v>46.93</v>
          </cell>
          <cell r="Y35">
            <v>79.73</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5</v>
          </cell>
          <cell r="AL35">
            <v>0.88000000000000012</v>
          </cell>
          <cell r="AM35">
            <v>7.2697232548534114E-3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7.9418185885306167</v>
          </cell>
          <cell r="W36">
            <v>10.490990709680958</v>
          </cell>
          <cell r="X36">
            <v>117.34</v>
          </cell>
          <cell r="Y36">
            <v>155</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2.25</v>
          </cell>
          <cell r="AJ36">
            <v>7</v>
          </cell>
          <cell r="AK36">
            <v>10</v>
          </cell>
          <cell r="AL36">
            <v>2.25</v>
          </cell>
          <cell r="AM36">
            <v>1.8587360594795651E-2</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6.7160403218872533</v>
          </cell>
          <cell r="W37">
            <v>11.194370263482783</v>
          </cell>
          <cell r="X37">
            <v>99.23</v>
          </cell>
          <cell r="Y37">
            <v>165.39</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1.8</v>
          </cell>
          <cell r="AJ37">
            <v>8</v>
          </cell>
          <cell r="AK37">
            <v>5</v>
          </cell>
          <cell r="AL37">
            <v>1.8</v>
          </cell>
          <cell r="AM37">
            <v>1.4869888475836521E-2</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7.8172691859848511</v>
          </cell>
          <cell r="W38">
            <v>10.761355830786394</v>
          </cell>
          <cell r="X38">
            <v>150.52000000000001</v>
          </cell>
          <cell r="Y38">
            <v>207.21</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1.0125</v>
          </cell>
          <cell r="AJ38">
            <v>15</v>
          </cell>
          <cell r="AK38">
            <v>5</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7.286145194728654</v>
          </cell>
          <cell r="W39">
            <v>11.863297895351325</v>
          </cell>
          <cell r="X39">
            <v>140.30000000000001</v>
          </cell>
          <cell r="Y39">
            <v>228.43</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0.80999999999999994</v>
          </cell>
          <cell r="AJ39">
            <v>16</v>
          </cell>
          <cell r="AK39">
            <v>5</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7.5216792680724245</v>
          </cell>
          <cell r="W40">
            <v>10.71831299178506</v>
          </cell>
          <cell r="X40">
            <v>188.76</v>
          </cell>
          <cell r="Y40">
            <v>268.98</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0.45562500000000006</v>
          </cell>
          <cell r="AJ40">
            <v>23</v>
          </cell>
          <cell r="AK40">
            <v>5</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7.7833172242549074</v>
          </cell>
          <cell r="W41">
            <v>10.831462067089056</v>
          </cell>
          <cell r="X41">
            <v>11.67</v>
          </cell>
          <cell r="Y41">
            <v>16.25</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5</v>
          </cell>
          <cell r="AL41">
            <v>4.2</v>
          </cell>
          <cell r="AM41">
            <v>3.4696406443618551E-2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7.4018223720648795</v>
          </cell>
          <cell r="W42">
            <v>11.819169671039488</v>
          </cell>
          <cell r="X42">
            <v>11.1</v>
          </cell>
          <cell r="Y42">
            <v>17.73</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10</v>
          </cell>
          <cell r="AL42">
            <v>3.3600000000000003</v>
          </cell>
          <cell r="AM42">
            <v>2.7757125154894841E-2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7.6354299865347901</v>
          </cell>
          <cell r="W43">
            <v>10.465165184003121</v>
          </cell>
          <cell r="X43">
            <v>16.77</v>
          </cell>
          <cell r="Y43">
            <v>22.98</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5</v>
          </cell>
          <cell r="AL43">
            <v>2.9</v>
          </cell>
          <cell r="AM43">
            <v>2.3957042544403284E-2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7.1339804561612921</v>
          </cell>
          <cell r="W44">
            <v>11.586904006251967</v>
          </cell>
          <cell r="X44">
            <v>15.67</v>
          </cell>
          <cell r="Y44">
            <v>25.45</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5</v>
          </cell>
          <cell r="AL44">
            <v>2.3199999999999998</v>
          </cell>
          <cell r="AM44">
            <v>1.9165634035522624E-2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7.6547078682386926</v>
          </cell>
          <cell r="W45">
            <v>10.362707363716781</v>
          </cell>
          <cell r="X45">
            <v>27.07</v>
          </cell>
          <cell r="Y45">
            <v>36.65</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5</v>
          </cell>
          <cell r="AL45">
            <v>1.3</v>
          </cell>
          <cell r="AM45">
            <v>1.0739363899215265E-2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6.6281898442993157</v>
          </cell>
          <cell r="W46">
            <v>11.895186539126875</v>
          </cell>
          <cell r="X46">
            <v>23.44</v>
          </cell>
          <cell r="Y46">
            <v>42.07</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10</v>
          </cell>
          <cell r="AL46">
            <v>1.04</v>
          </cell>
          <cell r="AM46">
            <v>8.5914911193722115E-3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7.8263876829402932</v>
          </cell>
          <cell r="W47">
            <v>10.417076130298502</v>
          </cell>
          <cell r="X47">
            <v>53.94</v>
          </cell>
          <cell r="Y47">
            <v>71.8</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5</v>
          </cell>
          <cell r="AL47">
            <v>1.1000000000000001</v>
          </cell>
          <cell r="AM47">
            <v>9.0871540685667634E-3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6.9370042520010307</v>
          </cell>
          <cell r="W48">
            <v>11.415510101182051</v>
          </cell>
          <cell r="X48">
            <v>47.81</v>
          </cell>
          <cell r="Y48">
            <v>78.680000000000007</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5</v>
          </cell>
          <cell r="AL48">
            <v>0.88000000000000012</v>
          </cell>
          <cell r="AM48">
            <v>7.2697232548534114E-3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7.850220826090287</v>
          </cell>
          <cell r="W49">
            <v>10.706709117743266</v>
          </cell>
          <cell r="X49">
            <v>115.98</v>
          </cell>
          <cell r="Y49">
            <v>158.19</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2.25</v>
          </cell>
          <cell r="AJ49">
            <v>9</v>
          </cell>
          <cell r="AK49">
            <v>5</v>
          </cell>
          <cell r="AL49">
            <v>2.25</v>
          </cell>
          <cell r="AM49">
            <v>1.8587360594795651E-2</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6.7340735467907944</v>
          </cell>
          <cell r="W50">
            <v>11.425940380702148</v>
          </cell>
          <cell r="X50">
            <v>99.49</v>
          </cell>
          <cell r="Y50">
            <v>168.81</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1.8</v>
          </cell>
          <cell r="AJ50">
            <v>10</v>
          </cell>
          <cell r="AK50">
            <v>5</v>
          </cell>
          <cell r="AL50">
            <v>1.8</v>
          </cell>
          <cell r="AM50">
            <v>1.4869888475836521E-2</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7.5468571099119091</v>
          </cell>
          <cell r="W51">
            <v>10.408669226972632</v>
          </cell>
          <cell r="X51">
            <v>145.32</v>
          </cell>
          <cell r="Y51">
            <v>200.42</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1.0125</v>
          </cell>
          <cell r="AJ51">
            <v>16</v>
          </cell>
          <cell r="AK51">
            <v>5</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7.1877127428118692</v>
          </cell>
          <cell r="W52">
            <v>11.254176785828115</v>
          </cell>
          <cell r="X52">
            <v>138.4</v>
          </cell>
          <cell r="Y52">
            <v>216.7</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0.80999999999999994</v>
          </cell>
          <cell r="AJ52">
            <v>17</v>
          </cell>
          <cell r="AK52">
            <v>5</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7.4591737161509855</v>
          </cell>
          <cell r="W53">
            <v>10.848479914198943</v>
          </cell>
          <cell r="X53">
            <v>187.19</v>
          </cell>
          <cell r="Y53">
            <v>272.24</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0.45562500000000006</v>
          </cell>
          <cell r="AJ53">
            <v>24</v>
          </cell>
          <cell r="AK53">
            <v>5</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7.6377828481779595</v>
          </cell>
          <cell r="W54">
            <v>11.037625068957007</v>
          </cell>
          <cell r="X54">
            <v>11.46</v>
          </cell>
          <cell r="Y54">
            <v>16.559999999999999</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5</v>
          </cell>
          <cell r="AL54">
            <v>4.2</v>
          </cell>
          <cell r="AM54">
            <v>3.4696406443618551E-2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6.9438995344426564</v>
          </cell>
          <cell r="W55">
            <v>11.228284781434606</v>
          </cell>
          <cell r="X55">
            <v>10.42</v>
          </cell>
          <cell r="Y55">
            <v>16.84</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10</v>
          </cell>
          <cell r="AL55">
            <v>3.3600000000000003</v>
          </cell>
          <cell r="AM55">
            <v>2.7757125154894841E-2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8.1419664679744734</v>
          </cell>
          <cell r="W56">
            <v>11.090366320163199</v>
          </cell>
          <cell r="X56">
            <v>17.88</v>
          </cell>
          <cell r="Y56">
            <v>24.36</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5</v>
          </cell>
          <cell r="AL56">
            <v>2.9</v>
          </cell>
          <cell r="AM56">
            <v>2.3957042544403284E-2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6.9842707513378883</v>
          </cell>
          <cell r="W57">
            <v>11.381031208247496</v>
          </cell>
          <cell r="X57">
            <v>15.34</v>
          </cell>
          <cell r="Y57">
            <v>24.99</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5</v>
          </cell>
          <cell r="AL57">
            <v>2.3199999999999998</v>
          </cell>
          <cell r="AM57">
            <v>1.9165634035522624E-2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8.0428902360122745</v>
          </cell>
          <cell r="W58">
            <v>10.489159300350424</v>
          </cell>
          <cell r="X58">
            <v>28.45</v>
          </cell>
          <cell r="Y58">
            <v>37.1</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5</v>
          </cell>
          <cell r="AL58">
            <v>1.3</v>
          </cell>
          <cell r="AM58">
            <v>1.0739363899215265E-2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6.6812271072360003</v>
          </cell>
          <cell r="W59">
            <v>11.822182530766774</v>
          </cell>
          <cell r="X59">
            <v>23.63</v>
          </cell>
          <cell r="Y59">
            <v>41.81</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10</v>
          </cell>
          <cell r="AL59">
            <v>1.04</v>
          </cell>
          <cell r="AM59">
            <v>8.5914911193722115E-3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7.780118706904636</v>
          </cell>
          <cell r="W60">
            <v>10.698626084827875</v>
          </cell>
          <cell r="X60">
            <v>53.62</v>
          </cell>
          <cell r="Y60">
            <v>73.739999999999995</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5</v>
          </cell>
          <cell r="AL60">
            <v>1.1000000000000001</v>
          </cell>
          <cell r="AM60">
            <v>9.0871540685667634E-3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6.8138729437486036</v>
          </cell>
          <cell r="W61">
            <v>11.305306533722934</v>
          </cell>
          <cell r="X61">
            <v>46.96</v>
          </cell>
          <cell r="Y61">
            <v>77.92</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5</v>
          </cell>
          <cell r="AL61">
            <v>0.88000000000000012</v>
          </cell>
          <cell r="AM61">
            <v>7.2697232548534114E-3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7.7724865657263038</v>
          </cell>
          <cell r="W62">
            <v>10.568476991280894</v>
          </cell>
          <cell r="X62">
            <v>114.84</v>
          </cell>
          <cell r="Y62">
            <v>156.15</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2.25</v>
          </cell>
          <cell r="AJ62">
            <v>11</v>
          </cell>
          <cell r="AK62">
            <v>5</v>
          </cell>
          <cell r="AL62">
            <v>2.25</v>
          </cell>
          <cell r="AM62">
            <v>1.8587360594795651E-2</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7.3274180402094284</v>
          </cell>
          <cell r="W63">
            <v>11.31735754557968</v>
          </cell>
          <cell r="X63">
            <v>108.26</v>
          </cell>
          <cell r="Y63">
            <v>167.21</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1.8</v>
          </cell>
          <cell r="AJ63">
            <v>12</v>
          </cell>
          <cell r="AK63">
            <v>5</v>
          </cell>
          <cell r="AL63">
            <v>0</v>
          </cell>
          <cell r="AM63">
            <v>0</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7.552005028973821</v>
          </cell>
          <cell r="W64">
            <v>10.531363863642136</v>
          </cell>
          <cell r="X64">
            <v>145.41999999999999</v>
          </cell>
          <cell r="Y64">
            <v>202.79</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1.0125</v>
          </cell>
          <cell r="AJ64">
            <v>18</v>
          </cell>
          <cell r="AK64">
            <v>5</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7.3508380867509686</v>
          </cell>
          <cell r="W65">
            <v>11.838149075641665</v>
          </cell>
          <cell r="X65">
            <v>141.54</v>
          </cell>
          <cell r="Y65">
            <v>227.95</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0.80999999999999994</v>
          </cell>
          <cell r="AJ65">
            <v>19</v>
          </cell>
          <cell r="AK65">
            <v>5</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7.4475075581448378</v>
          </cell>
          <cell r="W66">
            <v>10.524956508786877</v>
          </cell>
          <cell r="X66">
            <v>186.9</v>
          </cell>
          <cell r="Y66">
            <v>264.12</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0.45562500000000006</v>
          </cell>
          <cell r="AJ66">
            <v>26</v>
          </cell>
          <cell r="AK66">
            <v>5</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7.691537222656498</v>
          </cell>
          <cell r="W68">
            <v>11.02622364230354</v>
          </cell>
          <cell r="X68">
            <v>11.54</v>
          </cell>
          <cell r="Y68">
            <v>16.54</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5</v>
          </cell>
          <cell r="AL68">
            <v>4.2</v>
          </cell>
          <cell r="AM68">
            <v>3.4696406443618551E-2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7.0737724614600346</v>
          </cell>
          <cell r="W69">
            <v>11.135319240612478</v>
          </cell>
          <cell r="X69">
            <v>10.61</v>
          </cell>
          <cell r="Y69">
            <v>16.7</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10</v>
          </cell>
          <cell r="AL69">
            <v>3.3600000000000003</v>
          </cell>
          <cell r="AM69">
            <v>2.7757125154894841E-2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7.6718594502979949</v>
          </cell>
          <cell r="W70">
            <v>11.023499841232912</v>
          </cell>
          <cell r="X70">
            <v>16.850000000000001</v>
          </cell>
          <cell r="Y70">
            <v>24.21</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5</v>
          </cell>
          <cell r="AL70">
            <v>2.9</v>
          </cell>
          <cell r="AM70">
            <v>2.3957042544403284E-2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7.3871415281490487</v>
          </cell>
          <cell r="W71">
            <v>11.579877967042014</v>
          </cell>
          <cell r="X71">
            <v>16.22</v>
          </cell>
          <cell r="Y71">
            <v>25.43</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5</v>
          </cell>
          <cell r="AL71">
            <v>2.3199999999999998</v>
          </cell>
          <cell r="AM71">
            <v>1.9165634035522624E-2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8.1781130027882565</v>
          </cell>
          <cell r="W72">
            <v>10.624775755210676</v>
          </cell>
          <cell r="X72">
            <v>28.93</v>
          </cell>
          <cell r="Y72">
            <v>37.58</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5</v>
          </cell>
          <cell r="AL72">
            <v>1.3</v>
          </cell>
          <cell r="AM72">
            <v>1.0739363899215265E-2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6.9167951869276925</v>
          </cell>
          <cell r="W73">
            <v>11.115320669855102</v>
          </cell>
          <cell r="X73">
            <v>24.46</v>
          </cell>
          <cell r="Y73">
            <v>39.31</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5</v>
          </cell>
          <cell r="AL73">
            <v>1.04</v>
          </cell>
          <cell r="AM73">
            <v>8.5914911193722115E-3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7.4499597593640106</v>
          </cell>
          <cell r="W74">
            <v>10.389360449385972</v>
          </cell>
          <cell r="X74">
            <v>51.35</v>
          </cell>
          <cell r="Y74">
            <v>71.61</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5</v>
          </cell>
          <cell r="AL74">
            <v>1.1000000000000001</v>
          </cell>
          <cell r="AM74">
            <v>9.0871540685667634E-3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7.1634755176480454</v>
          </cell>
          <cell r="W75">
            <v>11.746480387582935</v>
          </cell>
          <cell r="X75">
            <v>49.37</v>
          </cell>
          <cell r="Y75">
            <v>80.959999999999994</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5</v>
          </cell>
          <cell r="AL75">
            <v>0.88000000000000012</v>
          </cell>
          <cell r="AM75">
            <v>7.2697232548534114E-3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7.8064834354643047</v>
          </cell>
          <cell r="W76">
            <v>10.644751459650942</v>
          </cell>
          <cell r="X76">
            <v>115.34</v>
          </cell>
          <cell r="Y76">
            <v>157.27000000000001</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2.25</v>
          </cell>
          <cell r="AJ76">
            <v>13</v>
          </cell>
          <cell r="AK76">
            <v>5</v>
          </cell>
          <cell r="AL76">
            <v>0</v>
          </cell>
          <cell r="AM76">
            <v>0</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7.1045162112459082</v>
          </cell>
          <cell r="W77">
            <v>11.579412670989814</v>
          </cell>
          <cell r="X77">
            <v>104.97</v>
          </cell>
          <cell r="Y77">
            <v>171.08</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1.8</v>
          </cell>
          <cell r="AJ77">
            <v>14</v>
          </cell>
          <cell r="AK77">
            <v>5</v>
          </cell>
          <cell r="AL77">
            <v>0</v>
          </cell>
          <cell r="AM77">
            <v>0</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7.8026420134620222</v>
          </cell>
          <cell r="W78">
            <v>10.877270372719632</v>
          </cell>
          <cell r="X78">
            <v>150.24</v>
          </cell>
          <cell r="Y78">
            <v>209.45</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1.0125</v>
          </cell>
          <cell r="AJ78">
            <v>20</v>
          </cell>
          <cell r="AK78">
            <v>5</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6.6584856085251047</v>
          </cell>
          <cell r="W79">
            <v>11.327913422626294</v>
          </cell>
          <cell r="X79">
            <v>128.21</v>
          </cell>
          <cell r="Y79">
            <v>218.12</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0.80999999999999994</v>
          </cell>
          <cell r="AJ79">
            <v>21</v>
          </cell>
          <cell r="AK79">
            <v>5</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7.8946688933058269</v>
          </cell>
          <cell r="W80">
            <v>10.443487249286825</v>
          </cell>
          <cell r="X80">
            <v>198.12</v>
          </cell>
          <cell r="Y80">
            <v>262.08</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0.45562500000000006</v>
          </cell>
          <cell r="AJ80">
            <v>28</v>
          </cell>
          <cell r="AK80">
            <v>5</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7.8207579220322172</v>
          </cell>
          <cell r="W88">
            <v>10.313845774863111</v>
          </cell>
          <cell r="X88">
            <v>11.73</v>
          </cell>
          <cell r="Y88">
            <v>15.47</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6.9969907612221922</v>
          </cell>
          <cell r="W89">
            <v>11.51884634637373</v>
          </cell>
          <cell r="X89">
            <v>10.5</v>
          </cell>
          <cell r="Y89">
            <v>17.28</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7.4586920579958189</v>
          </cell>
          <cell r="W90">
            <v>11.084123401510995</v>
          </cell>
          <cell r="X90">
            <v>16.38</v>
          </cell>
          <cell r="Y90">
            <v>24.34</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7.0480321972698947</v>
          </cell>
          <cell r="W91">
            <v>11.395353192284071</v>
          </cell>
          <cell r="X91">
            <v>15.48</v>
          </cell>
          <cell r="Y91">
            <v>25.03</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7.566224094233962</v>
          </cell>
          <cell r="W92">
            <v>11.033584068881222</v>
          </cell>
          <cell r="X92">
            <v>26.76</v>
          </cell>
          <cell r="Y92">
            <v>39.020000000000003</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7.2688764861340278</v>
          </cell>
          <cell r="W93">
            <v>11.603346786466535</v>
          </cell>
          <cell r="X93">
            <v>25.71</v>
          </cell>
          <cell r="Y93">
            <v>41.04</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7.6158776436244686</v>
          </cell>
          <cell r="W94">
            <v>10.865795556225338</v>
          </cell>
          <cell r="X94">
            <v>52.49</v>
          </cell>
          <cell r="Y94">
            <v>74.89</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6.8803990258944587</v>
          </cell>
          <cell r="W95">
            <v>11.557047295202448</v>
          </cell>
          <cell r="X95">
            <v>47.42</v>
          </cell>
          <cell r="Y95">
            <v>79.66</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8.1083460100888818</v>
          </cell>
          <cell r="W96">
            <v>11.009935806536992</v>
          </cell>
          <cell r="X96">
            <v>119.8</v>
          </cell>
          <cell r="Y96">
            <v>162.66999999999999</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6.7062465401621756</v>
          </cell>
          <cell r="W97">
            <v>11.715224041514265</v>
          </cell>
          <cell r="X97">
            <v>99.08</v>
          </cell>
          <cell r="Y97">
            <v>173.09</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7.7377559147948523</v>
          </cell>
          <cell r="W98">
            <v>11.070914242785724</v>
          </cell>
          <cell r="X98">
            <v>148.99</v>
          </cell>
          <cell r="Y98">
            <v>213.17</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7.0639662831377716</v>
          </cell>
          <cell r="W99">
            <v>11.333624646413165</v>
          </cell>
          <cell r="X99">
            <v>136.02000000000001</v>
          </cell>
          <cell r="Y99">
            <v>218.23</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7.756170801165938</v>
          </cell>
          <cell r="W100">
            <v>10.690389776453767</v>
          </cell>
          <cell r="X100">
            <v>194.64</v>
          </cell>
          <cell r="Y100">
            <v>268.27999999999997</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7.697493537111411</v>
          </cell>
          <cell r="W101">
            <v>10.898444272136382</v>
          </cell>
          <cell r="X101">
            <v>11.55</v>
          </cell>
          <cell r="Y101">
            <v>16.350000000000001</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7.1121741280195483</v>
          </cell>
          <cell r="W102">
            <v>11.437038263029105</v>
          </cell>
          <cell r="X102">
            <v>10.67</v>
          </cell>
          <cell r="Y102">
            <v>17.16</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8.0592493637846108</v>
          </cell>
          <cell r="W103">
            <v>10.666088167050889</v>
          </cell>
          <cell r="X103">
            <v>17.7</v>
          </cell>
          <cell r="Y103">
            <v>23.42</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6.9670261695435283</v>
          </cell>
          <cell r="W104">
            <v>11.812063301592746</v>
          </cell>
          <cell r="X104">
            <v>15.3</v>
          </cell>
          <cell r="Y104">
            <v>25.94</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7.7649795000881525</v>
          </cell>
          <cell r="W105">
            <v>10.902949615604554</v>
          </cell>
          <cell r="X105">
            <v>27.46</v>
          </cell>
          <cell r="Y105">
            <v>38.56</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6.8498312851485688</v>
          </cell>
          <cell r="W106">
            <v>11.236056993771427</v>
          </cell>
          <cell r="X106">
            <v>24.23</v>
          </cell>
          <cell r="Y106">
            <v>39.74</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7.9745994306544947</v>
          </cell>
          <cell r="W107">
            <v>10.451763727475591</v>
          </cell>
          <cell r="X107">
            <v>54.96</v>
          </cell>
          <cell r="Y107">
            <v>72.040000000000006</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6.9808561080094478</v>
          </cell>
          <cell r="W108">
            <v>11.298719790278762</v>
          </cell>
          <cell r="X108">
            <v>48.12</v>
          </cell>
          <cell r="Y108">
            <v>77.88</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8.1399875819490966</v>
          </cell>
          <cell r="W109">
            <v>10.95371398779557</v>
          </cell>
          <cell r="X109">
            <v>120.27</v>
          </cell>
          <cell r="Y109">
            <v>161.84</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6.6820924317129169</v>
          </cell>
          <cell r="W110">
            <v>11.239174767583471</v>
          </cell>
          <cell r="X110">
            <v>98.73</v>
          </cell>
          <cell r="Y110">
            <v>166.05</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8.0913271446267618</v>
          </cell>
          <cell r="W111">
            <v>10.497023840194409</v>
          </cell>
          <cell r="X111">
            <v>155.80000000000001</v>
          </cell>
          <cell r="Y111">
            <v>202.12</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7.1161147283254653</v>
          </cell>
          <cell r="W112">
            <v>11.817715606449049</v>
          </cell>
          <cell r="X112">
            <v>137.02000000000001</v>
          </cell>
          <cell r="Y112">
            <v>227.55</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7.7843557465273969</v>
          </cell>
          <cell r="W113">
            <v>10.557273456164728</v>
          </cell>
          <cell r="X113">
            <v>195.35</v>
          </cell>
          <cell r="Y113">
            <v>264.94</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8.0631305737423933</v>
          </cell>
          <cell r="W115">
            <v>11.011866872639901</v>
          </cell>
          <cell r="X115">
            <v>12.09</v>
          </cell>
          <cell r="Y115">
            <v>16.52</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7.0552073923818313</v>
          </cell>
          <cell r="W116">
            <v>11.255225553764756</v>
          </cell>
          <cell r="X116">
            <v>10.58</v>
          </cell>
          <cell r="Y116">
            <v>16.88</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8.0196219337022505</v>
          </cell>
          <cell r="W117">
            <v>10.465416486336016</v>
          </cell>
          <cell r="X117">
            <v>17.61</v>
          </cell>
          <cell r="Y117">
            <v>22.98</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7.2107241924526662</v>
          </cell>
          <cell r="W118">
            <v>11.286804154421505</v>
          </cell>
          <cell r="X118">
            <v>15.84</v>
          </cell>
          <cell r="Y118">
            <v>24.79</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7.5121077068166517</v>
          </cell>
          <cell r="W119">
            <v>10.565152114020284</v>
          </cell>
          <cell r="X119">
            <v>26.57</v>
          </cell>
          <cell r="Y119">
            <v>37.369999999999997</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7.1337017071658453</v>
          </cell>
          <cell r="W120">
            <v>11.682106542774743</v>
          </cell>
          <cell r="X120">
            <v>25.23</v>
          </cell>
          <cell r="Y120">
            <v>41.32</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8.0022129035667735</v>
          </cell>
          <cell r="W121">
            <v>10.597962604147156</v>
          </cell>
          <cell r="X121">
            <v>55.15</v>
          </cell>
          <cell r="Y121">
            <v>73.05</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6.8905925993863359</v>
          </cell>
          <cell r="W122">
            <v>11.125194051492084</v>
          </cell>
          <cell r="X122">
            <v>47.49</v>
          </cell>
          <cell r="Y122">
            <v>76.680000000000007</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8.0517358640532599</v>
          </cell>
          <cell r="W123">
            <v>10.444971912177071</v>
          </cell>
          <cell r="X123">
            <v>118.96</v>
          </cell>
          <cell r="Y123">
            <v>154.32</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7.329813645883112</v>
          </cell>
          <cell r="W124">
            <v>11.782068104492645</v>
          </cell>
          <cell r="X124">
            <v>108.3</v>
          </cell>
          <cell r="Y124">
            <v>174.08</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7.7382281586530466</v>
          </cell>
          <cell r="W125">
            <v>10.32096569026214</v>
          </cell>
          <cell r="X125">
            <v>149</v>
          </cell>
          <cell r="Y125">
            <v>198.73</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7.0484438849530129</v>
          </cell>
          <cell r="W126">
            <v>11.726056358095766</v>
          </cell>
          <cell r="X126">
            <v>135.72</v>
          </cell>
          <cell r="Y126">
            <v>225.79</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7.7615000377736312</v>
          </cell>
          <cell r="W127">
            <v>10.424815764055358</v>
          </cell>
          <cell r="X127">
            <v>194.78</v>
          </cell>
          <cell r="Y127">
            <v>261.61</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topLeftCell="A10"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0.16036270282829934</v>
      </c>
      <c r="C2">
        <f t="shared" ref="C2:C32" ca="1" si="0">RAND()</f>
        <v>1.5192435674102334E-2</v>
      </c>
      <c r="D2" t="str">
        <f ca="1">VLOOKUP($B2
+IF(D1="DI",1,
IF(D1="EN",2,
IF(D1="GO",3,0))),$AC:$AD,MATCH($AD$1,$AC$1:$AD$1,0),1)</f>
        <v>GO</v>
      </c>
      <c r="E2">
        <f ca="1">ROUNDDOWN(VLOOKUP(D2,$P:$W,MATCH($U$1,$P$1:$W$1,0),0)+C2*(VLOOKUP(D2,$P:$W,MATCH($V$1,$P$1:$W$1,0),0)-VLOOKUP(D2,$P:$W,MATCH($U$1,$P$1:$W$1,0),0)+10^ABS(VLOOKUP(D2,$P:$W,MATCH($W$1,$P$1:$W$1,0),0))),VLOOKUP(D2,$P:$W,MATCH($W$1,$P$1:$W$1,0),0))</f>
        <v>500</v>
      </c>
      <c r="F2" t="s">
        <v>127</v>
      </c>
      <c r="G2">
        <v>7</v>
      </c>
      <c r="H2" t="s">
        <v>125</v>
      </c>
      <c r="I2">
        <v>1700</v>
      </c>
      <c r="J2" t="str">
        <f>IF(H2="GO",
  IF(I2&lt;100,"골드이상",""),
IF(H2="DI",
  IF(I2&gt;29,"다이아너무많음",
  IF(I2&gt;9,"다이아다소많음","")),""))</f>
        <v/>
      </c>
      <c r="K2" t="str">
        <f ca="1">IF(ROW()=2,L2,OFFSET(K2,-1,0)&amp;","&amp;L2)</f>
        <v>{"dy":1,"cd":"GO","cn":1700}</v>
      </c>
      <c r="L2" t="str">
        <f>"{"""&amp;A$1&amp;""":"&amp;A2
&amp;","""&amp;H$1&amp;""":"""&amp;H2&amp;""""
&amp;","""&amp;I$1&amp;""":"&amp;I2&amp;"}"</f>
        <v>{"dy":1,"cd":"GO","cn":1700}</v>
      </c>
      <c r="N2" t="str">
        <f ca="1">"["&amp;
IF(LEFT(OFFSET(K1,COUNTA(K:K)-1,0),1)=",",SUBSTITUTE(OFFSET(K1,COUNTA(K:K)-1,0),",","",1),OFFSET(K1,COUNTA(K:K)-1,0))
&amp;"]"</f>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dy":27,"cd":"EN","cn":7},{"dy":28,"cd":"GO","cn":1800},{"dy":29,"cd":"EN","cn":9},{"dy":30,"cd":"GO","cn":1200},{"dy":31,"cd":"EN","cn":7}]</v>
      </c>
      <c r="P2" t="s">
        <v>97</v>
      </c>
      <c r="Q2">
        <f ca="1">COUNTIF(D:D,P2)</f>
        <v>14</v>
      </c>
      <c r="R2">
        <f>COUNTIF(H:H,P2)</f>
        <v>14</v>
      </c>
      <c r="S2">
        <f>SUMIF(H:H,P2,I:I)</f>
        <v>113</v>
      </c>
      <c r="T2">
        <f>S2/R2</f>
        <v>8.0714285714285712</v>
      </c>
      <c r="U2">
        <v>6</v>
      </c>
      <c r="V2">
        <v>9</v>
      </c>
      <c r="W2">
        <v>0</v>
      </c>
      <c r="Y2">
        <v>1</v>
      </c>
      <c r="Z2">
        <v>0</v>
      </c>
      <c r="AA2">
        <v>14</v>
      </c>
      <c r="AB2">
        <f>AA2/SUMIF(Z:Z,Z2,AA:AA)</f>
        <v>0.46666666666666667</v>
      </c>
      <c r="AC2">
        <v>0</v>
      </c>
      <c r="AD2" t="s">
        <v>126</v>
      </c>
    </row>
    <row r="3" spans="1:30">
      <c r="A3">
        <v>2</v>
      </c>
      <c r="B3">
        <f t="shared" ref="B3:B32" ca="1" si="1">RAND()</f>
        <v>0.69374444896659382</v>
      </c>
      <c r="C3">
        <f t="shared" ca="1" si="0"/>
        <v>0.68492132428650399</v>
      </c>
      <c r="D3" t="str">
        <f t="shared" ref="D3:D32" ca="1" si="2">VLOOKUP($B3
+IF(D2="DI",1,
IF(D2="EN",2,
IF(D2="GO",3,0))),$AC:$AD,MATCH($AD$1,$AC$1:$AD$1,0),1)</f>
        <v>EN</v>
      </c>
      <c r="E3">
        <f t="shared" ref="E3:E32" ca="1" si="3">ROUNDDOWN(VLOOKUP(D3,$P:$W,MATCH($U$1,$P$1:$W$1,0),0)+C3*(VLOOKUP(D3,$P:$W,MATCH($V$1,$P$1:$W$1,0),0)-VLOOKUP(D3,$P:$W,MATCH($U$1,$P$1:$W$1,0),0)+10^ABS(VLOOKUP(D3,$P:$W,MATCH($W$1,$P$1:$W$1,0),0))),VLOOKUP(D3,$P:$W,MATCH($W$1,$P$1:$W$1,0),0))</f>
        <v>8</v>
      </c>
      <c r="F3" t="s">
        <v>125</v>
      </c>
      <c r="G3">
        <v>800</v>
      </c>
      <c r="H3" t="s">
        <v>98</v>
      </c>
      <c r="I3">
        <v>6</v>
      </c>
      <c r="J3" t="str">
        <f t="shared" ref="J3:J32" si="4">IF(H3="GO",
  IF(I3&lt;100,"골드이상",""),
IF(H3="DI",
  IF(I3&gt;29,"다이아너무많음",
  IF(I3&gt;9,"다이아다소많음","")),""))</f>
        <v/>
      </c>
      <c r="K3" t="str">
        <f t="shared" ref="K3:K32" ca="1" si="5">IF(ROW()=2,L3,OFFSET(K3,-1,0)&amp;","&amp;L3)</f>
        <v>{"dy":1,"cd":"GO","cn":1700},{"dy":2,"cd":"DI","cn":6}</v>
      </c>
      <c r="L3" t="str">
        <f t="shared" ref="L3:L32" si="6">"{"""&amp;A$1&amp;""":"&amp;A3
&amp;","""&amp;H$1&amp;""":"""&amp;H3&amp;""""
&amp;","""&amp;I$1&amp;""":"&amp;I3&amp;"}"</f>
        <v>{"dy":2,"cd":"DI","cn":6}</v>
      </c>
      <c r="P3" t="s">
        <v>68</v>
      </c>
      <c r="Q3">
        <f t="shared" ref="Q3:Q4" ca="1" si="7">COUNTIF(D:D,P3)</f>
        <v>14</v>
      </c>
      <c r="R3">
        <f t="shared" ref="R3:R4" si="8">COUNTIF(H:H,P3)</f>
        <v>13</v>
      </c>
      <c r="S3">
        <f t="shared" ref="S3:S4" si="9">SUMIF(H:H,P3,I:I)</f>
        <v>22800</v>
      </c>
      <c r="T3">
        <f>S3/R3</f>
        <v>1753.8461538461538</v>
      </c>
      <c r="U3">
        <v>500</v>
      </c>
      <c r="V3">
        <v>3500</v>
      </c>
      <c r="W3">
        <v>-2</v>
      </c>
      <c r="Y3">
        <v>2</v>
      </c>
      <c r="Z3">
        <v>0</v>
      </c>
      <c r="AA3">
        <v>14</v>
      </c>
      <c r="AB3">
        <f t="shared" ref="AB3:AB10" si="10">AA3/SUMIF(Z:Z,Z3,AA:AA)</f>
        <v>0.46666666666666667</v>
      </c>
      <c r="AC3">
        <f>AC2+AB2</f>
        <v>0.46666666666666667</v>
      </c>
      <c r="AD3" t="s">
        <v>128</v>
      </c>
    </row>
    <row r="4" spans="1:30">
      <c r="A4">
        <v>3</v>
      </c>
      <c r="B4">
        <f t="shared" ca="1" si="1"/>
        <v>4.7678585054518829E-2</v>
      </c>
      <c r="C4">
        <f t="shared" ca="1" si="0"/>
        <v>0.35165689654315924</v>
      </c>
      <c r="D4" t="str">
        <f t="shared" ca="1" si="2"/>
        <v>GO</v>
      </c>
      <c r="E4">
        <f t="shared" ca="1" si="3"/>
        <v>1500</v>
      </c>
      <c r="F4" t="s">
        <v>127</v>
      </c>
      <c r="G4">
        <v>12</v>
      </c>
      <c r="H4" t="s">
        <v>127</v>
      </c>
      <c r="I4">
        <v>9</v>
      </c>
      <c r="J4" t="str">
        <f t="shared" si="4"/>
        <v/>
      </c>
      <c r="K4" t="str">
        <f t="shared" ca="1" si="5"/>
        <v>{"dy":1,"cd":"GO","cn":1700},{"dy":2,"cd":"DI","cn":6},{"dy":3,"cd":"EN","cn":9}</v>
      </c>
      <c r="L4" t="str">
        <f t="shared" si="6"/>
        <v>{"dy":3,"cd":"EN","cn":9}</v>
      </c>
      <c r="P4" t="s">
        <v>98</v>
      </c>
      <c r="Q4">
        <f t="shared" ca="1" si="7"/>
        <v>3</v>
      </c>
      <c r="R4">
        <f t="shared" si="8"/>
        <v>4</v>
      </c>
      <c r="S4">
        <f t="shared" si="9"/>
        <v>21</v>
      </c>
      <c r="T4">
        <f>S4/R4</f>
        <v>5.25</v>
      </c>
      <c r="U4">
        <v>3</v>
      </c>
      <c r="V4">
        <v>6</v>
      </c>
      <c r="W4">
        <v>0</v>
      </c>
      <c r="Y4">
        <v>3</v>
      </c>
      <c r="Z4">
        <v>0</v>
      </c>
      <c r="AA4">
        <v>2</v>
      </c>
      <c r="AB4">
        <f t="shared" si="10"/>
        <v>6.6666666666666666E-2</v>
      </c>
      <c r="AC4">
        <f>AC3+AB3</f>
        <v>0.93333333333333335</v>
      </c>
      <c r="AD4" t="s">
        <v>130</v>
      </c>
    </row>
    <row r="5" spans="1:30">
      <c r="A5">
        <v>4</v>
      </c>
      <c r="B5">
        <f t="shared" ca="1" si="1"/>
        <v>4.5003964405242125E-2</v>
      </c>
      <c r="C5">
        <f t="shared" ca="1" si="0"/>
        <v>0.44887761067916587</v>
      </c>
      <c r="D5" t="str">
        <f t="shared" ca="1" si="2"/>
        <v>EN</v>
      </c>
      <c r="E5">
        <f t="shared" ca="1" si="3"/>
        <v>7</v>
      </c>
      <c r="F5" t="s">
        <v>125</v>
      </c>
      <c r="G5">
        <v>1000</v>
      </c>
      <c r="H5" t="s">
        <v>125</v>
      </c>
      <c r="I5">
        <v>3400</v>
      </c>
      <c r="J5" t="str">
        <f t="shared" si="4"/>
        <v/>
      </c>
      <c r="K5" t="str">
        <f t="shared" ca="1" si="5"/>
        <v>{"dy":1,"cd":"GO","cn":1700},{"dy":2,"cd":"DI","cn":6},{"dy":3,"cd":"EN","cn":9},{"dy":4,"cd":"GO","cn":3400}</v>
      </c>
      <c r="L5" t="str">
        <f t="shared" si="6"/>
        <v>{"dy":4,"cd":"GO","cn":3400}</v>
      </c>
      <c r="Y5">
        <v>1</v>
      </c>
      <c r="Z5">
        <v>1</v>
      </c>
      <c r="AA5">
        <f>VLOOKUP($Y5,$Y:$AD,MATCH(AA$1,$Y$1:$AD$1,0),0)</f>
        <v>14</v>
      </c>
      <c r="AB5">
        <f t="shared" si="10"/>
        <v>0.5</v>
      </c>
      <c r="AC5">
        <f>AC4+AB4</f>
        <v>1</v>
      </c>
      <c r="AD5" t="str">
        <f>VLOOKUP($Y5,$Y:$AD,MATCH(AD$1,$Y$1:$AD$1,0),0)</f>
        <v>GO</v>
      </c>
    </row>
    <row r="6" spans="1:30">
      <c r="A6">
        <v>5</v>
      </c>
      <c r="B6">
        <f t="shared" ca="1" si="1"/>
        <v>0.25638748810472878</v>
      </c>
      <c r="C6">
        <f t="shared" ca="1" si="0"/>
        <v>0.41586908391122979</v>
      </c>
      <c r="D6" t="str">
        <f t="shared" ca="1" si="2"/>
        <v>GO</v>
      </c>
      <c r="E6">
        <f t="shared" ca="1" si="3"/>
        <v>1700</v>
      </c>
      <c r="F6" t="s">
        <v>127</v>
      </c>
      <c r="G6">
        <v>5</v>
      </c>
      <c r="H6" t="s">
        <v>127</v>
      </c>
      <c r="I6">
        <v>7</v>
      </c>
      <c r="J6" t="str">
        <f t="shared" si="4"/>
        <v/>
      </c>
      <c r="K6" t="str">
        <f t="shared" ca="1" si="5"/>
        <v>{"dy":1,"cd":"GO","cn":1700},{"dy":2,"cd":"DI","cn":6},{"dy":3,"cd":"EN","cn":9},{"dy":4,"cd":"GO","cn":3400},{"dy":5,"cd":"EN","cn":7}</v>
      </c>
      <c r="L6" t="str">
        <f t="shared" si="6"/>
        <v>{"dy":5,"cd":"EN","cn":7}</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0.48237640998093678</v>
      </c>
      <c r="C7">
        <f t="shared" ca="1" si="0"/>
        <v>0.29850470891125325</v>
      </c>
      <c r="D7" t="str">
        <f t="shared" ca="1" si="2"/>
        <v>EN</v>
      </c>
      <c r="E7">
        <f t="shared" ca="1" si="3"/>
        <v>7</v>
      </c>
      <c r="F7" t="s">
        <v>125</v>
      </c>
      <c r="G7">
        <v>900</v>
      </c>
      <c r="H7" t="s">
        <v>125</v>
      </c>
      <c r="I7">
        <v>1400</v>
      </c>
      <c r="J7" t="str">
        <f t="shared" si="4"/>
        <v/>
      </c>
      <c r="K7" t="str">
        <f t="shared" ca="1" si="5"/>
        <v>{"dy":1,"cd":"GO","cn":1700},{"dy":2,"cd":"DI","cn":6},{"dy":3,"cd":"EN","cn":9},{"dy":4,"cd":"GO","cn":3400},{"dy":5,"cd":"EN","cn":7},{"dy":6,"cd":"GO","cn":1400}</v>
      </c>
      <c r="L7" t="str">
        <f t="shared" si="6"/>
        <v>{"dy":6,"cd":"GO","cn":1400}</v>
      </c>
      <c r="Y7">
        <v>1</v>
      </c>
      <c r="Z7">
        <v>2</v>
      </c>
      <c r="AA7">
        <f t="shared" si="11"/>
        <v>14</v>
      </c>
      <c r="AB7">
        <f t="shared" si="10"/>
        <v>0.875</v>
      </c>
      <c r="AC7">
        <f t="shared" si="12"/>
        <v>2</v>
      </c>
      <c r="AD7" t="str">
        <f t="shared" si="13"/>
        <v>GO</v>
      </c>
    </row>
    <row r="8" spans="1:30">
      <c r="A8">
        <v>7</v>
      </c>
      <c r="B8">
        <f t="shared" ca="1" si="1"/>
        <v>0.43807313997843778</v>
      </c>
      <c r="C8">
        <f t="shared" ca="1" si="0"/>
        <v>2.8400729002103775E-3</v>
      </c>
      <c r="D8" t="str">
        <f t="shared" ca="1" si="2"/>
        <v>GO</v>
      </c>
      <c r="E8">
        <f t="shared" ca="1" si="3"/>
        <v>500</v>
      </c>
      <c r="F8" t="s">
        <v>127</v>
      </c>
      <c r="G8">
        <v>6</v>
      </c>
      <c r="H8" t="s">
        <v>127</v>
      </c>
      <c r="I8">
        <v>9</v>
      </c>
      <c r="J8" t="str">
        <f t="shared" si="4"/>
        <v/>
      </c>
      <c r="K8" t="str">
        <f t="shared" ca="1" si="5"/>
        <v>{"dy":1,"cd":"GO","cn":1700},{"dy":2,"cd":"DI","cn":6},{"dy":3,"cd":"EN","cn":9},{"dy":4,"cd":"GO","cn":3400},{"dy":5,"cd":"EN","cn":7},{"dy":6,"cd":"GO","cn":1400},{"dy":7,"cd":"EN","cn":9}</v>
      </c>
      <c r="L8" t="str">
        <f t="shared" si="6"/>
        <v>{"dy":7,"cd":"EN","cn":9}</v>
      </c>
      <c r="Y8">
        <v>3</v>
      </c>
      <c r="Z8">
        <v>2</v>
      </c>
      <c r="AA8">
        <f t="shared" si="11"/>
        <v>2</v>
      </c>
      <c r="AB8">
        <f t="shared" si="10"/>
        <v>0.125</v>
      </c>
      <c r="AC8">
        <f t="shared" si="12"/>
        <v>2.875</v>
      </c>
      <c r="AD8" t="str">
        <f t="shared" si="13"/>
        <v>DI</v>
      </c>
    </row>
    <row r="9" spans="1:30">
      <c r="A9">
        <v>8</v>
      </c>
      <c r="B9">
        <f t="shared" ca="1" si="1"/>
        <v>0.83905072678700998</v>
      </c>
      <c r="C9">
        <f t="shared" ca="1" si="0"/>
        <v>0.31612755159191397</v>
      </c>
      <c r="D9" t="str">
        <f t="shared" ca="1" si="2"/>
        <v>EN</v>
      </c>
      <c r="E9">
        <f t="shared" ca="1" si="3"/>
        <v>7</v>
      </c>
      <c r="F9" t="s">
        <v>129</v>
      </c>
      <c r="G9">
        <v>3</v>
      </c>
      <c r="H9" t="s">
        <v>125</v>
      </c>
      <c r="I9">
        <v>1700</v>
      </c>
      <c r="J9" t="str">
        <f t="shared" si="4"/>
        <v/>
      </c>
      <c r="K9" t="str">
        <f t="shared" ca="1" si="5"/>
        <v>{"dy":1,"cd":"GO","cn":1700},{"dy":2,"cd":"DI","cn":6},{"dy":3,"cd":"EN","cn":9},{"dy":4,"cd":"GO","cn":3400},{"dy":5,"cd":"EN","cn":7},{"dy":6,"cd":"GO","cn":1400},{"dy":7,"cd":"EN","cn":9},{"dy":8,"cd":"GO","cn":1700}</v>
      </c>
      <c r="L9" t="str">
        <f t="shared" si="6"/>
        <v>{"dy":8,"cd":"GO","cn":1700}</v>
      </c>
      <c r="Y9">
        <v>2</v>
      </c>
      <c r="Z9">
        <v>3</v>
      </c>
      <c r="AA9">
        <f t="shared" si="11"/>
        <v>14</v>
      </c>
      <c r="AB9">
        <f t="shared" si="10"/>
        <v>0.875</v>
      </c>
      <c r="AC9">
        <f t="shared" si="12"/>
        <v>3</v>
      </c>
      <c r="AD9" t="str">
        <f t="shared" si="13"/>
        <v>EN</v>
      </c>
    </row>
    <row r="10" spans="1:30">
      <c r="A10">
        <v>9</v>
      </c>
      <c r="B10">
        <f t="shared" ca="1" si="1"/>
        <v>0.68558687960859988</v>
      </c>
      <c r="C10">
        <f t="shared" ca="1" si="0"/>
        <v>0.90652857534371534</v>
      </c>
      <c r="D10" t="str">
        <f t="shared" ca="1" si="2"/>
        <v>GO</v>
      </c>
      <c r="E10">
        <f t="shared" ca="1" si="3"/>
        <v>3300</v>
      </c>
      <c r="F10" t="s">
        <v>125</v>
      </c>
      <c r="G10">
        <v>700</v>
      </c>
      <c r="H10" t="s">
        <v>97</v>
      </c>
      <c r="I10">
        <v>8</v>
      </c>
      <c r="J10" t="str">
        <f t="shared" si="4"/>
        <v/>
      </c>
      <c r="K10" t="str">
        <f t="shared" ca="1" si="5"/>
        <v>{"dy":1,"cd":"GO","cn":1700},{"dy":2,"cd":"DI","cn":6},{"dy":3,"cd":"EN","cn":9},{"dy":4,"cd":"GO","cn":3400},{"dy":5,"cd":"EN","cn":7},{"dy":6,"cd":"GO","cn":1400},{"dy":7,"cd":"EN","cn":9},{"dy":8,"cd":"GO","cn":1700},{"dy":9,"cd":"EN","cn":8}</v>
      </c>
      <c r="L10" t="str">
        <f t="shared" si="6"/>
        <v>{"dy":9,"cd":"EN","cn":8}</v>
      </c>
      <c r="Y10">
        <v>3</v>
      </c>
      <c r="Z10">
        <v>3</v>
      </c>
      <c r="AA10">
        <f t="shared" si="11"/>
        <v>2</v>
      </c>
      <c r="AB10">
        <f t="shared" si="10"/>
        <v>0.125</v>
      </c>
      <c r="AC10">
        <f t="shared" si="12"/>
        <v>3.875</v>
      </c>
      <c r="AD10" t="str">
        <f t="shared" si="13"/>
        <v>DI</v>
      </c>
    </row>
    <row r="11" spans="1:30">
      <c r="A11">
        <v>10</v>
      </c>
      <c r="B11">
        <f t="shared" ca="1" si="1"/>
        <v>0.91791945897974891</v>
      </c>
      <c r="C11">
        <f t="shared" ca="1" si="0"/>
        <v>0.84177149589543143</v>
      </c>
      <c r="D11" t="str">
        <f t="shared" ca="1" si="2"/>
        <v>DI</v>
      </c>
      <c r="E11">
        <f t="shared" ca="1" si="3"/>
        <v>6</v>
      </c>
      <c r="F11" t="s">
        <v>127</v>
      </c>
      <c r="G11">
        <v>10</v>
      </c>
      <c r="H11" t="s">
        <v>125</v>
      </c>
      <c r="I11">
        <v>1200</v>
      </c>
      <c r="J11" t="str">
        <f t="shared" si="4"/>
        <v/>
      </c>
      <c r="K11" t="str">
        <f t="shared" ca="1" si="5"/>
        <v>{"dy":1,"cd":"GO","cn":1700},{"dy":2,"cd":"DI","cn":6},{"dy":3,"cd":"EN","cn":9},{"dy":4,"cd":"GO","cn":3400},{"dy":5,"cd":"EN","cn":7},{"dy":6,"cd":"GO","cn":1400},{"dy":7,"cd":"EN","cn":9},{"dy":8,"cd":"GO","cn":1700},{"dy":9,"cd":"EN","cn":8},{"dy":10,"cd":"GO","cn":1200}</v>
      </c>
      <c r="L11" t="str">
        <f t="shared" si="6"/>
        <v>{"dy":10,"cd":"GO","cn":1200}</v>
      </c>
    </row>
    <row r="12" spans="1:30">
      <c r="A12">
        <v>11</v>
      </c>
      <c r="B12">
        <f t="shared" ca="1" si="1"/>
        <v>0.7731766393677364</v>
      </c>
      <c r="C12">
        <f t="shared" ca="1" si="0"/>
        <v>0.2973231439325511</v>
      </c>
      <c r="D12" t="str">
        <f t="shared" ca="1" si="2"/>
        <v>EN</v>
      </c>
      <c r="E12">
        <f t="shared" ca="1" si="3"/>
        <v>7</v>
      </c>
      <c r="F12" t="s">
        <v>125</v>
      </c>
      <c r="G12">
        <v>1300</v>
      </c>
      <c r="H12" t="s">
        <v>127</v>
      </c>
      <c r="I12">
        <v>8</v>
      </c>
      <c r="J12" t="str">
        <f t="shared" si="4"/>
        <v/>
      </c>
      <c r="K12" t="str">
        <f t="shared" ca="1" si="5"/>
        <v>{"dy":1,"cd":"GO","cn":1700},{"dy":2,"cd":"DI","cn":6},{"dy":3,"cd":"EN","cn":9},{"dy":4,"cd":"GO","cn":3400},{"dy":5,"cd":"EN","cn":7},{"dy":6,"cd":"GO","cn":1400},{"dy":7,"cd":"EN","cn":9},{"dy":8,"cd":"GO","cn":1700},{"dy":9,"cd":"EN","cn":8},{"dy":10,"cd":"GO","cn":1200},{"dy":11,"cd":"EN","cn":8}</v>
      </c>
      <c r="L12" t="str">
        <f t="shared" si="6"/>
        <v>{"dy":11,"cd":"EN","cn":8}</v>
      </c>
    </row>
    <row r="13" spans="1:30">
      <c r="A13">
        <v>12</v>
      </c>
      <c r="B13">
        <f t="shared" ca="1" si="1"/>
        <v>0.9774293411327124</v>
      </c>
      <c r="C13">
        <f t="shared" ca="1" si="0"/>
        <v>0.49286253390822099</v>
      </c>
      <c r="D13" t="str">
        <f t="shared" ca="1" si="2"/>
        <v>DI</v>
      </c>
      <c r="E13">
        <f t="shared" ca="1" si="3"/>
        <v>4</v>
      </c>
      <c r="F13" t="s">
        <v>127</v>
      </c>
      <c r="G13">
        <v>6</v>
      </c>
      <c r="H13" t="s">
        <v>129</v>
      </c>
      <c r="I13">
        <v>4</v>
      </c>
      <c r="J13" t="str">
        <f t="shared" si="4"/>
        <v/>
      </c>
      <c r="K13" t="str">
        <f t="shared" ca="1" si="5"/>
        <v>{"dy":1,"cd":"GO","cn":1700},{"dy":2,"cd":"DI","cn":6},{"dy":3,"cd":"EN","cn":9},{"dy":4,"cd":"GO","cn":3400},{"dy":5,"cd":"EN","cn":7},{"dy":6,"cd":"GO","cn":1400},{"dy":7,"cd":"EN","cn":9},{"dy":8,"cd":"GO","cn":1700},{"dy":9,"cd":"EN","cn":8},{"dy":10,"cd":"GO","cn":1200},{"dy":11,"cd":"EN","cn":8},{"dy":12,"cd":"DI","cn":4}</v>
      </c>
      <c r="L13" t="str">
        <f t="shared" si="6"/>
        <v>{"dy":12,"cd":"DI","cn":4}</v>
      </c>
    </row>
    <row r="14" spans="1:30">
      <c r="A14">
        <v>13</v>
      </c>
      <c r="B14">
        <f t="shared" ca="1" si="1"/>
        <v>9.2622849259776596E-2</v>
      </c>
      <c r="C14">
        <f t="shared" ca="1" si="0"/>
        <v>0.19753638022664377</v>
      </c>
      <c r="D14" t="str">
        <f t="shared" ca="1" si="2"/>
        <v>GO</v>
      </c>
      <c r="E14">
        <f t="shared" ca="1" si="3"/>
        <v>1100</v>
      </c>
      <c r="F14" t="s">
        <v>125</v>
      </c>
      <c r="G14">
        <v>1200</v>
      </c>
      <c r="H14" t="s">
        <v>127</v>
      </c>
      <c r="I14">
        <v>6</v>
      </c>
      <c r="J14" t="str">
        <f t="shared" si="4"/>
        <v/>
      </c>
      <c r="K14" t="str">
        <f t="shared" ca="1" si="5"/>
        <v>{"dy":1,"cd":"GO","cn":1700},{"dy":2,"cd":"DI","cn":6},{"dy":3,"cd":"EN","cn":9},{"dy":4,"cd":"GO","cn":3400},{"dy":5,"cd":"EN","cn":7},{"dy":6,"cd":"GO","cn":1400},{"dy":7,"cd":"EN","cn":9},{"dy":8,"cd":"GO","cn":1700},{"dy":9,"cd":"EN","cn":8},{"dy":10,"cd":"GO","cn":1200},{"dy":11,"cd":"EN","cn":8},{"dy":12,"cd":"DI","cn":4},{"dy":13,"cd":"EN","cn":6}</v>
      </c>
      <c r="L14" t="str">
        <f t="shared" si="6"/>
        <v>{"dy":13,"cd":"EN","cn":6}</v>
      </c>
    </row>
    <row r="15" spans="1:30">
      <c r="A15">
        <v>14</v>
      </c>
      <c r="B15">
        <f t="shared" ca="1" si="1"/>
        <v>0.13217149727123056</v>
      </c>
      <c r="C15">
        <f t="shared" ca="1" si="0"/>
        <v>0.74509216899441644</v>
      </c>
      <c r="D15" t="str">
        <f t="shared" ca="1" si="2"/>
        <v>EN</v>
      </c>
      <c r="E15">
        <f t="shared" ca="1" si="3"/>
        <v>8</v>
      </c>
      <c r="F15" t="s">
        <v>127</v>
      </c>
      <c r="G15">
        <v>10</v>
      </c>
      <c r="H15" t="s">
        <v>125</v>
      </c>
      <c r="I15">
        <v>2600</v>
      </c>
      <c r="J15" t="str">
        <f t="shared" si="4"/>
        <v/>
      </c>
      <c r="K15" t="str">
        <f t="shared" ca="1" si="5"/>
        <v>{"dy":1,"cd":"GO","cn":1700},{"dy":2,"cd":"DI","cn":6},{"dy":3,"cd":"EN","cn":9},{"dy":4,"cd":"GO","cn":3400},{"dy":5,"cd":"EN","cn":7},{"dy":6,"cd":"GO","cn":1400},{"dy":7,"cd":"EN","cn":9},{"dy":8,"cd":"GO","cn":1700},{"dy":9,"cd":"EN","cn":8},{"dy":10,"cd":"GO","cn":1200},{"dy":11,"cd":"EN","cn":8},{"dy":12,"cd":"DI","cn":4},{"dy":13,"cd":"EN","cn":6},{"dy":14,"cd":"GO","cn":2600}</v>
      </c>
      <c r="L15" t="str">
        <f t="shared" si="6"/>
        <v>{"dy":14,"cd":"GO","cn":2600}</v>
      </c>
    </row>
    <row r="16" spans="1:30">
      <c r="A16">
        <v>15</v>
      </c>
      <c r="B16">
        <f t="shared" ca="1" si="1"/>
        <v>0.44972991420307173</v>
      </c>
      <c r="C16">
        <f t="shared" ca="1" si="0"/>
        <v>0.60431131346125022</v>
      </c>
      <c r="D16" t="str">
        <f t="shared" ca="1" si="2"/>
        <v>GO</v>
      </c>
      <c r="E16">
        <f t="shared" ca="1" si="3"/>
        <v>2300</v>
      </c>
      <c r="F16" t="s">
        <v>125</v>
      </c>
      <c r="G16">
        <v>1000</v>
      </c>
      <c r="H16" t="s">
        <v>127</v>
      </c>
      <c r="I16">
        <v>9</v>
      </c>
      <c r="J16" t="str">
        <f t="shared" si="4"/>
        <v/>
      </c>
      <c r="K16" t="str">
        <f t="shared" ca="1" si="5"/>
        <v>{"dy":1,"cd":"GO","cn":1700},{"dy":2,"cd":"DI","cn":6},{"dy":3,"cd":"EN","cn":9},{"dy":4,"cd":"GO","cn":3400},{"dy":5,"cd":"EN","cn":7},{"dy":6,"cd":"GO","cn":1400},{"dy":7,"cd":"EN","cn":9},{"dy":8,"cd":"GO","cn":1700},{"dy":9,"cd":"EN","cn":8},{"dy":10,"cd":"GO","cn":1200},{"dy":11,"cd":"EN","cn":8},{"dy":12,"cd":"DI","cn":4},{"dy":13,"cd":"EN","cn":6},{"dy":14,"cd":"GO","cn":2600},{"dy":15,"cd":"EN","cn":9}</v>
      </c>
      <c r="L16" t="str">
        <f t="shared" si="6"/>
        <v>{"dy":15,"cd":"EN","cn":9}</v>
      </c>
    </row>
    <row r="17" spans="1:12">
      <c r="A17">
        <v>16</v>
      </c>
      <c r="B17">
        <f t="shared" ca="1" si="1"/>
        <v>0.74023371979691643</v>
      </c>
      <c r="C17">
        <f t="shared" ca="1" si="0"/>
        <v>0.77982808219893551</v>
      </c>
      <c r="D17" t="str">
        <f t="shared" ca="1" si="2"/>
        <v>EN</v>
      </c>
      <c r="E17">
        <f t="shared" ca="1" si="3"/>
        <v>9</v>
      </c>
      <c r="F17" t="s">
        <v>127</v>
      </c>
      <c r="G17">
        <v>8</v>
      </c>
      <c r="H17" t="s">
        <v>125</v>
      </c>
      <c r="I17">
        <v>1500</v>
      </c>
      <c r="J17" t="str">
        <f t="shared" si="4"/>
        <v/>
      </c>
      <c r="K17" t="str">
        <f t="shared" ca="1" si="5"/>
        <v>{"dy":1,"cd":"GO","cn":1700},{"dy":2,"cd":"DI","cn":6},{"dy":3,"cd":"EN","cn":9},{"dy":4,"cd":"GO","cn":3400},{"dy":5,"cd":"EN","cn":7},{"dy":6,"cd":"GO","cn":1400},{"dy":7,"cd":"EN","cn":9},{"dy":8,"cd":"GO","cn":1700},{"dy":9,"cd":"EN","cn":8},{"dy":10,"cd":"GO","cn":1200},{"dy":11,"cd":"EN","cn":8},{"dy":12,"cd":"DI","cn":4},{"dy":13,"cd":"EN","cn":6},{"dy":14,"cd":"GO","cn":2600},{"dy":15,"cd":"EN","cn":9},{"dy":16,"cd":"GO","cn":1500}</v>
      </c>
      <c r="L17" t="str">
        <f t="shared" si="6"/>
        <v>{"dy":16,"cd":"GO","cn":1500}</v>
      </c>
    </row>
    <row r="18" spans="1:12">
      <c r="A18">
        <v>17</v>
      </c>
      <c r="B18">
        <f t="shared" ca="1" si="1"/>
        <v>0.95065487188883657</v>
      </c>
      <c r="C18">
        <f t="shared" ca="1" si="0"/>
        <v>0.76154269186012646</v>
      </c>
      <c r="D18" t="str">
        <f t="shared" ca="1" si="2"/>
        <v>DI</v>
      </c>
      <c r="E18">
        <f t="shared" ca="1" si="3"/>
        <v>6</v>
      </c>
      <c r="F18" t="s">
        <v>125</v>
      </c>
      <c r="G18">
        <v>800</v>
      </c>
      <c r="H18" t="s">
        <v>127</v>
      </c>
      <c r="I18">
        <v>8</v>
      </c>
      <c r="J18" t="str">
        <f t="shared" si="4"/>
        <v/>
      </c>
      <c r="K18" t="str">
        <f t="shared" ca="1" si="5"/>
        <v>{"dy":1,"cd":"GO","cn":1700},{"dy":2,"cd":"DI","cn":6},{"dy":3,"cd":"EN","cn":9},{"dy":4,"cd":"GO","cn":3400},{"dy":5,"cd":"EN","cn":7},{"dy":6,"cd":"GO","cn":1400},{"dy":7,"cd":"EN","cn":9},{"dy":8,"cd":"GO","cn":1700},{"dy":9,"cd":"EN","cn":8},{"dy":10,"cd":"GO","cn":1200},{"dy":11,"cd":"EN","cn":8},{"dy":12,"cd":"DI","cn":4},{"dy":13,"cd":"EN","cn":6},{"dy":14,"cd":"GO","cn":2600},{"dy":15,"cd":"EN","cn":9},{"dy":16,"cd":"GO","cn":1500},{"dy":17,"cd":"EN","cn":8}</v>
      </c>
      <c r="L18" t="str">
        <f t="shared" si="6"/>
        <v>{"dy":17,"cd":"EN","cn":8}</v>
      </c>
    </row>
    <row r="19" spans="1:12">
      <c r="A19">
        <v>18</v>
      </c>
      <c r="B19">
        <f t="shared" ca="1" si="1"/>
        <v>0.7429190346162825</v>
      </c>
      <c r="C19">
        <f t="shared" ca="1" si="0"/>
        <v>0.2438817841261588</v>
      </c>
      <c r="D19" t="str">
        <f t="shared" ca="1" si="2"/>
        <v>EN</v>
      </c>
      <c r="E19">
        <f t="shared" ca="1" si="3"/>
        <v>6</v>
      </c>
      <c r="F19" t="s">
        <v>127</v>
      </c>
      <c r="G19">
        <v>6</v>
      </c>
      <c r="H19" t="s">
        <v>125</v>
      </c>
      <c r="I19">
        <v>500</v>
      </c>
      <c r="J19" t="str">
        <f t="shared" si="4"/>
        <v/>
      </c>
      <c r="K19" t="str">
        <f t="shared" ca="1" si="5"/>
        <v>{"dy":1,"cd":"GO","cn":1700},{"dy":2,"cd":"DI","cn":6},{"dy":3,"cd":"EN","cn":9},{"dy":4,"cd":"GO","cn":3400},{"dy":5,"cd":"EN","cn":7},{"dy":6,"cd":"GO","cn":1400},{"dy":7,"cd":"EN","cn":9},{"dy":8,"cd":"GO","cn":1700},{"dy":9,"cd":"EN","cn":8},{"dy":10,"cd":"GO","cn":1200},{"dy":11,"cd":"EN","cn":8},{"dy":12,"cd":"DI","cn":4},{"dy":13,"cd":"EN","cn":6},{"dy":14,"cd":"GO","cn":2600},{"dy":15,"cd":"EN","cn":9},{"dy":16,"cd":"GO","cn":1500},{"dy":17,"cd":"EN","cn":8},{"dy":18,"cd":"GO","cn":500}</v>
      </c>
      <c r="L19" t="str">
        <f t="shared" si="6"/>
        <v>{"dy":18,"cd":"GO","cn":500}</v>
      </c>
    </row>
    <row r="20" spans="1:12">
      <c r="A20">
        <v>19</v>
      </c>
      <c r="B20">
        <f t="shared" ca="1" si="1"/>
        <v>0.445035543719972</v>
      </c>
      <c r="C20">
        <f t="shared" ca="1" si="0"/>
        <v>0.50212603732445626</v>
      </c>
      <c r="D20" t="str">
        <f t="shared" ca="1" si="2"/>
        <v>GO</v>
      </c>
      <c r="E20">
        <f t="shared" ca="1" si="3"/>
        <v>2000</v>
      </c>
      <c r="F20" t="s">
        <v>125</v>
      </c>
      <c r="G20">
        <v>900</v>
      </c>
      <c r="H20" t="s">
        <v>127</v>
      </c>
      <c r="I20">
        <v>8</v>
      </c>
      <c r="J20" t="str">
        <f t="shared" si="4"/>
        <v/>
      </c>
      <c r="K20" t="str">
        <f t="shared" ca="1" si="5"/>
        <v>{"dy":1,"cd":"GO","cn":1700},{"dy":2,"cd":"DI","cn":6},{"dy":3,"cd":"EN","cn":9},{"dy":4,"cd":"GO","cn":3400},{"dy":5,"cd":"EN","cn":7},{"dy":6,"cd":"GO","cn":1400},{"dy":7,"cd":"EN","cn":9},{"dy":8,"cd":"GO","cn":1700},{"dy":9,"cd":"EN","cn":8},{"dy":10,"cd":"GO","cn":1200},{"dy":11,"cd":"EN","cn":8},{"dy":12,"cd":"DI","cn":4},{"dy":13,"cd":"EN","cn":6},{"dy":14,"cd":"GO","cn":2600},{"dy":15,"cd":"EN","cn":9},{"dy":16,"cd":"GO","cn":1500},{"dy":17,"cd":"EN","cn":8},{"dy":18,"cd":"GO","cn":500},{"dy":19,"cd":"EN","cn":8}</v>
      </c>
      <c r="L20" t="str">
        <f t="shared" si="6"/>
        <v>{"dy":19,"cd":"EN","cn":8}</v>
      </c>
    </row>
    <row r="21" spans="1:12">
      <c r="A21">
        <v>20</v>
      </c>
      <c r="B21">
        <f t="shared" ca="1" si="1"/>
        <v>0.8374001369018973</v>
      </c>
      <c r="C21">
        <f t="shared" ca="1" si="0"/>
        <v>0.77528314294817791</v>
      </c>
      <c r="D21" t="str">
        <f t="shared" ca="1" si="2"/>
        <v>EN</v>
      </c>
      <c r="E21">
        <f t="shared" ca="1" si="3"/>
        <v>9</v>
      </c>
      <c r="F21" t="s">
        <v>127</v>
      </c>
      <c r="G21">
        <v>7</v>
      </c>
      <c r="H21" t="s">
        <v>129</v>
      </c>
      <c r="I21">
        <v>6</v>
      </c>
      <c r="J21" t="str">
        <f t="shared" si="4"/>
        <v/>
      </c>
      <c r="K21" t="str">
        <f t="shared" ca="1" si="5"/>
        <v>{"dy":1,"cd":"GO","cn":1700},{"dy":2,"cd":"DI","cn":6},{"dy":3,"cd":"EN","cn":9},{"dy":4,"cd":"GO","cn":3400},{"dy":5,"cd":"EN","cn":7},{"dy":6,"cd":"GO","cn":1400},{"dy":7,"cd":"EN","cn":9},{"dy":8,"cd":"GO","cn":1700},{"dy":9,"cd":"EN","cn":8},{"dy":10,"cd":"GO","cn":1200},{"dy":11,"cd":"EN","cn":8},{"dy":12,"cd":"DI","cn":4},{"dy":13,"cd":"EN","cn":6},{"dy":14,"cd":"GO","cn":2600},{"dy":15,"cd":"EN","cn":9},{"dy":16,"cd":"GO","cn":1500},{"dy":17,"cd":"EN","cn":8},{"dy":18,"cd":"GO","cn":500},{"dy":19,"cd":"EN","cn":8},{"dy":20,"cd":"DI","cn":6}</v>
      </c>
      <c r="L21" t="str">
        <f t="shared" si="6"/>
        <v>{"dy":20,"cd":"DI","cn":6}</v>
      </c>
    </row>
    <row r="22" spans="1:12">
      <c r="A22">
        <v>21</v>
      </c>
      <c r="B22">
        <f t="shared" ca="1" si="1"/>
        <v>0.35973054718494657</v>
      </c>
      <c r="C22">
        <f t="shared" ca="1" si="0"/>
        <v>0.42452421704566912</v>
      </c>
      <c r="D22" t="str">
        <f t="shared" ca="1" si="2"/>
        <v>GO</v>
      </c>
      <c r="E22">
        <f t="shared" ca="1" si="3"/>
        <v>1800</v>
      </c>
      <c r="F22" t="s">
        <v>129</v>
      </c>
      <c r="G22">
        <v>4</v>
      </c>
      <c r="H22" t="s">
        <v>125</v>
      </c>
      <c r="I22">
        <v>2300</v>
      </c>
      <c r="J22" t="str">
        <f t="shared" si="4"/>
        <v/>
      </c>
      <c r="K22" t="str">
        <f t="shared" ca="1" si="5"/>
        <v>{"dy":1,"cd":"GO","cn":1700},{"dy":2,"cd":"DI","cn":6},{"dy":3,"cd":"EN","cn":9},{"dy":4,"cd":"GO","cn":3400},{"dy":5,"cd":"EN","cn":7},{"dy":6,"cd":"GO","cn":1400},{"dy":7,"cd":"EN","cn":9},{"dy":8,"cd":"GO","cn":1700},{"dy":9,"cd":"EN","cn":8},{"dy":10,"cd":"GO","cn":1200},{"dy":11,"cd":"EN","cn":8},{"dy":12,"cd":"DI","cn":4},{"dy":13,"cd":"EN","cn":6},{"dy":14,"cd":"GO","cn":2600},{"dy":15,"cd":"EN","cn":9},{"dy":16,"cd":"GO","cn":1500},{"dy":17,"cd":"EN","cn":8},{"dy":18,"cd":"GO","cn":500},{"dy":19,"cd":"EN","cn":8},{"dy":20,"cd":"DI","cn":6},{"dy":21,"cd":"GO","cn":2300}</v>
      </c>
      <c r="L22" t="str">
        <f t="shared" si="6"/>
        <v>{"dy":21,"cd":"GO","cn":2300}</v>
      </c>
    </row>
    <row r="23" spans="1:12">
      <c r="A23">
        <v>22</v>
      </c>
      <c r="B23">
        <f t="shared" ca="1" si="1"/>
        <v>0.85154749630700188</v>
      </c>
      <c r="C23">
        <f t="shared" ca="1" si="0"/>
        <v>0.93167997852502105</v>
      </c>
      <c r="D23" t="str">
        <f t="shared" ca="1" si="2"/>
        <v>EN</v>
      </c>
      <c r="E23">
        <f t="shared" ca="1" si="3"/>
        <v>9</v>
      </c>
      <c r="F23" t="s">
        <v>127</v>
      </c>
      <c r="G23">
        <v>10</v>
      </c>
      <c r="H23" t="s">
        <v>127</v>
      </c>
      <c r="I23">
        <v>9</v>
      </c>
      <c r="J23" t="str">
        <f t="shared" si="4"/>
        <v/>
      </c>
      <c r="K23"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v>
      </c>
      <c r="L23" t="str">
        <f t="shared" si="6"/>
        <v>{"dy":22,"cd":"EN","cn":9}</v>
      </c>
    </row>
    <row r="24" spans="1:12">
      <c r="A24">
        <v>23</v>
      </c>
      <c r="B24">
        <f t="shared" ca="1" si="1"/>
        <v>3.6557267382912317E-2</v>
      </c>
      <c r="C24">
        <f t="shared" ca="1" si="0"/>
        <v>0.9736521925015561</v>
      </c>
      <c r="D24" t="str">
        <f t="shared" ca="1" si="2"/>
        <v>GO</v>
      </c>
      <c r="E24">
        <f t="shared" ca="1" si="3"/>
        <v>3500</v>
      </c>
      <c r="F24" t="s">
        <v>125</v>
      </c>
      <c r="G24">
        <v>800</v>
      </c>
      <c r="H24" t="s">
        <v>125</v>
      </c>
      <c r="I24">
        <v>1600</v>
      </c>
      <c r="J24" t="str">
        <f t="shared" si="4"/>
        <v/>
      </c>
      <c r="K24"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v>
      </c>
      <c r="L24" t="str">
        <f t="shared" si="6"/>
        <v>{"dy":23,"cd":"GO","cn":1600}</v>
      </c>
    </row>
    <row r="25" spans="1:12">
      <c r="A25">
        <v>24</v>
      </c>
      <c r="B25">
        <f t="shared" ca="1" si="1"/>
        <v>1.6153874327100692E-2</v>
      </c>
      <c r="C25">
        <f t="shared" ca="1" si="0"/>
        <v>0.60964684394323798</v>
      </c>
      <c r="D25" t="str">
        <f t="shared" ca="1" si="2"/>
        <v>EN</v>
      </c>
      <c r="E25">
        <f t="shared" ca="1" si="3"/>
        <v>8</v>
      </c>
      <c r="F25" t="s">
        <v>127</v>
      </c>
      <c r="G25">
        <v>6</v>
      </c>
      <c r="H25" t="s">
        <v>127</v>
      </c>
      <c r="I25">
        <v>9</v>
      </c>
      <c r="J25" t="str">
        <f t="shared" si="4"/>
        <v/>
      </c>
      <c r="K25"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v>
      </c>
      <c r="L25" t="str">
        <f t="shared" si="6"/>
        <v>{"dy":24,"cd":"EN","cn":9}</v>
      </c>
    </row>
    <row r="26" spans="1:12">
      <c r="A26">
        <v>25</v>
      </c>
      <c r="B26">
        <f t="shared" ca="1" si="1"/>
        <v>0.6456146077356405</v>
      </c>
      <c r="C26">
        <f t="shared" ca="1" si="0"/>
        <v>0.7514118411254832</v>
      </c>
      <c r="D26" t="str">
        <f t="shared" ca="1" si="2"/>
        <v>GO</v>
      </c>
      <c r="E26">
        <f t="shared" ca="1" si="3"/>
        <v>2800</v>
      </c>
      <c r="F26" t="s">
        <v>125</v>
      </c>
      <c r="G26">
        <v>700</v>
      </c>
      <c r="H26" t="s">
        <v>125</v>
      </c>
      <c r="I26">
        <v>1900</v>
      </c>
      <c r="J26" t="str">
        <f t="shared" si="4"/>
        <v/>
      </c>
      <c r="K26"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v>
      </c>
      <c r="L26" t="str">
        <f t="shared" si="6"/>
        <v>{"dy":25,"cd":"GO","cn":1900}</v>
      </c>
    </row>
    <row r="27" spans="1:12">
      <c r="A27">
        <v>26</v>
      </c>
      <c r="B27">
        <f t="shared" ca="1" si="1"/>
        <v>0.30763447706479352</v>
      </c>
      <c r="C27">
        <f t="shared" ca="1" si="0"/>
        <v>3.9787504711577215E-2</v>
      </c>
      <c r="D27" t="str">
        <f t="shared" ca="1" si="2"/>
        <v>EN</v>
      </c>
      <c r="E27">
        <f t="shared" ca="1" si="3"/>
        <v>6</v>
      </c>
      <c r="F27" t="s">
        <v>127</v>
      </c>
      <c r="G27">
        <v>9</v>
      </c>
      <c r="H27" t="s">
        <v>129</v>
      </c>
      <c r="I27">
        <v>5</v>
      </c>
      <c r="J27" t="str">
        <f t="shared" si="4"/>
        <v/>
      </c>
      <c r="K27"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v>
      </c>
      <c r="L27" t="str">
        <f t="shared" si="6"/>
        <v>{"dy":26,"cd":"DI","cn":5}</v>
      </c>
    </row>
    <row r="28" spans="1:12">
      <c r="A28">
        <v>27</v>
      </c>
      <c r="B28">
        <f t="shared" ca="1" si="1"/>
        <v>0.47302953149301386</v>
      </c>
      <c r="C28">
        <f t="shared" ca="1" si="0"/>
        <v>0.38234376710413753</v>
      </c>
      <c r="D28" t="str">
        <f t="shared" ca="1" si="2"/>
        <v>GO</v>
      </c>
      <c r="E28">
        <f t="shared" ca="1" si="3"/>
        <v>1600</v>
      </c>
      <c r="F28" t="s">
        <v>127</v>
      </c>
      <c r="G28">
        <v>9</v>
      </c>
      <c r="H28" t="s">
        <v>127</v>
      </c>
      <c r="I28">
        <v>7</v>
      </c>
      <c r="J28" t="str">
        <f t="shared" si="4"/>
        <v/>
      </c>
      <c r="K28"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dy":27,"cd":"EN","cn":7}</v>
      </c>
      <c r="L28" t="str">
        <f t="shared" si="6"/>
        <v>{"dy":27,"cd":"EN","cn":7}</v>
      </c>
    </row>
    <row r="29" spans="1:12">
      <c r="A29">
        <v>28</v>
      </c>
      <c r="B29">
        <f t="shared" ca="1" si="1"/>
        <v>0.49138529992412561</v>
      </c>
      <c r="C29">
        <f t="shared" ca="1" si="0"/>
        <v>0.12741483171779799</v>
      </c>
      <c r="D29" t="str">
        <f t="shared" ca="1" si="2"/>
        <v>EN</v>
      </c>
      <c r="E29">
        <f t="shared" ca="1" si="3"/>
        <v>6</v>
      </c>
      <c r="F29" t="s">
        <v>125</v>
      </c>
      <c r="G29">
        <v>3100</v>
      </c>
      <c r="H29" t="s">
        <v>125</v>
      </c>
      <c r="I29">
        <v>1800</v>
      </c>
      <c r="J29" t="str">
        <f t="shared" si="4"/>
        <v/>
      </c>
      <c r="K29"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dy":27,"cd":"EN","cn":7},{"dy":28,"cd":"GO","cn":1800}</v>
      </c>
      <c r="L29" t="str">
        <f t="shared" si="6"/>
        <v>{"dy":28,"cd":"GO","cn":1800}</v>
      </c>
    </row>
    <row r="30" spans="1:12">
      <c r="A30">
        <v>29</v>
      </c>
      <c r="B30">
        <f t="shared" ca="1" si="1"/>
        <v>0.35642156468456221</v>
      </c>
      <c r="C30">
        <f t="shared" ca="1" si="0"/>
        <v>0.58492523449756628</v>
      </c>
      <c r="D30" t="str">
        <f t="shared" ca="1" si="2"/>
        <v>GO</v>
      </c>
      <c r="E30">
        <f t="shared" ca="1" si="3"/>
        <v>2300</v>
      </c>
      <c r="F30" t="s">
        <v>127</v>
      </c>
      <c r="G30">
        <v>7</v>
      </c>
      <c r="H30" t="s">
        <v>127</v>
      </c>
      <c r="I30">
        <v>9</v>
      </c>
      <c r="J30" t="str">
        <f t="shared" si="4"/>
        <v/>
      </c>
      <c r="K30"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dy":27,"cd":"EN","cn":7},{"dy":28,"cd":"GO","cn":1800},{"dy":29,"cd":"EN","cn":9}</v>
      </c>
      <c r="L30" t="str">
        <f t="shared" si="6"/>
        <v>{"dy":29,"cd":"EN","cn":9}</v>
      </c>
    </row>
    <row r="31" spans="1:12">
      <c r="A31">
        <v>30</v>
      </c>
      <c r="B31">
        <f t="shared" ca="1" si="1"/>
        <v>0.73105570237269024</v>
      </c>
      <c r="C31">
        <f t="shared" ca="1" si="0"/>
        <v>0.88477474169739356</v>
      </c>
      <c r="D31" t="str">
        <f t="shared" ca="1" si="2"/>
        <v>EN</v>
      </c>
      <c r="E31">
        <f t="shared" ca="1" si="3"/>
        <v>9</v>
      </c>
      <c r="F31" t="s">
        <v>125</v>
      </c>
      <c r="G31">
        <v>1000</v>
      </c>
      <c r="H31" t="s">
        <v>125</v>
      </c>
      <c r="I31">
        <v>1200</v>
      </c>
      <c r="J31" t="str">
        <f t="shared" si="4"/>
        <v/>
      </c>
      <c r="K31"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dy":27,"cd":"EN","cn":7},{"dy":28,"cd":"GO","cn":1800},{"dy":29,"cd":"EN","cn":9},{"dy":30,"cd":"GO","cn":1200}</v>
      </c>
      <c r="L31" t="str">
        <f t="shared" si="6"/>
        <v>{"dy":30,"cd":"GO","cn":1200}</v>
      </c>
    </row>
    <row r="32" spans="1:12">
      <c r="A32">
        <v>31</v>
      </c>
      <c r="B32">
        <f t="shared" ca="1" si="1"/>
        <v>0.28224205314113704</v>
      </c>
      <c r="C32">
        <f t="shared" ca="1" si="0"/>
        <v>0.7540367774128286</v>
      </c>
      <c r="D32" t="str">
        <f t="shared" ca="1" si="2"/>
        <v>GO</v>
      </c>
      <c r="E32">
        <f t="shared" ca="1" si="3"/>
        <v>2800</v>
      </c>
      <c r="F32" t="s">
        <v>127</v>
      </c>
      <c r="G32">
        <v>6</v>
      </c>
      <c r="H32" t="s">
        <v>127</v>
      </c>
      <c r="I32">
        <v>7</v>
      </c>
      <c r="J32" t="str">
        <f t="shared" si="4"/>
        <v/>
      </c>
      <c r="K32"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dy":27,"cd":"EN","cn":7},{"dy":28,"cd":"GO","cn":1800},{"dy":29,"cd":"EN","cn":9},{"dy":30,"cd":"GO","cn":1200},{"dy":31,"cd":"EN","cn":7}</v>
      </c>
      <c r="L32" t="str">
        <f t="shared" si="6"/>
        <v>{"dy":31,"cd":"EN","cn":7}</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tabSelected="1" workbookViewId="0">
      <pane xSplit="2" ySplit="1" topLeftCell="R2" activePane="bottomRight" state="frozen"/>
      <selection pane="topRight" activeCell="C1" sqref="C1"/>
      <selection pane="bottomLeft" activeCell="A2" sqref="A2"/>
      <selection pane="bottomRight" activeCell="AL2" sqref="AL2"/>
    </sheetView>
    <sheetView tabSelected="1" workbookViewId="1">
      <pane xSplit="2" ySplit="1" topLeftCell="V269" activePane="bottomRight" state="frozen"/>
      <selection pane="topRight" activeCell="C1" sqref="C1"/>
      <selection pane="bottomLeft" activeCell="A2" sqref="A2"/>
      <selection pane="bottomRight" activeCell="AC277" sqref="AC277"/>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0.90538635542878543</v>
      </c>
      <c r="E2">
        <f ca="1">RAND()</f>
        <v>0.98464837512580627</v>
      </c>
      <c r="F2">
        <f ca="1">RAND()</f>
        <v>0.66232553091206559</v>
      </c>
      <c r="G2">
        <f ca="1">RAND()</f>
        <v>0.61528354412967701</v>
      </c>
      <c r="H2">
        <f ca="1">RAND()</f>
        <v>0.51877548392384421</v>
      </c>
      <c r="I2">
        <f ca="1">RAND()</f>
        <v>0.86444692932781098</v>
      </c>
      <c r="M2" t="str">
        <f ca="1">IF(LEN(J2)&lt;&gt;0,J2,VLOOKUP(D2+$B2,$BJ:$BK,MATCH($BK$1,$BJ$1:$BK$1,0),1))</f>
        <v>캐릭터 상자 일반등급</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삭제</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DI</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29</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135</v>
      </c>
      <c r="AU2">
        <f t="shared" ref="AU2:AU15" si="1">COUNTIF(AB:AB,AP2)</f>
        <v>154</v>
      </c>
      <c r="AV2">
        <f ca="1">COUNTIFS(M:M,AP2,T:T,"전설")</f>
        <v>1</v>
      </c>
      <c r="AW2">
        <f>COUNTIFS(AB:AB,AP2,AI:AI,"전설")</f>
        <v>14</v>
      </c>
      <c r="BE2" t="str">
        <f ca="1">"["&amp;
IF(LEFT(OFFSET(AM1,COUNTA(AM:AM)-1,0),1)=",",SUBSTITUTE(OFFSET(AM1,COUNTA(AM:AM)-1,0),",","",1),OFFSET(AM1,COUNTA(AM:AM)-1,0))
&amp;"]"</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dy":27,"sl":11,"tp":"fl3","vl":"Actor3117","cn":1,"pt":"DI","pp":230,"pr":129},{"dy":28,"sl":11},{"dy":29,"sl":11,"tp":"fl1","vl":"Actor1216","cn":1,"pt":"DI","pp":805,"pr":399},{"dy":30,"sl":11,"tp":"fl1","vl":"Actor1216","cn":1,"pt":"DI","pp":805,"pr":399},{"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0.41625236616878614</v>
      </c>
      <c r="E3">
        <f ca="1">RAND()</f>
        <v>0.27651593768074745</v>
      </c>
      <c r="F3">
        <f ca="1">RAND()</f>
        <v>0.19688066379349622</v>
      </c>
      <c r="G3">
        <f ca="1">RAND()</f>
        <v>0.16739172026336979</v>
      </c>
      <c r="H3">
        <f ca="1">RAND()</f>
        <v>0.6497892793912371</v>
      </c>
      <c r="I3">
        <f ca="1">RAND()</f>
        <v>7.452578556064493E-2</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Equip2102</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GO</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1000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381</v>
      </c>
      <c r="W3">
        <v>1</v>
      </c>
      <c r="X3" t="s">
        <v>129</v>
      </c>
      <c r="Z3">
        <v>36</v>
      </c>
      <c r="AA3" t="str">
        <f ca="1">IF(ISBLANK(AB3),"",
VLOOKUP(AB3,OFFSET(INDIRECT("$A:$B"),0,MATCH(AB$1&amp;"_Verify",INDIRECT("$1:$1"),0)-1),2,0)
)</f>
        <v>fe</v>
      </c>
      <c r="AB3" t="s">
        <v>82</v>
      </c>
      <c r="AC3" t="s">
        <v>461</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그린 아이즈</v>
      </c>
      <c r="AL3">
        <v>1</v>
      </c>
      <c r="AM3" t="str">
        <f ca="1">IF(ROW()=2,AN3,OFFSET(AM3,-1,0)&amp;IF(LEN(AN3)=0,"",","&amp;AN3))</f>
        <v>{"dy":1,"sl":0,"tp":"upn","vl":"45765","cn":14,"pt":"GO","pr":4200},{"dy":1,"sl":1,"tp":"fe","vl":"Equip5002","cn":1,"pt":"GO","pr":800}</v>
      </c>
      <c r="AN3" t="str">
        <f ca="1">IF(AL3&lt;&gt;1,"",
"{"""&amp;A$1&amp;""":"&amp;A3
&amp;","""&amp;B$1&amp;""":"&amp;B3
&amp;IF(LEN(AA3)=0,"",","""&amp;AA$1&amp;""":"""&amp;AA3&amp;"""")
&amp;IF(LEN(AC3)=0,"",","""&amp;AC$1&amp;""":"""&amp;AC3&amp;"""")
&amp;IF(LEN(AD3)=0,"",","""&amp;AD$1&amp;""":"&amp;AD3)
&amp;IF(LEN(AE3)=0,"",","""&amp;AE$1&amp;""":"""&amp;AE3&amp;"""")
&amp;IF(LEN(AF3)=0,"",","""&amp;AF$1&amp;""":"&amp;AF3)
&amp;IF(LEN(AG3)=0,"",","""&amp;AG$1&amp;""":"&amp;AG3)&amp;"}")</f>
        <v>{"dy":1,"sl":1,"tp":"fe","vl":"Equip5002","cn":1,"pt":"GO","pr":800}</v>
      </c>
      <c r="AP3" t="s">
        <v>83</v>
      </c>
      <c r="AQ3" t="s">
        <v>71</v>
      </c>
      <c r="AR3">
        <v>0</v>
      </c>
      <c r="AS3">
        <v>7</v>
      </c>
      <c r="AT3">
        <f t="shared" ca="1" si="0"/>
        <v>3</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0.94927058348120152</v>
      </c>
      <c r="E4">
        <f ca="1">RAND()</f>
        <v>0.94136275161575078</v>
      </c>
      <c r="F4">
        <f ca="1">RAND()</f>
        <v>0.75920738549461564</v>
      </c>
      <c r="G4">
        <f ca="1">RAND()</f>
        <v>0.48369823183811844</v>
      </c>
      <c r="H4">
        <f ca="1">RAND()</f>
        <v>0.7363744672351441</v>
      </c>
      <c r="I4">
        <f ca="1">RAND()</f>
        <v>7.7307833350855448E-2</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94136</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14</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4200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{"dy":1,"sl":0,"tp":"upn","vl":"45765","cn":14,"pt":"GO","pr":4200},{"dy":1,"sl":1,"tp":"fe","vl":"Equip5002","cn":1,"pt":"GO","pr":800},{"dy":1,"sl":2,"tp":"upn","vl":"56326","cn":5,"pt":"GO","pr":1500}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2</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0.67096505297001063</v>
      </c>
      <c r="E5">
        <f ca="1">RAND()</f>
        <v>0.15394270186884307</v>
      </c>
      <c r="F5">
        <f ca="1">RAND()</f>
        <v>0.27191807647029753</v>
      </c>
      <c r="G5">
        <f ca="1">RAND()</f>
        <v>0.3387532171747264</v>
      </c>
      <c r="H5">
        <f ca="1">RAND()</f>
        <v>0.58980014990300467</v>
      </c>
      <c r="I5">
        <f ca="1">RAND()</f>
        <v>0.5035597678332705</v>
      </c>
      <c r="M5" t="str">
        <f ca="1">IF(LEN(J5)&lt;&gt;0,J5,VLOOKUP(D5+$B5,$BJ:$BK,MATCH($BK$1,$BJ$1:$BK$1,0),1))</f>
        <v>안 지정 캐릭터 PP 일반등급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15394</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4</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1200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455</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{"dy":1,"sl":0,"tp":"upn","vl":"45765","cn":14,"pt":"GO","pr":4200},{"dy":1,"sl":1,"tp":"fe","vl":"Equip5002","cn":1,"pt":"GO","pr":800},{"dy":1,"sl":2,"tp":"upn","vl":"56326","cn":5,"pt":"GO","pr":1500},{"dy":1,"sl":3,"tp":"fe","vl":"Equip0201","cn":1,"pt":"GO","pr":3400}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0</v>
      </c>
      <c r="AU5">
        <f t="shared" si="1"/>
        <v>10</v>
      </c>
      <c r="AV5">
        <f t="shared" ca="1" si="3"/>
        <v>0</v>
      </c>
      <c r="AW5">
        <f t="shared" si="4"/>
        <v>4</v>
      </c>
      <c r="AZ5">
        <v>1</v>
      </c>
      <c r="BE5">
        <f ca="1">LEN(BE2)</f>
        <v>23682</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0.34143690139513438</v>
      </c>
      <c r="E6">
        <f ca="1">RAND()</f>
        <v>0.94569450293528612</v>
      </c>
      <c r="F6">
        <f ca="1">RAND()</f>
        <v>0.56966048133980263</v>
      </c>
      <c r="G6">
        <f ca="1">RAND()</f>
        <v>0.56784880363403256</v>
      </c>
      <c r="H6">
        <f ca="1">RAND()</f>
        <v>0.14477006122707081</v>
      </c>
      <c r="I6">
        <f ca="1">RAND()</f>
        <v>0.46348336533708878</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94569</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14</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4200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5002","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2</v>
      </c>
      <c r="AV6">
        <f t="shared" ca="1" si="3"/>
        <v>0</v>
      </c>
      <c r="AW6">
        <f t="shared" si="4"/>
        <v>0</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0.99710232457078662</v>
      </c>
      <c r="E7">
        <f ca="1">RAND()</f>
        <v>0.58683602814183933</v>
      </c>
      <c r="F7">
        <f ca="1">RAND()</f>
        <v>0.63032885630997615</v>
      </c>
      <c r="G7">
        <f ca="1">RAND()</f>
        <v>0.40296630599921579</v>
      </c>
      <c r="H7">
        <f ca="1">RAND()</f>
        <v>0.63490836990187038</v>
      </c>
      <c r="I7">
        <f ca="1">RAND()</f>
        <v>0.68091790476065517</v>
      </c>
      <c r="M7" t="str">
        <f ca="1">IF(LEN(J7)&lt;&gt;0,J7,VLOOKUP(D7+$B7,$BJ:$BK,MATCH($BK$1,$BJ$1:$BK$1,0),1))</f>
        <v>안 지정 캐릭터 PP 일반등급</v>
      </c>
      <c r="N7">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58683</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10</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3000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410</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SMG28</v>
      </c>
      <c r="AL7">
        <v>1</v>
      </c>
      <c r="AM7" t="str">
        <f ca="1">IF(ROW()=2,AN7,OFFSET(AM7,-1,0)&amp;IF(LEN(AN7)=0,"",","&amp;AN7))</f>
        <v>{"dy":1,"sl":0,"tp":"upn","vl":"45765","cn":14,"pt":"GO","pr":4200},{"dy":1,"sl":1,"tp":"fe","vl":"Equip5002","cn":1,"pt":"GO","pr":800},{"dy":1,"sl":2,"tp":"upn","vl":"56326","cn":5,"pt":"GO","pr":1500},{"dy":1,"sl":3,"tp":"fe","vl":"Equip0201","cn":1,"pt":"GO","pr":3400},{"dy":1,"sl":4,"tp":"uph","vl":"71037","cn":10,"pt":"GO","pr":3000},{"dy":1,"sl":5,"tp":"fe","vl":"Equip6002","cn":1,"pt":"GO","pr":2200}</v>
      </c>
      <c r="AN7" t="str">
        <f ca="1">IF(AL7&lt;&gt;1,"",
"{"""&amp;A$1&amp;""":"&amp;A7
&amp;","""&amp;B$1&amp;""":"&amp;B7
&amp;IF(LEN(AA7)=0,"",","""&amp;AA$1&amp;""":"""&amp;AA7&amp;"""")
&amp;IF(LEN(AC7)=0,"",","""&amp;AC$1&amp;""":"""&amp;AC7&amp;"""")
&amp;IF(LEN(AD7)=0,"",","""&amp;AD$1&amp;""":"&amp;AD7)
&amp;IF(LEN(AE7)=0,"",","""&amp;AE$1&amp;""":"""&amp;AE7&amp;"""")
&amp;IF(LEN(AF7)=0,"",","""&amp;AF$1&amp;""":"&amp;AF7)
&amp;IF(LEN(AG7)=0,"",","""&amp;AG$1&amp;""":"&amp;AG7)&amp;"}")</f>
        <v>{"dy":1,"sl":5,"tp":"fe","vl":"Equip6002","cn":1,"pt":"GO","pr":2200}</v>
      </c>
      <c r="AP7" t="s">
        <v>87</v>
      </c>
      <c r="AQ7" t="s">
        <v>78</v>
      </c>
      <c r="AR7">
        <v>8</v>
      </c>
      <c r="AS7">
        <v>11</v>
      </c>
      <c r="AT7">
        <f t="shared" ca="1" si="0"/>
        <v>0</v>
      </c>
      <c r="AU7">
        <f t="shared" si="1"/>
        <v>14</v>
      </c>
      <c r="AV7">
        <f t="shared" ca="1" si="3"/>
        <v>0</v>
      </c>
      <c r="AW7">
        <f t="shared" si="4"/>
        <v>8</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0.26570515872090117</v>
      </c>
      <c r="E8">
        <f ca="1">RAND()</f>
        <v>0.83120433979591135</v>
      </c>
      <c r="F8">
        <f ca="1">RAND()</f>
        <v>0.32085614224137193</v>
      </c>
      <c r="G8">
        <f ca="1">RAND()</f>
        <v>0.26683498463023081</v>
      </c>
      <c r="H8">
        <f ca="1">RAND()</f>
        <v>0.89577418782700657</v>
      </c>
      <c r="I8">
        <f ca="1">RAND()</f>
        <v>0.4293531555490272</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Equip7201</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9300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294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템플러 쉴드</v>
      </c>
      <c r="AL8">
        <v>1</v>
      </c>
      <c r="AM8" t="str">
        <f ca="1">IF(ROW()=2,AN8,OFFSET(AM8,-1,0)&amp;IF(LEN(AN8)=0,"",","&amp;AN8))</f>
        <v>{"dy":1,"sl":0,"tp":"upn","vl":"45765","cn":14,"pt":"GO","pr":4200},{"dy":1,"sl":1,"tp":"fe","vl":"Equip5002","cn":1,"pt":"GO","pr":800},{"dy":1,"sl":2,"tp":"upn","vl":"56326","cn":5,"pt":"GO","pr":1500},{"dy":1,"sl":3,"tp":"fe","vl":"Equip0201","cn":1,"pt":"GO","pr":3400},{"dy":1,"sl":4,"tp":"uph","vl":"71037","cn":10,"pt":"GO","pr":3000},{"dy":1,"sl":5,"tp":"fe","vl":"Equip6002","cn":1,"pt":"GO","pr":2200},{"dy":1,"sl":6,"tp":"fe","vl":"Equip7001","cn":1,"pt":"GO","pr":1900}</v>
      </c>
      <c r="AN8" t="str">
        <f ca="1">IF(AL8&lt;&gt;1,"",
"{"""&amp;A$1&amp;""":"&amp;A8
&amp;","""&amp;B$1&amp;""":"&amp;B8
&amp;IF(LEN(AA8)=0,"",","""&amp;AA$1&amp;""":"""&amp;AA8&amp;"""")
&amp;IF(LEN(AC8)=0,"",","""&amp;AC$1&amp;""":"""&amp;AC8&amp;"""")
&amp;IF(LEN(AD8)=0,"",","""&amp;AD$1&amp;""":"&amp;AD8)
&amp;IF(LEN(AE8)=0,"",","""&amp;AE$1&amp;""":"""&amp;AE8&amp;"""")
&amp;IF(LEN(AF8)=0,"",","""&amp;AF$1&amp;""":"&amp;AF8)
&amp;IF(LEN(AG8)=0,"",","""&amp;AG$1&amp;""":"&amp;AG8)&amp;"}")</f>
        <v>{"dy":1,"sl":6,"tp":"fe","vl":"Equip7001","cn":1,"pt":"GO","pr":1900}</v>
      </c>
      <c r="AP8" t="s">
        <v>88</v>
      </c>
      <c r="AQ8" t="s">
        <v>79</v>
      </c>
      <c r="AR8">
        <v>8</v>
      </c>
      <c r="AS8">
        <v>11</v>
      </c>
      <c r="AT8">
        <f t="shared" ca="1" si="0"/>
        <v>0</v>
      </c>
      <c r="AU8">
        <f t="shared" si="1"/>
        <v>15</v>
      </c>
      <c r="AV8">
        <f t="shared" ca="1" si="3"/>
        <v>0</v>
      </c>
      <c r="AW8">
        <f t="shared" si="4"/>
        <v>3</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0.14630182989957952</v>
      </c>
      <c r="E9">
        <f ca="1">RAND()</f>
        <v>0.27144046570528435</v>
      </c>
      <c r="F9">
        <f ca="1">RAND()</f>
        <v>0.10940373859629315</v>
      </c>
      <c r="G9">
        <f ca="1">RAND()</f>
        <v>0.64305446699427427</v>
      </c>
      <c r="H9">
        <f ca="1">RAND()</f>
        <v>0.64790394910969795</v>
      </c>
      <c r="I9">
        <f ca="1">RAND()</f>
        <v>0.92745724441842736</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Equip3002</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900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237</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왕조의 블레이드</v>
      </c>
      <c r="AL9">
        <v>1</v>
      </c>
      <c r="AM9" t="str">
        <f ca="1">IF(ROW()=2,AN9,OFFSET(AM9,-1,0)&amp;IF(LEN(AN9)=0,"",","&amp;AN9))</f>
        <v>{"dy":1,"sl":0,"tp":"upn","vl":"45765","cn":14,"pt":"GO","pr":4200},{"dy":1,"sl":1,"tp":"fe","vl":"Equip5002","cn":1,"pt":"GO","pr":800},{"dy":1,"sl":2,"tp":"upn","vl":"56326","cn":5,"pt":"GO","pr":1500},{"dy":1,"sl":3,"tp":"fe","vl":"Equip0201","cn":1,"pt":"GO","pr":3400},{"dy":1,"sl":4,"tp":"uph","vl":"71037","cn":10,"pt":"GO","pr":3000},{"dy":1,"sl":5,"tp":"fe","vl":"Equip6002","cn":1,"pt":"GO","pr":2200},{"dy":1,"sl":6,"tp":"fe","vl":"Equip7001","cn":1,"pt":"GO","pr":1900},{"dy":1,"sl":7,"tp":"fe","vl":"Equip8102","cn":1,"pt":"GO","pr":7800}</v>
      </c>
      <c r="AN9" t="str">
        <f ca="1">IF(AL9&lt;&gt;1,"",
"{"""&amp;A$1&amp;""":"&amp;A9
&amp;","""&amp;B$1&amp;""":"&amp;B9
&amp;IF(LEN(AA9)=0,"",","""&amp;AA$1&amp;""":"""&amp;AA9&amp;"""")
&amp;IF(LEN(AC9)=0,"",","""&amp;AC$1&amp;""":"""&amp;AC9&amp;"""")
&amp;IF(LEN(AD9)=0,"",","""&amp;AD$1&amp;""":"&amp;AD9)
&amp;IF(LEN(AE9)=0,"",","""&amp;AE$1&amp;""":"""&amp;AE9&amp;"""")
&amp;IF(LEN(AF9)=0,"",","""&amp;AF$1&amp;""":"&amp;AF9)
&amp;IF(LEN(AG9)=0,"",","""&amp;AG$1&amp;""":"&amp;AG9)&amp;"}")</f>
        <v>{"dy":1,"sl":7,"tp":"fe","vl":"Equip8102","cn":1,"pt":"GO","pr":7800}</v>
      </c>
      <c r="AP9" t="s">
        <v>89</v>
      </c>
      <c r="AQ9" t="s">
        <v>80</v>
      </c>
      <c r="AR9">
        <v>8</v>
      </c>
      <c r="AS9">
        <v>11</v>
      </c>
      <c r="AT9">
        <f t="shared" ca="1" si="0"/>
        <v>0</v>
      </c>
      <c r="AU9">
        <f t="shared" si="1"/>
        <v>15</v>
      </c>
      <c r="AV9">
        <f t="shared" ca="1" si="3"/>
        <v>0</v>
      </c>
      <c r="AW9">
        <f t="shared" si="4"/>
        <v>3</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0.56342664740271386</v>
      </c>
      <c r="E10">
        <f ca="1">RAND()</f>
        <v>0.89673927807961973</v>
      </c>
      <c r="F10">
        <f ca="1">RAND()</f>
        <v>0.79583548469153975</v>
      </c>
      <c r="G10">
        <f ca="1">RAND()</f>
        <v>0.14170524369702364</v>
      </c>
      <c r="H10">
        <f ca="1">RAND()</f>
        <v>0.86502649414733368</v>
      </c>
      <c r="I10">
        <f ca="1">RAND()</f>
        <v>0.91469917429406</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fc</v>
      </c>
      <c r="AB10" t="s">
        <v>85</v>
      </c>
      <c r="AC10" t="s">
        <v>429</v>
      </c>
      <c r="AD10">
        <v>1</v>
      </c>
      <c r="AE10" t="s">
        <v>129</v>
      </c>
      <c r="AF10">
        <v>229</v>
      </c>
      <c r="AG10">
        <v>139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테이슨</v>
      </c>
      <c r="AL10">
        <v>1</v>
      </c>
      <c r="AM10" t="str">
        <f ca="1">IF(ROW()=2,AN10,OFFSET(AM10,-1,0)&amp;IF(LEN(AN10)=0,"",","&amp;AN10))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v>
      </c>
      <c r="AN10" t="str">
        <f ca="1">IF(AL10&lt;&gt;1,"",
"{"""&amp;A$1&amp;""":"&amp;A10
&amp;","""&amp;B$1&amp;""":"&amp;B10
&amp;IF(LEN(AA10)=0,"",","""&amp;AA$1&amp;""":"""&amp;AA10&amp;"""")
&amp;IF(LEN(AC10)=0,"",","""&amp;AC$1&amp;""":"""&amp;AC10&amp;"""")
&amp;IF(LEN(AD10)=0,"",","""&amp;AD$1&amp;""":"&amp;AD10)
&amp;IF(LEN(AE10)=0,"",","""&amp;AE$1&amp;""":"""&amp;AE10&amp;"""")
&amp;IF(LEN(AF10)=0,"",","""&amp;AF$1&amp;""":"&amp;AF10)
&amp;IF(LEN(AG10)=0,"",","""&amp;AG$1&amp;""":"&amp;AG10)&amp;"}")</f>
        <v>{"dy":1,"sl":8,"tp":"fc","vl":"Actor1108","cn":1,"pt":"DI","pp":229,"pr":139}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0.20328895915580447</v>
      </c>
      <c r="E11">
        <f ca="1">RAND()</f>
        <v>0.59615962367092645</v>
      </c>
      <c r="F11">
        <f ca="1">RAND()</f>
        <v>0.21234348401045888</v>
      </c>
      <c r="G11">
        <f ca="1">RAND()</f>
        <v>0.82645864217929732</v>
      </c>
      <c r="H11">
        <f ca="1">RAND()</f>
        <v>3.8347032057053254E-2</v>
      </c>
      <c r="I11">
        <f ca="1">RAND()</f>
        <v>0.46099605828176371</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fp</v>
      </c>
      <c r="AB11" t="s">
        <v>86</v>
      </c>
      <c r="AC11" t="s">
        <v>429</v>
      </c>
      <c r="AD11">
        <v>75</v>
      </c>
      <c r="AE11" t="s">
        <v>129</v>
      </c>
      <c r="AF11">
        <v>172</v>
      </c>
      <c r="AG11">
        <v>69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테이슨</v>
      </c>
      <c r="AL11">
        <v>1</v>
      </c>
      <c r="AM11" t="str">
        <f ca="1">IF(ROW()=2,AN11,OFFSET(AM11,-1,0)&amp;IF(LEN(AN11)=0,"",","&amp;AN11))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v>
      </c>
      <c r="AN11" t="str">
        <f ca="1">IF(AL11&lt;&gt;1,"",
"{"""&amp;A$1&amp;""":"&amp;A11
&amp;","""&amp;B$1&amp;""":"&amp;B11
&amp;IF(LEN(AA11)=0,"",","""&amp;AA$1&amp;""":"""&amp;AA11&amp;"""")
&amp;IF(LEN(AC11)=0,"",","""&amp;AC$1&amp;""":"""&amp;AC11&amp;"""")
&amp;IF(LEN(AD11)=0,"",","""&amp;AD$1&amp;""":"&amp;AD11)
&amp;IF(LEN(AE11)=0,"",","""&amp;AE$1&amp;""":"""&amp;AE11&amp;"""")
&amp;IF(LEN(AF11)=0,"",","""&amp;AF$1&amp;""":"&amp;AF11)
&amp;IF(LEN(AG11)=0,"",","""&amp;AG$1&amp;""":"&amp;AG11)&amp;"}")</f>
        <v>{"dy":1,"sl":9,"tp":"fp","vl":"Actor1108","cn":75,"pt":"DI","pp":172,"pr":69}</v>
      </c>
      <c r="AP11" t="s">
        <v>286</v>
      </c>
      <c r="AQ11" t="s">
        <v>289</v>
      </c>
      <c r="AR11">
        <v>8</v>
      </c>
      <c r="AS11">
        <v>11</v>
      </c>
      <c r="AT11">
        <f t="shared" ca="1" si="14"/>
        <v>0</v>
      </c>
      <c r="AU11">
        <f t="shared" si="15"/>
        <v>6</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0.12889791541084172</v>
      </c>
      <c r="E12">
        <f ca="1">RAND()</f>
        <v>0.6943465223839036</v>
      </c>
      <c r="F12">
        <f ca="1">RAND()</f>
        <v>0.27435036970194493</v>
      </c>
      <c r="G12">
        <f ca="1">RAND()</f>
        <v>0.58816635362919689</v>
      </c>
      <c r="H12">
        <f ca="1">RAND()</f>
        <v>0.49967163880931575</v>
      </c>
      <c r="I12">
        <f ca="1">RAND()</f>
        <v>0.61739741271171888</v>
      </c>
      <c r="M12" t="str">
        <f ca="1">IF(LEN(J12)&lt;&gt;0,J12,VLOOKUP(D12+$B12,$BJ:$BK,MATCH($BK$1,$BJ$1:$BK$1,0),1))</f>
        <v>지정 장비</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Equip6002</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GO</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2100</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418</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사파이어 대거</v>
      </c>
      <c r="AL12">
        <v>1</v>
      </c>
      <c r="AM12" t="str">
        <f ca="1">IF(ROW()=2,AN12,OFFSET(AM12,-1,0)&amp;IF(LEN(AN12)=0,"",","&amp;AN12))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{"dy":2,"sl":0,"tp":"fe","vl":"Equip1201","cn":1,"pt":"GO","pr":3300}</v>
      </c>
      <c r="AP12" t="s">
        <v>287</v>
      </c>
      <c r="AQ12" t="s">
        <v>290</v>
      </c>
      <c r="AR12">
        <v>8</v>
      </c>
      <c r="AS12">
        <v>11</v>
      </c>
      <c r="AT12">
        <f t="shared" ca="1" si="14"/>
        <v>0</v>
      </c>
      <c r="AU12">
        <f t="shared" si="15"/>
        <v>6</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0.74762337641665833</v>
      </c>
      <c r="E13">
        <f ca="1">RAND()</f>
        <v>0.55947331381143883</v>
      </c>
      <c r="F13">
        <f ca="1">RAND()</f>
        <v>0.46434446655872974</v>
      </c>
      <c r="G13">
        <f ca="1">RAND()</f>
        <v>0.72197974489703742</v>
      </c>
      <c r="H13">
        <f ca="1">RAND()</f>
        <v>0.30395750301147462</v>
      </c>
      <c r="I13">
        <f ca="1">RAND()</f>
        <v>0.76690577938735049</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Equip5001</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GO</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900</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0.5968632838333402</v>
      </c>
      <c r="E14">
        <f ca="1">RAND()</f>
        <v>0.19859541642013789</v>
      </c>
      <c r="F14">
        <f ca="1">RAND()</f>
        <v>9.4258751295526078E-2</v>
      </c>
      <c r="G14">
        <f ca="1">RAND()</f>
        <v>8.1267695447461152E-2</v>
      </c>
      <c r="H14">
        <f ca="1">RAND()</f>
        <v>0.50621340878441934</v>
      </c>
      <c r="I14">
        <f ca="1">RAND()</f>
        <v>0.50743399664612254</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19859</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5</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1500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456</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얼룩진 도끼</v>
      </c>
      <c r="AL14">
        <v>1</v>
      </c>
      <c r="AM14" t="str">
        <f ca="1">IF(ROW()=2,AN14,OFFSET(AM14,-1,0)&amp;IF(LEN(AN14)=0,"",","&amp;AN14))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{"dy":2,"sl":2,"tp":"fe","vl":"Equip0002","cn":1,"pt":"GO","pr":600}</v>
      </c>
      <c r="AP14" t="s">
        <v>92</v>
      </c>
      <c r="AQ14" t="s">
        <v>76</v>
      </c>
      <c r="AR14">
        <v>0</v>
      </c>
      <c r="AS14">
        <v>11</v>
      </c>
      <c r="AT14">
        <f t="shared" ca="1" si="0"/>
        <v>60</v>
      </c>
      <c r="AU14">
        <f t="shared" si="1"/>
        <v>56</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0.16429254158414219</v>
      </c>
      <c r="E15">
        <f ca="1">RAND()</f>
        <v>0.64543742025771378</v>
      </c>
      <c r="F15">
        <f ca="1">RAND()</f>
        <v>0.19053405216528463</v>
      </c>
      <c r="G15">
        <f ca="1">RAND()</f>
        <v>0.72950097795157387</v>
      </c>
      <c r="H15">
        <f ca="1">RAND()</f>
        <v>0.88688147900672909</v>
      </c>
      <c r="I15">
        <f ca="1">RAND()</f>
        <v>0.30841851415179733</v>
      </c>
      <c r="M15" t="str">
        <f ca="1">IF(LEN(J15)&lt;&gt;0,J15,VLOOKUP(D15+$B15,$BJ:$BK,MATCH($BK$1,$BJ$1:$BK$1,0),1))</f>
        <v>안 지정 캐릭터 PP 영웅등급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64543</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10</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3000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48</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0.91420965840372415</v>
      </c>
      <c r="E16">
        <f ca="1">RAND()</f>
        <v>0.53619903404646274</v>
      </c>
      <c r="F16">
        <f ca="1">RAND()</f>
        <v>0.62360807543365027</v>
      </c>
      <c r="G16">
        <f ca="1">RAND()</f>
        <v>0.20663251189975818</v>
      </c>
      <c r="H16">
        <f ca="1">RAND()</f>
        <v>0.54304623818703546</v>
      </c>
      <c r="I16">
        <f ca="1">RAND()</f>
        <v>0.3934011601261761</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53619</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9</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2700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400</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성스러운 휘장</v>
      </c>
      <c r="AL16">
        <v>1</v>
      </c>
      <c r="AM16" t="str">
        <f ca="1">IF(ROW()=2,AN16,OFFSET(AM16,-1,0)&amp;IF(LEN(AN16)=0,"",","&amp;AN16))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{"dy":2,"sl":4,"tp":"fe","vl":"Equip5201","cn":1,"pt":"GO","pr":3400}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0.70720886488244716</v>
      </c>
      <c r="E17">
        <f ca="1">RAND()</f>
        <v>0.18067452514296667</v>
      </c>
      <c r="F17">
        <f ca="1">RAND()</f>
        <v>1.9894236371081342E-2</v>
      </c>
      <c r="G17">
        <f ca="1">RAND()</f>
        <v>0.58582504416194969</v>
      </c>
      <c r="H17">
        <f ca="1">RAND()</f>
        <v>0.62123088581561003</v>
      </c>
      <c r="I17">
        <f ca="1">RAND()</f>
        <v>0.90748249308528239</v>
      </c>
      <c r="M17" t="str">
        <f ca="1">IF(LEN(J17)&lt;&gt;0,J17,VLOOKUP(D17+$B17,$BJ:$BK,MATCH($BK$1,$BJ$1:$BK$1,0),1))</f>
        <v>안 지정 캐릭터 PP 영웅등급</v>
      </c>
      <c r="N17">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18067</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5</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1500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15.5</v>
      </c>
      <c r="AU17">
        <f>(COUNTIFS(B:B,$AQ$18,AC:AC,"Equip????")-AU19-AU20-AU21)/6</f>
        <v>17.333333333333332</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0.54330672694876636</v>
      </c>
      <c r="E18">
        <f ca="1">RAND()</f>
        <v>5.8085767274002387E-2</v>
      </c>
      <c r="F18">
        <f ca="1">RAND()</f>
        <v>0.8318431058530027</v>
      </c>
      <c r="G18">
        <f ca="1">RAND()</f>
        <v>0.19609061695599073</v>
      </c>
      <c r="H18">
        <f ca="1">RAND()</f>
        <v>0.3226945409849814</v>
      </c>
      <c r="I18">
        <f ca="1">RAND()</f>
        <v>0.75605077422064326</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Equip0301</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DI</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12</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426</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93</v>
      </c>
      <c r="AU18">
        <f>COUNTIFS(B:B,$AQ$18,AC:AC,"Equip????")-AU19-AU20-AU21</f>
        <v>104</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0.9412307654935248</v>
      </c>
      <c r="E19">
        <f ca="1">RAND()</f>
        <v>0.20902954224022074</v>
      </c>
      <c r="F19">
        <f ca="1">RAND()</f>
        <v>0.88293956484022074</v>
      </c>
      <c r="G19">
        <f ca="1">RAND()</f>
        <v>0.13269492503730762</v>
      </c>
      <c r="H19">
        <f ca="1">RAND()</f>
        <v>0.34143616454916426</v>
      </c>
      <c r="I19">
        <f ca="1">RAND()</f>
        <v>0.85474191008927791</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Equip2102</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GO</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1500</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15</v>
      </c>
      <c r="AU19">
        <f>COUNTIFS(B:B,$AQ$18,AC:AC,"Equip6???")</f>
        <v>16</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0.76066226853460517</v>
      </c>
      <c r="E20">
        <f ca="1">RAND()</f>
        <v>0.65666942062485623</v>
      </c>
      <c r="F20">
        <f ca="1">RAND()</f>
        <v>7.8552348643930014E-2</v>
      </c>
      <c r="G20">
        <f ca="1">RAND()</f>
        <v>0.61666274796943155</v>
      </c>
      <c r="H20">
        <f ca="1">RAND()</f>
        <v>0.84343344641169182</v>
      </c>
      <c r="I20">
        <f ca="1">RAND()</f>
        <v>0.45634412958754778</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16</v>
      </c>
      <c r="AU20">
        <f>COUNTIFS(B:B,$AQ$18,AC:AC,"Equip7???")</f>
        <v>18</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0.29986074827357545</v>
      </c>
      <c r="E21">
        <f ca="1">RAND()</f>
        <v>0.22016220157788224</v>
      </c>
      <c r="F21">
        <f ca="1">RAND()</f>
        <v>0.69764899699136529</v>
      </c>
      <c r="G21">
        <f ca="1">RAND()</f>
        <v>0.21923950577427775</v>
      </c>
      <c r="H21">
        <f ca="1">RAND()</f>
        <v>0.8901491212023811</v>
      </c>
      <c r="I21">
        <f ca="1">RAND()</f>
        <v>0.87766825034915041</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11</v>
      </c>
      <c r="AU21">
        <f>COUNTIFS(B:B,$AQ$18,AC:AC,"Equip8???")</f>
        <v>16</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0.97933986727992617</v>
      </c>
      <c r="E22">
        <f ca="1">RAND()</f>
        <v>0.69087384417011677</v>
      </c>
      <c r="F22">
        <f ca="1">RAND()</f>
        <v>0.81911579692976721</v>
      </c>
      <c r="G22">
        <f ca="1">RAND()</f>
        <v>0.25677492226077203</v>
      </c>
      <c r="H22">
        <f ca="1">RAND()</f>
        <v>0.35913375914383261</v>
      </c>
      <c r="I22">
        <f ca="1">RAND()</f>
        <v>8.7419574463202698E-2</v>
      </c>
      <c r="M22" t="str">
        <f ca="1">IF(LEN(J22)&lt;&gt;0,J22,VLOOKUP(D22+$B22,$BJ:$BK,MATCH($BK$1,$BJ$1:$BK$1,0),1))</f>
        <v>캐릭터 상자 영웅등급</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삭제</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DI</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149</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0.54125681226843891</v>
      </c>
      <c r="E23">
        <f ca="1">RAND()</f>
        <v>0.37729609970923605</v>
      </c>
      <c r="F23">
        <f ca="1">RAND()</f>
        <v>0.1470701973835753</v>
      </c>
      <c r="G23">
        <f ca="1">RAND()</f>
        <v>0.81847732494686698</v>
      </c>
      <c r="H23">
        <f ca="1">RAND()</f>
        <v>0.24931382412918135</v>
      </c>
      <c r="I23">
        <f ca="1">RAND()</f>
        <v>0.13877001511056508</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Equip3102</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GO</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1000</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374</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0.97433986809732642</v>
      </c>
      <c r="E24">
        <f ca="1">RAND()</f>
        <v>0.33203094085046259</v>
      </c>
      <c r="F24">
        <f ca="1">RAND()</f>
        <v>0.68233651997227351</v>
      </c>
      <c r="G24">
        <f ca="1">RAND()</f>
        <v>7.0881905577251603E-2</v>
      </c>
      <c r="H24">
        <f ca="1">RAND()</f>
        <v>0.37506551638049668</v>
      </c>
      <c r="I24">
        <f ca="1">RAND()</f>
        <v>6.8165081413413153E-2</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33203</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6</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1800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419</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7.5845721508080222E-2</v>
      </c>
      <c r="E25">
        <f ca="1">RAND()</f>
        <v>0.97809427363447887</v>
      </c>
      <c r="F25">
        <f ca="1">RAND()</f>
        <v>0.15968641183129417</v>
      </c>
      <c r="G25">
        <f ca="1">RAND()</f>
        <v>0.60289423026453759</v>
      </c>
      <c r="H25">
        <f ca="1">RAND()</f>
        <v>0.7780455586390419</v>
      </c>
      <c r="I25">
        <f ca="1">RAND()</f>
        <v>0.55343506685270816</v>
      </c>
      <c r="M25" t="str">
        <f ca="1">IF(LEN(J25)&lt;&gt;0,J25,VLOOKUP(D25+$B25,$BJ:$BK,MATCH($BK$1,$BJ$1:$BK$1,0),1))</f>
        <v>안 지정 캐릭터 PP 영웅등급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97809</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14</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4200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438</v>
      </c>
      <c r="AD25">
        <v>1</v>
      </c>
      <c r="AE25" t="s">
        <v>125</v>
      </c>
      <c r="AG25">
        <v>800</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석공의 망치</v>
      </c>
      <c r="AL25">
        <v>1</v>
      </c>
      <c r="AM25" t="str">
        <f ca="1">IF(ROW()=2,AN25,OFFSET(AM25,-1,0)&amp;IF(LEN(AN25)=0,"",","&amp;AN25))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v>
      </c>
      <c r="AN25" t="str">
        <f ca="1">IF(AL25&lt;&gt;1,"",
"{"""&amp;A$1&amp;""":"&amp;A25
&amp;","""&amp;B$1&amp;""":"&amp;B25
&amp;IF(LEN(AA25)=0,"",","""&amp;AA$1&amp;""":"""&amp;AA25&amp;"""")
&amp;IF(LEN(AC25)=0,"",","""&amp;AC$1&amp;""":"""&amp;AC25&amp;"""")
&amp;IF(LEN(AD25)=0,"",","""&amp;AD$1&amp;""":"&amp;AD25)
&amp;IF(LEN(AE25)=0,"",","""&amp;AE$1&amp;""":"""&amp;AE25&amp;"""")
&amp;IF(LEN(AF25)=0,"",","""&amp;AF$1&amp;""":"&amp;AF25)
&amp;IF(LEN(AG25)=0,"",","""&amp;AG$1&amp;""":"&amp;AG25)&amp;"}")</f>
        <v>{"dy":3,"sl":3,"tp":"fe","vl":"Equip4001","cn":1,"pt":"GO","pr":800}</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0.93928528493037189</v>
      </c>
      <c r="E26">
        <f ca="1">RAND()</f>
        <v>0.31509232882976712</v>
      </c>
      <c r="F26">
        <f ca="1">RAND()</f>
        <v>0.32242623393158931</v>
      </c>
      <c r="G26">
        <f ca="1">RAND()</f>
        <v>0.77690754762204051</v>
      </c>
      <c r="H26">
        <f ca="1">RAND()</f>
        <v>2.7681698690994128E-2</v>
      </c>
      <c r="I26">
        <f ca="1">RAND()</f>
        <v>0.80688735138623702</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31509</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6</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1800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0.18311817315309842</v>
      </c>
      <c r="E27">
        <f ca="1">RAND()</f>
        <v>0.85924376839408878</v>
      </c>
      <c r="F27">
        <f ca="1">RAND()</f>
        <v>0.23258372230340885</v>
      </c>
      <c r="G27">
        <f ca="1">RAND()</f>
        <v>0.69553552201526203</v>
      </c>
      <c r="H27">
        <f ca="1">RAND()</f>
        <v>5.9520409000144991E-2</v>
      </c>
      <c r="I27">
        <f ca="1">RAND()</f>
        <v>0.29133632982949709</v>
      </c>
      <c r="M27" t="str">
        <f ca="1">IF(LEN(J27)&lt;&gt;0,J27,VLOOKUP(D27+$B27,$BJ:$BK,MATCH($BK$1,$BJ$1:$BK$1,0),1))</f>
        <v>지정 장비</v>
      </c>
      <c r="N27" t="str">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Equip7202</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9200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0.11823356309835742</v>
      </c>
      <c r="E28">
        <f ca="1">RAND()</f>
        <v>0.6224176770102694</v>
      </c>
      <c r="F28">
        <f ca="1">RAND()</f>
        <v>0.85218426835559025</v>
      </c>
      <c r="G28">
        <f ca="1">RAND()</f>
        <v>0.23173554255830631</v>
      </c>
      <c r="H28">
        <f ca="1">RAND()</f>
        <v>3.7643094805024147E-2</v>
      </c>
      <c r="I28">
        <f ca="1">RAND()</f>
        <v>7.2981008299756844E-2</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Equip6202</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DI</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14</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0.6074453341943058</v>
      </c>
      <c r="E29">
        <f ca="1">RAND()</f>
        <v>0.8471098015263826</v>
      </c>
      <c r="F29">
        <f ca="1">RAND()</f>
        <v>3.6822882117285571E-3</v>
      </c>
      <c r="G29">
        <f ca="1">RAND()</f>
        <v>0.26029155891247369</v>
      </c>
      <c r="H29">
        <f ca="1">RAND()</f>
        <v>0.37243458746605684</v>
      </c>
      <c r="I29">
        <f ca="1">RAND()</f>
        <v>0.54021280754131051</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Equip8201</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29400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372</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0.85555245895458987</v>
      </c>
      <c r="E30">
        <f ca="1">RAND()</f>
        <v>2.3361149415695115E-2</v>
      </c>
      <c r="F30">
        <f ca="1">RAND()</f>
        <v>0.73207912673077247</v>
      </c>
      <c r="G30">
        <f ca="1">RAND()</f>
        <v>0.64692618174471161</v>
      </c>
      <c r="H30">
        <f ca="1">RAND()</f>
        <v>0.34761203279194941</v>
      </c>
      <c r="I30">
        <f ca="1">RAND()</f>
        <v>0.26332919656942699</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fl5</v>
      </c>
      <c r="AB30" t="s">
        <v>286</v>
      </c>
      <c r="AC30" t="s">
        <v>450</v>
      </c>
      <c r="AD30">
        <v>1</v>
      </c>
      <c r="AE30" t="s">
        <v>129</v>
      </c>
      <c r="AF30">
        <v>80</v>
      </c>
      <c r="AG30">
        <v>59</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클라크</v>
      </c>
      <c r="AL30">
        <v>1</v>
      </c>
      <c r="AM30" t="str">
        <f ca="1">IF(ROW()=2,AN30,OFFSET(AM30,-1,0)&amp;IF(LEN(AN30)=0,"",","&amp;AN30))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v>
      </c>
      <c r="AN30" t="str">
        <f ca="1">IF(AL30&lt;&gt;1,"",
"{"""&amp;A$1&amp;""":"&amp;A30
&amp;","""&amp;B$1&amp;""":"&amp;B30
&amp;IF(LEN(AA30)=0,"",","""&amp;AA$1&amp;""":"""&amp;AA30&amp;"""")
&amp;IF(LEN(AC30)=0,"",","""&amp;AC$1&amp;""":"""&amp;AC30&amp;"""")
&amp;IF(LEN(AD30)=0,"",","""&amp;AD$1&amp;""":"&amp;AD30)
&amp;IF(LEN(AE30)=0,"",","""&amp;AE$1&amp;""":"""&amp;AE30&amp;"""")
&amp;IF(LEN(AF30)=0,"",","""&amp;AF$1&amp;""":"&amp;AF30)
&amp;IF(LEN(AG30)=0,"",","""&amp;AG$1&amp;""":"&amp;AG30)&amp;"}")</f>
        <v>{"dy":3,"sl":8,"tp":"fl5","vl":"Actor2011","cn":1,"pt":"DI","pp":80,"pr":59}</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0.29789051754581608</v>
      </c>
      <c r="E31">
        <f ca="1">RAND()</f>
        <v>0.78411638932359318</v>
      </c>
      <c r="F31">
        <f ca="1">RAND()</f>
        <v>0.96530045406682274</v>
      </c>
      <c r="G31">
        <f ca="1">RAND()</f>
        <v>0.10704229578464497</v>
      </c>
      <c r="H31">
        <f ca="1">RAND()</f>
        <v>0.80559708106940631</v>
      </c>
      <c r="I31">
        <f ca="1">RAND()</f>
        <v>0.34653066414314782</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fl6</v>
      </c>
      <c r="AB31" t="s">
        <v>287</v>
      </c>
      <c r="AC31" t="s">
        <v>450</v>
      </c>
      <c r="AD31">
        <v>1</v>
      </c>
      <c r="AE31" t="s">
        <v>129</v>
      </c>
      <c r="AF31">
        <v>80</v>
      </c>
      <c r="AG31">
        <v>59</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클라크</v>
      </c>
      <c r="AL31">
        <v>1</v>
      </c>
      <c r="AM31" t="str">
        <f ca="1">IF(ROW()=2,AN31,OFFSET(AM31,-1,0)&amp;IF(LEN(AN31)=0,"",","&amp;AN31))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v>
      </c>
      <c r="AN31" t="str">
        <f ca="1">IF(AL31&lt;&gt;1,"",
"{"""&amp;A$1&amp;""":"&amp;A31
&amp;","""&amp;B$1&amp;""":"&amp;B31
&amp;IF(LEN(AA31)=0,"",","""&amp;AA$1&amp;""":"""&amp;AA31&amp;"""")
&amp;IF(LEN(AC31)=0,"",","""&amp;AC$1&amp;""":"""&amp;AC31&amp;"""")
&amp;IF(LEN(AD31)=0,"",","""&amp;AD$1&amp;""":"&amp;AD31)
&amp;IF(LEN(AE31)=0,"",","""&amp;AE$1&amp;""":"""&amp;AE31&amp;"""")
&amp;IF(LEN(AF31)=0,"",","""&amp;AF$1&amp;""":"&amp;AF31)
&amp;IF(LEN(AG31)=0,"",","""&amp;AG$1&amp;""":"&amp;AG31)&amp;"}")</f>
        <v>{"dy":3,"sl":9,"tp":"fl6","vl":"Actor2011","cn":1,"pt":"DI","pp":80,"pr":59}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0.97325154193141372</v>
      </c>
      <c r="E32">
        <f ca="1">RAND()</f>
        <v>3.7770071378923298E-2</v>
      </c>
      <c r="F32">
        <f ca="1">RAND()</f>
        <v>0.47342135320264156</v>
      </c>
      <c r="G32">
        <f ca="1">RAND()</f>
        <v>0.90705982324986834</v>
      </c>
      <c r="H32">
        <f ca="1">RAND()</f>
        <v>0.28973567943598544</v>
      </c>
      <c r="I32">
        <f ca="1">RAND()</f>
        <v>1.4055732291030187E-2</v>
      </c>
      <c r="M32" t="str">
        <f ca="1">IF(LEN(J32)&lt;&gt;0,J32,VLOOKUP(D32+$B32,$BJ:$BK,MATCH($BK$1,$BJ$1:$BK$1,0),1))</f>
        <v>캐릭터 상자 영웅등급</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삭제</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DI</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149</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392</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0.83614048738014368</v>
      </c>
      <c r="E33">
        <f ca="1">RAND()</f>
        <v>0.18701589754375514</v>
      </c>
      <c r="F33">
        <f ca="1">RAND()</f>
        <v>0.54853837027276009</v>
      </c>
      <c r="G33">
        <f ca="1">RAND()</f>
        <v>0.73336251271750896</v>
      </c>
      <c r="H33">
        <f ca="1">RAND()</f>
        <v>0.59584598601366923</v>
      </c>
      <c r="I33">
        <f ca="1">RAND()</f>
        <v>4.9745283372162663E-2</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Equip1202</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2500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0.83513336394914306</v>
      </c>
      <c r="E34">
        <f ca="1">RAND()</f>
        <v>0.99291092261918801</v>
      </c>
      <c r="F34">
        <f ca="1">RAND()</f>
        <v>0.63433511900546025</v>
      </c>
      <c r="G34">
        <f ca="1">RAND()</f>
        <v>0.28666079991327442</v>
      </c>
      <c r="H34">
        <f ca="1">RAND()</f>
        <v>2.1933672568932527E-2</v>
      </c>
      <c r="I34">
        <f ca="1">RAND()</f>
        <v>5.3843763750432316E-2</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99291</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14</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4200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457</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0.8531534549640799</v>
      </c>
      <c r="E35">
        <f ca="1">RAND()</f>
        <v>7.8992783738543015E-2</v>
      </c>
      <c r="F35">
        <f ca="1">RAND()</f>
        <v>0.2555224967879085</v>
      </c>
      <c r="G35">
        <f ca="1">RAND()</f>
        <v>0.6816203254306874</v>
      </c>
      <c r="H35">
        <f ca="1">RAND()</f>
        <v>0.74818192648786896</v>
      </c>
      <c r="I35">
        <f ca="1">RAND()</f>
        <v>0.69531892634112913</v>
      </c>
      <c r="M35" t="str">
        <f ca="1">IF(LEN(J35)&lt;&gt;0,J35,VLOOKUP(D35+$B35,$BJ:$BK,MATCH($BK$1,$BJ$1:$BK$1,0),1))</f>
        <v>안 지정 캐릭터 PP 일반등급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7899</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3</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900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fe</v>
      </c>
      <c r="AB35" t="s">
        <v>82</v>
      </c>
      <c r="AC35" t="s">
        <v>453</v>
      </c>
      <c r="AD35">
        <v>1</v>
      </c>
      <c r="AE35" t="s">
        <v>129</v>
      </c>
      <c r="AF35">
        <v>209</v>
      </c>
      <c r="AG35">
        <v>119</v>
      </c>
      <c r="AH35" t="str">
        <f ca="1">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전설</v>
      </c>
      <c r="AJ35" t="str">
        <f>IF(ISBLANK($AB35),"",
IF(AND($B35&gt;=VLOOKUP($AB35,$AP:$AS,3,0),$B35&lt;=VLOOKUP($AB35,$AP:$AS,4,0)),"","슬롯타입이상"))</f>
        <v/>
      </c>
      <c r="AK35" t="str">
        <f ca="1">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요정왕의 활</v>
      </c>
      <c r="AL35">
        <v>1</v>
      </c>
      <c r="AM35" t="str">
        <f ca="1">IF(ROW()=2,AN35,OFFSET(AM35,-1,0)&amp;IF(LEN(AN35)=0,"",","&amp;AN35))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v>
      </c>
      <c r="AN35" t="str">
        <f ca="1">IF(AL35&lt;&gt;1,"",
"{"""&amp;A$1&amp;""":"&amp;A35
&amp;","""&amp;B$1&amp;""":"&amp;B35
&amp;IF(LEN(AA35)=0,"",","""&amp;AA$1&amp;""":"""&amp;AA35&amp;"""")
&amp;IF(LEN(AC35)=0,"",","""&amp;AC$1&amp;""":"""&amp;AC35&amp;"""")
&amp;IF(LEN(AD35)=0,"",","""&amp;AD$1&amp;""":"&amp;AD35)
&amp;IF(LEN(AE35)=0,"",","""&amp;AE$1&amp;""":"""&amp;AE35&amp;"""")
&amp;IF(LEN(AF35)=0,"",","""&amp;AF$1&amp;""":"&amp;AF35)
&amp;IF(LEN(AG35)=0,"",","""&amp;AG$1&amp;""":"&amp;AG35)&amp;"}")</f>
        <v>{"dy":4,"sl":3,"tp":"fe","vl":"Equip2402","cn":1,"pt":"DI","pp":209,"pr":119}</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0.39411781485532882</v>
      </c>
      <c r="E36">
        <f ca="1">RAND()</f>
        <v>0.70698205184875074</v>
      </c>
      <c r="F36">
        <f ca="1">RAND()</f>
        <v>0.74604738799474479</v>
      </c>
      <c r="G36">
        <f ca="1">RAND()</f>
        <v>0.99238294350916056</v>
      </c>
      <c r="H36">
        <f ca="1">RAND()</f>
        <v>0.88953746271719969</v>
      </c>
      <c r="I36">
        <f ca="1">RAND()</f>
        <v>0.42531682044080699</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70698</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11</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3300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437</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0.2309270917340327</v>
      </c>
      <c r="E37">
        <f ca="1">RAND()</f>
        <v>0.78262022992238145</v>
      </c>
      <c r="F37">
        <f ca="1">RAND()</f>
        <v>0.9538532935882359</v>
      </c>
      <c r="G37">
        <f ca="1">RAND()</f>
        <v>0.84063312694292258</v>
      </c>
      <c r="H37">
        <f ca="1">RAND()</f>
        <v>0.90970429515787077</v>
      </c>
      <c r="I37">
        <f ca="1">RAND()</f>
        <v>0.83398372003039256</v>
      </c>
      <c r="M37" t="str">
        <f ca="1">IF(LEN(J37)&lt;&gt;0,J37,VLOOKUP(D37+$B37,$BJ:$BK,MATCH($BK$1,$BJ$1:$BK$1,0),1))</f>
        <v>지정 장비</v>
      </c>
      <c r="N37" t="str">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Equip7001</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1</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2200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0.42110068194400629</v>
      </c>
      <c r="E38">
        <f ca="1">RAND()</f>
        <v>0.3582978559398361</v>
      </c>
      <c r="F38">
        <f ca="1">RAND()</f>
        <v>0.52320833157440605</v>
      </c>
      <c r="G38">
        <f ca="1">RAND()</f>
        <v>0.43296243152394065</v>
      </c>
      <c r="H38">
        <f ca="1">RAND()</f>
        <v>0.46772356371196533</v>
      </c>
      <c r="I38">
        <f ca="1">RAND()</f>
        <v>0.96829473552122358</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Equip4201</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3500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409</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스켈레톤 쉴드</v>
      </c>
      <c r="AL38">
        <v>1</v>
      </c>
      <c r="AM38" t="str">
        <f ca="1">IF(ROW()=2,AN38,OFFSET(AM38,-1,0)&amp;IF(LEN(AN38)=0,"",","&amp;AN38))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{"dy":4,"sl":6,"tp":"fe","vl":"Equip7102","cn":1,"pt":"GO","pr":3200}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0.59938054976469568</v>
      </c>
      <c r="E39">
        <f ca="1">RAND()</f>
        <v>0.35086114447384342</v>
      </c>
      <c r="F39">
        <f ca="1">RAND()</f>
        <v>0.74201157057966682</v>
      </c>
      <c r="G39">
        <f ca="1">RAND()</f>
        <v>0.73790995931621783</v>
      </c>
      <c r="H39">
        <f ca="1">RAND()</f>
        <v>0.33304453261280154</v>
      </c>
      <c r="I39">
        <f ca="1">RAND()</f>
        <v>0.52968142721590139</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Equip4002</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800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410</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0.20138691928669816</v>
      </c>
      <c r="E40">
        <f ca="1">RAND()</f>
        <v>0.90342856061558297</v>
      </c>
      <c r="F40">
        <f ca="1">RAND()</f>
        <v>0.69284089786728031</v>
      </c>
      <c r="G40">
        <f ca="1">RAND()</f>
        <v>0.67295395832996274</v>
      </c>
      <c r="H40">
        <f ca="1">RAND()</f>
        <v>0.91731839464763421</v>
      </c>
      <c r="I40">
        <f ca="1">RAND()</f>
        <v>0.83674312091887737</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
      </c>
      <c r="AL40">
        <v>1</v>
      </c>
      <c r="AM40" t="str">
        <f ca="1">IF(ROW()=2,AN40,OFFSET(AM40,-1,0)&amp;IF(LEN(AN40)=0,"",","&amp;AN40))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v>
      </c>
      <c r="AN40" t="str">
        <f ca="1">IF(AL40&lt;&gt;1,"",
"{"""&amp;A$1&amp;""":"&amp;A40
&amp;","""&amp;B$1&amp;""":"&amp;B40
&amp;IF(LEN(AA40)=0,"",","""&amp;AA$1&amp;""":"""&amp;AA40&amp;"""")
&amp;IF(LEN(AC40)=0,"",","""&amp;AC$1&amp;""":"""&amp;AC40&amp;"""")
&amp;IF(LEN(AD40)=0,"",","""&amp;AD$1&amp;""":"&amp;AD40)
&amp;IF(LEN(AE40)=0,"",","""&amp;AE$1&amp;""":"""&amp;AE40&amp;"""")
&amp;IF(LEN(AF40)=0,"",","""&amp;AF$1&amp;""":"&amp;AF40)
&amp;IF(LEN(AG40)=0,"",","""&amp;AG$1&amp;""":"&amp;AG40)&amp;"}")</f>
        <v>{"dy":4,"sl":8}</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0.49756951909383462</v>
      </c>
      <c r="E41">
        <f ca="1">RAND()</f>
        <v>0.39941456465168823</v>
      </c>
      <c r="F41">
        <f ca="1">RAND()</f>
        <v>0.58132404916896274</v>
      </c>
      <c r="G41">
        <f ca="1">RAND()</f>
        <v>0.4519539112670774</v>
      </c>
      <c r="H41">
        <f ca="1">RAND()</f>
        <v>0.99854000718412539</v>
      </c>
      <c r="I41">
        <f ca="1">RAND()</f>
        <v>0.91293063383422834</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
      </c>
      <c r="AL41">
        <v>1</v>
      </c>
      <c r="AM41" t="str">
        <f ca="1">IF(ROW()=2,AN41,OFFSET(AM41,-1,0)&amp;IF(LEN(AN41)=0,"",","&amp;AN41))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v>
      </c>
      <c r="AN41" t="str">
        <f ca="1">IF(AL41&lt;&gt;1,"",
"{"""&amp;A$1&amp;""":"&amp;A41
&amp;","""&amp;B$1&amp;""":"&amp;B41
&amp;IF(LEN(AA41)=0,"",","""&amp;AA$1&amp;""":"""&amp;AA41&amp;"""")
&amp;IF(LEN(AC41)=0,"",","""&amp;AC$1&amp;""":"""&amp;AC41&amp;"""")
&amp;IF(LEN(AD41)=0,"",","""&amp;AD$1&amp;""":"&amp;AD41)
&amp;IF(LEN(AE41)=0,"",","""&amp;AE$1&amp;""":"""&amp;AE41&amp;"""")
&amp;IF(LEN(AF41)=0,"",","""&amp;AF$1&amp;""":"&amp;AF41)
&amp;IF(LEN(AG41)=0,"",","""&amp;AG$1&amp;""":"&amp;AG41)&amp;"}")</f>
        <v>{"dy":4,"sl":9}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0.52696527503375168</v>
      </c>
      <c r="E42">
        <f ca="1">RAND()</f>
        <v>0.50658088646664334</v>
      </c>
      <c r="F42">
        <f ca="1">RAND()</f>
        <v>0.42056649152247938</v>
      </c>
      <c r="G42">
        <f ca="1">RAND()</f>
        <v>0.79672366979924836</v>
      </c>
      <c r="H42">
        <f ca="1">RAND()</f>
        <v>0.5184807950205591</v>
      </c>
      <c r="I42">
        <f ca="1">RAND()</f>
        <v>0.96580482301198267</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Equip4201</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GO</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3500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397</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0.87628234663044335</v>
      </c>
      <c r="E43">
        <f ca="1">RAND()</f>
        <v>0.55949585009380542</v>
      </c>
      <c r="F43">
        <f ca="1">RAND()</f>
        <v>0.71707521660208973</v>
      </c>
      <c r="G43">
        <f ca="1">RAND()</f>
        <v>0.99312116943327566</v>
      </c>
      <c r="H43">
        <f ca="1">RAND()</f>
        <v>0.78550869589503836</v>
      </c>
      <c r="I43">
        <f ca="1">RAND()</f>
        <v>0.66208625648050556</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Equip5001</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GO</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800</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458</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미스틱 해머</v>
      </c>
      <c r="AL43">
        <v>1</v>
      </c>
      <c r="AM43" t="str">
        <f ca="1">IF(ROW()=2,AN43,OFFSET(AM43,-1,0)&amp;IF(LEN(AN43)=0,"",","&amp;AN43))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{"dy":5,"sl":1,"tp":"fe","vl":"Equip4202","cn":1,"pt":"GO","pr":3100}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0.87529141543697042</v>
      </c>
      <c r="E44">
        <f ca="1">RAND()</f>
        <v>0.61482314708699792</v>
      </c>
      <c r="F44">
        <f ca="1">RAND()</f>
        <v>0.66759281695962291</v>
      </c>
      <c r="G44">
        <f ca="1">RAND()</f>
        <v>0.4810057185938581</v>
      </c>
      <c r="H44">
        <f ca="1">RAND()</f>
        <v>0.51732944747506371</v>
      </c>
      <c r="I44">
        <f ca="1">RAND()</f>
        <v>0.2900659608569206</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61482</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10</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3000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0.83920371905156776</v>
      </c>
      <c r="E45">
        <f ca="1">RAND()</f>
        <v>0.80868916975808092</v>
      </c>
      <c r="F45">
        <f ca="1">RAND()</f>
        <v>0.72630559034816067</v>
      </c>
      <c r="G45">
        <f ca="1">RAND()</f>
        <v>0.93948451573757408</v>
      </c>
      <c r="H45">
        <f ca="1">RAND()</f>
        <v>0.87811016119076979</v>
      </c>
      <c r="I45">
        <f ca="1">RAND()</f>
        <v>0.52738676011873209</v>
      </c>
      <c r="M45" t="str">
        <f ca="1">IF(LEN(J45)&lt;&gt;0,J45,VLOOKUP(D45+$B45,$BJ:$BK,MATCH($BK$1,$BJ$1:$BK$1,0),1))</f>
        <v>안 지정 캐릭터 PP 일반등급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80868</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12</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3600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417</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칼날 손잡이</v>
      </c>
      <c r="AL45">
        <v>1</v>
      </c>
      <c r="AM45" t="str">
        <f ca="1">IF(ROW()=2,AN45,OFFSET(AM45,-1,0)&amp;IF(LEN(AN45)=0,"",","&amp;AN45))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{"dy":5,"sl":3,"tp":"fe","vl":"Equip1101","cn":1,"pt":"GO","pr":1400}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3.6066877663105346E-2</v>
      </c>
      <c r="E46">
        <f ca="1">RAND()</f>
        <v>0.49868530519842047</v>
      </c>
      <c r="F46">
        <f ca="1">RAND()</f>
        <v>0.38387276288475725</v>
      </c>
      <c r="G46">
        <f ca="1">RAND()</f>
        <v>0.85682678210836472</v>
      </c>
      <c r="H46">
        <f ca="1">RAND()</f>
        <v>2.5099738871234512E-2</v>
      </c>
      <c r="I46">
        <f ca="1">RAND()</f>
        <v>0.47889225008080549</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49868</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8</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2400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430</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오디세이 픽액스</v>
      </c>
      <c r="AL46">
        <v>1</v>
      </c>
      <c r="AM46" t="str">
        <f ca="1">IF(ROW()=2,AN46,OFFSET(AM46,-1,0)&amp;IF(LEN(AN46)=0,"",","&amp;AN46))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{"dy":5,"sl":4,"tp":"fe","vl":"Equip0302","cn":1,"pt":"GO","pr":800}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0.32483859006213756</v>
      </c>
      <c r="E47">
        <f ca="1">RAND()</f>
        <v>0.57788973770091701</v>
      </c>
      <c r="F47">
        <f ca="1">RAND()</f>
        <v>0.19927171143488354</v>
      </c>
      <c r="G47">
        <f ca="1">RAND()</f>
        <v>0.85070207070006043</v>
      </c>
      <c r="H47">
        <f ca="1">RAND()</f>
        <v>0.99789783662819609</v>
      </c>
      <c r="I47">
        <f ca="1">RAND()</f>
        <v>0.71951189715330499</v>
      </c>
      <c r="M47" t="str">
        <f ca="1">IF(LEN(J47)&lt;&gt;0,J47,VLOOKUP(D47+$B47,$BJ:$BK,MATCH($BK$1,$BJ$1:$BK$1,0),1))</f>
        <v>지정 장비</v>
      </c>
      <c r="N47" t="str">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Equip5002</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1</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800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0.1742163333893636</v>
      </c>
      <c r="E48">
        <f ca="1">RAND()</f>
        <v>0.28146410930473642</v>
      </c>
      <c r="F48">
        <f ca="1">RAND()</f>
        <v>0.18817122359112204</v>
      </c>
      <c r="G48">
        <f ca="1">RAND()</f>
        <v>0.65988839125909449</v>
      </c>
      <c r="H48">
        <f ca="1">RAND()</f>
        <v>0.88718342370036685</v>
      </c>
      <c r="I48">
        <f ca="1">RAND()</f>
        <v>0.3313817922324922</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Equip3201</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2800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390</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8.8720549007927807E-2</v>
      </c>
      <c r="E49">
        <f ca="1">RAND()</f>
        <v>0.86133141330761775</v>
      </c>
      <c r="F49">
        <f ca="1">RAND()</f>
        <v>0.13456988230534583</v>
      </c>
      <c r="G49">
        <f ca="1">RAND()</f>
        <v>0.718297718960064</v>
      </c>
      <c r="H49">
        <f ca="1">RAND()</f>
        <v>0.75345899574488073</v>
      </c>
      <c r="I49">
        <f ca="1">RAND()</f>
        <v>0.78723478715868267</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Equip8201</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29700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378</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0.80470908097852356</v>
      </c>
      <c r="E50">
        <f ca="1">RAND()</f>
        <v>0.17778742956841043</v>
      </c>
      <c r="F50">
        <f ca="1">RAND()</f>
        <v>6.1700740935273668E-2</v>
      </c>
      <c r="G50">
        <f ca="1">RAND()</f>
        <v>0.43355653368210223</v>
      </c>
      <c r="H50">
        <f ca="1">RAND()</f>
        <v>0.48515377055712938</v>
      </c>
      <c r="I50">
        <f ca="1">RAND()</f>
        <v>0.67324593495693263</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fc</v>
      </c>
      <c r="AB50" t="s">
        <v>85</v>
      </c>
      <c r="AC50" t="s">
        <v>489</v>
      </c>
      <c r="AD50">
        <v>1</v>
      </c>
      <c r="AE50" t="s">
        <v>129</v>
      </c>
      <c r="AF50">
        <v>229</v>
      </c>
      <c r="AG50">
        <v>139</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베이</v>
      </c>
      <c r="AL50">
        <v>1</v>
      </c>
      <c r="AM50" t="str">
        <f ca="1">IF(ROW()=2,AN50,OFFSET(AM50,-1,0)&amp;IF(LEN(AN50)=0,"",","&amp;AN50))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v>
      </c>
      <c r="AN50" t="str">
        <f ca="1">IF(AL50&lt;&gt;1,"",
"{"""&amp;A$1&amp;""":"&amp;A50
&amp;","""&amp;B$1&amp;""":"&amp;B50
&amp;IF(LEN(AA50)=0,"",","""&amp;AA$1&amp;""":"""&amp;AA50&amp;"""")
&amp;IF(LEN(AC50)=0,"",","""&amp;AC$1&amp;""":"""&amp;AC50&amp;"""")
&amp;IF(LEN(AD50)=0,"",","""&amp;AD$1&amp;""":"&amp;AD50)
&amp;IF(LEN(AE50)=0,"",","""&amp;AE$1&amp;""":"""&amp;AE50&amp;"""")
&amp;IF(LEN(AF50)=0,"",","""&amp;AF$1&amp;""":"&amp;AF50)
&amp;IF(LEN(AG50)=0,"",","""&amp;AG$1&amp;""":"&amp;AG50)&amp;"}")</f>
        <v>{"dy":5,"sl":8,"tp":"fc","vl":"Actor0104","cn":1,"pt":"DI","pp":229,"pr":139}</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0.11673988650876166</v>
      </c>
      <c r="E51">
        <f ca="1">RAND()</f>
        <v>0.54815113330631204</v>
      </c>
      <c r="F51">
        <f ca="1">RAND()</f>
        <v>0.56951239954277266</v>
      </c>
      <c r="G51">
        <f ca="1">RAND()</f>
        <v>0.16143311758562129</v>
      </c>
      <c r="H51">
        <f ca="1">RAND()</f>
        <v>0.51338063925709831</v>
      </c>
      <c r="I51">
        <f ca="1">RAND()</f>
        <v>0.19263601954517284</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fp</v>
      </c>
      <c r="AB51" t="s">
        <v>86</v>
      </c>
      <c r="AC51" t="s">
        <v>489</v>
      </c>
      <c r="AD51">
        <v>75</v>
      </c>
      <c r="AE51" t="s">
        <v>129</v>
      </c>
      <c r="AF51">
        <v>172</v>
      </c>
      <c r="AG51">
        <v>69</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베이</v>
      </c>
      <c r="AL51">
        <v>1</v>
      </c>
      <c r="AM51" t="str">
        <f ca="1">IF(ROW()=2,AN51,OFFSET(AM51,-1,0)&amp;IF(LEN(AN51)=0,"",","&amp;AN51))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v>
      </c>
      <c r="AN51" t="str">
        <f ca="1">IF(AL51&lt;&gt;1,"",
"{"""&amp;A$1&amp;""":"&amp;A51
&amp;","""&amp;B$1&amp;""":"&amp;B51
&amp;IF(LEN(AA51)=0,"",","""&amp;AA$1&amp;""":"""&amp;AA51&amp;"""")
&amp;IF(LEN(AC51)=0,"",","""&amp;AC$1&amp;""":"""&amp;AC51&amp;"""")
&amp;IF(LEN(AD51)=0,"",","""&amp;AD$1&amp;""":"&amp;AD51)
&amp;IF(LEN(AE51)=0,"",","""&amp;AE$1&amp;""":"""&amp;AE51&amp;"""")
&amp;IF(LEN(AF51)=0,"",","""&amp;AF$1&amp;""":"&amp;AF51)
&amp;IF(LEN(AG51)=0,"",","""&amp;AG$1&amp;""":"&amp;AG51)&amp;"}")</f>
        <v>{"dy":5,"sl":9,"tp":"fp","vl":"Actor0104","cn":75,"pt":"DI","pp":172,"pr":69}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0.11786432495292454</v>
      </c>
      <c r="E52">
        <f ca="1">RAND()</f>
        <v>0.16408665523261001</v>
      </c>
      <c r="F52">
        <f ca="1">RAND()</f>
        <v>0.51794231078618236</v>
      </c>
      <c r="G52">
        <f ca="1">RAND()</f>
        <v>0.13212118360428171</v>
      </c>
      <c r="H52">
        <f ca="1">RAND()</f>
        <v>1.477290840637091E-2</v>
      </c>
      <c r="I52">
        <f ca="1">RAND()</f>
        <v>0.51216553463543779</v>
      </c>
      <c r="M52" t="str">
        <f ca="1">IF(LEN(J52)&lt;&gt;0,J52,VLOOKUP(D52+$B52,$BJ:$BK,MATCH($BK$1,$BJ$1:$BK$1,0),1))</f>
        <v>지정 장비</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Equip1102</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GO</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1300</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0.76459940425379613</v>
      </c>
      <c r="E53">
        <f ca="1">RAND()</f>
        <v>0.41737186095229639</v>
      </c>
      <c r="F53">
        <f ca="1">RAND()</f>
        <v>0.28576127448278044</v>
      </c>
      <c r="G53">
        <f ca="1">RAND()</f>
        <v>0.53281476932276728</v>
      </c>
      <c r="H53">
        <f ca="1">RAND()</f>
        <v>0.47695425106183031</v>
      </c>
      <c r="I53">
        <f ca="1">RAND()</f>
        <v>0.6956597497303989</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Equip3301</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7700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0.3462209750893086</v>
      </c>
      <c r="E54">
        <f ca="1">RAND()</f>
        <v>0.39616039875502518</v>
      </c>
      <c r="F54">
        <f ca="1">RAND()</f>
        <v>6.780020114420815E-2</v>
      </c>
      <c r="G54">
        <f ca="1">RAND()</f>
        <v>0.27205860696807627</v>
      </c>
      <c r="H54">
        <f ca="1">RAND()</f>
        <v>0.17641279202688176</v>
      </c>
      <c r="I54">
        <f ca="1">RAND()</f>
        <v>0.35050966335816613</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39616</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7</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2100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459</v>
      </c>
      <c r="AD54">
        <v>1</v>
      </c>
      <c r="AE54" t="s">
        <v>391</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사파이어 대거</v>
      </c>
      <c r="AL54">
        <v>1</v>
      </c>
      <c r="AM54" t="str">
        <f ca="1">IF(ROW()=2,AN54,OFFSET(AM54,-1,0)&amp;IF(LEN(AN54)=0,"",","&amp;AN54))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{"dy":6,"sl":2,"tp":"fe","vl":"Equip1201","cn":1,"pt":"GO","pr":2500}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0.46417972302076871</v>
      </c>
      <c r="E55">
        <f ca="1">RAND()</f>
        <v>0.43296772018641572</v>
      </c>
      <c r="F55">
        <f ca="1">RAND()</f>
        <v>0.96731474661261918</v>
      </c>
      <c r="G55">
        <f ca="1">RAND()</f>
        <v>0.31630531570596532</v>
      </c>
      <c r="H55">
        <f ca="1">RAND()</f>
        <v>8.9318490174065346E-2</v>
      </c>
      <c r="I55">
        <f ca="1">RAND()</f>
        <v>0.52290724846640801</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43296</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8</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2400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420</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0.10020957131111086</v>
      </c>
      <c r="E56">
        <f ca="1">RAND()</f>
        <v>0.52906125563300632</v>
      </c>
      <c r="F56">
        <f ca="1">RAND()</f>
        <v>0.55181733660631993</v>
      </c>
      <c r="G56">
        <f ca="1">RAND()</f>
        <v>0.21539047142092715</v>
      </c>
      <c r="H56">
        <f ca="1">RAND()</f>
        <v>0.9788179471687678</v>
      </c>
      <c r="I56">
        <f ca="1">RAND()</f>
        <v>0.78867566451635451</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52906</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9</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2700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479</v>
      </c>
      <c r="AD56">
        <v>1</v>
      </c>
      <c r="AE56" t="s">
        <v>129</v>
      </c>
      <c r="AF56">
        <v>189</v>
      </c>
      <c r="AG56">
        <v>59</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전설</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나선형 단검</v>
      </c>
      <c r="AL56">
        <v>1</v>
      </c>
      <c r="AM56" t="str">
        <f ca="1">IF(ROW()=2,AN56,OFFSET(AM56,-1,0)&amp;IF(LEN(AN56)=0,"",","&amp;AN56))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v>
      </c>
      <c r="AN56" t="str">
        <f ca="1">IF(AL56&lt;&gt;1,"",
"{"""&amp;A$1&amp;""":"&amp;A56
&amp;","""&amp;B$1&amp;""":"&amp;B56
&amp;IF(LEN(AA56)=0,"",","""&amp;AA$1&amp;""":"""&amp;AA56&amp;"""")
&amp;IF(LEN(AC56)=0,"",","""&amp;AC$1&amp;""":"""&amp;AC56&amp;"""")
&amp;IF(LEN(AD56)=0,"",","""&amp;AD$1&amp;""":"&amp;AD56)
&amp;IF(LEN(AE56)=0,"",","""&amp;AE$1&amp;""":"""&amp;AE56&amp;"""")
&amp;IF(LEN(AF56)=0,"",","""&amp;AF$1&amp;""":"&amp;AF56)
&amp;IF(LEN(AG56)=0,"",","""&amp;AG$1&amp;""":"&amp;AG56)&amp;"}")</f>
        <v>{"dy":6,"sl":4,"tp":"fe","vl":"Equip1402","cn":1,"pt":"DI","pp":189,"pr":59}</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0.78204487769379161</v>
      </c>
      <c r="E57">
        <f ca="1">RAND()</f>
        <v>0.51789739452206895</v>
      </c>
      <c r="F57">
        <f ca="1">RAND()</f>
        <v>9.778192619728876E-2</v>
      </c>
      <c r="G57">
        <f ca="1">RAND()</f>
        <v>0.56337918275722243</v>
      </c>
      <c r="H57">
        <f ca="1">RAND()</f>
        <v>0.66387810977858375</v>
      </c>
      <c r="I57">
        <f ca="1">RAND()</f>
        <v>0.28249720613109663</v>
      </c>
      <c r="M57" t="str">
        <f ca="1">IF(LEN(J57)&lt;&gt;0,J57,VLOOKUP(D57+$B57,$BJ:$BK,MATCH($BK$1,$BJ$1:$BK$1,0),1))</f>
        <v>안 지정 캐릭터 PP 일반등급</v>
      </c>
      <c r="N57">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51789</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9</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2700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457</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전투마법사의 지팡이</v>
      </c>
      <c r="AL57">
        <v>1</v>
      </c>
      <c r="AM57" t="str">
        <f ca="1">IF(ROW()=2,AN57,OFFSET(AM57,-1,0)&amp;IF(LEN(AN57)=0,"",","&amp;AN57))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{"dy":6,"sl":5,"tp":"fe","vl":"Equip3301","cn":1,"pt":"GO","pr":7200}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0.71567902782933501</v>
      </c>
      <c r="E58">
        <f ca="1">RAND()</f>
        <v>0.63233928485415536</v>
      </c>
      <c r="F58">
        <f ca="1">RAND()</f>
        <v>0.17048591551850123</v>
      </c>
      <c r="G58">
        <f ca="1">RAND()</f>
        <v>0.55736748087421628</v>
      </c>
      <c r="H58">
        <f ca="1">RAND()</f>
        <v>0.36856205557995902</v>
      </c>
      <c r="I58">
        <f ca="1">RAND()</f>
        <v>0.20615715767030995</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Equip6202</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GO</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9100</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0.78320537424119019</v>
      </c>
      <c r="E59">
        <f ca="1">RAND()</f>
        <v>2.7266997699139539E-2</v>
      </c>
      <c r="F59">
        <f ca="1">RAND()</f>
        <v>2.1744847221203401E-2</v>
      </c>
      <c r="G59">
        <f ca="1">RAND()</f>
        <v>0.44961575870655768</v>
      </c>
      <c r="H59">
        <f ca="1">RAND()</f>
        <v>0.62357809492619165</v>
      </c>
      <c r="I59">
        <f ca="1">RAND()</f>
        <v>0.93349195439752564</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Equip0101</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1500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414</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6.7221383346334762E-2</v>
      </c>
      <c r="E60">
        <f ca="1">RAND()</f>
        <v>9.1596149658491499E-2</v>
      </c>
      <c r="F60">
        <f ca="1">RAND()</f>
        <v>0.20410797643518952</v>
      </c>
      <c r="G60">
        <f ca="1">RAND()</f>
        <v>0.35918802791425197</v>
      </c>
      <c r="H60">
        <f ca="1">RAND()</f>
        <v>0.57191973393102002</v>
      </c>
      <c r="I60">
        <f ca="1">RAND()</f>
        <v>0.9627466759600769</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
      </c>
      <c r="AL60">
        <v>1</v>
      </c>
      <c r="AM60" t="str">
        <f ca="1">IF(ROW()=2,AN60,OFFSET(AM60,-1,0)&amp;IF(LEN(AN60)=0,"",","&amp;AN60))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v>
      </c>
      <c r="AN60" t="str">
        <f ca="1">IF(AL60&lt;&gt;1,"",
"{"""&amp;A$1&amp;""":"&amp;A60
&amp;","""&amp;B$1&amp;""":"&amp;B60
&amp;IF(LEN(AA60)=0,"",","""&amp;AA$1&amp;""":"""&amp;AA60&amp;"""")
&amp;IF(LEN(AC60)=0,"",","""&amp;AC$1&amp;""":"""&amp;AC60&amp;"""")
&amp;IF(LEN(AD60)=0,"",","""&amp;AD$1&amp;""":"&amp;AD60)
&amp;IF(LEN(AE60)=0,"",","""&amp;AE$1&amp;""":"""&amp;AE60&amp;"""")
&amp;IF(LEN(AF60)=0,"",","""&amp;AF$1&amp;""":"&amp;AF60)
&amp;IF(LEN(AG60)=0,"",","""&amp;AG$1&amp;""":"&amp;AG60)&amp;"}")</f>
        <v>{"dy":6,"sl":8}</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0.5803833518015461</v>
      </c>
      <c r="E61">
        <f ca="1">RAND()</f>
        <v>0.4096328014375169</v>
      </c>
      <c r="F61">
        <f ca="1">RAND()</f>
        <v>0.77432440379668899</v>
      </c>
      <c r="G61">
        <f ca="1">RAND()</f>
        <v>0.4609295051283343</v>
      </c>
      <c r="H61">
        <f ca="1">RAND()</f>
        <v>0.1597930031059952</v>
      </c>
      <c r="I61">
        <f ca="1">RAND()</f>
        <v>0.32940725724049935</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
      </c>
      <c r="AL61">
        <v>1</v>
      </c>
      <c r="AM61" t="str">
        <f ca="1">IF(ROW()=2,AN61,OFFSET(AM61,-1,0)&amp;IF(LEN(AN61)=0,"",","&amp;AN61))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v>
      </c>
      <c r="AN61" t="str">
        <f ca="1">IF(AL61&lt;&gt;1,"",
"{"""&amp;A$1&amp;""":"&amp;A61
&amp;","""&amp;B$1&amp;""":"&amp;B61
&amp;IF(LEN(AA61)=0,"",","""&amp;AA$1&amp;""":"""&amp;AA61&amp;"""")
&amp;IF(LEN(AC61)=0,"",","""&amp;AC$1&amp;""":"""&amp;AC61&amp;"""")
&amp;IF(LEN(AD61)=0,"",","""&amp;AD$1&amp;""":"&amp;AD61)
&amp;IF(LEN(AE61)=0,"",","""&amp;AE$1&amp;""":"""&amp;AE61&amp;"""")
&amp;IF(LEN(AF61)=0,"",","""&amp;AF$1&amp;""":"&amp;AF61)
&amp;IF(LEN(AG61)=0,"",","""&amp;AG$1&amp;""":"&amp;AG61)&amp;"}")</f>
        <v>{"dy":6,"sl":9}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0.22386058683987542</v>
      </c>
      <c r="E62">
        <f ca="1">RAND()</f>
        <v>0.46817007827337143</v>
      </c>
      <c r="F62">
        <f ca="1">RAND()</f>
        <v>0.90211561173410348</v>
      </c>
      <c r="G62">
        <f ca="1">RAND()</f>
        <v>4.325912123442599E-2</v>
      </c>
      <c r="H62">
        <f ca="1">RAND()</f>
        <v>0.68160052077569699</v>
      </c>
      <c r="I62">
        <f ca="1">RAND()</f>
        <v>0.92869509111866755</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Equip4002</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GO</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900</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394</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0.98680571203076517</v>
      </c>
      <c r="E63">
        <f ca="1">RAND()</f>
        <v>0.57889904221712718</v>
      </c>
      <c r="F63">
        <f ca="1">RAND()</f>
        <v>0.52798956578026957</v>
      </c>
      <c r="G63">
        <f ca="1">RAND()</f>
        <v>0.10380415475097005</v>
      </c>
      <c r="H63">
        <f ca="1">RAND()</f>
        <v>0.99953823904410877</v>
      </c>
      <c r="I63">
        <f ca="1">RAND()</f>
        <v>0.34149066029084563</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Equip5002</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GO</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700</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0.87289853821388119</v>
      </c>
      <c r="E64">
        <f ca="1">RAND()</f>
        <v>0.20549497089825919</v>
      </c>
      <c r="F64">
        <f ca="1">RAND()</f>
        <v>0.93350443599371402</v>
      </c>
      <c r="G64">
        <f ca="1">RAND()</f>
        <v>0.48655580167737089</v>
      </c>
      <c r="H64">
        <f ca="1">RAND()</f>
        <v>0.41920514185646263</v>
      </c>
      <c r="I64">
        <f ca="1">RAND()</f>
        <v>0.5488042924501676</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20549</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5</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1500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0.5197464162587172</v>
      </c>
      <c r="E65">
        <f ca="1">RAND()</f>
        <v>0.29780129887489915</v>
      </c>
      <c r="F65">
        <f ca="1">RAND()</f>
        <v>0.73676548318176538</v>
      </c>
      <c r="G65">
        <f ca="1">RAND()</f>
        <v>2.3581214376190873E-2</v>
      </c>
      <c r="H65">
        <f ca="1">RAND()</f>
        <v>0.80123067607552312</v>
      </c>
      <c r="I65">
        <f ca="1">RAND()</f>
        <v>0.14939155403183813</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29780</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6</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1800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392</v>
      </c>
      <c r="AD65">
        <v>1</v>
      </c>
      <c r="AE65" t="s">
        <v>125</v>
      </c>
      <c r="AG65">
        <v>800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유목민의 가보</v>
      </c>
      <c r="AL65">
        <v>1</v>
      </c>
      <c r="AM65" t="str">
        <f ca="1">IF(ROW()=2,AN65,OFFSET(AM65,-1,0)&amp;IF(LEN(AN65)=0,"",","&amp;AN65))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{"dy":7,"sl":3,"tp":"fe","vl":"Equip2001","cn":1,"pt":"GO","pr":800}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0.63396792723174533</v>
      </c>
      <c r="E66">
        <f ca="1">RAND()</f>
        <v>0.88672554629653566</v>
      </c>
      <c r="F66">
        <f ca="1">RAND()</f>
        <v>0.31597622866562269</v>
      </c>
      <c r="G66">
        <f ca="1">RAND()</f>
        <v>0.19826479633530381</v>
      </c>
      <c r="H66">
        <f ca="1">RAND()</f>
        <v>0.19957671664333343</v>
      </c>
      <c r="I66">
        <f ca="1">RAND()</f>
        <v>0.9645018677379501</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88672</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13</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3900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438</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0.91612107924147501</v>
      </c>
      <c r="E67">
        <f ca="1">RAND()</f>
        <v>6.3333331058601394E-2</v>
      </c>
      <c r="F67">
        <f ca="1">RAND()</f>
        <v>0.90450686519969692</v>
      </c>
      <c r="G67">
        <f ca="1">RAND()</f>
        <v>0.29879938465564226</v>
      </c>
      <c r="H67">
        <f ca="1">RAND()</f>
        <v>0.80127585219812281</v>
      </c>
      <c r="I67">
        <f ca="1">RAND()</f>
        <v>0.41078171460516832</v>
      </c>
      <c r="M67" t="str">
        <f ca="1">IF(LEN(J67)&lt;&gt;0,J67,VLOOKUP(D67+$B67,$BJ:$BK,MATCH($BK$1,$BJ$1:$BK$1,0),1))</f>
        <v>안 지정 캐릭터 PP 일반등급</v>
      </c>
      <c r="N67">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6333</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3</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900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456</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얼룩진 도끼</v>
      </c>
      <c r="AL67">
        <v>1</v>
      </c>
      <c r="AM67" t="str">
        <f ca="1">IF(ROW()=2,AN67,OFFSET(AM67,-1,0)&amp;IF(LEN(AN67)=0,"",","&amp;AN67))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{"dy":7,"sl":5,"tp":"fe","vl":"Equip0002","cn":1,"pt":"GO","pr":700}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0.28651979823097129</v>
      </c>
      <c r="E68">
        <f ca="1">RAND()</f>
        <v>0.39649012527135596</v>
      </c>
      <c r="F68">
        <f ca="1">RAND()</f>
        <v>9.2608589357988658E-2</v>
      </c>
      <c r="G68">
        <f ca="1">RAND()</f>
        <v>0.91748300536636074</v>
      </c>
      <c r="H68">
        <f ca="1">RAND()</f>
        <v>7.7179324627842716E-2</v>
      </c>
      <c r="I68">
        <f ca="1">RAND()</f>
        <v>0.35057434390392483</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Equip5001</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700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426</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0.51438288124055087</v>
      </c>
      <c r="E69">
        <f ca="1">RAND()</f>
        <v>0.47829226058309704</v>
      </c>
      <c r="F69">
        <f ca="1">RAND()</f>
        <v>0.90384211175495843</v>
      </c>
      <c r="G69">
        <f ca="1">RAND()</f>
        <v>0.64575210489600066</v>
      </c>
      <c r="H69">
        <f ca="1">RAND()</f>
        <v>0.59671484178465839</v>
      </c>
      <c r="I69">
        <f ca="1">RAND()</f>
        <v>0.19277319508107504</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Equip5202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2700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0.71633618635516005</v>
      </c>
      <c r="E70">
        <f ca="1">RAND()</f>
        <v>0.61133954596778961</v>
      </c>
      <c r="F70">
        <f ca="1">RAND()</f>
        <v>0.84934198426622964</v>
      </c>
      <c r="G70">
        <f ca="1">RAND()</f>
        <v>0.70109736926673905</v>
      </c>
      <c r="H70">
        <f ca="1">RAND()</f>
        <v>0.51199496453988291</v>
      </c>
      <c r="I70">
        <f ca="1">RAND()</f>
        <v>0.76288432139192408</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fl2</v>
      </c>
      <c r="AB70" t="s">
        <v>88</v>
      </c>
      <c r="AC70" t="s">
        <v>490</v>
      </c>
      <c r="AD70">
        <v>1</v>
      </c>
      <c r="AE70" t="s">
        <v>129</v>
      </c>
      <c r="AF70">
        <v>190</v>
      </c>
      <c r="AG70">
        <v>89</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데브샤</v>
      </c>
      <c r="AL70">
        <v>1</v>
      </c>
      <c r="AM70" t="str">
        <f ca="1">IF(ROW()=2,AN70,OFFSET(AM70,-1,0)&amp;IF(LEN(AN70)=0,"",","&amp;AN70))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v>
      </c>
      <c r="AN70" t="str">
        <f ca="1">IF(AL70&lt;&gt;1,"",
"{"""&amp;A$1&amp;""":"&amp;A70
&amp;","""&amp;B$1&amp;""":"&amp;B70
&amp;IF(LEN(AA70)=0,"",","""&amp;AA$1&amp;""":"""&amp;AA70&amp;"""")
&amp;IF(LEN(AC70)=0,"",","""&amp;AC$1&amp;""":"""&amp;AC70&amp;"""")
&amp;IF(LEN(AD70)=0,"",","""&amp;AD$1&amp;""":"&amp;AD70)
&amp;IF(LEN(AE70)=0,"",","""&amp;AE$1&amp;""":"""&amp;AE70&amp;"""")
&amp;IF(LEN(AF70)=0,"",","""&amp;AF$1&amp;""":"&amp;AF70)
&amp;IF(LEN(AG70)=0,"",","""&amp;AG$1&amp;""":"&amp;AG70)&amp;"}")</f>
        <v>{"dy":7,"sl":8,"tp":"fl2","vl":"Actor2103","cn":1,"pt":"DI","pp":190,"pr":89}</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0.88430690375968757</v>
      </c>
      <c r="E71">
        <f ca="1">RAND()</f>
        <v>0.54906087915653978</v>
      </c>
      <c r="F71">
        <f ca="1">RAND()</f>
        <v>6.1082049967017271E-3</v>
      </c>
      <c r="G71">
        <f ca="1">RAND()</f>
        <v>0.3084846633717776</v>
      </c>
      <c r="H71">
        <f ca="1">RAND()</f>
        <v>0.88014549217836768</v>
      </c>
      <c r="I71">
        <f ca="1">RAND()</f>
        <v>0.31535233018420195</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fl3</v>
      </c>
      <c r="AB71" t="s">
        <v>89</v>
      </c>
      <c r="AC71" t="s">
        <v>490</v>
      </c>
      <c r="AD71">
        <v>1</v>
      </c>
      <c r="AE71" t="s">
        <v>129</v>
      </c>
      <c r="AF71">
        <v>230</v>
      </c>
      <c r="AG71">
        <v>129</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데브샤</v>
      </c>
      <c r="AL71">
        <v>1</v>
      </c>
      <c r="AM71" t="str">
        <f ca="1">IF(ROW()=2,AN71,OFFSET(AM71,-1,0)&amp;IF(LEN(AN71)=0,"",","&amp;AN71))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v>
      </c>
      <c r="AN71" t="str">
        <f ca="1">IF(AL71&lt;&gt;1,"",
"{"""&amp;A$1&amp;""":"&amp;A71
&amp;","""&amp;B$1&amp;""":"&amp;B71
&amp;IF(LEN(AA71)=0,"",","""&amp;AA$1&amp;""":"""&amp;AA71&amp;"""")
&amp;IF(LEN(AC71)=0,"",","""&amp;AC$1&amp;""":"""&amp;AC71&amp;"""")
&amp;IF(LEN(AD71)=0,"",","""&amp;AD$1&amp;""":"&amp;AD71)
&amp;IF(LEN(AE71)=0,"",","""&amp;AE$1&amp;""":"""&amp;AE71&amp;"""")
&amp;IF(LEN(AF71)=0,"",","""&amp;AF$1&amp;""":"&amp;AF71)
&amp;IF(LEN(AG71)=0,"",","""&amp;AG$1&amp;""":"&amp;AG71)&amp;"}")</f>
        <v>{"dy":7,"sl":9,"tp":"fl3","vl":"Actor2103","cn":1,"pt":"DI","pp":230,"pr":129}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0.72996322185598761</v>
      </c>
      <c r="E72">
        <f ca="1">RAND()</f>
        <v>0.82022208671250452</v>
      </c>
      <c r="F72">
        <f ca="1">RAND()</f>
        <v>0.9422808290933139</v>
      </c>
      <c r="G72">
        <f ca="1">RAND()</f>
        <v>0.3559360507835595</v>
      </c>
      <c r="H72">
        <f ca="1">RAND()</f>
        <v>0.85444327354823779</v>
      </c>
      <c r="I72">
        <f ca="1">RAND()</f>
        <v>5.8931176938942231E-2</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Equip7102</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GO</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3100</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391</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7.1106767820434902E-2</v>
      </c>
      <c r="E73">
        <f ca="1">RAND()</f>
        <v>6.3626758295927455E-2</v>
      </c>
      <c r="F73">
        <f ca="1">RAND()</f>
        <v>0.72424822961459001</v>
      </c>
      <c r="G73">
        <f ca="1">RAND()</f>
        <v>0.33267847183446653</v>
      </c>
      <c r="H73">
        <f ca="1">RAND()</f>
        <v>0.42597245718880083</v>
      </c>
      <c r="I73">
        <f ca="1">RAND()</f>
        <v>0.41542686461617107</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Equip0201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DI</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4</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412</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잿더미 스톤해머</v>
      </c>
      <c r="AL73">
        <v>1</v>
      </c>
      <c r="AM73" t="str">
        <f ca="1">IF(ROW()=2,AN73,OFFSET(AM73,-1,0)&amp;IF(LEN(AN73)=0,"",","&amp;AN73))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{"dy":8,"sl":1,"tp":"fe","vl":"Equip4302","cn":1,"pt":"GO","pr":7000}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0.35270737742458835</v>
      </c>
      <c r="E74">
        <f ca="1">RAND()</f>
        <v>0.47565097388886135</v>
      </c>
      <c r="F74">
        <f ca="1">RAND()</f>
        <v>0.2080871459602498</v>
      </c>
      <c r="G74">
        <f ca="1">RAND()</f>
        <v>0.28029272147562678</v>
      </c>
      <c r="H74">
        <f ca="1">RAND()</f>
        <v>0.55673643159047415</v>
      </c>
      <c r="I74">
        <f ca="1">RAND()</f>
        <v>0.61928374509606221</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47565</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8</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2400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461</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0.33310173467216464</v>
      </c>
      <c r="E75">
        <f ca="1">RAND()</f>
        <v>0.38642372200793962</v>
      </c>
      <c r="F75">
        <f ca="1">RAND()</f>
        <v>0.13710781917172732</v>
      </c>
      <c r="G75">
        <f ca="1">RAND()</f>
        <v>0.5289145623026027</v>
      </c>
      <c r="H75">
        <f ca="1">RAND()</f>
        <v>0.41548010241654032</v>
      </c>
      <c r="I75">
        <f ca="1">RAND()</f>
        <v>0.56295683901912474</v>
      </c>
      <c r="M75" t="str">
        <f ca="1">IF(LEN(J75)&lt;&gt;0,J75,VLOOKUP(D75+$B75,$BJ:$BK,MATCH($BK$1,$BJ$1:$BK$1,0),1))</f>
        <v>안 지정 캐릭터 PP 일반등급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38642</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7</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2100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481</v>
      </c>
      <c r="AD75">
        <v>1</v>
      </c>
      <c r="AE75" t="s">
        <v>129</v>
      </c>
      <c r="AF75">
        <v>219</v>
      </c>
      <c r="AG75">
        <v>139</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전설</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실체화된 마나</v>
      </c>
      <c r="AL75">
        <v>1</v>
      </c>
      <c r="AM75" t="str">
        <f ca="1">IF(ROW()=2,AN75,OFFSET(AM75,-1,0)&amp;IF(LEN(AN75)=0,"",","&amp;AN75))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v>
      </c>
      <c r="AN75" t="str">
        <f ca="1">IF(AL75&lt;&gt;1,"",
"{"""&amp;A$1&amp;""":"&amp;A75
&amp;","""&amp;B$1&amp;""":"&amp;B75
&amp;IF(LEN(AA75)=0,"",","""&amp;AA$1&amp;""":"""&amp;AA75&amp;"""")
&amp;IF(LEN(AC75)=0,"",","""&amp;AC$1&amp;""":"""&amp;AC75&amp;"""")
&amp;IF(LEN(AD75)=0,"",","""&amp;AD$1&amp;""":"&amp;AD75)
&amp;IF(LEN(AE75)=0,"",","""&amp;AE$1&amp;""":"""&amp;AE75&amp;"""")
&amp;IF(LEN(AF75)=0,"",","""&amp;AF$1&amp;""":"&amp;AF75)
&amp;IF(LEN(AG75)=0,"",","""&amp;AG$1&amp;""":"&amp;AG75)&amp;"}")</f>
        <v>{"dy":8,"sl":3,"tp":"fe","vl":"Equip3402","cn":1,"pt":"DI","pp":219,"pr":139}</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6.26279099180439E-2</v>
      </c>
      <c r="E76">
        <f ca="1">RAND()</f>
        <v>0.57009767262338651</v>
      </c>
      <c r="F76">
        <f ca="1">RAND()</f>
        <v>0.41578663054161447</v>
      </c>
      <c r="G76">
        <f ca="1">RAND()</f>
        <v>0.38535758056505143</v>
      </c>
      <c r="H76">
        <f ca="1">RAND()</f>
        <v>0.84574269827000026</v>
      </c>
      <c r="I76">
        <f ca="1">RAND()</f>
        <v>0.20686623855860808</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57009</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9</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2700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390</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0.76810206841589757</v>
      </c>
      <c r="E77">
        <f ca="1">RAND()</f>
        <v>0.8301188714153781</v>
      </c>
      <c r="F77">
        <f ca="1">RAND()</f>
        <v>0.9645630150716098</v>
      </c>
      <c r="G77">
        <f ca="1">RAND()</f>
        <v>0.72826315190110291</v>
      </c>
      <c r="H77">
        <f ca="1">RAND()</f>
        <v>0.61361292151989166</v>
      </c>
      <c r="I77">
        <f ca="1">RAND()</f>
        <v>0.5205203839981325</v>
      </c>
      <c r="M77" t="str">
        <f ca="1">IF(LEN(J77)&lt;&gt;0,J77,VLOOKUP(D77+$B77,$BJ:$BK,MATCH($BK$1,$BJ$1:$BK$1,0),1))</f>
        <v>안 지정 캐릭터 PP 일반등급</v>
      </c>
      <c r="N77">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83011</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12</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3600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462</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0.77881693760899073</v>
      </c>
      <c r="E78">
        <f ca="1">RAND()</f>
        <v>0.81055211285558493</v>
      </c>
      <c r="F78">
        <f ca="1">RAND()</f>
        <v>0.91964621514272515</v>
      </c>
      <c r="G78">
        <f ca="1">RAND()</f>
        <v>5.5978867377339592E-2</v>
      </c>
      <c r="H78">
        <f ca="1">RAND()</f>
        <v>0.78781658289234402</v>
      </c>
      <c r="I78">
        <f ca="1">RAND()</f>
        <v>8.8298915416925139E-2</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Equip7201</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DI</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14</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0.28451576272621881</v>
      </c>
      <c r="E79">
        <f ca="1">RAND()</f>
        <v>0.26386362047185397</v>
      </c>
      <c r="F79">
        <f ca="1">RAND()</f>
        <v>0.34981230923636564</v>
      </c>
      <c r="G79">
        <f ca="1">RAND()</f>
        <v>0.83430040088955115</v>
      </c>
      <c r="H79">
        <f ca="1">RAND()</f>
        <v>5.5310457233992527E-2</v>
      </c>
      <c r="I79">
        <f ca="1">RAND()</f>
        <v>0.82080367295552048</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Equip3001</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900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463</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0.40432762480085549</v>
      </c>
      <c r="E80">
        <f ca="1">RAND()</f>
        <v>0.600874744322629</v>
      </c>
      <c r="F80">
        <f ca="1">RAND()</f>
        <v>0.10859826361323632</v>
      </c>
      <c r="G80">
        <f ca="1">RAND()</f>
        <v>0.55191377250330431</v>
      </c>
      <c r="H80">
        <f ca="1">RAND()</f>
        <v>0.91485921470889642</v>
      </c>
      <c r="I80">
        <f ca="1">RAND()</f>
        <v>0.49691108154137331</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
      </c>
      <c r="AL80">
        <v>1</v>
      </c>
      <c r="AM80" t="str">
        <f ca="1">IF(ROW()=2,AN80,OFFSET(AM80,-1,0)&amp;IF(LEN(AN80)=0,"",","&amp;AN80))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v>
      </c>
      <c r="AN80" t="str">
        <f ca="1">IF(AL80&lt;&gt;1,"",
"{"""&amp;A$1&amp;""":"&amp;A80
&amp;","""&amp;B$1&amp;""":"&amp;B80
&amp;IF(LEN(AA80)=0,"",","""&amp;AA$1&amp;""":"""&amp;AA80&amp;"""")
&amp;IF(LEN(AC80)=0,"",","""&amp;AC$1&amp;""":"""&amp;AC80&amp;"""")
&amp;IF(LEN(AD80)=0,"",","""&amp;AD$1&amp;""":"&amp;AD80)
&amp;IF(LEN(AE80)=0,"",","""&amp;AE$1&amp;""":"""&amp;AE80&amp;"""")
&amp;IF(LEN(AF80)=0,"",","""&amp;AF$1&amp;""":"&amp;AF80)
&amp;IF(LEN(AG80)=0,"",","""&amp;AG$1&amp;""":"&amp;AG80)&amp;"}")</f>
        <v>{"dy":8,"sl":8}</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0.66326455397187811</v>
      </c>
      <c r="E81">
        <f ca="1">RAND()</f>
        <v>0.93196906618020481</v>
      </c>
      <c r="F81">
        <f ca="1">RAND()</f>
        <v>0.42011396510914867</v>
      </c>
      <c r="G81">
        <f ca="1">RAND()</f>
        <v>0.40118384679704155</v>
      </c>
      <c r="H81">
        <f ca="1">RAND()</f>
        <v>0.67777952679750308</v>
      </c>
      <c r="I81">
        <f ca="1">RAND()</f>
        <v>0.33108993467444281</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v>
      </c>
      <c r="AN81" t="str">
        <f ca="1">IF(AL81&lt;&gt;1,"",
"{"""&amp;A$1&amp;""":"&amp;A81
&amp;","""&amp;B$1&amp;""":"&amp;B81
&amp;IF(LEN(AA81)=0,"",","""&amp;AA$1&amp;""":"""&amp;AA81&amp;"""")
&amp;IF(LEN(AC81)=0,"",","""&amp;AC$1&amp;""":"""&amp;AC81&amp;"""")
&amp;IF(LEN(AD81)=0,"",","""&amp;AD$1&amp;""":"&amp;AD81)
&amp;IF(LEN(AE81)=0,"",","""&amp;AE$1&amp;""":"""&amp;AE81&amp;"""")
&amp;IF(LEN(AF81)=0,"",","""&amp;AF$1&amp;""":"&amp;AF81)
&amp;IF(LEN(AG81)=0,"",","""&amp;AG$1&amp;""":"&amp;AG81)&amp;"}")</f>
        <v>{"dy":8,"sl":9}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0.23772182344299775</v>
      </c>
      <c r="E82">
        <f ca="1">RAND()</f>
        <v>9.700289339466972E-2</v>
      </c>
      <c r="F82">
        <f ca="1">RAND()</f>
        <v>0.51438537513426619</v>
      </c>
      <c r="G82">
        <f ca="1">RAND()</f>
        <v>0.11900855985646341</v>
      </c>
      <c r="H82">
        <f ca="1">RAND()</f>
        <v>0.29622146175284947</v>
      </c>
      <c r="I82">
        <f ca="1">RAND()</f>
        <v>0.8989697735294897</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Equip0302</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DI</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12</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410</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SMG28</v>
      </c>
      <c r="AL82">
        <v>1</v>
      </c>
      <c r="AM82" t="str">
        <f ca="1">IF(ROW()=2,AN82,OFFSET(AM82,-1,0)&amp;IF(LEN(AN82)=0,"",","&amp;AN82))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{"dy":9,"sl":0,"tp":"fe","vl":"Equip6002","cn":1,"pt":"GO","pr":1900}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0.80085185226944955</v>
      </c>
      <c r="E83">
        <f ca="1">RAND()</f>
        <v>0.98339104528558097</v>
      </c>
      <c r="F83">
        <f ca="1">RAND()</f>
        <v>0.16201000778225572</v>
      </c>
      <c r="G83">
        <f ca="1">RAND()</f>
        <v>0.9505585663774353</v>
      </c>
      <c r="H83">
        <f ca="1">RAND()</f>
        <v>0.665057698309093</v>
      </c>
      <c r="I83">
        <f ca="1">RAND()</f>
        <v>0.57114496481770105</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Equip8301</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GO</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74500</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0.97612827147056158</v>
      </c>
      <c r="E84">
        <f ca="1">RAND()</f>
        <v>0.77858014563463995</v>
      </c>
      <c r="F84">
        <f ca="1">RAND()</f>
        <v>0.2367753805285433</v>
      </c>
      <c r="G84">
        <f ca="1">RAND()</f>
        <v>0.49371412076175047</v>
      </c>
      <c r="H84">
        <f ca="1">RAND()</f>
        <v>0.30289580945116112</v>
      </c>
      <c r="I84">
        <f ca="1">RAND()</f>
        <v>0.60589599120575377</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77858</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12</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3600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400</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0.2942926082673305</v>
      </c>
      <c r="E85">
        <f ca="1">RAND()</f>
        <v>0.38631727592303289</v>
      </c>
      <c r="F85">
        <f ca="1">RAND()</f>
        <v>0.34110652449964529</v>
      </c>
      <c r="G85">
        <f ca="1">RAND()</f>
        <v>0.32217216675165516</v>
      </c>
      <c r="H85">
        <f ca="1">RAND()</f>
        <v>1.0518258846573758E-2</v>
      </c>
      <c r="I85">
        <f ca="1">RAND()</f>
        <v>0.50286851569164959</v>
      </c>
      <c r="M85" t="str">
        <f ca="1">IF(LEN(J85)&lt;&gt;0,J85,VLOOKUP(D85+$B85,$BJ:$BK,MATCH($BK$1,$BJ$1:$BK$1,0),1))</f>
        <v>안 지정 캐릭터 PP 일반등급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38631</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7</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2100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0.61147353656261549</v>
      </c>
      <c r="E86">
        <f ca="1">RAND()</f>
        <v>0.2386407157328988</v>
      </c>
      <c r="F86">
        <f ca="1">RAND()</f>
        <v>0.92564181904364418</v>
      </c>
      <c r="G86">
        <f ca="1">RAND()</f>
        <v>8.890410149838357E-2</v>
      </c>
      <c r="H86">
        <f ca="1">RAND()</f>
        <v>0.63313276815864028</v>
      </c>
      <c r="I86">
        <f ca="1">RAND()</f>
        <v>0.71218966216991875</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23864</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5</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1500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464</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0.73758955895043943</v>
      </c>
      <c r="E87">
        <f ca="1">RAND()</f>
        <v>0.39533590767787319</v>
      </c>
      <c r="F87">
        <f ca="1">RAND()</f>
        <v>0.91692081246004042</v>
      </c>
      <c r="G87">
        <f ca="1">RAND()</f>
        <v>0.21884816479726121</v>
      </c>
      <c r="H87">
        <f ca="1">RAND()</f>
        <v>0.68237993665473728</v>
      </c>
      <c r="I87">
        <f ca="1">RAND()</f>
        <v>0.71570505348988545</v>
      </c>
      <c r="M87" t="str">
        <f ca="1">IF(LEN(J87)&lt;&gt;0,J87,VLOOKUP(D87+$B87,$BJ:$BK,MATCH($BK$1,$BJ$1:$BK$1,0),1))</f>
        <v>안 지정 캐릭터 PP 영웅등급</v>
      </c>
      <c r="N87">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39533</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7</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2100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0.67537353061907346</v>
      </c>
      <c r="E88">
        <f ca="1">RAND()</f>
        <v>0.66702030483157637</v>
      </c>
      <c r="F88">
        <f ca="1">RAND()</f>
        <v>0.87798440038851966</v>
      </c>
      <c r="G88">
        <f ca="1">RAND()</f>
        <v>0.58109852655276217</v>
      </c>
      <c r="H88">
        <f ca="1">RAND()</f>
        <v>0.41957319706628737</v>
      </c>
      <c r="I88">
        <f ca="1">RAND()</f>
        <v>0.60818470478258368</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Equip6302</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22600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465</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M29 그레이트소드</v>
      </c>
      <c r="AL88">
        <v>1</v>
      </c>
      <c r="AM88" t="str">
        <f ca="1">IF(ROW()=2,AN88,OFFSET(AM88,-1,0)&amp;IF(LEN(AN88)=0,"",","&amp;AN88))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{"dy":9,"sl":6,"tp":"fe","vl":"Equip8201","cn":1,"pt":"GO","pr":29300}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8.9739557358577526E-2</v>
      </c>
      <c r="E89">
        <f ca="1">RAND()</f>
        <v>1.6174140550269667E-2</v>
      </c>
      <c r="F89">
        <f ca="1">RAND()</f>
        <v>0.94451773871911371</v>
      </c>
      <c r="G89">
        <f ca="1">RAND()</f>
        <v>0.620302993465918</v>
      </c>
      <c r="H89">
        <f ca="1">RAND()</f>
        <v>0.80297034920654475</v>
      </c>
      <c r="I89">
        <f ca="1">RAND()</f>
        <v>0.61550423283948674</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Equip0002</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GO</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800</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0.87291410888261545</v>
      </c>
      <c r="E90">
        <f ca="1">RAND()</f>
        <v>4.1315875798809243E-2</v>
      </c>
      <c r="F90">
        <f ca="1">RAND()</f>
        <v>0.14570355803006507</v>
      </c>
      <c r="G90">
        <f ca="1">RAND()</f>
        <v>0.4932137898771739</v>
      </c>
      <c r="H90">
        <f ca="1">RAND()</f>
        <v>0.56784637133667548</v>
      </c>
      <c r="I90">
        <f ca="1">RAND()</f>
        <v>0.16193255314088162</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fl2</v>
      </c>
      <c r="AB90" t="s">
        <v>439</v>
      </c>
      <c r="AC90" t="s">
        <v>493</v>
      </c>
      <c r="AD90">
        <v>1</v>
      </c>
      <c r="AE90" t="s">
        <v>129</v>
      </c>
      <c r="AF90">
        <v>70</v>
      </c>
      <c r="AG90">
        <v>49</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무테이</v>
      </c>
      <c r="AL90">
        <v>1</v>
      </c>
      <c r="AM90" t="str">
        <f ca="1">IF(ROW()=2,AN90,OFFSET(AM90,-1,0)&amp;IF(LEN(AN90)=0,"",","&amp;AN90))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v>
      </c>
      <c r="AN90" t="str">
        <f ca="1">IF(AL90&lt;&gt;1,"",
"{"""&amp;A$1&amp;""":"&amp;A90
&amp;","""&amp;B$1&amp;""":"&amp;B90
&amp;IF(LEN(AA90)=0,"",","""&amp;AA$1&amp;""":"""&amp;AA90&amp;"""")
&amp;IF(LEN(AC90)=0,"",","""&amp;AC$1&amp;""":"""&amp;AC90&amp;"""")
&amp;IF(LEN(AD90)=0,"",","""&amp;AD$1&amp;""":"&amp;AD90)
&amp;IF(LEN(AE90)=0,"",","""&amp;AE$1&amp;""":"""&amp;AE90&amp;"""")
&amp;IF(LEN(AF90)=0,"",","""&amp;AF$1&amp;""":"&amp;AF90)
&amp;IF(LEN(AG90)=0,"",","""&amp;AG$1&amp;""":"&amp;AG90)&amp;"}")</f>
        <v>{"dy":9,"sl":8,"tp":"fl2","vl":"Actor3021","cn":1,"pt":"DI","pp":70,"pr":49}</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0.8563940350389978</v>
      </c>
      <c r="E91">
        <f ca="1">RAND()</f>
        <v>1.9060311203932589E-2</v>
      </c>
      <c r="F91">
        <f ca="1">RAND()</f>
        <v>0.15589598335416066</v>
      </c>
      <c r="G91">
        <f ca="1">RAND()</f>
        <v>0.90135648543395974</v>
      </c>
      <c r="H91">
        <f ca="1">RAND()</f>
        <v>0.17204350956808168</v>
      </c>
      <c r="I91">
        <f ca="1">RAND()</f>
        <v>0.74302844650633326</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fl3</v>
      </c>
      <c r="AB91" t="s">
        <v>440</v>
      </c>
      <c r="AC91" t="s">
        <v>493</v>
      </c>
      <c r="AD91">
        <v>1</v>
      </c>
      <c r="AE91" t="s">
        <v>129</v>
      </c>
      <c r="AF91">
        <v>70</v>
      </c>
      <c r="AG91">
        <v>49</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무테이</v>
      </c>
      <c r="AL91">
        <v>1</v>
      </c>
      <c r="AM91" t="str">
        <f ca="1">IF(ROW()=2,AN91,OFFSET(AM91,-1,0)&amp;IF(LEN(AN91)=0,"",","&amp;AN91))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v>
      </c>
      <c r="AN91" t="str">
        <f ca="1">IF(AL91&lt;&gt;1,"",
"{"""&amp;A$1&amp;""":"&amp;A91
&amp;","""&amp;B$1&amp;""":"&amp;B91
&amp;IF(LEN(AA91)=0,"",","""&amp;AA$1&amp;""":"""&amp;AA91&amp;"""")
&amp;IF(LEN(AC91)=0,"",","""&amp;AC$1&amp;""":"""&amp;AC91&amp;"""")
&amp;IF(LEN(AD91)=0,"",","""&amp;AD$1&amp;""":"&amp;AD91)
&amp;IF(LEN(AE91)=0,"",","""&amp;AE$1&amp;""":"""&amp;AE91&amp;"""")
&amp;IF(LEN(AF91)=0,"",","""&amp;AF$1&amp;""":"&amp;AF91)
&amp;IF(LEN(AG91)=0,"",","""&amp;AG$1&amp;""":"&amp;AG91)&amp;"}")</f>
        <v>{"dy":9,"sl":9,"tp":"fl3","vl":"Actor3021","cn":1,"pt":"DI","pp":70,"pr":49}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0.69443582883465838</v>
      </c>
      <c r="E92">
        <f ca="1">RAND()</f>
        <v>0.86820898463929108</v>
      </c>
      <c r="F92">
        <f ca="1">RAND()</f>
        <v>0.85746008440029553</v>
      </c>
      <c r="G92">
        <f ca="1">RAND()</f>
        <v>0.66782595007711354</v>
      </c>
      <c r="H92">
        <f ca="1">RAND()</f>
        <v>6.3010204945385118E-2</v>
      </c>
      <c r="I92">
        <f ca="1">RAND()</f>
        <v>0.8134997507576055</v>
      </c>
      <c r="M92" t="str">
        <f ca="1">IF(LEN(J92)&lt;&gt;0,J92,VLOOKUP(D92+$B92,$BJ:$BK,MATCH($BK$1,$BJ$1:$BK$1,0),1))</f>
        <v>지정 장비</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Equip7301</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GO</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22800</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382</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0.62566819797622375</v>
      </c>
      <c r="E93">
        <f ca="1">RAND()</f>
        <v>0.66161064737840725</v>
      </c>
      <c r="F93">
        <f ca="1">RAND()</f>
        <v>0.32318678553951707</v>
      </c>
      <c r="G93">
        <f ca="1">RAND()</f>
        <v>1.0400369404974796E-3</v>
      </c>
      <c r="H93">
        <f ca="1">RAND()</f>
        <v>0.36181874409854642</v>
      </c>
      <c r="I93">
        <f ca="1">RAND()</f>
        <v>0.3175380046627011</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Equip5302</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DI</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10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441</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0.87827430286971708</v>
      </c>
      <c r="E94">
        <f ca="1">RAND()</f>
        <v>0.61019743598468201</v>
      </c>
      <c r="F94">
        <f ca="1">RAND()</f>
        <v>0.96797298474576332</v>
      </c>
      <c r="G94">
        <f ca="1">RAND()</f>
        <v>0.23327714345266803</v>
      </c>
      <c r="H94">
        <f ca="1">RAND()</f>
        <v>0.34551537498125962</v>
      </c>
      <c r="I94">
        <f ca="1">RAND()</f>
        <v>0.30479800509550881</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61019</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10</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3000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0.5281768024560477</v>
      </c>
      <c r="E95">
        <f ca="1">RAND()</f>
        <v>0.90809529462440974</v>
      </c>
      <c r="F95">
        <f ca="1">RAND()</f>
        <v>0.69812673869058151</v>
      </c>
      <c r="G95">
        <f ca="1">RAND()</f>
        <v>0.60378597685138669</v>
      </c>
      <c r="H95">
        <f ca="1">RAND()</f>
        <v>0.48613312469370795</v>
      </c>
      <c r="I95">
        <f ca="1">RAND()</f>
        <v>0.59596958749191076</v>
      </c>
      <c r="M95" t="str">
        <f ca="1">IF(LEN(J95)&lt;&gt;0,J95,VLOOKUP(D95+$B95,$BJ:$BK,MATCH($BK$1,$BJ$1:$BK$1,0),1))</f>
        <v>안 지정 캐릭터 PP 일반등급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90809</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13</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3900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491</v>
      </c>
      <c r="AD95">
        <v>1</v>
      </c>
      <c r="AE95" t="s">
        <v>129</v>
      </c>
      <c r="AF95">
        <v>159</v>
      </c>
      <c r="AG95">
        <v>99</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전설</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고대인의 의식</v>
      </c>
      <c r="AL95">
        <v>1</v>
      </c>
      <c r="AM95" t="str">
        <f ca="1">IF(ROW()=2,AN95,OFFSET(AM95,-1,0)&amp;IF(LEN(AN95)=0,"",","&amp;AN95))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v>
      </c>
      <c r="AN95" t="str">
        <f ca="1">IF(AL95&lt;&gt;1,"",
"{"""&amp;A$1&amp;""":"&amp;A95
&amp;","""&amp;B$1&amp;""":"&amp;B95
&amp;IF(LEN(AA95)=0,"",","""&amp;AA$1&amp;""":"""&amp;AA95&amp;"""")
&amp;IF(LEN(AC95)=0,"",","""&amp;AC$1&amp;""":"""&amp;AC95&amp;"""")
&amp;IF(LEN(AD95)=0,"",","""&amp;AD$1&amp;""":"&amp;AD95)
&amp;IF(LEN(AE95)=0,"",","""&amp;AE$1&amp;""":"""&amp;AE95&amp;"""")
&amp;IF(LEN(AF95)=0,"",","""&amp;AF$1&amp;""":"&amp;AF95)
&amp;IF(LEN(AG95)=0,"",","""&amp;AG$1&amp;""":"&amp;AG95)&amp;"}")</f>
        <v>{"dy":10,"sl":3,"tp":"fe","vl":"Equip2401","cn":1,"pt":"DI","pp":159,"pr":99}</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0.26938081663983993</v>
      </c>
      <c r="E96">
        <f ca="1">RAND()</f>
        <v>0.72921881047754122</v>
      </c>
      <c r="F96">
        <f ca="1">RAND()</f>
        <v>0.36618806711919882</v>
      </c>
      <c r="G96">
        <f ca="1">RAND()</f>
        <v>0.87680991045920431</v>
      </c>
      <c r="H96">
        <f ca="1">RAND()</f>
        <v>0.88841678447104244</v>
      </c>
      <c r="I96">
        <f ca="1">RAND()</f>
        <v>0.85438726593960912</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72921</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11</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3300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9.4238938423350072E-2</v>
      </c>
      <c r="E97">
        <f ca="1">RAND()</f>
        <v>0.26804309709857832</v>
      </c>
      <c r="F97">
        <f ca="1">RAND()</f>
        <v>0.86720691384452875</v>
      </c>
      <c r="G97">
        <f ca="1">RAND()</f>
        <v>0.8670166174422701</v>
      </c>
      <c r="H97">
        <f ca="1">RAND()</f>
        <v>0.16088533681808337</v>
      </c>
      <c r="I97">
        <f ca="1">RAND()</f>
        <v>0.49272827735161273</v>
      </c>
      <c r="M97" t="str">
        <f ca="1">IF(LEN(J97)&lt;&gt;0,J97,VLOOKUP(D97+$B97,$BJ:$BK,MATCH($BK$1,$BJ$1:$BK$1,0),1))</f>
        <v>지정 장비</v>
      </c>
      <c r="N97" t="str">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Equip2102</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1</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1200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394</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0.51842827368912292</v>
      </c>
      <c r="E98">
        <f ca="1">RAND()</f>
        <v>2.9488332216238144E-2</v>
      </c>
      <c r="F98">
        <f ca="1">RAND()</f>
        <v>0.25858468676420476</v>
      </c>
      <c r="G98">
        <f ca="1">RAND()</f>
        <v>0.57330352369579496</v>
      </c>
      <c r="H98">
        <f ca="1">RAND()</f>
        <v>0.9759090515934935</v>
      </c>
      <c r="I98">
        <f ca="1">RAND()</f>
        <v>7.0087231496120284E-2</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Equip0102</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1000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0.74366323695818737</v>
      </c>
      <c r="E99">
        <f ca="1">RAND()</f>
        <v>5.4679549206991251E-2</v>
      </c>
      <c r="F99">
        <f ca="1">RAND()</f>
        <v>9.4012257612971495E-2</v>
      </c>
      <c r="G99">
        <f ca="1">RAND()</f>
        <v>0.16917896449152325</v>
      </c>
      <c r="H99">
        <f ca="1">RAND()</f>
        <v>0.87427300149839005</v>
      </c>
      <c r="I99">
        <f ca="1">RAND()</f>
        <v>7.1170499237078966E-2</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Equip0202</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DI</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4</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466</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0.51250653527089773</v>
      </c>
      <c r="E100">
        <f ca="1">RAND()</f>
        <v>0.16179328340751742</v>
      </c>
      <c r="F100">
        <f ca="1">RAND()</f>
        <v>0.86297589877718239</v>
      </c>
      <c r="G100">
        <f ca="1">RAND()</f>
        <v>0.8510312859487521</v>
      </c>
      <c r="H100">
        <f ca="1">RAND()</f>
        <v>0.59826324440869605</v>
      </c>
      <c r="I100">
        <f ca="1">RAND()</f>
        <v>0.75480663702046313</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0.80232190048439822</v>
      </c>
      <c r="E101">
        <f ca="1">RAND()</f>
        <v>0.11288104277804734</v>
      </c>
      <c r="F101">
        <f ca="1">RAND()</f>
        <v>0.28014373288324657</v>
      </c>
      <c r="G101">
        <f ca="1">RAND()</f>
        <v>0.82237000303811503</v>
      </c>
      <c r="H101">
        <f ca="1">RAND()</f>
        <v>0.37601235095779906</v>
      </c>
      <c r="I101">
        <f ca="1">RAND()</f>
        <v>0.23008787738750314</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0.9050527983715162</v>
      </c>
      <c r="E102">
        <f ca="1">RAND()</f>
        <v>0.81684946816500548</v>
      </c>
      <c r="F102">
        <f ca="1">RAND()</f>
        <v>0.56477164657178269</v>
      </c>
      <c r="G102">
        <f ca="1">RAND()</f>
        <v>0.68802858318789595</v>
      </c>
      <c r="H102">
        <f ca="1">RAND()</f>
        <v>4.5692278239144568E-2</v>
      </c>
      <c r="I102">
        <f ca="1">RAND()</f>
        <v>0.54071257150853813</v>
      </c>
      <c r="M102" t="str">
        <f ca="1">IF(LEN(J102)&lt;&gt;0,J102,VLOOKUP(D102+$B102,$BJ:$BK,MATCH($BK$1,$BJ$1:$BK$1,0),1))</f>
        <v>캐릭터 상자 일반등급</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삭제</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DI</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29</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413</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0.38446774350100232</v>
      </c>
      <c r="E103">
        <f ca="1">RAND()</f>
        <v>0.24733497353250844</v>
      </c>
      <c r="F103">
        <f ca="1">RAND()</f>
        <v>7.8364711424824263E-3</v>
      </c>
      <c r="G103">
        <f ca="1">RAND()</f>
        <v>0.65366411498118027</v>
      </c>
      <c r="H103">
        <f ca="1">RAND()</f>
        <v>0.38781691129082874</v>
      </c>
      <c r="I103">
        <f ca="1">RAND()</f>
        <v>0.68790540782437015</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Equip2002</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GO</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800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0.84452320457792895</v>
      </c>
      <c r="E104">
        <f ca="1">RAND()</f>
        <v>0.56106015998223557</v>
      </c>
      <c r="F104">
        <f ca="1">RAND()</f>
        <v>5.8745705294072081E-5</v>
      </c>
      <c r="G104">
        <f ca="1">RAND()</f>
        <v>0.31763963771501813</v>
      </c>
      <c r="H104">
        <f ca="1">RAND()</f>
        <v>0.50559383906602995</v>
      </c>
      <c r="I104">
        <f ca="1">RAND()</f>
        <v>0.75403114029946561</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56106</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9</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2700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399</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0.84018775446029481</v>
      </c>
      <c r="E105">
        <f ca="1">RAND()</f>
        <v>0.38023732352620498</v>
      </c>
      <c r="F105">
        <f ca="1">RAND()</f>
        <v>0.40990850337108986</v>
      </c>
      <c r="G105">
        <f ca="1">RAND()</f>
        <v>0.28321252333031099</v>
      </c>
      <c r="H105">
        <f ca="1">RAND()</f>
        <v>0.1660142097373194</v>
      </c>
      <c r="I105">
        <f ca="1">RAND()</f>
        <v>0.47186382169673546</v>
      </c>
      <c r="M105" t="str">
        <f ca="1">IF(LEN(J105)&lt;&gt;0,J105,VLOOKUP(D105+$B105,$BJ:$BK,MATCH($BK$1,$BJ$1:$BK$1,0),1))</f>
        <v>안 지정 캐릭터 PP 일반등급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38023</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7</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2100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467</v>
      </c>
      <c r="AD105">
        <v>1</v>
      </c>
      <c r="AE105" t="s">
        <v>125</v>
      </c>
      <c r="AG105">
        <v>1200</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결사대의 활</v>
      </c>
      <c r="AL105">
        <v>1</v>
      </c>
      <c r="AM105" t="str">
        <f ca="1">IF(ROW()=2,AN105,OFFSET(AM105,-1,0)&amp;IF(LEN(AN105)=0,"",","&amp;AN105))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{"dy":11,"sl":3,"tp":"fe","vl":"Equip2101","cn":1,"pt":"GO","pr":1200}</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0.39752243418104927</v>
      </c>
      <c r="E106">
        <f ca="1">RAND()</f>
        <v>0.23832654309047308</v>
      </c>
      <c r="F106">
        <f ca="1">RAND()</f>
        <v>0.22078772408516112</v>
      </c>
      <c r="G106">
        <f ca="1">RAND()</f>
        <v>0.81185087414123791</v>
      </c>
      <c r="H106">
        <f ca="1">RAND()</f>
        <v>0.21511899895396913</v>
      </c>
      <c r="I106">
        <f ca="1">RAND()</f>
        <v>0.83092987130203799</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23832</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5</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1500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0.58875063385607196</v>
      </c>
      <c r="E107">
        <f ca="1">RAND()</f>
        <v>0.91772796023654746</v>
      </c>
      <c r="F107">
        <f ca="1">RAND()</f>
        <v>0.36485698950276269</v>
      </c>
      <c r="G107">
        <f ca="1">RAND()</f>
        <v>0.40012699174541666</v>
      </c>
      <c r="H107">
        <f ca="1">RAND()</f>
        <v>0.22659227303438434</v>
      </c>
      <c r="I107">
        <f ca="1">RAND()</f>
        <v>0.30352857492945962</v>
      </c>
      <c r="M107" t="str">
        <f ca="1">IF(LEN(J107)&lt;&gt;0,J107,VLOOKUP(D107+$B107,$BJ:$BK,MATCH($BK$1,$BJ$1:$BK$1,0),1))</f>
        <v>안 지정 캐릭터 PP 영웅등급</v>
      </c>
      <c r="N107">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91772</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14</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4200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468</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7.0360960099261627E-3</v>
      </c>
      <c r="E108">
        <f ca="1">RAND()</f>
        <v>0.83070194160397404</v>
      </c>
      <c r="F108">
        <f ca="1">RAND()</f>
        <v>0.47771111099086361</v>
      </c>
      <c r="G108">
        <f ca="1">RAND()</f>
        <v>3.0696275676779128E-2</v>
      </c>
      <c r="H108">
        <f ca="1">RAND()</f>
        <v>0.24993911729233986</v>
      </c>
      <c r="I108">
        <f ca="1">RAND()</f>
        <v>0.23852544312520241</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Equip7201</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DI</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14</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469</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8.9523522338856298E-2</v>
      </c>
      <c r="E109">
        <f ca="1">RAND()</f>
        <v>0.52448796234513495</v>
      </c>
      <c r="F109">
        <f ca="1">RAND()</f>
        <v>0.6246340691459068</v>
      </c>
      <c r="G109">
        <f ca="1">RAND()</f>
        <v>0.3439388137774233</v>
      </c>
      <c r="H109">
        <f ca="1">RAND()</f>
        <v>0.61046250266426816</v>
      </c>
      <c r="I109">
        <f ca="1">RAND()</f>
        <v>0.17530783053697263</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Equip6002</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1800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0.72446954033265132</v>
      </c>
      <c r="E110">
        <f ca="1">RAND()</f>
        <v>0.7143440204844953</v>
      </c>
      <c r="F110">
        <f ca="1">RAND()</f>
        <v>0.39810713837348177</v>
      </c>
      <c r="G110">
        <f ca="1">RAND()</f>
        <v>0.99143547254352726</v>
      </c>
      <c r="H110">
        <f ca="1">RAND()</f>
        <v>0.98267807480119251</v>
      </c>
      <c r="I110">
        <f ca="1">RAND()</f>
        <v>0.27481193526597347</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fl5</v>
      </c>
      <c r="AB110" t="s">
        <v>447</v>
      </c>
      <c r="AC110" t="s">
        <v>472</v>
      </c>
      <c r="AD110">
        <v>1</v>
      </c>
      <c r="AE110" t="s">
        <v>129</v>
      </c>
      <c r="AF110">
        <v>80</v>
      </c>
      <c r="AG110">
        <v>59</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도스로프</v>
      </c>
      <c r="AL110">
        <v>1</v>
      </c>
      <c r="AM110" t="str">
        <f ca="1">IF(ROW()=2,AN110,OFFSET(AM110,-1,0)&amp;IF(LEN(AN110)=0,"",","&amp;AN110))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{"dy":11,"sl":8,"tp":"fl5","vl":"Actor0030","cn":1,"pt":"DI","pp":80,"pr":59}</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0.35689638012831737</v>
      </c>
      <c r="E111">
        <f ca="1">RAND()</f>
        <v>0.40374930064128689</v>
      </c>
      <c r="F111">
        <f ca="1">RAND()</f>
        <v>0.82841532631831361</v>
      </c>
      <c r="G111">
        <f ca="1">RAND()</f>
        <v>0.64836318735749632</v>
      </c>
      <c r="H111">
        <f ca="1">RAND()</f>
        <v>0.63543636574201856</v>
      </c>
      <c r="I111">
        <f ca="1">RAND()</f>
        <v>0.3557618728418952</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fl6</v>
      </c>
      <c r="AB111" t="s">
        <v>448</v>
      </c>
      <c r="AC111" t="s">
        <v>472</v>
      </c>
      <c r="AD111">
        <v>1</v>
      </c>
      <c r="AE111" t="s">
        <v>129</v>
      </c>
      <c r="AF111">
        <v>80</v>
      </c>
      <c r="AG111">
        <v>59</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도스로프</v>
      </c>
      <c r="AL111">
        <v>1</v>
      </c>
      <c r="AM111" t="str">
        <f ca="1">IF(ROW()=2,AN111,OFFSET(AM111,-1,0)&amp;IF(LEN(AN111)=0,"",","&amp;AN111))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{"dy":11,"sl":9,"tp":"fl6","vl":"Actor0030","cn":1,"pt":"DI","pp":80,"pr":59}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0.45532288285162703</v>
      </c>
      <c r="E112">
        <f ca="1">RAND()</f>
        <v>0.71364515106646786</v>
      </c>
      <c r="F112">
        <f ca="1">RAND()</f>
        <v>0.11245997331658508</v>
      </c>
      <c r="G112">
        <f ca="1">RAND()</f>
        <v>0.63979044868015122</v>
      </c>
      <c r="H112">
        <f ca="1">RAND()</f>
        <v>0.72829793521104813</v>
      </c>
      <c r="I112">
        <f ca="1">RAND()</f>
        <v>0.64975439280008773</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Equip6102</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GO</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3600</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0.81417940849859693</v>
      </c>
      <c r="E113">
        <f ca="1">RAND()</f>
        <v>0.4907061983901142</v>
      </c>
      <c r="F113">
        <f ca="1">RAND()</f>
        <v>0.38225961230868388</v>
      </c>
      <c r="G113">
        <f ca="1">RAND()</f>
        <v>0.85466346069009647</v>
      </c>
      <c r="H113">
        <f ca="1">RAND()</f>
        <v>0.52503066783105212</v>
      </c>
      <c r="I113">
        <f ca="1">RAND()</f>
        <v>0.30019140374228592</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Equip4102</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1100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415</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0.408856203015872</v>
      </c>
      <c r="E114">
        <f ca="1">RAND()</f>
        <v>4.5872707337948126E-2</v>
      </c>
      <c r="F114">
        <f ca="1">RAND()</f>
        <v>0.91677644797900959</v>
      </c>
      <c r="G114">
        <f ca="1">RAND()</f>
        <v>0.62698877636689621</v>
      </c>
      <c r="H114">
        <f ca="1">RAND()</f>
        <v>4.2102662032852733E-2</v>
      </c>
      <c r="I114">
        <f ca="1">RAND()</f>
        <v>0.79206491292857883</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4587</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3</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900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0.27150101357589806</v>
      </c>
      <c r="E115">
        <f ca="1">RAND()</f>
        <v>0.11652074341777852</v>
      </c>
      <c r="F115">
        <f ca="1">RAND()</f>
        <v>7.5701379564515059E-2</v>
      </c>
      <c r="G115">
        <f ca="1">RAND()</f>
        <v>0.8523106136976919</v>
      </c>
      <c r="H115">
        <f ca="1">RAND()</f>
        <v>0.62500638651150886</v>
      </c>
      <c r="I115">
        <f ca="1">RAND()</f>
        <v>0.86865117602873443</v>
      </c>
      <c r="M115" t="str">
        <f ca="1">IF(LEN(J115)&lt;&gt;0,J115,VLOOKUP(D115+$B115,$BJ:$BK,MATCH($BK$1,$BJ$1:$BK$1,0),1))</f>
        <v>안 지정 캐릭터 PP 일반등급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11652</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4</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1200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356</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울려퍼지는 여명</v>
      </c>
      <c r="AL115">
        <v>1</v>
      </c>
      <c r="AM115" t="str">
        <f ca="1">IF(ROW()=2,AN115,OFFSET(AM115,-1,0)&amp;IF(LEN(AN115)=0,"",","&amp;AN115))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{"dy":12,"sl":3,"tp":"fe","vl":"Equip2302","cn":1,"pt":"GO","pr":7600}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8.7278087742128085E-2</v>
      </c>
      <c r="E116">
        <f ca="1">RAND()</f>
        <v>0.6880739120566105</v>
      </c>
      <c r="F116">
        <f ca="1">RAND()</f>
        <v>0.78388857024621073</v>
      </c>
      <c r="G116">
        <f ca="1">RAND()</f>
        <v>0.14928398844433488</v>
      </c>
      <c r="H116">
        <f ca="1">RAND()</f>
        <v>0.16774158909356285</v>
      </c>
      <c r="I116">
        <f ca="1">RAND()</f>
        <v>0.11306820478848467</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68807</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11</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3300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0.88129988402024462</v>
      </c>
      <c r="E117">
        <f ca="1">RAND()</f>
        <v>0.88086720702323718</v>
      </c>
      <c r="F117">
        <f ca="1">RAND()</f>
        <v>0.79450764645177263</v>
      </c>
      <c r="G117">
        <f ca="1">RAND()</f>
        <v>0.53972756709843583</v>
      </c>
      <c r="H117">
        <f ca="1">RAND()</f>
        <v>7.5769297172543215E-3</v>
      </c>
      <c r="I117">
        <f ca="1">RAND()</f>
        <v>0.76900152240802633</v>
      </c>
      <c r="M117" t="str">
        <f ca="1">IF(LEN(J117)&lt;&gt;0,J117,VLOOKUP(D117+$B117,$BJ:$BK,MATCH($BK$1,$BJ$1:$BK$1,0),1))</f>
        <v>안 지정 캐릭터 PP 일반등급</v>
      </c>
      <c r="N117">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88086</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13</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3900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396</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0.75805329586982384</v>
      </c>
      <c r="E118">
        <f ca="1">RAND()</f>
        <v>0.23262184642821337</v>
      </c>
      <c r="F118">
        <f ca="1">RAND()</f>
        <v>0.36224625492553664</v>
      </c>
      <c r="G118">
        <f ca="1">RAND()</f>
        <v>0.66536801715115745</v>
      </c>
      <c r="H118">
        <f ca="1">RAND()</f>
        <v>2.7680597846732047E-2</v>
      </c>
      <c r="I118">
        <f ca="1">RAND()</f>
        <v>6.9310300584298545E-2</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Equip2302</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7000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427</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0.89103324737006206</v>
      </c>
      <c r="E119">
        <f ca="1">RAND()</f>
        <v>0.38213149695548598</v>
      </c>
      <c r="F119">
        <f ca="1">RAND()</f>
        <v>0.97342921103558355</v>
      </c>
      <c r="G119">
        <f ca="1">RAND()</f>
        <v>0.87456117880322692</v>
      </c>
      <c r="H119">
        <f ca="1">RAND()</f>
        <v>0.53410252850565887</v>
      </c>
      <c r="I119">
        <f ca="1">RAND()</f>
        <v>0.3681434388176591</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Equip4201</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2900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0.27274486329812486</v>
      </c>
      <c r="E120">
        <f ca="1">RAND()</f>
        <v>0.9169405618228571</v>
      </c>
      <c r="F120">
        <f ca="1">RAND()</f>
        <v>0.44412253738635288</v>
      </c>
      <c r="G120">
        <f ca="1">RAND()</f>
        <v>0.69026023040143358</v>
      </c>
      <c r="H120">
        <f ca="1">RAND()</f>
        <v>5.4470350924146649E-2</v>
      </c>
      <c r="I120">
        <f ca="1">RAND()</f>
        <v>0.78949227719668336</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fl5</v>
      </c>
      <c r="AB120" t="s">
        <v>286</v>
      </c>
      <c r="AC120" t="s">
        <v>480</v>
      </c>
      <c r="AD120">
        <v>1</v>
      </c>
      <c r="AE120" t="s">
        <v>129</v>
      </c>
      <c r="AF120">
        <v>80</v>
      </c>
      <c r="AG120">
        <v>49</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그루퍼스</v>
      </c>
      <c r="AL120">
        <v>1</v>
      </c>
      <c r="AM120" t="str">
        <f ca="1">IF(ROW()=2,AN120,OFFSET(AM120,-1,0)&amp;IF(LEN(AN120)=0,"",","&amp;AN120))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{"dy":12,"sl":8,"tp":"fl5","vl":"Actor2010","cn":1,"pt":"DI","pp":80,"pr":49}</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0.46032571203264883</v>
      </c>
      <c r="E121">
        <f ca="1">RAND()</f>
        <v>0.36343207906016373</v>
      </c>
      <c r="F121">
        <f ca="1">RAND()</f>
        <v>0.46421381322167243</v>
      </c>
      <c r="G121">
        <f ca="1">RAND()</f>
        <v>0.69742454180550484</v>
      </c>
      <c r="H121">
        <f ca="1">RAND()</f>
        <v>0.96195637696457359</v>
      </c>
      <c r="I121">
        <f ca="1">RAND()</f>
        <v>0.47611743391470973</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fl6</v>
      </c>
      <c r="AB121" t="s">
        <v>287</v>
      </c>
      <c r="AC121" t="s">
        <v>480</v>
      </c>
      <c r="AD121">
        <v>1</v>
      </c>
      <c r="AE121" t="s">
        <v>129</v>
      </c>
      <c r="AF121">
        <v>80</v>
      </c>
      <c r="AG121">
        <v>49</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그루퍼스</v>
      </c>
      <c r="AL121">
        <v>1</v>
      </c>
      <c r="AM121" t="str">
        <f ca="1">IF(ROW()=2,AN121,OFFSET(AM121,-1,0)&amp;IF(LEN(AN121)=0,"",","&amp;AN121))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{"dy":12,"sl":9,"tp":"fl6","vl":"Actor2010","cn":1,"pt":"DI","pp":80,"pr":49}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0.55443278575671262</v>
      </c>
      <c r="E122">
        <f ca="1">RAND()</f>
        <v>0.26890730430795029</v>
      </c>
      <c r="F122">
        <f ca="1">RAND()</f>
        <v>0.67624063180171901</v>
      </c>
      <c r="G122">
        <f ca="1">RAND()</f>
        <v>0.64968685858336361</v>
      </c>
      <c r="H122">
        <f ca="1">RAND()</f>
        <v>0.30166411987949771</v>
      </c>
      <c r="I122">
        <f ca="1">RAND()</f>
        <v>0.7193652070213199</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Equip2102</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GO</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1400</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397</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0.3841138156694146</v>
      </c>
      <c r="E123">
        <f ca="1">RAND()</f>
        <v>0.10189606796152428</v>
      </c>
      <c r="F123">
        <f ca="1">RAND()</f>
        <v>0.83111760861531869</v>
      </c>
      <c r="G123">
        <f ca="1">RAND()</f>
        <v>0.56923603033881187</v>
      </c>
      <c r="H123">
        <f ca="1">RAND()</f>
        <v>0.32025265402470127</v>
      </c>
      <c r="I123">
        <f ca="1">RAND()</f>
        <v>0.52647628556721071</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Equip0302</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GO</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7500</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491</v>
      </c>
      <c r="AD123">
        <v>1</v>
      </c>
      <c r="AE123" t="s">
        <v>129</v>
      </c>
      <c r="AF123">
        <v>159</v>
      </c>
      <c r="AG123">
        <v>99</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전설</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고대인의 의식</v>
      </c>
      <c r="AL123">
        <v>1</v>
      </c>
      <c r="AM123" t="str">
        <f ca="1">IF(ROW()=2,AN123,OFFSET(AM123,-1,0)&amp;IF(LEN(AN123)=0,"",","&amp;AN123))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{"dy":13,"sl":1,"tp":"fe","vl":"Equip2401","cn":1,"pt":"DI","pp":159,"pr":99}</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0.23927174066110346</v>
      </c>
      <c r="E124">
        <f ca="1">RAND()</f>
        <v>0.24174885819982461</v>
      </c>
      <c r="F124">
        <f ca="1">RAND()</f>
        <v>7.0892494928775918E-4</v>
      </c>
      <c r="G124">
        <f ca="1">RAND()</f>
        <v>0.87015562071093966</v>
      </c>
      <c r="H124">
        <f ca="1">RAND()</f>
        <v>0.10665139762530129</v>
      </c>
      <c r="I124">
        <f ca="1">RAND()</f>
        <v>0.99441532176750358</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24174</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5</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1500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430</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0.68419090644827296</v>
      </c>
      <c r="E125">
        <f ca="1">RAND()</f>
        <v>0.98792946553962124</v>
      </c>
      <c r="F125">
        <f ca="1">RAND()</f>
        <v>0.92722157401028271</v>
      </c>
      <c r="G125">
        <f ca="1">RAND()</f>
        <v>0.43015634113734369</v>
      </c>
      <c r="H125">
        <f ca="1">RAND()</f>
        <v>0.30189860804393054</v>
      </c>
      <c r="I125">
        <f ca="1">RAND()</f>
        <v>8.5693950964495058E-2</v>
      </c>
      <c r="M125" t="str">
        <f ca="1">IF(LEN(J125)&lt;&gt;0,J125,VLOOKUP(D125+$B125,$BJ:$BK,MATCH($BK$1,$BJ$1:$BK$1,0),1))</f>
        <v>안 지정 캐릭터 PP 일반등급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98792</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14</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4200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0.59918405745874426</v>
      </c>
      <c r="E126">
        <f ca="1">RAND()</f>
        <v>0.53544760161504301</v>
      </c>
      <c r="F126">
        <f ca="1">RAND()</f>
        <v>0.33062591042447176</v>
      </c>
      <c r="G126">
        <f ca="1">RAND()</f>
        <v>7.6245806675481531E-2</v>
      </c>
      <c r="H126">
        <f ca="1">RAND()</f>
        <v>0.29963814475510697</v>
      </c>
      <c r="I126">
        <f ca="1">RAND()</f>
        <v>0.278412015407702</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53544</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9</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2700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0.37422036614477039</v>
      </c>
      <c r="E127">
        <f ca="1">RAND()</f>
        <v>0.59325401064437144</v>
      </c>
      <c r="F127">
        <f ca="1">RAND()</f>
        <v>0.60715329005625207</v>
      </c>
      <c r="G127">
        <f ca="1">RAND()</f>
        <v>0.60529196544213049</v>
      </c>
      <c r="H127">
        <f ca="1">RAND()</f>
        <v>0.42272739171688911</v>
      </c>
      <c r="I127">
        <f ca="1">RAND()</f>
        <v>0.84762533825301145</v>
      </c>
      <c r="M127" t="str">
        <f ca="1">IF(LEN(J127)&lt;&gt;0,J127,VLOOKUP(D127+$B127,$BJ:$BK,MATCH($BK$1,$BJ$1:$BK$1,0),1))</f>
        <v>지정 장비</v>
      </c>
      <c r="N127" t="str">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Equip5101</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1</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1500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0.69373864257735707</v>
      </c>
      <c r="E128">
        <f ca="1">RAND()</f>
        <v>0.15745627400516238</v>
      </c>
      <c r="F128">
        <f ca="1">RAND()</f>
        <v>0.40516464701496024</v>
      </c>
      <c r="G128">
        <f ca="1">RAND()</f>
        <v>0.46248004798700248</v>
      </c>
      <c r="H128">
        <f ca="1">RAND()</f>
        <v>0.20538666793788096</v>
      </c>
      <c r="I128">
        <f ca="1">RAND()</f>
        <v>0.17063211035314507</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Equip2001</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600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0.87897448029946712</v>
      </c>
      <c r="E129">
        <f ca="1">RAND()</f>
        <v>0.26174347706289103</v>
      </c>
      <c r="F129">
        <f ca="1">RAND()</f>
        <v>0.91446228464518742</v>
      </c>
      <c r="G129">
        <f ca="1">RAND()</f>
        <v>0.56636655924487922</v>
      </c>
      <c r="H129">
        <f ca="1">RAND()</f>
        <v>0.51492053652941228</v>
      </c>
      <c r="I129">
        <f ca="1">RAND()</f>
        <v>0.89196770413229065</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Equip3001</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900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0.12694041360471009</v>
      </c>
      <c r="E130">
        <f ca="1">RAND()</f>
        <v>2.1352166321124799E-2</v>
      </c>
      <c r="F130">
        <f ca="1">RAND()</f>
        <v>0.6083605698406348</v>
      </c>
      <c r="G130">
        <f ca="1">RAND()</f>
        <v>0.10947845093074549</v>
      </c>
      <c r="H130">
        <f ca="1">RAND()</f>
        <v>0.51255523372214806</v>
      </c>
      <c r="I130">
        <f ca="1">RAND()</f>
        <v>0.17705417114818622</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
      </c>
      <c r="AL130">
        <v>1</v>
      </c>
      <c r="AM130" t="str">
        <f ca="1">IF(ROW()=2,AN130,OFFSET(AM130,-1,0)&amp;IF(LEN(AN130)=0,"",","&amp;AN130))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v>
      </c>
    </row>
    <row r="131" spans="1:40">
      <c r="A131">
        <v>13</v>
      </c>
      <c r="B131">
        <v>9</v>
      </c>
      <c r="C131">
        <f>IF(B131&lt;=9,0,
IF(B131=10,1,2))</f>
        <v>0</v>
      </c>
      <c r="D131">
        <f ca="1">RAND()</f>
        <v>6.6189995871418383E-2</v>
      </c>
      <c r="E131">
        <f ca="1">RAND()</f>
        <v>0.10366178088914069</v>
      </c>
      <c r="F131">
        <f ca="1">RAND()</f>
        <v>4.2715353300552317E-2</v>
      </c>
      <c r="G131">
        <f ca="1">RAND()</f>
        <v>0.54259070743735538</v>
      </c>
      <c r="H131">
        <f ca="1">RAND()</f>
        <v>0.87364226861350591</v>
      </c>
      <c r="I131">
        <f ca="1">RAND()</f>
        <v>0.21634935414142753</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
      </c>
      <c r="AL131">
        <v>1</v>
      </c>
      <c r="AM131" t="str">
        <f ca="1">IF(ROW()=2,AN131,OFFSET(AM131,-1,0)&amp;IF(LEN(AN131)=0,"",","&amp;AN131))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v>
      </c>
    </row>
    <row r="132" spans="1:40">
      <c r="A132">
        <v>14</v>
      </c>
      <c r="B132">
        <v>0</v>
      </c>
      <c r="C132">
        <f>IF(B132&lt;=9,0,
IF(B132=10,1,2))</f>
        <v>0</v>
      </c>
      <c r="D132">
        <f ca="1">RAND()</f>
        <v>0.83510189390741041</v>
      </c>
      <c r="E132">
        <f ca="1">RAND()</f>
        <v>0.59687612513000809</v>
      </c>
      <c r="F132">
        <f ca="1">RAND()</f>
        <v>0.8929233422345868</v>
      </c>
      <c r="G132">
        <f ca="1">RAND()</f>
        <v>0.42314074790758682</v>
      </c>
      <c r="H132">
        <f ca="1">RAND()</f>
        <v>0.42584012640856095</v>
      </c>
      <c r="I132">
        <f ca="1">RAND()</f>
        <v>0.92614282676242277</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Equip5101</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GO</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1500</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398</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0.11454917897926664</v>
      </c>
      <c r="E133">
        <f ca="1">RAND()</f>
        <v>0.66078119399717272</v>
      </c>
      <c r="F133">
        <f ca="1">RAND()</f>
        <v>0.26545626484778639</v>
      </c>
      <c r="G133">
        <f ca="1">RAND()</f>
        <v>0.92485455647310177</v>
      </c>
      <c r="H133">
        <f ca="1">RAND()</f>
        <v>0.50641455163555482</v>
      </c>
      <c r="I133">
        <f ca="1">RAND()</f>
        <v>0.12511416304621215</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Equip5302</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GO</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7100</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395</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0.97245179023508066</v>
      </c>
      <c r="E134">
        <f ca="1">RAND()</f>
        <v>0.37637188782303033</v>
      </c>
      <c r="F134">
        <f ca="1">RAND()</f>
        <v>0.43113782425296665</v>
      </c>
      <c r="G134">
        <f ca="1">RAND()</f>
        <v>0.41709130345411582</v>
      </c>
      <c r="H134">
        <f ca="1">RAND()</f>
        <v>0.77225448975362554</v>
      </c>
      <c r="I134">
        <f ca="1">RAND()</f>
        <v>0.67605771386383473</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37637</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7</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2100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0.86520482753619654</v>
      </c>
      <c r="E135">
        <f ca="1">RAND()</f>
        <v>0.83581751627108447</v>
      </c>
      <c r="F135">
        <f ca="1">RAND()</f>
        <v>0.16869883965221422</v>
      </c>
      <c r="G135">
        <f ca="1">RAND()</f>
        <v>0.94756409917009377</v>
      </c>
      <c r="H135">
        <f ca="1">RAND()</f>
        <v>0.32202806079754809</v>
      </c>
      <c r="I135">
        <f ca="1">RAND()</f>
        <v>0.68609939238421702</v>
      </c>
      <c r="M135" t="str">
        <f ca="1">IF(LEN(J135)&lt;&gt;0,J135,VLOOKUP(D135+$B135,$BJ:$BK,MATCH($BK$1,$BJ$1:$BK$1,0),1))</f>
        <v>안 지정 캐릭터 PP 일반등급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83581</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13</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3900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455</v>
      </c>
      <c r="AD135">
        <v>1</v>
      </c>
      <c r="AE135" t="s">
        <v>125</v>
      </c>
      <c r="AG135">
        <v>3100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야만인의 분노</v>
      </c>
      <c r="AL135">
        <v>1</v>
      </c>
      <c r="AM135" t="str">
        <f ca="1">IF(ROW()=2,AN135,OFFSET(AM135,-1,0)&amp;IF(LEN(AN135)=0,"",","&amp;AN135))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{"dy":14,"sl":3,"tp":"fe","vl":"Equip0201","cn":1,"pt":"GO","pr":3100}</v>
      </c>
    </row>
    <row r="136" spans="1:40">
      <c r="A136">
        <v>14</v>
      </c>
      <c r="B136">
        <v>4</v>
      </c>
      <c r="C136">
        <f>IF(B136&lt;=9,0,
IF(B136=10,1,2))</f>
        <v>0</v>
      </c>
      <c r="D136">
        <f ca="1">RAND()</f>
        <v>0.12146368018493825</v>
      </c>
      <c r="E136">
        <f ca="1">RAND()</f>
        <v>8.8536090501780129E-2</v>
      </c>
      <c r="F136">
        <f ca="1">RAND()</f>
        <v>0.34603824224761459</v>
      </c>
      <c r="G136">
        <f ca="1">RAND()</f>
        <v>0.65168996319938144</v>
      </c>
      <c r="H136">
        <f ca="1">RAND()</f>
        <v>0.74841839883826766</v>
      </c>
      <c r="I136">
        <f ca="1">RAND()</f>
        <v>0.84870310912022029</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8853</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4</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1200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441</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0.89013634822837928</v>
      </c>
      <c r="E137">
        <f ca="1">RAND()</f>
        <v>0.29801833988421533</v>
      </c>
      <c r="F137">
        <f ca="1">RAND()</f>
        <v>0.80499880934141421</v>
      </c>
      <c r="G137">
        <f ca="1">RAND()</f>
        <v>0.91864320694550694</v>
      </c>
      <c r="H137">
        <f ca="1">RAND()</f>
        <v>0.19908489014292341</v>
      </c>
      <c r="I137">
        <f ca="1">RAND()</f>
        <v>1.5000081884422034E-2</v>
      </c>
      <c r="M137" t="str">
        <f ca="1">IF(LEN(J137)&lt;&gt;0,J137,VLOOKUP(D137+$B137,$BJ:$BK,MATCH($BK$1,$BJ$1:$BK$1,0),1))</f>
        <v>안 지정 캐릭터 PP 일반등급</v>
      </c>
      <c r="N137">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29801</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6</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1800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436</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0.38181560551605509</v>
      </c>
      <c r="E138">
        <f ca="1">RAND()</f>
        <v>0.21510021384833133</v>
      </c>
      <c r="F138">
        <f ca="1">RAND()</f>
        <v>0.57457588706993989</v>
      </c>
      <c r="G138">
        <f ca="1">RAND()</f>
        <v>2.3636487120201166E-2</v>
      </c>
      <c r="H138">
        <f ca="1">RAND()</f>
        <v>0.87107300413610167</v>
      </c>
      <c r="I138">
        <f ca="1">RAND()</f>
        <v>4.0571920276002538E-2</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Equip2301</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DI</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10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5.6669263240231582E-2</v>
      </c>
      <c r="E139">
        <f ca="1">RAND()</f>
        <v>0.4419610405158978</v>
      </c>
      <c r="F139">
        <f ca="1">RAND()</f>
        <v>0.90360816685145884</v>
      </c>
      <c r="G139">
        <f ca="1">RAND()</f>
        <v>0.6879379603312723</v>
      </c>
      <c r="H139">
        <f ca="1">RAND()</f>
        <v>0.8461001290527348</v>
      </c>
      <c r="I139">
        <f ca="1">RAND()</f>
        <v>0.31152192589459271</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Equip5101</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1100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357</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0.71619335410616469</v>
      </c>
      <c r="E140">
        <f ca="1">RAND()</f>
        <v>0.14540272798454357</v>
      </c>
      <c r="F140">
        <f ca="1">RAND()</f>
        <v>0.54127033119319479</v>
      </c>
      <c r="G140">
        <f ca="1">RAND()</f>
        <v>0.16409738465970014</v>
      </c>
      <c r="H140">
        <f ca="1">RAND()</f>
        <v>0.30385305279527219</v>
      </c>
      <c r="I140">
        <f ca="1">RAND()</f>
        <v>0.93157847017523721</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fl1</v>
      </c>
      <c r="AB140" t="s">
        <v>87</v>
      </c>
      <c r="AC140" t="s">
        <v>495</v>
      </c>
      <c r="AD140">
        <v>1</v>
      </c>
      <c r="AE140" t="s">
        <v>129</v>
      </c>
      <c r="AF140">
        <v>219</v>
      </c>
      <c r="AG140">
        <v>119</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닉스</v>
      </c>
      <c r="AL140">
        <v>1</v>
      </c>
      <c r="AM140" t="str">
        <f ca="1">IF(ROW()=2,AN140,OFFSET(AM140,-1,0)&amp;IF(LEN(AN140)=0,"",","&amp;AN140))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{"dy":14,"sl":8,"tp":"fl1","vl":"Actor1109","cn":1,"pt":"DI","pp":219,"pr":119}</v>
      </c>
    </row>
    <row r="141" spans="1:40">
      <c r="A141">
        <v>14</v>
      </c>
      <c r="B141">
        <v>9</v>
      </c>
      <c r="C141">
        <f>IF(B141&lt;=9,0,
IF(B141=10,1,2))</f>
        <v>0</v>
      </c>
      <c r="D141">
        <f ca="1">RAND()</f>
        <v>0.46306649615938644</v>
      </c>
      <c r="E141">
        <f ca="1">RAND()</f>
        <v>0.79437297399000217</v>
      </c>
      <c r="F141">
        <f ca="1">RAND()</f>
        <v>0.82468146962544253</v>
      </c>
      <c r="G141">
        <f ca="1">RAND()</f>
        <v>0.15081844564108615</v>
      </c>
      <c r="H141">
        <f ca="1">RAND()</f>
        <v>0.20819280026884635</v>
      </c>
      <c r="I141">
        <f ca="1">RAND()</f>
        <v>0.86201052579806547</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fl1</v>
      </c>
      <c r="AB141" t="s">
        <v>87</v>
      </c>
      <c r="AC141" t="s">
        <v>496</v>
      </c>
      <c r="AD141">
        <v>1</v>
      </c>
      <c r="AE141" t="s">
        <v>129</v>
      </c>
      <c r="AF141">
        <v>54</v>
      </c>
      <c r="AG141">
        <v>39</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러센트</v>
      </c>
      <c r="AL141">
        <v>1</v>
      </c>
      <c r="AM141" t="str">
        <f ca="1">IF(ROW()=2,AN141,OFFSET(AM141,-1,0)&amp;IF(LEN(AN141)=0,"",","&amp;AN141))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{"dy":14,"sl":9,"tp":"fl1","vl":"Actor0024","cn":1,"pt":"DI","pp":54,"pr":39}</v>
      </c>
    </row>
    <row r="142" spans="1:40">
      <c r="A142">
        <v>15</v>
      </c>
      <c r="B142">
        <v>0</v>
      </c>
      <c r="C142">
        <f>IF(B142&lt;=9,0,
IF(B142=10,1,2))</f>
        <v>0</v>
      </c>
      <c r="D142">
        <f ca="1">RAND()</f>
        <v>8.3210189307393878E-2</v>
      </c>
      <c r="E142">
        <f ca="1">RAND()</f>
        <v>0.56803662705192215</v>
      </c>
      <c r="F142">
        <f ca="1">RAND()</f>
        <v>0.17501125520853744</v>
      </c>
      <c r="G142">
        <f ca="1">RAND()</f>
        <v>0.75470262637485563</v>
      </c>
      <c r="H142">
        <f ca="1">RAND()</f>
        <v>0.14700135171047268</v>
      </c>
      <c r="I142">
        <f ca="1">RAND()</f>
        <v>0.11252794048798631</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Equip5001</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GO</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600</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0.61995762948159916</v>
      </c>
      <c r="E143">
        <f ca="1">RAND()</f>
        <v>0.98476288102140419</v>
      </c>
      <c r="F143">
        <f ca="1">RAND()</f>
        <v>5.8324757553104734E-2</v>
      </c>
      <c r="G143">
        <f ca="1">RAND()</f>
        <v>0.53295822708144358</v>
      </c>
      <c r="H143">
        <f ca="1">RAND()</f>
        <v>6.2487292837204667E-2</v>
      </c>
      <c r="I143">
        <f ca="1">RAND()</f>
        <v>0.17701860268589442</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Equip8302</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74000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0.73363256374027641</v>
      </c>
      <c r="E144">
        <f ca="1">RAND()</f>
        <v>0.38227917404748113</v>
      </c>
      <c r="F144">
        <f ca="1">RAND()</f>
        <v>0.75077378060592304</v>
      </c>
      <c r="G144">
        <f ca="1">RAND()</f>
        <v>3.1804861302258458E-2</v>
      </c>
      <c r="H144">
        <f ca="1">RAND()</f>
        <v>0.3301650685926838</v>
      </c>
      <c r="I144">
        <f ca="1">RAND()</f>
        <v>0.59583448174783127</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38227</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7</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2100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7.0122246044497238E-3</v>
      </c>
      <c r="E145">
        <f ca="1">RAND()</f>
        <v>0.49764024643438598</v>
      </c>
      <c r="F145">
        <f ca="1">RAND()</f>
        <v>0.23744174429235021</v>
      </c>
      <c r="G145">
        <f ca="1">RAND()</f>
        <v>0.59122468740211187</v>
      </c>
      <c r="H145">
        <f ca="1">RAND()</f>
        <v>0.7395217055176907</v>
      </c>
      <c r="I145">
        <f ca="1">RAND()</f>
        <v>0.17221652467780668</v>
      </c>
      <c r="M145" t="str">
        <f ca="1">IF(LEN(J145)&lt;&gt;0,J145,VLOOKUP(D145+$B145,$BJ:$BK,MATCH($BK$1,$BJ$1:$BK$1,0),1))</f>
        <v>안 지정 캐릭터 PP 영웅등급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49764</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8</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2400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0.62304787325121003</v>
      </c>
      <c r="E146">
        <f ca="1">RAND()</f>
        <v>0.43204085557220118</v>
      </c>
      <c r="F146">
        <f ca="1">RAND()</f>
        <v>0.92394283307422553</v>
      </c>
      <c r="G146">
        <f ca="1">RAND()</f>
        <v>0.61283587816959484</v>
      </c>
      <c r="H146">
        <f ca="1">RAND()</f>
        <v>4.9670016548825413E-2</v>
      </c>
      <c r="I146">
        <f ca="1">RAND()</f>
        <v>0.29237214815155721</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43204</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8</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2400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454</v>
      </c>
      <c r="AD146">
        <v>1</v>
      </c>
      <c r="AE146" t="s">
        <v>129</v>
      </c>
      <c r="AF146">
        <v>219</v>
      </c>
      <c r="AG146">
        <v>139</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전설</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실체화된 마나</v>
      </c>
      <c r="AL146">
        <v>1</v>
      </c>
      <c r="AM146" t="str">
        <f ca="1">IF(ROW()=2,AN146,OFFSET(AM146,-1,0)&amp;IF(LEN(AN146)=0,"",","&amp;AN146))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{"dy":15,"sl":4,"tp":"fe","vl":"Equip3402","cn":1,"pt":"DI","pp":219,"pr":139}</v>
      </c>
    </row>
    <row r="147" spans="1:40">
      <c r="A147">
        <v>15</v>
      </c>
      <c r="B147">
        <v>5</v>
      </c>
      <c r="C147">
        <f>IF(B147&lt;=9,0,
IF(B147=10,1,2))</f>
        <v>0</v>
      </c>
      <c r="D147">
        <f ca="1">RAND()</f>
        <v>0.82909626917034152</v>
      </c>
      <c r="E147">
        <f ca="1">RAND()</f>
        <v>0.31475299856631733</v>
      </c>
      <c r="F147">
        <f ca="1">RAND()</f>
        <v>0.11815737770622881</v>
      </c>
      <c r="G147">
        <f ca="1">RAND()</f>
        <v>0.73829931521214009</v>
      </c>
      <c r="H147">
        <f ca="1">RAND()</f>
        <v>0.10750848140079139</v>
      </c>
      <c r="I147">
        <f ca="1">RAND()</f>
        <v>0.96319221097977459</v>
      </c>
      <c r="M147" t="str">
        <f ca="1">IF(LEN(J147)&lt;&gt;0,J147,VLOOKUP(D147+$B147,$BJ:$BK,MATCH($BK$1,$BJ$1:$BK$1,0),1))</f>
        <v>안 지정 캐릭터 PP 일반등급</v>
      </c>
      <c r="N147">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31475</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6</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1800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0.84113124352167146</v>
      </c>
      <c r="E148">
        <f ca="1">RAND()</f>
        <v>6.6820807773036006E-2</v>
      </c>
      <c r="F148">
        <f ca="1">RAND()</f>
        <v>0.10951771207632011</v>
      </c>
      <c r="G148">
        <f ca="1">RAND()</f>
        <v>5.4194548242536555E-3</v>
      </c>
      <c r="H148">
        <f ca="1">RAND()</f>
        <v>0.73505020356994022</v>
      </c>
      <c r="I148">
        <f ca="1">RAND()</f>
        <v>0.45229940733911012</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Equip0302</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DI</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11</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470</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0.28349239410009164</v>
      </c>
      <c r="E149">
        <f ca="1">RAND()</f>
        <v>1.4163612270963966E-2</v>
      </c>
      <c r="F149">
        <f ca="1">RAND()</f>
        <v>0.48454213713192262</v>
      </c>
      <c r="G149">
        <f ca="1">RAND()</f>
        <v>0.48856552219298188</v>
      </c>
      <c r="H149">
        <f ca="1">RAND()</f>
        <v>4.8257012318288051E-2</v>
      </c>
      <c r="I149">
        <f ca="1">RAND()</f>
        <v>0.10289343151329444</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Equip0002</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600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0.12230260247101299</v>
      </c>
      <c r="E150">
        <f ca="1">RAND()</f>
        <v>0.89747315741720679</v>
      </c>
      <c r="F150">
        <f ca="1">RAND()</f>
        <v>0.62042251083131295</v>
      </c>
      <c r="G150">
        <f ca="1">RAND()</f>
        <v>0.66360440899404527</v>
      </c>
      <c r="H150">
        <f ca="1">RAND()</f>
        <v>0.22217415114413885</v>
      </c>
      <c r="I150">
        <f ca="1">RAND()</f>
        <v>7.8427542196146782E-2</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fl2</v>
      </c>
      <c r="AB150" t="s">
        <v>439</v>
      </c>
      <c r="AC150" t="s">
        <v>497</v>
      </c>
      <c r="AD150">
        <v>1</v>
      </c>
      <c r="AE150" t="s">
        <v>129</v>
      </c>
      <c r="AF150">
        <v>70</v>
      </c>
      <c r="AG150">
        <v>49</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롤라</v>
      </c>
      <c r="AL150">
        <v>1</v>
      </c>
      <c r="AM150" t="str">
        <f ca="1">IF(ROW()=2,AN150,OFFSET(AM150,-1,0)&amp;IF(LEN(AN150)=0,"",","&amp;AN150))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{"dy":15,"sl":8,"tp":"fl2","vl":"Actor3019","cn":1,"pt":"DI","pp":70,"pr":49}</v>
      </c>
    </row>
    <row r="151" spans="1:40">
      <c r="A151">
        <v>15</v>
      </c>
      <c r="B151">
        <v>9</v>
      </c>
      <c r="C151">
        <f>IF(B151&lt;=9,0,
IF(B151=10,1,2))</f>
        <v>0</v>
      </c>
      <c r="D151">
        <f ca="1">RAND()</f>
        <v>0.89643472072113939</v>
      </c>
      <c r="E151">
        <f ca="1">RAND()</f>
        <v>0.44880492597334709</v>
      </c>
      <c r="F151">
        <f ca="1">RAND()</f>
        <v>0.31798682552168522</v>
      </c>
      <c r="G151">
        <f ca="1">RAND()</f>
        <v>0.56683686971217495</v>
      </c>
      <c r="H151">
        <f ca="1">RAND()</f>
        <v>4.1903677885606672E-2</v>
      </c>
      <c r="I151">
        <f ca="1">RAND()</f>
        <v>0.1384067198230875</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fl3</v>
      </c>
      <c r="AB151" t="s">
        <v>440</v>
      </c>
      <c r="AC151" t="s">
        <v>497</v>
      </c>
      <c r="AD151">
        <v>1</v>
      </c>
      <c r="AE151" t="s">
        <v>129</v>
      </c>
      <c r="AF151">
        <v>70</v>
      </c>
      <c r="AG151">
        <v>49</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롤라</v>
      </c>
      <c r="AL151">
        <v>1</v>
      </c>
      <c r="AM151" t="str">
        <f ca="1">IF(ROW()=2,AN151,OFFSET(AM151,-1,0)&amp;IF(LEN(AN151)=0,"",","&amp;AN151))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{"dy":15,"sl":9,"tp":"fl3","vl":"Actor3019","cn":1,"pt":"DI","pp":70,"pr":49}</v>
      </c>
    </row>
    <row r="152" spans="1:40">
      <c r="A152">
        <v>16</v>
      </c>
      <c r="B152">
        <v>0</v>
      </c>
      <c r="C152">
        <f>IF(B152&lt;=9,0,
IF(B152=10,1,2))</f>
        <v>0</v>
      </c>
      <c r="D152">
        <f ca="1">RAND()</f>
        <v>0.36156565689747755</v>
      </c>
      <c r="E152">
        <f ca="1">RAND()</f>
        <v>0.30154132938362044</v>
      </c>
      <c r="F152">
        <f ca="1">RAND()</f>
        <v>0.5635443845694954</v>
      </c>
      <c r="G152">
        <f ca="1">RAND()</f>
        <v>0.1087093307835123</v>
      </c>
      <c r="H152">
        <f ca="1">RAND()</f>
        <v>0.82167573990909626</v>
      </c>
      <c r="I152">
        <f ca="1">RAND()</f>
        <v>0.4741689173291036</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Equip2202</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DI</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4</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421</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0.34064346568002724</v>
      </c>
      <c r="E153">
        <f ca="1">RAND()</f>
        <v>0.1289500785733716</v>
      </c>
      <c r="F153">
        <f ca="1">RAND()</f>
        <v>8.7654905446021392E-2</v>
      </c>
      <c r="G153">
        <f ca="1">RAND()</f>
        <v>0.22001133897077174</v>
      </c>
      <c r="H153">
        <f ca="1">RAND()</f>
        <v>0.58986500867135794</v>
      </c>
      <c r="I153">
        <f ca="1">RAND()</f>
        <v>0.90146655862192415</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Equip1002</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GO</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900</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417</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칼날 손잡이</v>
      </c>
      <c r="AL153">
        <v>1</v>
      </c>
      <c r="AM153" t="str">
        <f ca="1">IF(ROW()=2,AN153,OFFSET(AM153,-1,0)&amp;IF(LEN(AN153)=0,"",","&amp;AN153))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{"dy":16,"sl":1,"tp":"fe","vl":"Equip1101","cn":1,"pt":"GO","pr":1200}</v>
      </c>
    </row>
    <row r="154" spans="1:40">
      <c r="A154">
        <v>16</v>
      </c>
      <c r="B154">
        <v>2</v>
      </c>
      <c r="C154">
        <f>IF(B154&lt;=9,0,
IF(B154=10,1,2))</f>
        <v>0</v>
      </c>
      <c r="D154">
        <f ca="1">RAND()</f>
        <v>0.1328092004064485</v>
      </c>
      <c r="E154">
        <f ca="1">RAND()</f>
        <v>0.86997659581594222</v>
      </c>
      <c r="F154">
        <f ca="1">RAND()</f>
        <v>0.32431712845050975</v>
      </c>
      <c r="G154">
        <f ca="1">RAND()</f>
        <v>0.52194888049651544</v>
      </c>
      <c r="H154">
        <f ca="1">RAND()</f>
        <v>0.2660930747140271</v>
      </c>
      <c r="I154">
        <f ca="1">RAND()</f>
        <v>0.70502207705011066</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86997</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13</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3900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0.62506866939641526</v>
      </c>
      <c r="E155">
        <f ca="1">RAND()</f>
        <v>0.89068902296697583</v>
      </c>
      <c r="F155">
        <f ca="1">RAND()</f>
        <v>0.45354045725474768</v>
      </c>
      <c r="G155">
        <f ca="1">RAND()</f>
        <v>0.68151764590410679</v>
      </c>
      <c r="H155">
        <f ca="1">RAND()</f>
        <v>0.95916269761187123</v>
      </c>
      <c r="I155">
        <f ca="1">RAND()</f>
        <v>0.67098985945249501</v>
      </c>
      <c r="M155" t="str">
        <f ca="1">IF(LEN(J155)&lt;&gt;0,J155,VLOOKUP(D155+$B155,$BJ:$BK,MATCH($BK$1,$BJ$1:$BK$1,0),1))</f>
        <v>안 지정 캐릭터 PP 일반등급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89068</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13</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3900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460</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0.87690638911394159</v>
      </c>
      <c r="E156">
        <f ca="1">RAND()</f>
        <v>0.72118260883683061</v>
      </c>
      <c r="F156">
        <f ca="1">RAND()</f>
        <v>0.1750986991306267</v>
      </c>
      <c r="G156">
        <f ca="1">RAND()</f>
        <v>0.28746257025318833</v>
      </c>
      <c r="H156">
        <f ca="1">RAND()</f>
        <v>0.80109137900951211</v>
      </c>
      <c r="I156">
        <f ca="1">RAND()</f>
        <v>0.5869124343555101</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72118</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11</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3300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0.31026582749090881</v>
      </c>
      <c r="E157">
        <f ca="1">RAND()</f>
        <v>0.42203254445570748</v>
      </c>
      <c r="F157">
        <f ca="1">RAND()</f>
        <v>0.81118086948932555</v>
      </c>
      <c r="G157">
        <f ca="1">RAND()</f>
        <v>0.10591005484926264</v>
      </c>
      <c r="H157">
        <f ca="1">RAND()</f>
        <v>0.58074658987053229</v>
      </c>
      <c r="I157">
        <f ca="1">RAND()</f>
        <v>0.70826772191846732</v>
      </c>
      <c r="M157" t="str">
        <f ca="1">IF(LEN(J157)&lt;&gt;0,J157,VLOOKUP(D157+$B157,$BJ:$BK,MATCH($BK$1,$BJ$1:$BK$1,0),1))</f>
        <v>지정 장비</v>
      </c>
      <c r="N157" t="str">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Equip3301</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1</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DI</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12</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458</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0.60497823977807963</v>
      </c>
      <c r="E158">
        <f ca="1">RAND()</f>
        <v>0.23585317065788014</v>
      </c>
      <c r="F158">
        <f ca="1">RAND()</f>
        <v>0.51875353869230512</v>
      </c>
      <c r="G158">
        <f ca="1">RAND()</f>
        <v>0.19819667723816492</v>
      </c>
      <c r="H158">
        <f ca="1">RAND()</f>
        <v>0.73840065778020869</v>
      </c>
      <c r="I158">
        <f ca="1">RAND()</f>
        <v>0.68013553851837671</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Equip3001</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GO</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800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0.94302603864602497</v>
      </c>
      <c r="E159">
        <f ca="1">RAND()</f>
        <v>4.4530309383163047E-2</v>
      </c>
      <c r="F159">
        <f ca="1">RAND()</f>
        <v>0.52917814792988438</v>
      </c>
      <c r="G159">
        <f ca="1">RAND()</f>
        <v>0.97389100538648565</v>
      </c>
      <c r="H159">
        <f ca="1">RAND()</f>
        <v>0.96707618167569565</v>
      </c>
      <c r="I159">
        <f ca="1">RAND()</f>
        <v>0.41067784451833389</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Equip0201</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2900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426</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더블 이퀄라이저</v>
      </c>
      <c r="AL159">
        <v>1</v>
      </c>
      <c r="AM159" t="str">
        <f ca="1">IF(ROW()=2,AN159,OFFSET(AM159,-1,0)&amp;IF(LEN(AN159)=0,"",","&amp;AN159))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{"dy":16,"sl":7,"tp":"fe","vl":"Equip6201","cn":1,"pt":"GO","pr":9600}</v>
      </c>
    </row>
    <row r="160" spans="1:40">
      <c r="A160">
        <v>16</v>
      </c>
      <c r="B160">
        <v>8</v>
      </c>
      <c r="C160">
        <f>IF(B160&lt;=9,0,
IF(B160=10,1,2))</f>
        <v>0</v>
      </c>
      <c r="D160">
        <f ca="1">RAND()</f>
        <v>0.44295617884252125</v>
      </c>
      <c r="E160">
        <f ca="1">RAND()</f>
        <v>0.60175760467078354</v>
      </c>
      <c r="F160">
        <f ca="1">RAND()</f>
        <v>0.32281806161665727</v>
      </c>
      <c r="G160">
        <f ca="1">RAND()</f>
        <v>0.47119585796500563</v>
      </c>
      <c r="H160">
        <f ca="1">RAND()</f>
        <v>0.52071944453939434</v>
      </c>
      <c r="I160">
        <f ca="1">RAND()</f>
        <v>0.58550570623835696</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v>
      </c>
    </row>
    <row r="161" spans="1:40">
      <c r="A161">
        <v>16</v>
      </c>
      <c r="B161">
        <v>9</v>
      </c>
      <c r="C161">
        <f>IF(B161&lt;=9,0,
IF(B161=10,1,2))</f>
        <v>0</v>
      </c>
      <c r="D161">
        <f ca="1">RAND()</f>
        <v>0.14417539336268625</v>
      </c>
      <c r="E161">
        <f ca="1">RAND()</f>
        <v>0.93458296044593947</v>
      </c>
      <c r="F161">
        <f ca="1">RAND()</f>
        <v>0.48712974306504053</v>
      </c>
      <c r="G161">
        <f ca="1">RAND()</f>
        <v>0.79264998507524587</v>
      </c>
      <c r="H161">
        <f ca="1">RAND()</f>
        <v>0.54339647275415048</v>
      </c>
      <c r="I161">
        <f ca="1">RAND()</f>
        <v>0.69088469788786411</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
      </c>
      <c r="AL161">
        <v>1</v>
      </c>
      <c r="AM161" t="str">
        <f ca="1">IF(ROW()=2,AN161,OFFSET(AM161,-1,0)&amp;IF(LEN(AN161)=0,"",","&amp;AN161))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v>
      </c>
    </row>
    <row r="162" spans="1:40">
      <c r="A162">
        <v>17</v>
      </c>
      <c r="B162">
        <v>0</v>
      </c>
      <c r="C162">
        <f>IF(B162&lt;=9,0,
IF(B162=10,1,2))</f>
        <v>0</v>
      </c>
      <c r="D162">
        <f ca="1">RAND()</f>
        <v>0.65205613992576528</v>
      </c>
      <c r="E162">
        <f ca="1">RAND()</f>
        <v>0.77451249036839687</v>
      </c>
      <c r="F162">
        <f ca="1">RAND()</f>
        <v>0.83022980314107608</v>
      </c>
      <c r="G162">
        <f ca="1">RAND()</f>
        <v>0.50916453222555846</v>
      </c>
      <c r="H162">
        <f ca="1">RAND()</f>
        <v>0.99243198686548306</v>
      </c>
      <c r="I162">
        <f ca="1">RAND()</f>
        <v>0.12326729821492133</v>
      </c>
      <c r="M162" t="str">
        <f ca="1">IF(LEN(J162)&lt;&gt;0,J162,VLOOKUP(D162+$B162,$BJ:$BK,MATCH($BK$1,$BJ$1:$BK$1,0),1))</f>
        <v>지정 장비</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Equip6302</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GO</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22100</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423</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0.40564505221605163</v>
      </c>
      <c r="E163">
        <f ca="1">RAND()</f>
        <v>0.7192239626921979</v>
      </c>
      <c r="F163">
        <f ca="1">RAND()</f>
        <v>0.40342251591945</v>
      </c>
      <c r="G163">
        <f ca="1">RAND()</f>
        <v>1.9576265180283992E-2</v>
      </c>
      <c r="H163">
        <f ca="1">RAND()</f>
        <v>7.4837584531328494E-2</v>
      </c>
      <c r="I163">
        <f ca="1">RAND()</f>
        <v>0.68160004811054598</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Equip6102</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3700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0.23586382392319905</v>
      </c>
      <c r="E164">
        <f ca="1">RAND()</f>
        <v>0.4072169971856141</v>
      </c>
      <c r="F164">
        <f ca="1">RAND()</f>
        <v>0.56987167106190073</v>
      </c>
      <c r="G164">
        <f ca="1">RAND()</f>
        <v>0.44532274709549224</v>
      </c>
      <c r="H164">
        <f ca="1">RAND()</f>
        <v>0.29301604600971076</v>
      </c>
      <c r="I164">
        <f ca="1">RAND()</f>
        <v>0.46561916122858082</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40721</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7</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2100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454</v>
      </c>
      <c r="AD164">
        <v>1</v>
      </c>
      <c r="AE164" t="s">
        <v>129</v>
      </c>
      <c r="AF164">
        <v>219</v>
      </c>
      <c r="AG164">
        <v>139</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전설</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실체화된 마나</v>
      </c>
      <c r="AL164">
        <v>1</v>
      </c>
      <c r="AM164" t="str">
        <f ca="1">IF(ROW()=2,AN164,OFFSET(AM164,-1,0)&amp;IF(LEN(AN164)=0,"",","&amp;AN164))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{"dy":17,"sl":2,"tp":"fe","vl":"Equip3402","cn":1,"pt":"DI","pp":219,"pr":139}</v>
      </c>
    </row>
    <row r="165" spans="1:40">
      <c r="A165">
        <v>17</v>
      </c>
      <c r="B165">
        <v>3</v>
      </c>
      <c r="C165">
        <f>IF(B165&lt;=9,0,
IF(B165=10,1,2))</f>
        <v>0</v>
      </c>
      <c r="D165">
        <f ca="1">RAND()</f>
        <v>0.74187781204200642</v>
      </c>
      <c r="E165">
        <f ca="1">RAND()</f>
        <v>0.93716728676552541</v>
      </c>
      <c r="F165">
        <f ca="1">RAND()</f>
        <v>0.87233204676699816</v>
      </c>
      <c r="G165">
        <f ca="1">RAND()</f>
        <v>0.69100840812520004</v>
      </c>
      <c r="H165">
        <f ca="1">RAND()</f>
        <v>0.478178831809011</v>
      </c>
      <c r="I165">
        <f ca="1">RAND()</f>
        <v>0.28418910241491224</v>
      </c>
      <c r="M165" t="str">
        <f ca="1">IF(LEN(J165)&lt;&gt;0,J165,VLOOKUP(D165+$B165,$BJ:$BK,MATCH($BK$1,$BJ$1:$BK$1,0),1))</f>
        <v>안 지정 캐릭터 PP 일반등급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93716</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14</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4200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0.31584243112097821</v>
      </c>
      <c r="E166">
        <f ca="1">RAND()</f>
        <v>0.75630299873145745</v>
      </c>
      <c r="F166">
        <f ca="1">RAND()</f>
        <v>0.9155103479572857</v>
      </c>
      <c r="G166">
        <f ca="1">RAND()</f>
        <v>0.18372710334928344</v>
      </c>
      <c r="H166">
        <f ca="1">RAND()</f>
        <v>0.96792016224409938</v>
      </c>
      <c r="I166">
        <f ca="1">RAND()</f>
        <v>0.27285141289252179</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75630</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12</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3600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431</v>
      </c>
      <c r="AD166">
        <v>1</v>
      </c>
      <c r="AE166" t="s">
        <v>125</v>
      </c>
      <c r="AG166">
        <v>1500</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결사대의 활</v>
      </c>
      <c r="AL166">
        <v>1</v>
      </c>
      <c r="AM166" t="str">
        <f ca="1">IF(ROW()=2,AN166,OFFSET(AM166,-1,0)&amp;IF(LEN(AN166)=0,"",","&amp;AN166))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{"dy":17,"sl":4,"tp":"fe","vl":"Equip2101","cn":1,"pt":"GO","pr":1500}</v>
      </c>
    </row>
    <row r="167" spans="1:40">
      <c r="A167">
        <v>17</v>
      </c>
      <c r="B167">
        <v>5</v>
      </c>
      <c r="C167">
        <f>IF(B167&lt;=9,0,
IF(B167=10,1,2))</f>
        <v>0</v>
      </c>
      <c r="D167">
        <f ca="1">RAND()</f>
        <v>0.57591928361827782</v>
      </c>
      <c r="E167">
        <f ca="1">RAND()</f>
        <v>0.16833007636916641</v>
      </c>
      <c r="F167">
        <f ca="1">RAND()</f>
        <v>0.76095749060226958</v>
      </c>
      <c r="G167">
        <f ca="1">RAND()</f>
        <v>0.16350221005456789</v>
      </c>
      <c r="H167">
        <f ca="1">RAND()</f>
        <v>0.30863642711246664</v>
      </c>
      <c r="I167">
        <f ca="1">RAND()</f>
        <v>0.69882524680735625</v>
      </c>
      <c r="M167" t="str">
        <f ca="1">IF(LEN(J167)&lt;&gt;0,J167,VLOOKUP(D167+$B167,$BJ:$BK,MATCH($BK$1,$BJ$1:$BK$1,0),1))</f>
        <v>안 지정 캐릭터 PP 영웅등급</v>
      </c>
      <c r="N167">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16833</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5</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1500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0.85003017425308347</v>
      </c>
      <c r="E168">
        <f ca="1">RAND()</f>
        <v>0.63987893921835637</v>
      </c>
      <c r="F168">
        <f ca="1">RAND()</f>
        <v>0.72076331676074001</v>
      </c>
      <c r="G168">
        <f ca="1">RAND()</f>
        <v>0.81175755545277428</v>
      </c>
      <c r="H168">
        <f ca="1">RAND()</f>
        <v>0.21225497909552449</v>
      </c>
      <c r="I168">
        <f ca="1">RAND()</f>
        <v>0.70460568233306153</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Equip6301</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22700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0.6126330876912679</v>
      </c>
      <c r="E169">
        <f ca="1">RAND()</f>
        <v>0.41045471878538287</v>
      </c>
      <c r="F169">
        <f ca="1">RAND()</f>
        <v>0.48349952106972949</v>
      </c>
      <c r="G169">
        <f ca="1">RAND()</f>
        <v>0.17839434579852187</v>
      </c>
      <c r="H169">
        <f ca="1">RAND()</f>
        <v>0.86728493524691086</v>
      </c>
      <c r="I169">
        <f ca="1">RAND()</f>
        <v>0.99055869485601911</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Equip4302</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DI</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12</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424</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0.42746074885431773</v>
      </c>
      <c r="E170">
        <f ca="1">RAND()</f>
        <v>0.44761129417308776</v>
      </c>
      <c r="F170">
        <f ca="1">RAND()</f>
        <v>0.79835773649965613</v>
      </c>
      <c r="G170">
        <f ca="1">RAND()</f>
        <v>0.32891778576481501</v>
      </c>
      <c r="H170">
        <f ca="1">RAND()</f>
        <v>0.48663949844576071</v>
      </c>
      <c r="I170">
        <f ca="1">RAND()</f>
        <v>0.38816447130310061</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0.56395652678694086</v>
      </c>
      <c r="E171">
        <f ca="1">RAND()</f>
        <v>0.73673120573469397</v>
      </c>
      <c r="F171">
        <f ca="1">RAND()</f>
        <v>0.74465279734768253</v>
      </c>
      <c r="G171">
        <f ca="1">RAND()</f>
        <v>0.60427545992727927</v>
      </c>
      <c r="H171">
        <f ca="1">RAND()</f>
        <v>0.96200319382600308</v>
      </c>
      <c r="I171">
        <f ca="1">RAND()</f>
        <v>1.7604823217470922E-2</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0.51955004084177048</v>
      </c>
      <c r="E172">
        <f ca="1">RAND()</f>
        <v>0.30806825317721886</v>
      </c>
      <c r="F172">
        <f ca="1">RAND()</f>
        <v>0.19490643041557287</v>
      </c>
      <c r="G172">
        <f ca="1">RAND()</f>
        <v>0.63503248425233949</v>
      </c>
      <c r="H172">
        <f ca="1">RAND()</f>
        <v>0.59331987290911836</v>
      </c>
      <c r="I172">
        <f ca="1">RAND()</f>
        <v>0.64094779418577474</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Equip2301</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GO</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7700</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0.65011059606140875</v>
      </c>
      <c r="E173">
        <f ca="1">RAND()</f>
        <v>0.77251420967041318</v>
      </c>
      <c r="F173">
        <f ca="1">RAND()</f>
        <v>0.15317776628278335</v>
      </c>
      <c r="G173">
        <f ca="1">RAND()</f>
        <v>0.83938149502615311</v>
      </c>
      <c r="H173">
        <f ca="1">RAND()</f>
        <v>0.94561881865517172</v>
      </c>
      <c r="I173">
        <f ca="1">RAND()</f>
        <v>0.88104707889366152</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Equip6302</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GO</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22900</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0.81131076391664281</v>
      </c>
      <c r="E174">
        <f ca="1">RAND()</f>
        <v>0.88037061882750867</v>
      </c>
      <c r="F174">
        <f ca="1">RAND()</f>
        <v>0.15350772259345136</v>
      </c>
      <c r="G174">
        <f ca="1">RAND()</f>
        <v>0.23182405806961792</v>
      </c>
      <c r="H174">
        <f ca="1">RAND()</f>
        <v>0.1146588766508071</v>
      </c>
      <c r="I174">
        <f ca="1">RAND()</f>
        <v>0.47273879648163264</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88037</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13</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3900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471</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0.61236832217135961</v>
      </c>
      <c r="E175">
        <f ca="1">RAND()</f>
        <v>3.4377770406864294E-2</v>
      </c>
      <c r="F175">
        <f ca="1">RAND()</f>
        <v>0.62706174311445595</v>
      </c>
      <c r="G175">
        <f ca="1">RAND()</f>
        <v>0.82517568094049176</v>
      </c>
      <c r="H175">
        <f ca="1">RAND()</f>
        <v>0.13389006148123617</v>
      </c>
      <c r="I175">
        <f ca="1">RAND()</f>
        <v>0.68294485089697854</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3437</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3</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900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0.56815036087323156</v>
      </c>
      <c r="E176">
        <f ca="1">RAND()</f>
        <v>0.84750913464810729</v>
      </c>
      <c r="F176">
        <f ca="1">RAND()</f>
        <v>0.49886729419452835</v>
      </c>
      <c r="G176">
        <f ca="1">RAND()</f>
        <v>0.10990734895366994</v>
      </c>
      <c r="H176">
        <f ca="1">RAND()</f>
        <v>0.20147993295923916</v>
      </c>
      <c r="I176">
        <f ca="1">RAND()</f>
        <v>0.28883640918957709</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84750</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13</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3900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418</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0.2418058828906775</v>
      </c>
      <c r="E177">
        <f ca="1">RAND()</f>
        <v>0.94108627474585416</v>
      </c>
      <c r="F177">
        <f ca="1">RAND()</f>
        <v>0.32399876853737308</v>
      </c>
      <c r="G177">
        <f ca="1">RAND()</f>
        <v>0.47900763989630446</v>
      </c>
      <c r="H177">
        <f ca="1">RAND()</f>
        <v>0.5602928359734981</v>
      </c>
      <c r="I177">
        <f ca="1">RAND()</f>
        <v>1.1986708858180206E-2</v>
      </c>
      <c r="M177" t="str">
        <f ca="1">IF(LEN(J177)&lt;&gt;0,J177,VLOOKUP(D177+$B177,$BJ:$BK,MATCH($BK$1,$BJ$1:$BK$1,0),1))</f>
        <v>지정 장비</v>
      </c>
      <c r="N177" t="str">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Equip8102</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1</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7500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483</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용력의 방패</v>
      </c>
      <c r="AL177">
        <v>1</v>
      </c>
      <c r="AM177" t="str">
        <f ca="1">IF(ROW()=2,AN177,OFFSET(AM177,-1,0)&amp;IF(LEN(AN177)=0,"",","&amp;AN177))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{"dy":18,"sl":5,"tp":"fe","vl":"Equip7101","cn":1,"pt":"GO","pr":3600}</v>
      </c>
    </row>
    <row r="178" spans="1:40">
      <c r="A178">
        <v>18</v>
      </c>
      <c r="B178">
        <v>6</v>
      </c>
      <c r="C178">
        <f>IF(B178&lt;=9,0,
IF(B178=10,1,2))</f>
        <v>0</v>
      </c>
      <c r="D178">
        <f ca="1">RAND()</f>
        <v>0.27341758819261197</v>
      </c>
      <c r="E178">
        <f ca="1">RAND()</f>
        <v>0.17696636956796308</v>
      </c>
      <c r="F178">
        <f ca="1">RAND()</f>
        <v>0.47634103256124805</v>
      </c>
      <c r="G178">
        <f ca="1">RAND()</f>
        <v>0.94273360993170985</v>
      </c>
      <c r="H178">
        <f ca="1">RAND()</f>
        <v>8.7207795666370824E-2</v>
      </c>
      <c r="I178">
        <f ca="1">RAND()</f>
        <v>0.17150717761011047</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Equip2101</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GO</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1100</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0.4049212860316842</v>
      </c>
      <c r="E179">
        <f ca="1">RAND()</f>
        <v>0.3050162816524512</v>
      </c>
      <c r="F179">
        <f ca="1">RAND()</f>
        <v>0.73855524233595271</v>
      </c>
      <c r="G179">
        <f ca="1">RAND()</f>
        <v>0.26213783674263513</v>
      </c>
      <c r="H179">
        <f ca="1">RAND()</f>
        <v>0.91360786485857137</v>
      </c>
      <c r="I179">
        <f ca="1">RAND()</f>
        <v>0.37189587835898252</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Equip3202</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2900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501</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으깨어 부수는 자</v>
      </c>
      <c r="AL179">
        <v>1</v>
      </c>
      <c r="AM179" t="str">
        <f ca="1">IF(ROW()=2,AN179,OFFSET(AM179,-1,0)&amp;IF(LEN(AN179)=0,"",","&amp;AN179))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{"dy":18,"sl":7,"tp":"fe","vl":"Equip8002","cn":1,"pt":"GO","pr":4500}</v>
      </c>
    </row>
    <row r="180" spans="1:40">
      <c r="A180">
        <v>18</v>
      </c>
      <c r="B180">
        <v>8</v>
      </c>
      <c r="C180">
        <f>IF(B180&lt;=9,0,
IF(B180=10,1,2))</f>
        <v>0</v>
      </c>
      <c r="D180">
        <f ca="1">RAND()</f>
        <v>0.53097347144053808</v>
      </c>
      <c r="E180">
        <f ca="1">RAND()</f>
        <v>0.74814122397917826</v>
      </c>
      <c r="F180">
        <f ca="1">RAND()</f>
        <v>0.15869091913007871</v>
      </c>
      <c r="G180">
        <f ca="1">RAND()</f>
        <v>0.33979771613350584</v>
      </c>
      <c r="H180">
        <f ca="1">RAND()</f>
        <v>0.89804741911397346</v>
      </c>
      <c r="I180">
        <f ca="1">RAND()</f>
        <v>0.49309946565864826</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fl2</v>
      </c>
      <c r="AB180" t="s">
        <v>439</v>
      </c>
      <c r="AC180" t="s">
        <v>493</v>
      </c>
      <c r="AD180">
        <v>1</v>
      </c>
      <c r="AE180" t="s">
        <v>129</v>
      </c>
      <c r="AF180">
        <v>70</v>
      </c>
      <c r="AG180">
        <v>49</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무테이</v>
      </c>
      <c r="AL180">
        <v>1</v>
      </c>
      <c r="AM180" t="str">
        <f ca="1">IF(ROW()=2,AN180,OFFSET(AM180,-1,0)&amp;IF(LEN(AN180)=0,"",","&amp;AN180))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{"dy":18,"sl":8,"tp":"fl2","vl":"Actor3021","cn":1,"pt":"DI","pp":70,"pr":49}</v>
      </c>
    </row>
    <row r="181" spans="1:40">
      <c r="A181">
        <v>18</v>
      </c>
      <c r="B181">
        <v>9</v>
      </c>
      <c r="C181">
        <f>IF(B181&lt;=9,0,
IF(B181=10,1,2))</f>
        <v>0</v>
      </c>
      <c r="D181">
        <f ca="1">RAND()</f>
        <v>9.4290293770646905E-2</v>
      </c>
      <c r="E181">
        <f ca="1">RAND()</f>
        <v>0.55913690592946463</v>
      </c>
      <c r="F181">
        <f ca="1">RAND()</f>
        <v>0.64579389439381241</v>
      </c>
      <c r="G181">
        <f ca="1">RAND()</f>
        <v>0.66703320533596511</v>
      </c>
      <c r="H181">
        <f ca="1">RAND()</f>
        <v>0.55863264627394327</v>
      </c>
      <c r="I181">
        <f ca="1">RAND()</f>
        <v>5.242950744889574E-2</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fl3</v>
      </c>
      <c r="AB181" t="s">
        <v>440</v>
      </c>
      <c r="AC181" t="s">
        <v>493</v>
      </c>
      <c r="AD181">
        <v>1</v>
      </c>
      <c r="AE181" t="s">
        <v>129</v>
      </c>
      <c r="AF181">
        <v>70</v>
      </c>
      <c r="AG181">
        <v>49</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무테이</v>
      </c>
      <c r="AL181">
        <v>1</v>
      </c>
      <c r="AM181" t="str">
        <f ca="1">IF(ROW()=2,AN181,OFFSET(AM181,-1,0)&amp;IF(LEN(AN181)=0,"",","&amp;AN181))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{"dy":18,"sl":9,"tp":"fl3","vl":"Actor3021","cn":1,"pt":"DI","pp":70,"pr":49}</v>
      </c>
    </row>
    <row r="182" spans="1:40">
      <c r="A182">
        <v>19</v>
      </c>
      <c r="B182">
        <v>0</v>
      </c>
      <c r="C182">
        <f>IF(B182&lt;=9,0,
IF(B182=10,1,2))</f>
        <v>0</v>
      </c>
      <c r="D182">
        <f ca="1">RAND()</f>
        <v>0.32933710809759287</v>
      </c>
      <c r="E182">
        <f ca="1">RAND()</f>
        <v>0.88303976364515302</v>
      </c>
      <c r="F182">
        <f ca="1">RAND()</f>
        <v>0.26606680004767413</v>
      </c>
      <c r="G182">
        <f ca="1">RAND()</f>
        <v>0.54640172345796356</v>
      </c>
      <c r="H182">
        <f ca="1">RAND()</f>
        <v>0.13295044393812194</v>
      </c>
      <c r="I182">
        <f ca="1">RAND()</f>
        <v>6.8212322975102158E-2</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Equip7302</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GO</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22000</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482</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몬스터 세포</v>
      </c>
      <c r="AL182">
        <v>1</v>
      </c>
      <c r="AM182" t="str">
        <f ca="1">IF(ROW()=2,AN182,OFFSET(AM182,-1,0)&amp;IF(LEN(AN182)=0,"",","&amp;AN182))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{"dy":19,"sl":0,"tp":"fe","vl":"Equip2102","cn":1,"pt":"GO","pr":1300}</v>
      </c>
    </row>
    <row r="183" spans="1:40">
      <c r="A183">
        <v>19</v>
      </c>
      <c r="B183">
        <v>1</v>
      </c>
      <c r="C183">
        <f>IF(B183&lt;=9,0,
IF(B183=10,1,2))</f>
        <v>0</v>
      </c>
      <c r="D183">
        <f ca="1">RAND()</f>
        <v>0.22454729626923331</v>
      </c>
      <c r="E183">
        <f ca="1">RAND()</f>
        <v>0.13051980493230964</v>
      </c>
      <c r="F183">
        <f ca="1">RAND()</f>
        <v>0.94898960410721656</v>
      </c>
      <c r="G183">
        <f ca="1">RAND()</f>
        <v>0.25905642739526547</v>
      </c>
      <c r="H183">
        <f ca="1">RAND()</f>
        <v>0.47699043491196724</v>
      </c>
      <c r="I183">
        <f ca="1">RAND()</f>
        <v>0.70934139683331676</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Equip1002</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GO</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800</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0.64424501186048655</v>
      </c>
      <c r="E184">
        <f ca="1">RAND()</f>
        <v>0.7364958366256994</v>
      </c>
      <c r="F184">
        <f ca="1">RAND()</f>
        <v>0.19720713345567165</v>
      </c>
      <c r="G184">
        <f ca="1">RAND()</f>
        <v>0.54991243620183883</v>
      </c>
      <c r="H184">
        <f ca="1">RAND()</f>
        <v>0.14078459726452108</v>
      </c>
      <c r="I184">
        <f ca="1">RAND()</f>
        <v>0.7506987249310435</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73649</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11</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3300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0.22996180546958833</v>
      </c>
      <c r="E185">
        <f ca="1">RAND()</f>
        <v>0.46702325418835666</v>
      </c>
      <c r="F185">
        <f ca="1">RAND()</f>
        <v>0.75481363804236556</v>
      </c>
      <c r="G185">
        <f ca="1">RAND()</f>
        <v>0.44347000932174518</v>
      </c>
      <c r="H185">
        <f ca="1">RAND()</f>
        <v>0.58809437881192872</v>
      </c>
      <c r="I185">
        <f ca="1">RAND()</f>
        <v>0.85609962103212445</v>
      </c>
      <c r="M185" t="str">
        <f ca="1">IF(LEN(J185)&lt;&gt;0,J185,VLOOKUP(D185+$B185,$BJ:$BK,MATCH($BK$1,$BJ$1:$BK$1,0),1))</f>
        <v>안 지정 캐릭터 PP 영웅등급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46702</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8</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2400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0.1380614984295816</v>
      </c>
      <c r="E186">
        <f ca="1">RAND()</f>
        <v>0.94795840878797177</v>
      </c>
      <c r="F186">
        <f ca="1">RAND()</f>
        <v>0.72218768031116976</v>
      </c>
      <c r="G186">
        <f ca="1">RAND()</f>
        <v>0.44105191871795257</v>
      </c>
      <c r="H186">
        <f ca="1">RAND()</f>
        <v>0.31878603696496521</v>
      </c>
      <c r="I186">
        <f ca="1">RAND()</f>
        <v>0.52351757604170701</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94795</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14</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4200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501</v>
      </c>
      <c r="AD186">
        <v>1</v>
      </c>
      <c r="AE186" t="s">
        <v>125</v>
      </c>
      <c r="AG186">
        <v>5200</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으깨어 부수는 자</v>
      </c>
      <c r="AL186">
        <v>1</v>
      </c>
      <c r="AM186" t="str">
        <f ca="1">IF(ROW()=2,AN186,OFFSET(AM186,-1,0)&amp;IF(LEN(AN186)=0,"",","&amp;AN186))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{"dy":19,"sl":4,"tp":"fe","vl":"Equip8002","cn":1,"pt":"GO","pr":5200}</v>
      </c>
    </row>
    <row r="187" spans="1:40">
      <c r="A187">
        <v>19</v>
      </c>
      <c r="B187">
        <v>5</v>
      </c>
      <c r="C187">
        <f>IF(B187&lt;=9,0,
IF(B187=10,1,2))</f>
        <v>0</v>
      </c>
      <c r="D187">
        <f ca="1">RAND()</f>
        <v>0.21724599905966679</v>
      </c>
      <c r="E187">
        <f ca="1">RAND()</f>
        <v>0.91869465065473011</v>
      </c>
      <c r="F187">
        <f ca="1">RAND()</f>
        <v>0.65461477384530364</v>
      </c>
      <c r="G187">
        <f ca="1">RAND()</f>
        <v>0.64468152418306557</v>
      </c>
      <c r="H187">
        <f ca="1">RAND()</f>
        <v>0.40852865278841899</v>
      </c>
      <c r="I187">
        <f ca="1">RAND()</f>
        <v>0.59566356394634978</v>
      </c>
      <c r="M187" t="str">
        <f ca="1">IF(LEN(J187)&lt;&gt;0,J187,VLOOKUP(D187+$B187,$BJ:$BK,MATCH($BK$1,$BJ$1:$BK$1,0),1))</f>
        <v>지정 장비</v>
      </c>
      <c r="N187" t="str">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Equip8101</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1</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8100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0.40609338807517614</v>
      </c>
      <c r="E188">
        <f ca="1">RAND()</f>
        <v>0.17601797009020959</v>
      </c>
      <c r="F188">
        <f ca="1">RAND()</f>
        <v>0.43251684251209377</v>
      </c>
      <c r="G188">
        <f ca="1">RAND()</f>
        <v>0.50673052320104273</v>
      </c>
      <c r="H188">
        <f ca="1">RAND()</f>
        <v>0.16969877683003642</v>
      </c>
      <c r="I188">
        <f ca="1">RAND()</f>
        <v>0.68002619143232745</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Equip2002</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800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294</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템플러 쉴드</v>
      </c>
      <c r="AL188">
        <v>1</v>
      </c>
      <c r="AM188" t="str">
        <f ca="1">IF(ROW()=2,AN188,OFFSET(AM188,-1,0)&amp;IF(LEN(AN188)=0,"",","&amp;AN188))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{"dy":19,"sl":6,"tp":"fe","vl":"Equip7001","cn":1,"pt":"GO","pr":1800}</v>
      </c>
    </row>
    <row r="189" spans="1:40">
      <c r="A189">
        <v>19</v>
      </c>
      <c r="B189">
        <v>7</v>
      </c>
      <c r="C189">
        <f>IF(B189&lt;=9,0,
IF(B189=10,1,2))</f>
        <v>0</v>
      </c>
      <c r="D189">
        <f ca="1">RAND()</f>
        <v>5.8018151208753199E-2</v>
      </c>
      <c r="E189">
        <f ca="1">RAND()</f>
        <v>0.20592976296892473</v>
      </c>
      <c r="F189">
        <f ca="1">RAND()</f>
        <v>8.5128719342163817E-2</v>
      </c>
      <c r="G189">
        <f ca="1">RAND()</f>
        <v>0.29012649870250995</v>
      </c>
      <c r="H189">
        <f ca="1">RAND()</f>
        <v>0.99456194767556871</v>
      </c>
      <c r="I189">
        <f ca="1">RAND()</f>
        <v>0.26555647678297478</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Equip2102</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1100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0.47579459496328158</v>
      </c>
      <c r="E190">
        <f ca="1">RAND()</f>
        <v>0.21675230379279109</v>
      </c>
      <c r="F190">
        <f ca="1">RAND()</f>
        <v>0.59646147794255222</v>
      </c>
      <c r="G190">
        <f ca="1">RAND()</f>
        <v>1.7743471567335023E-2</v>
      </c>
      <c r="H190">
        <f ca="1">RAND()</f>
        <v>0.3013344049286536</v>
      </c>
      <c r="I190">
        <f ca="1">RAND()</f>
        <v>0.63214069847363685</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0.39230906826909684</v>
      </c>
      <c r="E191">
        <f ca="1">RAND()</f>
        <v>0.39332393587041437</v>
      </c>
      <c r="F191">
        <f ca="1">RAND()</f>
        <v>0.27035852595293497</v>
      </c>
      <c r="G191">
        <f ca="1">RAND()</f>
        <v>0.83526351675363497</v>
      </c>
      <c r="H191">
        <f ca="1">RAND()</f>
        <v>0.64576416338653297</v>
      </c>
      <c r="I191">
        <f ca="1">RAND()</f>
        <v>0.73766634321109315</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0.39508122143775626</v>
      </c>
      <c r="E192">
        <f ca="1">RAND()</f>
        <v>0.83421024415931744</v>
      </c>
      <c r="F192">
        <f ca="1">RAND()</f>
        <v>0.29925806031613766</v>
      </c>
      <c r="G192">
        <f ca="1">RAND()</f>
        <v>0.61328868643541234</v>
      </c>
      <c r="H192">
        <f ca="1">RAND()</f>
        <v>0.13104912377761924</v>
      </c>
      <c r="I192">
        <f ca="1">RAND()</f>
        <v>0.9399588797715096</v>
      </c>
      <c r="M192" t="str">
        <f ca="1">IF(LEN(J192)&lt;&gt;0,J192,VLOOKUP(D192+$B192,$BJ:$BK,MATCH($BK$1,$BJ$1:$BK$1,0),1))</f>
        <v>지정 장비</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Equip7201</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GO</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9900</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379</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0.41020897574108484</v>
      </c>
      <c r="E193">
        <f ca="1">RAND()</f>
        <v>0.82074172263321787</v>
      </c>
      <c r="F193">
        <f ca="1">RAND()</f>
        <v>0.89143097739326838</v>
      </c>
      <c r="G193">
        <f ca="1">RAND()</f>
        <v>0.11000005960603454</v>
      </c>
      <c r="H193">
        <f ca="1">RAND()</f>
        <v>0.75579781233255261</v>
      </c>
      <c r="I193">
        <f ca="1">RAND()</f>
        <v>0.70147784138467262</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Equip7102</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3700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436</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0.13657757243490709</v>
      </c>
      <c r="E194">
        <f ca="1">RAND()</f>
        <v>0.36822538790577153</v>
      </c>
      <c r="F194">
        <f ca="1">RAND()</f>
        <v>0.15240560778836065</v>
      </c>
      <c r="G194">
        <f ca="1">RAND()</f>
        <v>0.5884981914014551</v>
      </c>
      <c r="H194">
        <f ca="1">RAND()</f>
        <v>0.70877873605992192</v>
      </c>
      <c r="I194">
        <f ca="1">RAND()</f>
        <v>2.2558770599291456E-2</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36822</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7</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2100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9.8091314095805071E-3</v>
      </c>
      <c r="E195">
        <f ca="1">RAND()</f>
        <v>0.42641546372949957</v>
      </c>
      <c r="F195">
        <f ca="1">RAND()</f>
        <v>6.6014925488904641E-2</v>
      </c>
      <c r="G195">
        <f ca="1">RAND()</f>
        <v>0.49611827414271636</v>
      </c>
      <c r="H195">
        <f ca="1">RAND()</f>
        <v>0.688078948367008</v>
      </c>
      <c r="I195">
        <f ca="1">RAND()</f>
        <v>0.91632903966435086</v>
      </c>
      <c r="M195" t="str">
        <f ca="1">IF(LEN(J195)&lt;&gt;0,J195,VLOOKUP(D195+$B195,$BJ:$BK,MATCH($BK$1,$BJ$1:$BK$1,0),1))</f>
        <v>안 지정 캐릭터 PP 영웅등급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42641</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8</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2400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453</v>
      </c>
      <c r="AD195">
        <v>1</v>
      </c>
      <c r="AE195" t="s">
        <v>129</v>
      </c>
      <c r="AF195">
        <v>209</v>
      </c>
      <c r="AG195">
        <v>119</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전설</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요정왕의 활</v>
      </c>
      <c r="AL195">
        <v>1</v>
      </c>
      <c r="AM195" t="str">
        <f ca="1">IF(ROW()=2,AN195,OFFSET(AM195,-1,0)&amp;IF(LEN(AN195)=0,"",","&amp;AN195))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{"dy":20,"sl":3,"tp":"fe","vl":"Equip2402","cn":1,"pt":"DI","pp":209,"pr":119}</v>
      </c>
    </row>
    <row r="196" spans="1:40">
      <c r="A196">
        <v>20</v>
      </c>
      <c r="B196">
        <v>4</v>
      </c>
      <c r="C196">
        <f>IF(B196&lt;=9,0,
IF(B196=10,1,2))</f>
        <v>0</v>
      </c>
      <c r="D196">
        <f ca="1">RAND()</f>
        <v>9.0424055749842469E-2</v>
      </c>
      <c r="E196">
        <f ca="1">RAND()</f>
        <v>9.7219397979943833E-2</v>
      </c>
      <c r="F196">
        <f ca="1">RAND()</f>
        <v>0.3673837947067975</v>
      </c>
      <c r="G196">
        <f ca="1">RAND()</f>
        <v>0.62196579228184834</v>
      </c>
      <c r="H196">
        <f ca="1">RAND()</f>
        <v>0.9404167432684406</v>
      </c>
      <c r="I196">
        <f ca="1">RAND()</f>
        <v>0.7330292368817003</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9721</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4</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1200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393</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0.59667507195586567</v>
      </c>
      <c r="E197">
        <f ca="1">RAND()</f>
        <v>0.21877396886276324</v>
      </c>
      <c r="F197">
        <f ca="1">RAND()</f>
        <v>0.11066058051136751</v>
      </c>
      <c r="G197">
        <f ca="1">RAND()</f>
        <v>0.93472629370275573</v>
      </c>
      <c r="H197">
        <f ca="1">RAND()</f>
        <v>0.79851570840550079</v>
      </c>
      <c r="I197">
        <f ca="1">RAND()</f>
        <v>0.6898447664474765</v>
      </c>
      <c r="M197" t="str">
        <f ca="1">IF(LEN(J197)&lt;&gt;0,J197,VLOOKUP(D197+$B197,$BJ:$BK,MATCH($BK$1,$BJ$1:$BK$1,0),1))</f>
        <v>안 지정 캐릭터 PP 영웅등급</v>
      </c>
      <c r="N197">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21877</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5</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1500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378</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8.70969814458874E-2</v>
      </c>
      <c r="E198">
        <f ca="1">RAND()</f>
        <v>0.60951686459273469</v>
      </c>
      <c r="F198">
        <f ca="1">RAND()</f>
        <v>0.26067847719183646</v>
      </c>
      <c r="G198">
        <f ca="1">RAND()</f>
        <v>0.87957736402004927</v>
      </c>
      <c r="H198">
        <f ca="1">RAND()</f>
        <v>0.86275937781837619</v>
      </c>
      <c r="I198">
        <f ca="1">RAND()</f>
        <v>0.4598043237484799</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Equip6202</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9400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501</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으깨어 부수는 자</v>
      </c>
      <c r="AL198">
        <v>1</v>
      </c>
      <c r="AM198" t="str">
        <f ca="1">IF(ROW()=2,AN198,OFFSET(AM198,-1,0)&amp;IF(LEN(AN198)=0,"",","&amp;AN198))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{"dy":20,"sl":6,"tp":"fe","vl":"Equip8002","cn":1,"pt":"GO","pr":4600}</v>
      </c>
    </row>
    <row r="199" spans="1:40">
      <c r="A199">
        <v>20</v>
      </c>
      <c r="B199">
        <v>7</v>
      </c>
      <c r="C199">
        <f>IF(B199&lt;=9,0,
IF(B199=10,1,2))</f>
        <v>0</v>
      </c>
      <c r="D199">
        <f ca="1">RAND()</f>
        <v>0.80519023984251858</v>
      </c>
      <c r="E199">
        <f ca="1">RAND()</f>
        <v>0.31375678320735911</v>
      </c>
      <c r="F199">
        <f ca="1">RAND()</f>
        <v>0.51761400623658815</v>
      </c>
      <c r="G199">
        <f ca="1">RAND()</f>
        <v>0.73929851483639508</v>
      </c>
      <c r="H199">
        <f ca="1">RAND()</f>
        <v>0.98500388645412829</v>
      </c>
      <c r="I199">
        <f ca="1">RAND()</f>
        <v>0.59653258204983095</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Equip3202</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3100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402</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0.17304550757776327</v>
      </c>
      <c r="E200">
        <f ca="1">RAND()</f>
        <v>0.99565817264458345</v>
      </c>
      <c r="F200">
        <f ca="1">RAND()</f>
        <v>0.46861383148260494</v>
      </c>
      <c r="G200">
        <f ca="1">RAND()</f>
        <v>0.40865126244678251</v>
      </c>
      <c r="H200">
        <f ca="1">RAND()</f>
        <v>4.1615665495279064E-2</v>
      </c>
      <c r="I200">
        <f ca="1">RAND()</f>
        <v>0.65131609469747609</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
      </c>
      <c r="AL200">
        <v>1</v>
      </c>
      <c r="AM200" t="str">
        <f ca="1">IF(ROW()=2,AN200,OFFSET(AM200,-1,0)&amp;IF(LEN(AN200)=0,"",","&amp;AN200))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v>
      </c>
    </row>
    <row r="201" spans="1:40">
      <c r="A201">
        <v>20</v>
      </c>
      <c r="B201">
        <v>9</v>
      </c>
      <c r="C201">
        <f>IF(B201&lt;=9,0,
IF(B201=10,1,2))</f>
        <v>0</v>
      </c>
      <c r="D201">
        <f ca="1">RAND()</f>
        <v>0.35642500500964902</v>
      </c>
      <c r="E201">
        <f ca="1">RAND()</f>
        <v>3.8941433783076462E-2</v>
      </c>
      <c r="F201">
        <f ca="1">RAND()</f>
        <v>0.9089573562277905</v>
      </c>
      <c r="G201">
        <f ca="1">RAND()</f>
        <v>0.82264603654481927</v>
      </c>
      <c r="H201">
        <f ca="1">RAND()</f>
        <v>9.5019567888736556E-2</v>
      </c>
      <c r="I201">
        <f ca="1">RAND()</f>
        <v>9.4495826345149747E-2</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
      </c>
      <c r="AL201">
        <v>1</v>
      </c>
      <c r="AM201" t="str">
        <f ca="1">IF(ROW()=2,AN201,OFFSET(AM201,-1,0)&amp;IF(LEN(AN201)=0,"",","&amp;AN201))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v>
      </c>
    </row>
    <row r="202" spans="1:40">
      <c r="A202">
        <v>21</v>
      </c>
      <c r="B202">
        <v>0</v>
      </c>
      <c r="C202">
        <f>IF(B202&lt;=9,0,
IF(B202=10,1,2))</f>
        <v>0</v>
      </c>
      <c r="D202">
        <f ca="1">RAND()</f>
        <v>0.54364422389413636</v>
      </c>
      <c r="E202">
        <f ca="1">RAND()</f>
        <v>0.1351257316597303</v>
      </c>
      <c r="F202">
        <f ca="1">RAND()</f>
        <v>0.2422891194957647</v>
      </c>
      <c r="G202">
        <f ca="1">RAND()</f>
        <v>0.25727114325860434</v>
      </c>
      <c r="H202">
        <f ca="1">RAND()</f>
        <v>0.35305952745641267</v>
      </c>
      <c r="I202">
        <f ca="1">RAND()</f>
        <v>0.64288174104119522</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Equip1002</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GO</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800</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377</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0.63820581480754857</v>
      </c>
      <c r="E203">
        <f ca="1">RAND()</f>
        <v>0.14492147507504738</v>
      </c>
      <c r="F203">
        <f ca="1">RAND()</f>
        <v>0.40888953367344472</v>
      </c>
      <c r="G203">
        <f ca="1">RAND()</f>
        <v>0.53214789237011773</v>
      </c>
      <c r="H203">
        <f ca="1">RAND()</f>
        <v>0.38731700721944973</v>
      </c>
      <c r="I203">
        <f ca="1">RAND()</f>
        <v>0.40973853024274121</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Equip1101</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GO</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1200</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376</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0.129642484219464</v>
      </c>
      <c r="E204">
        <f ca="1">RAND()</f>
        <v>1.723301766810259E-2</v>
      </c>
      <c r="F204">
        <f ca="1">RAND()</f>
        <v>0.10154836425422487</v>
      </c>
      <c r="G204">
        <f ca="1">RAND()</f>
        <v>0.25309557473863609</v>
      </c>
      <c r="H204">
        <f ca="1">RAND()</f>
        <v>0.79714235098373631</v>
      </c>
      <c r="I204">
        <f ca="1">RAND()</f>
        <v>0.90893065128262096</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1723</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3</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900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502</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태양과 달과 별</v>
      </c>
      <c r="AL204">
        <v>1</v>
      </c>
      <c r="AM204" t="str">
        <f ca="1">IF(ROW()=2,AN204,OFFSET(AM204,-1,0)&amp;IF(LEN(AN204)=0,"",","&amp;AN204))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{"dy":21,"sl":2,"tp":"fe","vl":"Equip3302","cn":1,"pt":"DI","pr":11}</v>
      </c>
    </row>
    <row r="205" spans="1:40">
      <c r="A205">
        <v>21</v>
      </c>
      <c r="B205">
        <v>3</v>
      </c>
      <c r="C205">
        <f>IF(B205&lt;=9,0,
IF(B205=10,1,2))</f>
        <v>0</v>
      </c>
      <c r="D205">
        <f ca="1">RAND()</f>
        <v>0.70562175209137967</v>
      </c>
      <c r="E205">
        <f ca="1">RAND()</f>
        <v>0.84271938498439825</v>
      </c>
      <c r="F205">
        <f ca="1">RAND()</f>
        <v>0.55231971449444106</v>
      </c>
      <c r="G205">
        <f ca="1">RAND()</f>
        <v>0.61146572123929899</v>
      </c>
      <c r="H205">
        <f ca="1">RAND()</f>
        <v>0.80468081885874432</v>
      </c>
      <c r="I205">
        <f ca="1">RAND()</f>
        <v>0.88743881520001111</v>
      </c>
      <c r="M205" t="str">
        <f ca="1">IF(LEN(J205)&lt;&gt;0,J205,VLOOKUP(D205+$B205,$BJ:$BK,MATCH($BK$1,$BJ$1:$BK$1,0),1))</f>
        <v>안 지정 캐릭터 PP 일반등급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84271</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13</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3900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503</v>
      </c>
      <c r="AD205">
        <v>1</v>
      </c>
      <c r="AE205" t="s">
        <v>129</v>
      </c>
      <c r="AG205">
        <v>10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홍연의 해머</v>
      </c>
      <c r="AL205">
        <v>1</v>
      </c>
      <c r="AM205" t="str">
        <f ca="1">IF(ROW()=2,AN205,OFFSET(AM205,-1,0)&amp;IF(LEN(AN205)=0,"",","&amp;AN205))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{"dy":21,"sl":3,"tp":"fe","vl":"Equip4301","cn":1,"pt":"DI","pr":10}</v>
      </c>
    </row>
    <row r="206" spans="1:40">
      <c r="A206">
        <v>21</v>
      </c>
      <c r="B206">
        <v>4</v>
      </c>
      <c r="C206">
        <f>IF(B206&lt;=9,0,
IF(B206=10,1,2))</f>
        <v>0</v>
      </c>
      <c r="D206">
        <f ca="1">RAND()</f>
        <v>0.56783905833253412</v>
      </c>
      <c r="E206">
        <f ca="1">RAND()</f>
        <v>0.75448723124611006</v>
      </c>
      <c r="F206">
        <f ca="1">RAND()</f>
        <v>0.48462581751760081</v>
      </c>
      <c r="G206">
        <f ca="1">RAND()</f>
        <v>0.21627115524255147</v>
      </c>
      <c r="H206">
        <f ca="1">RAND()</f>
        <v>0.30948855876778425</v>
      </c>
      <c r="I206">
        <f ca="1">RAND()</f>
        <v>2.5909893739683998E-2</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75448</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12</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3600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461</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그린 아이즈</v>
      </c>
      <c r="AL206">
        <v>1</v>
      </c>
      <c r="AM206" t="str">
        <f ca="1">IF(ROW()=2,AN206,OFFSET(AM206,-1,0)&amp;IF(LEN(AN206)=0,"",","&amp;AN206))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{"dy":21,"sl":4,"tp":"fe","vl":"Equip5002","cn":1,"pt":"GO","pr":700}</v>
      </c>
    </row>
    <row r="207" spans="1:40">
      <c r="A207">
        <v>21</v>
      </c>
      <c r="B207">
        <v>5</v>
      </c>
      <c r="C207">
        <f>IF(B207&lt;=9,0,
IF(B207=10,1,2))</f>
        <v>0</v>
      </c>
      <c r="D207">
        <f ca="1">RAND()</f>
        <v>0.20323416201772249</v>
      </c>
      <c r="E207">
        <f ca="1">RAND()</f>
        <v>0.47667027265810735</v>
      </c>
      <c r="F207">
        <f ca="1">RAND()</f>
        <v>0.36194490519027134</v>
      </c>
      <c r="G207">
        <f ca="1">RAND()</f>
        <v>7.918715230510931E-2</v>
      </c>
      <c r="H207">
        <f ca="1">RAND()</f>
        <v>0.78136991926641997</v>
      </c>
      <c r="I207">
        <f ca="1">RAND()</f>
        <v>6.8102338412209695E-2</v>
      </c>
      <c r="M207" t="str">
        <f ca="1">IF(LEN(J207)&lt;&gt;0,J207,VLOOKUP(D207+$B207,$BJ:$BK,MATCH($BK$1,$BJ$1:$BK$1,0),1))</f>
        <v>지정 장비</v>
      </c>
      <c r="N207" t="str">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Equip4101</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1</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1000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0.9035844362819937</v>
      </c>
      <c r="E208">
        <f ca="1">RAND()</f>
        <v>1.2309540265768359E-2</v>
      </c>
      <c r="F208">
        <f ca="1">RAND()</f>
        <v>0.63533450182903073</v>
      </c>
      <c r="G208">
        <f ca="1">RAND()</f>
        <v>0.30960319535264091</v>
      </c>
      <c r="H208">
        <f ca="1">RAND()</f>
        <v>0.91103296526673117</v>
      </c>
      <c r="I208">
        <f ca="1">RAND()</f>
        <v>0.43178854720930315</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Equip0002</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700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0.75156938963214026</v>
      </c>
      <c r="E209">
        <f ca="1">RAND()</f>
        <v>0.44411631340081847</v>
      </c>
      <c r="F209">
        <f ca="1">RAND()</f>
        <v>0.78198662763168159</v>
      </c>
      <c r="G209">
        <f ca="1">RAND()</f>
        <v>0.88332497623093087</v>
      </c>
      <c r="H209">
        <f ca="1">RAND()</f>
        <v>0.74733730988696023</v>
      </c>
      <c r="I209">
        <f ca="1">RAND()</f>
        <v>0.25511089813629761</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Equip5101</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GO</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1100</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462</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위장용 세검</v>
      </c>
      <c r="AL209">
        <v>1</v>
      </c>
      <c r="AM209" t="str">
        <f ca="1">IF(ROW()=2,AN209,OFFSET(AM209,-1,0)&amp;IF(LEN(AN209)=0,"",","&amp;AN209))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{"dy":21,"sl":7,"tp":"fe","vl":"Equip1301","cn":1,"pt":"GO","pr":7800}</v>
      </c>
    </row>
    <row r="210" spans="1:40">
      <c r="A210">
        <v>21</v>
      </c>
      <c r="B210">
        <v>8</v>
      </c>
      <c r="C210">
        <f>IF(B210&lt;=9,0,
IF(B210=10,1,2))</f>
        <v>0</v>
      </c>
      <c r="D210">
        <f ca="1">RAND()</f>
        <v>0.34307776649766542</v>
      </c>
      <c r="E210">
        <f ca="1">RAND()</f>
        <v>0.94543090071929214</v>
      </c>
      <c r="F210">
        <f ca="1">RAND()</f>
        <v>0.26220718443074864</v>
      </c>
      <c r="G210">
        <f ca="1">RAND()</f>
        <v>0.99996123504439549</v>
      </c>
      <c r="H210">
        <f ca="1">RAND()</f>
        <v>0.85507389966535197</v>
      </c>
      <c r="I210">
        <f ca="1">RAND()</f>
        <v>0.17439271089671726</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fl5</v>
      </c>
      <c r="AB210" t="s">
        <v>286</v>
      </c>
      <c r="AC210" t="s">
        <v>499</v>
      </c>
      <c r="AD210">
        <v>1</v>
      </c>
      <c r="AE210" t="s">
        <v>129</v>
      </c>
      <c r="AF210">
        <v>490</v>
      </c>
      <c r="AG210">
        <v>279</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미네락</v>
      </c>
      <c r="AL210">
        <v>1</v>
      </c>
      <c r="AM210" t="str">
        <f ca="1">IF(ROW()=2,AN210,OFFSET(AM210,-1,0)&amp;IF(LEN(AN210)=0,"",","&amp;AN210))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{"dy":21,"sl":8,"tp":"fl5","vl":"Actor2120","cn":1,"pt":"DI","pp":490,"pr":279}</v>
      </c>
    </row>
    <row r="211" spans="1:40">
      <c r="A211">
        <v>21</v>
      </c>
      <c r="B211">
        <v>9</v>
      </c>
      <c r="C211">
        <f>IF(B211&lt;=9,0,
IF(B211=10,1,2))</f>
        <v>0</v>
      </c>
      <c r="D211">
        <f ca="1">RAND()</f>
        <v>9.2573079926220436E-2</v>
      </c>
      <c r="E211">
        <f ca="1">RAND()</f>
        <v>0.91456967570512171</v>
      </c>
      <c r="F211">
        <f ca="1">RAND()</f>
        <v>0.33313906080160172</v>
      </c>
      <c r="G211">
        <f ca="1">RAND()</f>
        <v>0.24517986311859996</v>
      </c>
      <c r="H211">
        <f ca="1">RAND()</f>
        <v>0.13432911855223606</v>
      </c>
      <c r="I211">
        <f ca="1">RAND()</f>
        <v>0.90794715400533121</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fl6</v>
      </c>
      <c r="AB211" t="s">
        <v>287</v>
      </c>
      <c r="AC211" t="s">
        <v>499</v>
      </c>
      <c r="AD211">
        <v>1</v>
      </c>
      <c r="AE211" t="s">
        <v>129</v>
      </c>
      <c r="AF211">
        <v>580</v>
      </c>
      <c r="AG211">
        <v>369</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미네락</v>
      </c>
      <c r="AL211">
        <v>1</v>
      </c>
      <c r="AM211" t="str">
        <f ca="1">IF(ROW()=2,AN211,OFFSET(AM211,-1,0)&amp;IF(LEN(AN211)=0,"",","&amp;AN211))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{"dy":21,"sl":9,"tp":"fl6","vl":"Actor2120","cn":1,"pt":"DI","pp":580,"pr":369}</v>
      </c>
    </row>
    <row r="212" spans="1:40">
      <c r="A212">
        <v>22</v>
      </c>
      <c r="B212">
        <v>0</v>
      </c>
      <c r="C212">
        <f>IF(B212&lt;=9,0,
IF(B212=10,1,2))</f>
        <v>0</v>
      </c>
      <c r="D212">
        <f ca="1">RAND()</f>
        <v>0.93548213869256225</v>
      </c>
      <c r="E212">
        <f ca="1">RAND()</f>
        <v>0.27948558518537425</v>
      </c>
      <c r="F212">
        <f ca="1">RAND()</f>
        <v>0.18076664752708305</v>
      </c>
      <c r="G212">
        <f ca="1">RAND()</f>
        <v>0.41777533903168806</v>
      </c>
      <c r="H212">
        <f ca="1">RAND()</f>
        <v>0.23062302592089601</v>
      </c>
      <c r="I212">
        <f ca="1">RAND()</f>
        <v>0.87633221224072466</v>
      </c>
      <c r="M212" t="str">
        <f ca="1">IF(LEN(J212)&lt;&gt;0,J212,VLOOKUP(D212+$B212,$BJ:$BK,MATCH($BK$1,$BJ$1:$BK$1,0),1))</f>
        <v>캐릭터 상자 일반등급</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삭제</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DI</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29</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0.29786616229599872</v>
      </c>
      <c r="E213">
        <f ca="1">RAND()</f>
        <v>0.83181566734006163</v>
      </c>
      <c r="F213">
        <f ca="1">RAND()</f>
        <v>0.46167769376960499</v>
      </c>
      <c r="G213">
        <f ca="1">RAND()</f>
        <v>0.33305904981782231</v>
      </c>
      <c r="H213">
        <f ca="1">RAND()</f>
        <v>0.86183462083360163</v>
      </c>
      <c r="I213">
        <f ca="1">RAND()</f>
        <v>0.99761092925529637</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Equip7102</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3900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425</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0.85697881604196491</v>
      </c>
      <c r="E214">
        <f ca="1">RAND()</f>
        <v>0.42897137321351853</v>
      </c>
      <c r="F214">
        <f ca="1">RAND()</f>
        <v>0.38446817395303134</v>
      </c>
      <c r="G214">
        <f ca="1">RAND()</f>
        <v>1.2004833945008841E-2</v>
      </c>
      <c r="H214">
        <f ca="1">RAND()</f>
        <v>0.20574596902253317</v>
      </c>
      <c r="I214">
        <f ca="1">RAND()</f>
        <v>0.26523504948622678</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42897</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8</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2400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382</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0.20370646994441366</v>
      </c>
      <c r="E215">
        <f ca="1">RAND()</f>
        <v>0.11745505091740616</v>
      </c>
      <c r="F215">
        <f ca="1">RAND()</f>
        <v>0.37580066461480566</v>
      </c>
      <c r="G215">
        <f ca="1">RAND()</f>
        <v>0.92149237588774247</v>
      </c>
      <c r="H215">
        <f ca="1">RAND()</f>
        <v>0.92798739063600588</v>
      </c>
      <c r="I215">
        <f ca="1">RAND()</f>
        <v>6.8464571579907041E-3</v>
      </c>
      <c r="M215" t="str">
        <f ca="1">IF(LEN(J215)&lt;&gt;0,J215,VLOOKUP(D215+$B215,$BJ:$BK,MATCH($BK$1,$BJ$1:$BK$1,0),1))</f>
        <v>안 지정 캐릭터 PP 영웅등급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11745</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4</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1200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500</v>
      </c>
      <c r="AD215">
        <v>1</v>
      </c>
      <c r="AE215" t="s">
        <v>98</v>
      </c>
      <c r="AF215">
        <v>199</v>
      </c>
      <c r="AG215">
        <v>149</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전설</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해방된 장미</v>
      </c>
      <c r="AL215">
        <v>1</v>
      </c>
      <c r="AM215" t="str">
        <f ca="1">IF(ROW()=2,AN215,OFFSET(AM215,-1,0)&amp;IF(LEN(AN215)=0,"",","&amp;AN215))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{"dy":22,"sl":3,"tp":"fe","vl":"Equip5401","cn":1,"pt":"DI","pp":199,"pr":149}</v>
      </c>
    </row>
    <row r="216" spans="1:40">
      <c r="A216">
        <v>22</v>
      </c>
      <c r="B216">
        <v>4</v>
      </c>
      <c r="C216">
        <f>IF(B216&lt;=9,0,
IF(B216=10,1,2))</f>
        <v>0</v>
      </c>
      <c r="D216">
        <f ca="1">RAND()</f>
        <v>2.2815444082639358E-2</v>
      </c>
      <c r="E216">
        <f ca="1">RAND()</f>
        <v>0.56996599159758421</v>
      </c>
      <c r="F216">
        <f ca="1">RAND()</f>
        <v>0.9816915988684054</v>
      </c>
      <c r="G216">
        <f ca="1">RAND()</f>
        <v>0.53182266690387481</v>
      </c>
      <c r="H216">
        <f ca="1">RAND()</f>
        <v>0.40492460216698889</v>
      </c>
      <c r="I216">
        <f ca="1">RAND()</f>
        <v>0.93930156163520084</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56996</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9</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2700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0.14036191014436927</v>
      </c>
      <c r="E217">
        <f ca="1">RAND()</f>
        <v>0.60768749489278784</v>
      </c>
      <c r="F217">
        <f ca="1">RAND()</f>
        <v>0.94113341668696415</v>
      </c>
      <c r="G217">
        <f ca="1">RAND()</f>
        <v>0.83887248489757149</v>
      </c>
      <c r="H217">
        <f ca="1">RAND()</f>
        <v>0.36068888852168512</v>
      </c>
      <c r="I217">
        <f ca="1">RAND()</f>
        <v>0.61628002021311801</v>
      </c>
      <c r="M217" t="str">
        <f ca="1">IF(LEN(J217)&lt;&gt;0,J217,VLOOKUP(D217+$B217,$BJ:$BK,MATCH($BK$1,$BJ$1:$BK$1,0),1))</f>
        <v>지정 장비</v>
      </c>
      <c r="N217" t="str">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Equip5102</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1</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1300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456</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얼룩진 도끼</v>
      </c>
      <c r="AL217">
        <v>1</v>
      </c>
      <c r="AM217" t="str">
        <f ca="1">IF(ROW()=2,AN217,OFFSET(AM217,-1,0)&amp;IF(LEN(AN217)=0,"",","&amp;AN217))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{"dy":22,"sl":5,"tp":"fe","vl":"Equip0002","cn":1,"pt":"GO","pr":900}</v>
      </c>
    </row>
    <row r="218" spans="1:40">
      <c r="A218">
        <v>22</v>
      </c>
      <c r="B218">
        <v>6</v>
      </c>
      <c r="C218">
        <f>IF(B218&lt;=9,0,
IF(B218=10,1,2))</f>
        <v>0</v>
      </c>
      <c r="D218">
        <f ca="1">RAND()</f>
        <v>0.82160472089636982</v>
      </c>
      <c r="E218">
        <f ca="1">RAND()</f>
        <v>0.28217066510373823</v>
      </c>
      <c r="F218">
        <f ca="1">RAND()</f>
        <v>0.45897757768591629</v>
      </c>
      <c r="G218">
        <f ca="1">RAND()</f>
        <v>0.28298577368868838</v>
      </c>
      <c r="H218">
        <f ca="1">RAND()</f>
        <v>0.29370321858817605</v>
      </c>
      <c r="I218">
        <f ca="1">RAND()</f>
        <v>0.40520924651947809</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Equip3202</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2900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6.124378828040633E-2</v>
      </c>
      <c r="E219">
        <f ca="1">RAND()</f>
        <v>0.58213247376975774</v>
      </c>
      <c r="F219">
        <f ca="1">RAND()</f>
        <v>9.5196115521828495E-2</v>
      </c>
      <c r="G219">
        <f ca="1">RAND()</f>
        <v>1.884552277747209E-2</v>
      </c>
      <c r="H219">
        <f ca="1">RAND()</f>
        <v>0.99576684910468005</v>
      </c>
      <c r="I219">
        <f ca="1">RAND()</f>
        <v>0.64987427098246109</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Equip6302</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DI</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36</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403</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0.19145689595633819</v>
      </c>
      <c r="E220">
        <f ca="1">RAND()</f>
        <v>0.21530537864920796</v>
      </c>
      <c r="F220">
        <f ca="1">RAND()</f>
        <v>0.66595863075785477</v>
      </c>
      <c r="G220">
        <f ca="1">RAND()</f>
        <v>0.34090997489978203</v>
      </c>
      <c r="H220">
        <f ca="1">RAND()</f>
        <v>1.580104210820632E-2</v>
      </c>
      <c r="I220">
        <f ca="1">RAND()</f>
        <v>0.99347160235747567</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0.43633407363648591</v>
      </c>
      <c r="E221">
        <f ca="1">RAND()</f>
        <v>0.48369859767251222</v>
      </c>
      <c r="F221">
        <f ca="1">RAND()</f>
        <v>0.78755177834532308</v>
      </c>
      <c r="G221">
        <f ca="1">RAND()</f>
        <v>0.76672608796491803</v>
      </c>
      <c r="H221">
        <f ca="1">RAND()</f>
        <v>0.21550921041074911</v>
      </c>
      <c r="I221">
        <f ca="1">RAND()</f>
        <v>0.31286483045518043</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0.75346885601994318</v>
      </c>
      <c r="E222">
        <f ca="1">RAND()</f>
        <v>0.68102478860328663</v>
      </c>
      <c r="F222">
        <f ca="1">RAND()</f>
        <v>4.0637235039296948E-3</v>
      </c>
      <c r="G222">
        <f ca="1">RAND()</f>
        <v>0.22308918240439635</v>
      </c>
      <c r="H222">
        <f ca="1">RAND()</f>
        <v>0.14032687717454151</v>
      </c>
      <c r="I222">
        <f ca="1">RAND()</f>
        <v>0.26502764204670926</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Equip6001</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GO</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1800</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0.31321947575956999</v>
      </c>
      <c r="E223">
        <f ca="1">RAND()</f>
        <v>0.38083496350331547</v>
      </c>
      <c r="F223">
        <f ca="1">RAND()</f>
        <v>0.83965238561489985</v>
      </c>
      <c r="G223">
        <f ca="1">RAND()</f>
        <v>0.15948195442035173</v>
      </c>
      <c r="H223">
        <f ca="1">RAND()</f>
        <v>0.74314229978218294</v>
      </c>
      <c r="I223">
        <f ca="1">RAND()</f>
        <v>0.62023124656517636</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Equip3102</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GO</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1300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419</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금빛 집행자</v>
      </c>
      <c r="AL223">
        <v>1</v>
      </c>
      <c r="AM223" t="str">
        <f ca="1">IF(ROW()=2,AN223,OFFSET(AM223,-1,0)&amp;IF(LEN(AN223)=0,"",","&amp;AN223))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{"dy":23,"sl":1,"tp":"fe","vl":"Equip5302","cn":1,"pt":"GO","pr":7000}</v>
      </c>
    </row>
    <row r="224" spans="1:40">
      <c r="A224">
        <v>23</v>
      </c>
      <c r="B224">
        <v>2</v>
      </c>
      <c r="C224">
        <f>IF(B224&lt;=9,0,
IF(B224=10,1,2))</f>
        <v>0</v>
      </c>
      <c r="D224">
        <f ca="1">RAND()</f>
        <v>0.50013080318401815</v>
      </c>
      <c r="E224">
        <f ca="1">RAND()</f>
        <v>0.74156502409822322</v>
      </c>
      <c r="F224">
        <f ca="1">RAND()</f>
        <v>0.37142292569175894</v>
      </c>
      <c r="G224">
        <f ca="1">RAND()</f>
        <v>0.21195371965742105</v>
      </c>
      <c r="H224">
        <f ca="1">RAND()</f>
        <v>0.55067814067082932</v>
      </c>
      <c r="I224">
        <f ca="1">RAND()</f>
        <v>0.61969548422810239</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74156</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11</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3300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379</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5.3280240637823217E-2</v>
      </c>
      <c r="E225">
        <f ca="1">RAND()</f>
        <v>0.76322843014607211</v>
      </c>
      <c r="F225">
        <f ca="1">RAND()</f>
        <v>0.52686274220371265</v>
      </c>
      <c r="G225">
        <f ca="1">RAND()</f>
        <v>0.46245063713860801</v>
      </c>
      <c r="H225">
        <f ca="1">RAND()</f>
        <v>7.1804801729770107E-3</v>
      </c>
      <c r="I225">
        <f ca="1">RAND()</f>
        <v>3.0432318810332259E-2</v>
      </c>
      <c r="M225" t="str">
        <f ca="1">IF(LEN(J225)&lt;&gt;0,J225,VLOOKUP(D225+$B225,$BJ:$BK,MATCH($BK$1,$BJ$1:$BK$1,0),1))</f>
        <v>안 지정 캐릭터 PP 영웅등급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76322</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12</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3600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178</v>
      </c>
      <c r="AD225">
        <v>1</v>
      </c>
      <c r="AE225" t="s">
        <v>125</v>
      </c>
      <c r="AG225">
        <v>1400</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흑마법의 지팡이</v>
      </c>
      <c r="AL225">
        <v>1</v>
      </c>
      <c r="AM225" t="str">
        <f ca="1">IF(ROW()=2,AN225,OFFSET(AM225,-1,0)&amp;IF(LEN(AN225)=0,"",","&amp;AN225))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{"dy":23,"sl":3,"tp":"fe","vl":"Equip3102","cn":1,"pt":"GO","pr":1400}</v>
      </c>
    </row>
    <row r="226" spans="1:40">
      <c r="A226">
        <v>23</v>
      </c>
      <c r="B226">
        <v>4</v>
      </c>
      <c r="C226">
        <f>IF(B226&lt;=9,0,
IF(B226=10,1,2))</f>
        <v>0</v>
      </c>
      <c r="D226">
        <f ca="1">RAND()</f>
        <v>0.65127472039018652</v>
      </c>
      <c r="E226">
        <f ca="1">RAND()</f>
        <v>0.28269506498703734</v>
      </c>
      <c r="F226">
        <f ca="1">RAND()</f>
        <v>0.55216870599614654</v>
      </c>
      <c r="G226">
        <f ca="1">RAND()</f>
        <v>0.86301084516609405</v>
      </c>
      <c r="H226">
        <f ca="1">RAND()</f>
        <v>0.27505199833669114</v>
      </c>
      <c r="I226">
        <f ca="1">RAND()</f>
        <v>0.78249126777826405</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28269</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6</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1800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421</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0.90647633482168988</v>
      </c>
      <c r="E227">
        <f ca="1">RAND()</f>
        <v>5.9786530295738438E-2</v>
      </c>
      <c r="F227">
        <f ca="1">RAND()</f>
        <v>0.63675909025812949</v>
      </c>
      <c r="G227">
        <f ca="1">RAND()</f>
        <v>0.97754425620260266</v>
      </c>
      <c r="H227">
        <f ca="1">RAND()</f>
        <v>0.91591655065803423</v>
      </c>
      <c r="I227">
        <f ca="1">RAND()</f>
        <v>0.15219694405434558</v>
      </c>
      <c r="M227" t="str">
        <f ca="1">IF(LEN(J227)&lt;&gt;0,J227,VLOOKUP(D227+$B227,$BJ:$BK,MATCH($BK$1,$BJ$1:$BK$1,0),1))</f>
        <v>안 지정 캐릭터 PP 일반등급</v>
      </c>
      <c r="N227">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5978</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3</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900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375</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0.74949605524210183</v>
      </c>
      <c r="E228">
        <f ca="1">RAND()</f>
        <v>0.27186366813936302</v>
      </c>
      <c r="F228">
        <f ca="1">RAND()</f>
        <v>0.45457995259470607</v>
      </c>
      <c r="G228">
        <f ca="1">RAND()</f>
        <v>0.5148590648629584</v>
      </c>
      <c r="H228">
        <f ca="1">RAND()</f>
        <v>0.47963358878108853</v>
      </c>
      <c r="I228">
        <f ca="1">RAND()</f>
        <v>0.36759451089316708</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Equip3102</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GO</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1200</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476</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해골 벽</v>
      </c>
      <c r="AL228">
        <v>1</v>
      </c>
      <c r="AM228" t="str">
        <f ca="1">IF(ROW()=2,AN228,OFFSET(AM228,-1,0)&amp;IF(LEN(AN228)=0,"",","&amp;AN228))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{"dy":23,"sl":6,"tp":"fe","vl":"Equip7002","cn":1,"pt":"GO","pr":1700}</v>
      </c>
    </row>
    <row r="229" spans="1:40">
      <c r="A229">
        <v>23</v>
      </c>
      <c r="B229">
        <v>7</v>
      </c>
      <c r="C229">
        <f>IF(B229&lt;=9,0,
IF(B229=10,1,2))</f>
        <v>0</v>
      </c>
      <c r="D229">
        <f ca="1">RAND()</f>
        <v>8.1620758011060057E-2</v>
      </c>
      <c r="E229">
        <f ca="1">RAND()</f>
        <v>1.6238948593518598E-2</v>
      </c>
      <c r="F229">
        <f ca="1">RAND()</f>
        <v>0.55863107696966519</v>
      </c>
      <c r="G229">
        <f ca="1">RAND()</f>
        <v>0.10055309447563554</v>
      </c>
      <c r="H229">
        <f ca="1">RAND()</f>
        <v>0.12943194808315717</v>
      </c>
      <c r="I229">
        <f ca="1">RAND()</f>
        <v>0.60847672364712369</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Equip0002</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800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477</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우주의 조각</v>
      </c>
      <c r="AL229">
        <v>1</v>
      </c>
      <c r="AM229" t="str">
        <f ca="1">IF(ROW()=2,AN229,OFFSET(AM229,-1,0)&amp;IF(LEN(AN229)=0,"",","&amp;AN229))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{"dy":23,"sl":7,"tp":"fe","vl":"Equip8301","cn":1,"pt":"GO","pr":74200}</v>
      </c>
    </row>
    <row r="230" spans="1:40">
      <c r="A230">
        <v>23</v>
      </c>
      <c r="B230">
        <v>8</v>
      </c>
      <c r="C230">
        <f>IF(B230&lt;=9,0,
IF(B230=10,1,2))</f>
        <v>0</v>
      </c>
      <c r="D230">
        <f ca="1">RAND()</f>
        <v>0.36936747828123173</v>
      </c>
      <c r="E230">
        <f ca="1">RAND()</f>
        <v>0.9035639540070568</v>
      </c>
      <c r="F230">
        <f ca="1">RAND()</f>
        <v>0.45372447118361392</v>
      </c>
      <c r="G230">
        <f ca="1">RAND()</f>
        <v>0.31237036227945347</v>
      </c>
      <c r="H230">
        <f ca="1">RAND()</f>
        <v>0.78877942652607735</v>
      </c>
      <c r="I230">
        <f ca="1">RAND()</f>
        <v>0.9125926533198645</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fl1</v>
      </c>
      <c r="AB230" t="s">
        <v>87</v>
      </c>
      <c r="AC230" t="s">
        <v>490</v>
      </c>
      <c r="AD230">
        <v>1</v>
      </c>
      <c r="AE230" t="s">
        <v>129</v>
      </c>
      <c r="AF230">
        <v>219</v>
      </c>
      <c r="AG230">
        <v>119</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데브샤</v>
      </c>
      <c r="AL230">
        <v>1</v>
      </c>
      <c r="AM230" t="str">
        <f ca="1">IF(ROW()=2,AN230,OFFSET(AM230,-1,0)&amp;IF(LEN(AN230)=0,"",","&amp;AN230))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{"dy":23,"sl":8,"tp":"fl1","vl":"Actor2103","cn":1,"pt":"DI","pp":219,"pr":119}</v>
      </c>
    </row>
    <row r="231" spans="1:40">
      <c r="A231">
        <v>23</v>
      </c>
      <c r="B231">
        <v>9</v>
      </c>
      <c r="C231">
        <f>IF(B231&lt;=9,0,
IF(B231=10,1,2))</f>
        <v>0</v>
      </c>
      <c r="D231">
        <f ca="1">RAND()</f>
        <v>0.37894930890103562</v>
      </c>
      <c r="E231">
        <f ca="1">RAND()</f>
        <v>0.79520833093442211</v>
      </c>
      <c r="F231">
        <f ca="1">RAND()</f>
        <v>0.77946425313833934</v>
      </c>
      <c r="G231">
        <f ca="1">RAND()</f>
        <v>0.10352917935986194</v>
      </c>
      <c r="H231">
        <f ca="1">RAND()</f>
        <v>0.17186402798260569</v>
      </c>
      <c r="I231">
        <f ca="1">RAND()</f>
        <v>0.51591872261259952</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fl1</v>
      </c>
      <c r="AB231" t="s">
        <v>87</v>
      </c>
      <c r="AC231" t="s">
        <v>495</v>
      </c>
      <c r="AD231">
        <v>1</v>
      </c>
      <c r="AE231" t="s">
        <v>129</v>
      </c>
      <c r="AF231">
        <v>219</v>
      </c>
      <c r="AG231">
        <v>119</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닉스</v>
      </c>
      <c r="AL231">
        <v>1</v>
      </c>
      <c r="AM231" t="str">
        <f ca="1">IF(ROW()=2,AN231,OFFSET(AM231,-1,0)&amp;IF(LEN(AN231)=0,"",","&amp;AN231))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{"dy":23,"sl":9,"tp":"fl1","vl":"Actor1109","cn":1,"pt":"DI","pp":219,"pr":119}</v>
      </c>
    </row>
    <row r="232" spans="1:40">
      <c r="A232">
        <v>24</v>
      </c>
      <c r="B232">
        <v>0</v>
      </c>
      <c r="C232">
        <f>IF(B232&lt;=9,0,
IF(B232=10,1,2))</f>
        <v>0</v>
      </c>
      <c r="D232">
        <f ca="1">RAND()</f>
        <v>0.56248618751903023</v>
      </c>
      <c r="E232">
        <f ca="1">RAND()</f>
        <v>8.9675579233629898E-2</v>
      </c>
      <c r="F232">
        <f ca="1">RAND()</f>
        <v>0.76958964574484623</v>
      </c>
      <c r="G232">
        <f ca="1">RAND()</f>
        <v>9.2484662709094723E-3</v>
      </c>
      <c r="H232">
        <f ca="1">RAND()</f>
        <v>0.90362636507807392</v>
      </c>
      <c r="I232">
        <f ca="1">RAND()</f>
        <v>0.2444734652905648</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Equip0301</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DI</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10</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375</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0.24796757772587252</v>
      </c>
      <c r="E233">
        <f ca="1">RAND()</f>
        <v>0.23996067954479749</v>
      </c>
      <c r="F233">
        <f ca="1">RAND()</f>
        <v>0.98238675143164333</v>
      </c>
      <c r="G233">
        <f ca="1">RAND()</f>
        <v>0.33188387002096742</v>
      </c>
      <c r="H233">
        <f ca="1">RAND()</f>
        <v>0.14109306058615778</v>
      </c>
      <c r="I233">
        <f ca="1">RAND()</f>
        <v>0.25607162914023796</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Equip2002</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GO</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700</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374</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0.44989962898834956</v>
      </c>
      <c r="E234">
        <f ca="1">RAND()</f>
        <v>0.69622330158107915</v>
      </c>
      <c r="F234">
        <f ca="1">RAND()</f>
        <v>6.7208656171199754E-2</v>
      </c>
      <c r="G234">
        <f ca="1">RAND()</f>
        <v>0.33647574003030545</v>
      </c>
      <c r="H234">
        <f ca="1">RAND()</f>
        <v>0.15953305525630568</v>
      </c>
      <c r="I234">
        <f ca="1">RAND()</f>
        <v>0.43680130304805664</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69622</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11</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3300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0.51481589884982781</v>
      </c>
      <c r="E235">
        <f ca="1">RAND()</f>
        <v>0.28644325594724029</v>
      </c>
      <c r="F235">
        <f ca="1">RAND()</f>
        <v>7.8512190177491781E-2</v>
      </c>
      <c r="G235">
        <f ca="1">RAND()</f>
        <v>0.35398288034376402</v>
      </c>
      <c r="H235">
        <f ca="1">RAND()</f>
        <v>0.56240434083305002</v>
      </c>
      <c r="I235">
        <f ca="1">RAND()</f>
        <v>0.82456007364859774</v>
      </c>
      <c r="M235" t="str">
        <f ca="1">IF(LEN(J235)&lt;&gt;0,J235,VLOOKUP(D235+$B235,$BJ:$BK,MATCH($BK$1,$BJ$1:$BK$1,0),1))</f>
        <v>안 지정 캐릭터 PP 일반등급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28644</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6</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1800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453</v>
      </c>
      <c r="AD235">
        <v>1</v>
      </c>
      <c r="AE235" t="s">
        <v>98</v>
      </c>
      <c r="AF235">
        <v>209</v>
      </c>
      <c r="AG235">
        <v>119</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전설</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요정왕의 활</v>
      </c>
      <c r="AL235">
        <v>1</v>
      </c>
      <c r="AM235" t="str">
        <f ca="1">IF(ROW()=2,AN235,OFFSET(AM235,-1,0)&amp;IF(LEN(AN235)=0,"",","&amp;AN235))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{"dy":24,"sl":3,"tp":"fe","vl":"Equip2402","cn":1,"pt":"DI","pp":209,"pr":119}</v>
      </c>
    </row>
    <row r="236" spans="1:40">
      <c r="A236">
        <v>24</v>
      </c>
      <c r="B236">
        <v>4</v>
      </c>
      <c r="C236">
        <f>IF(B236&lt;=9,0,
IF(B236=10,1,2))</f>
        <v>0</v>
      </c>
      <c r="D236">
        <f ca="1">RAND()</f>
        <v>0.13635436267369605</v>
      </c>
      <c r="E236">
        <f ca="1">RAND()</f>
        <v>0.41675259284068467</v>
      </c>
      <c r="F236">
        <f ca="1">RAND()</f>
        <v>0.30975311950300599</v>
      </c>
      <c r="G236">
        <f ca="1">RAND()</f>
        <v>0.82827308454913984</v>
      </c>
      <c r="H236">
        <f ca="1">RAND()</f>
        <v>0.92885830465548003</v>
      </c>
      <c r="I236">
        <f ca="1">RAND()</f>
        <v>0.22722575526340039</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41675</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8</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2400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393</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0.43519071689844613</v>
      </c>
      <c r="E237">
        <f ca="1">RAND()</f>
        <v>3.3350803366277604E-2</v>
      </c>
      <c r="F237">
        <f ca="1">RAND()</f>
        <v>0.25300267353914441</v>
      </c>
      <c r="G237">
        <f ca="1">RAND()</f>
        <v>0.19371908407044192</v>
      </c>
      <c r="H237">
        <f ca="1">RAND()</f>
        <v>0.54810159826601679</v>
      </c>
      <c r="I237">
        <f ca="1">RAND()</f>
        <v>0.63741839931651156</v>
      </c>
      <c r="M237" t="str">
        <f ca="1">IF(LEN(J237)&lt;&gt;0,J237,VLOOKUP(D237+$B237,$BJ:$BK,MATCH($BK$1,$BJ$1:$BK$1,0),1))</f>
        <v>지정 장비</v>
      </c>
      <c r="N237" t="str">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Equip0101</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1300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482</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몬스터 세포</v>
      </c>
      <c r="AL237">
        <v>1</v>
      </c>
      <c r="AM237" t="str">
        <f ca="1">IF(ROW()=2,AN237,OFFSET(AM237,-1,0)&amp;IF(LEN(AN237)=0,"",","&amp;AN237))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{"dy":24,"sl":5,"tp":"fe","vl":"Equip2102","cn":1,"pt":"GO","pr":1100}</v>
      </c>
    </row>
    <row r="238" spans="1:40">
      <c r="A238">
        <v>24</v>
      </c>
      <c r="B238">
        <v>6</v>
      </c>
      <c r="C238">
        <f>IF(B238&lt;=9,0,
IF(B238=10,1,2))</f>
        <v>0</v>
      </c>
      <c r="D238">
        <f ca="1">RAND()</f>
        <v>0.87131597619842782</v>
      </c>
      <c r="E238">
        <f ca="1">RAND()</f>
        <v>0.37019694506433198</v>
      </c>
      <c r="F238">
        <f ca="1">RAND()</f>
        <v>0.28145394785662903</v>
      </c>
      <c r="G238">
        <f ca="1">RAND()</f>
        <v>0.54569643671287338</v>
      </c>
      <c r="H238">
        <f ca="1">RAND()</f>
        <v>0.82921389968775161</v>
      </c>
      <c r="I238">
        <f ca="1">RAND()</f>
        <v>0.98760732422308306</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Equip4301</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8000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0.27043437147632721</v>
      </c>
      <c r="E239">
        <f ca="1">RAND()</f>
        <v>0.4129471168784582</v>
      </c>
      <c r="F239">
        <f ca="1">RAND()</f>
        <v>0.56211382503257912</v>
      </c>
      <c r="G239">
        <f ca="1">RAND()</f>
        <v>2.0785287728633417E-2</v>
      </c>
      <c r="H239">
        <f ca="1">RAND()</f>
        <v>0.66304492556651773</v>
      </c>
      <c r="I239">
        <f ca="1">RAND()</f>
        <v>0.24727407826381131</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Equip4302</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DI</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10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372</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빅 바디</v>
      </c>
      <c r="AL239">
        <v>1</v>
      </c>
      <c r="AM239" t="str">
        <f ca="1">IF(ROW()=2,AN239,OFFSET(AM239,-1,0)&amp;IF(LEN(AN239)=0,"",","&amp;AN239))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{"dy":24,"sl":7,"tp":"fe","vl":"Equip6101","cn":1,"pt":"GO","pr":3100}</v>
      </c>
    </row>
    <row r="240" spans="1:40">
      <c r="A240">
        <v>24</v>
      </c>
      <c r="B240">
        <v>8</v>
      </c>
      <c r="C240">
        <f>IF(B240&lt;=9,0,
IF(B240=10,1,2))</f>
        <v>0</v>
      </c>
      <c r="D240">
        <f ca="1">RAND()</f>
        <v>0.97598857941241679</v>
      </c>
      <c r="E240">
        <f ca="1">RAND()</f>
        <v>0.94799104965141756</v>
      </c>
      <c r="F240">
        <f ca="1">RAND()</f>
        <v>7.2981326854583028E-2</v>
      </c>
      <c r="G240">
        <f ca="1">RAND()</f>
        <v>0.73532684251916791</v>
      </c>
      <c r="H240">
        <f ca="1">RAND()</f>
        <v>0.77158159535336424</v>
      </c>
      <c r="I240">
        <f ca="1">RAND()</f>
        <v>0.23386202350583152</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
      </c>
      <c r="AL240">
        <v>1</v>
      </c>
      <c r="AM240" t="str">
        <f ca="1">IF(ROW()=2,AN240,OFFSET(AM240,-1,0)&amp;IF(LEN(AN240)=0,"",","&amp;AN240))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v>
      </c>
    </row>
    <row r="241" spans="1:40">
      <c r="A241">
        <v>24</v>
      </c>
      <c r="B241">
        <v>9</v>
      </c>
      <c r="C241">
        <f>IF(B241&lt;=9,0,
IF(B241=10,1,2))</f>
        <v>0</v>
      </c>
      <c r="D241">
        <f ca="1">RAND()</f>
        <v>0.82565760523908238</v>
      </c>
      <c r="E241">
        <f ca="1">RAND()</f>
        <v>0.98802852909310779</v>
      </c>
      <c r="F241">
        <f ca="1">RAND()</f>
        <v>6.7284754323253759E-2</v>
      </c>
      <c r="G241">
        <f ca="1">RAND()</f>
        <v>0.7321893439972853</v>
      </c>
      <c r="H241">
        <f ca="1">RAND()</f>
        <v>0.9587055563804957</v>
      </c>
      <c r="I241">
        <f ca="1">RAND()</f>
        <v>0.86123340968050377</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
      </c>
      <c r="AL241">
        <v>1</v>
      </c>
      <c r="AM241" t="str">
        <f ca="1">IF(ROW()=2,AN241,OFFSET(AM241,-1,0)&amp;IF(LEN(AN241)=0,"",","&amp;AN241))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v>
      </c>
    </row>
    <row r="242" spans="1:40">
      <c r="A242">
        <v>25</v>
      </c>
      <c r="B242">
        <v>0</v>
      </c>
      <c r="C242">
        <f>IF(B242&lt;=9,0,
IF(B242=10,1,2))</f>
        <v>0</v>
      </c>
      <c r="D242">
        <f ca="1">RAND()</f>
        <v>0.67417236393618274</v>
      </c>
      <c r="E242">
        <f ca="1">RAND()</f>
        <v>0.41758740762509861</v>
      </c>
      <c r="F242">
        <f ca="1">RAND()</f>
        <v>0.29793810627418704</v>
      </c>
      <c r="G242">
        <f ca="1">RAND()</f>
        <v>0.73798207847390429</v>
      </c>
      <c r="H242">
        <f ca="1">RAND()</f>
        <v>9.5728759030422328E-3</v>
      </c>
      <c r="I242">
        <f ca="1">RAND()</f>
        <v>0.13549024496331807</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Equip3301</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7100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399</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용사의 단검</v>
      </c>
      <c r="AL242">
        <v>1</v>
      </c>
      <c r="AM242" t="str">
        <f ca="1">IF(ROW()=2,AN242,OFFSET(AM242,-1,0)&amp;IF(LEN(AN242)=0,"",","&amp;AN242))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{"dy":25,"sl":0,"tp":"fe","vl":"Equip1001","cn":1,"pt":"GO","pr":800}</v>
      </c>
    </row>
    <row r="243" spans="1:40">
      <c r="A243">
        <v>25</v>
      </c>
      <c r="B243">
        <v>1</v>
      </c>
      <c r="C243">
        <f>IF(B243&lt;=9,0,
IF(B243=10,1,2))</f>
        <v>0</v>
      </c>
      <c r="D243">
        <f ca="1">RAND()</f>
        <v>0.41165695064421093</v>
      </c>
      <c r="E243">
        <f ca="1">RAND()</f>
        <v>0.6228994878230748</v>
      </c>
      <c r="F243">
        <f ca="1">RAND()</f>
        <v>0.32283569959803482</v>
      </c>
      <c r="G243">
        <f ca="1">RAND()</f>
        <v>0.13124070087859607</v>
      </c>
      <c r="H243">
        <f ca="1">RAND()</f>
        <v>0.18468218905422384</v>
      </c>
      <c r="I243">
        <f ca="1">RAND()</f>
        <v>0.73895062916750653</v>
      </c>
      <c r="J243" t="s">
        <v>82</v>
      </c>
      <c r="K243" t="s">
        <v>478</v>
      </c>
      <c r="M243" t="str">
        <f>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Equip0403</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30</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22</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292</v>
      </c>
      <c r="W243">
        <v>1</v>
      </c>
      <c r="X243" t="s">
        <v>125</v>
      </c>
      <c r="Z243">
        <v>1500</v>
      </c>
      <c r="AA243" t="str">
        <f ca="1">IF(ISBLANK(AB243),"",
VLOOKUP(AB243,OFFSET(INDIRECT("$A:$B"),0,MATCH(AB$1&amp;"_Verify",INDIRECT("$1:$1"),0)-1),2,0)
)</f>
        <v>fe</v>
      </c>
      <c r="AB243" t="s">
        <v>82</v>
      </c>
      <c r="AC243" t="s">
        <v>411</v>
      </c>
      <c r="AD243">
        <v>1</v>
      </c>
      <c r="AE243" t="s">
        <v>125</v>
      </c>
      <c r="AG243">
        <v>2500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작은 별 완드</v>
      </c>
      <c r="AL243">
        <v>1</v>
      </c>
      <c r="AM243" t="str">
        <f ca="1">IF(ROW()=2,AN243,OFFSET(AM243,-1,0)&amp;IF(LEN(AN243)=0,"",","&amp;AN243))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{"dy":25,"sl":1,"tp":"fe","vl":"Equip3202","cn":1,"pt":"GO","pr":2500}</v>
      </c>
    </row>
    <row r="244" spans="1:40">
      <c r="A244">
        <v>25</v>
      </c>
      <c r="B244">
        <v>2</v>
      </c>
      <c r="C244">
        <f>IF(B244&lt;=9,0,
IF(B244=10,1,2))</f>
        <v>0</v>
      </c>
      <c r="D244">
        <f ca="1">RAND()</f>
        <v>0.47192383402109772</v>
      </c>
      <c r="E244">
        <f ca="1">RAND()</f>
        <v>6.2593160540339032E-2</v>
      </c>
      <c r="F244">
        <f ca="1">RAND()</f>
        <v>0.89495785531316163</v>
      </c>
      <c r="G244">
        <f ca="1">RAND()</f>
        <v>0.14211046561826723</v>
      </c>
      <c r="H244">
        <f ca="1">RAND()</f>
        <v>0.53592797075223642</v>
      </c>
      <c r="I244">
        <f ca="1">RAND()</f>
        <v>0.85824190811297818</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6259</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3</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900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460</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0.10048608543253734</v>
      </c>
      <c r="E245">
        <f ca="1">RAND()</f>
        <v>0.84074753358767296</v>
      </c>
      <c r="F245">
        <f ca="1">RAND()</f>
        <v>0.2261136515719403</v>
      </c>
      <c r="G245">
        <f ca="1">RAND()</f>
        <v>0.6765416714820538</v>
      </c>
      <c r="H245">
        <f ca="1">RAND()</f>
        <v>0.46494454540874552</v>
      </c>
      <c r="I245">
        <f ca="1">RAND()</f>
        <v>0.85715280264364635</v>
      </c>
      <c r="M245" t="str">
        <f ca="1">IF(LEN(J245)&lt;&gt;0,J245,VLOOKUP(D245+$B245,$BJ:$BK,MATCH($BK$1,$BJ$1:$BK$1,0),1))</f>
        <v>안 지정 캐릭터 PP 영웅등급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84074</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13</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3900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0.42804430641760782</v>
      </c>
      <c r="E246">
        <f ca="1">RAND()</f>
        <v>8.9756924637108826E-3</v>
      </c>
      <c r="F246">
        <f ca="1">RAND()</f>
        <v>0.196447354495775</v>
      </c>
      <c r="G246">
        <f ca="1">RAND()</f>
        <v>0.79072593473331476</v>
      </c>
      <c r="H246">
        <f ca="1">RAND()</f>
        <v>0.5026102783265336</v>
      </c>
      <c r="I246">
        <f ca="1">RAND()</f>
        <v>0.51394114399867619</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897</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3</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900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8.3732310591005721E-2</v>
      </c>
      <c r="E247">
        <f ca="1">RAND()</f>
        <v>0.94585866646744854</v>
      </c>
      <c r="F247">
        <f ca="1">RAND()</f>
        <v>0.87017984860439657</v>
      </c>
      <c r="G247">
        <f ca="1">RAND()</f>
        <v>0.44105855452225107</v>
      </c>
      <c r="H247">
        <f ca="1">RAND()</f>
        <v>0.2309800204526411</v>
      </c>
      <c r="I247">
        <f ca="1">RAND()</f>
        <v>0.41390000030345642</v>
      </c>
      <c r="M247" t="str">
        <f ca="1">IF(LEN(J247)&lt;&gt;0,J247,VLOOKUP(D247+$B247,$BJ:$BK,MATCH($BK$1,$BJ$1:$BK$1,0),1))</f>
        <v>지정 장비</v>
      </c>
      <c r="N247" t="str">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Equip8201</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29300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469</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스켈레톤 쉴드</v>
      </c>
      <c r="AL247">
        <v>1</v>
      </c>
      <c r="AM247" t="str">
        <f ca="1">IF(ROW()=2,AN247,OFFSET(AM247,-1,0)&amp;IF(LEN(AN247)=0,"",","&amp;AN247))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{"dy":25,"sl":5,"tp":"fe","vl":"Equip7102","cn":1,"pt":"GO","pr":3600}</v>
      </c>
    </row>
    <row r="248" spans="1:40">
      <c r="A248">
        <v>25</v>
      </c>
      <c r="B248">
        <v>6</v>
      </c>
      <c r="C248">
        <f>IF(B248&lt;=9,0,
IF(B248=10,1,2))</f>
        <v>0</v>
      </c>
      <c r="D248">
        <f ca="1">RAND()</f>
        <v>0.93336032130755708</v>
      </c>
      <c r="E248">
        <f ca="1">RAND()</f>
        <v>4.5933531246301951E-2</v>
      </c>
      <c r="F248">
        <f ca="1">RAND()</f>
        <v>0.83043600917952265</v>
      </c>
      <c r="G248">
        <f ca="1">RAND()</f>
        <v>0.67172616453700695</v>
      </c>
      <c r="H248">
        <f ca="1">RAND()</f>
        <v>0.6363077497219537</v>
      </c>
      <c r="I248">
        <f ca="1">RAND()</f>
        <v>0.39092331354950738</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Equip0201</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2900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0.39080887373832263</v>
      </c>
      <c r="E249">
        <f ca="1">RAND()</f>
        <v>0.29687195175092762</v>
      </c>
      <c r="F249">
        <f ca="1">RAND()</f>
        <v>0.16081629672264541</v>
      </c>
      <c r="G249">
        <f ca="1">RAND()</f>
        <v>0.4495752921320143</v>
      </c>
      <c r="H249">
        <f ca="1">RAND()</f>
        <v>0.50801325339446257</v>
      </c>
      <c r="I249">
        <f ca="1">RAND()</f>
        <v>0.70658809974186543</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Equip3201</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GO</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3200</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0.92133006196196843</v>
      </c>
      <c r="E250">
        <f ca="1">RAND()</f>
        <v>0.95261472974433126</v>
      </c>
      <c r="F250">
        <f ca="1">RAND()</f>
        <v>0.7737796124952302</v>
      </c>
      <c r="G250">
        <f ca="1">RAND()</f>
        <v>0.28491992947941636</v>
      </c>
      <c r="H250">
        <f ca="1">RAND()</f>
        <v>0.11567632123300464</v>
      </c>
      <c r="I250">
        <f ca="1">RAND()</f>
        <v>0.67859021304976663</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fl2</v>
      </c>
      <c r="AB250" t="s">
        <v>88</v>
      </c>
      <c r="AC250" t="s">
        <v>443</v>
      </c>
      <c r="AD250">
        <v>1</v>
      </c>
      <c r="AE250" t="s">
        <v>129</v>
      </c>
      <c r="AF250">
        <v>190</v>
      </c>
      <c r="AG250">
        <v>89</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슬로니카</v>
      </c>
      <c r="AL250">
        <v>1</v>
      </c>
      <c r="AM250" t="str">
        <f ca="1">IF(ROW()=2,AN250,OFFSET(AM250,-1,0)&amp;IF(LEN(AN250)=0,"",","&amp;AN250))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{"dy":25,"sl":8,"tp":"fl2","vl":"Actor3114","cn":1,"pt":"DI","pp":190,"pr":89}</v>
      </c>
    </row>
    <row r="251" spans="1:40">
      <c r="A251">
        <v>25</v>
      </c>
      <c r="B251">
        <v>9</v>
      </c>
      <c r="C251">
        <f>IF(B251&lt;=9,0,
IF(B251=10,1,2))</f>
        <v>0</v>
      </c>
      <c r="D251">
        <f ca="1">RAND()</f>
        <v>0.60700966029986925</v>
      </c>
      <c r="E251">
        <f ca="1">RAND()</f>
        <v>0.39512567627323847</v>
      </c>
      <c r="F251">
        <f ca="1">RAND()</f>
        <v>0.15867130531536167</v>
      </c>
      <c r="G251">
        <f ca="1">RAND()</f>
        <v>0.84716104715090057</v>
      </c>
      <c r="H251">
        <f ca="1">RAND()</f>
        <v>0.8281413858143396</v>
      </c>
      <c r="I251">
        <f ca="1">RAND()</f>
        <v>0.83438854651982464</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fl3</v>
      </c>
      <c r="AB251" t="s">
        <v>89</v>
      </c>
      <c r="AC251" t="s">
        <v>443</v>
      </c>
      <c r="AD251">
        <v>1</v>
      </c>
      <c r="AE251" t="s">
        <v>129</v>
      </c>
      <c r="AF251">
        <v>230</v>
      </c>
      <c r="AG251">
        <v>129</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슬로니카</v>
      </c>
      <c r="AL251">
        <v>1</v>
      </c>
      <c r="AM251" t="str">
        <f ca="1">IF(ROW()=2,AN251,OFFSET(AM251,-1,0)&amp;IF(LEN(AN251)=0,"",","&amp;AN251))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{"dy":25,"sl":9,"tp":"fl3","vl":"Actor3114","cn":1,"pt":"DI","pp":230,"pr":129}</v>
      </c>
    </row>
    <row r="252" spans="1:40">
      <c r="A252">
        <v>26</v>
      </c>
      <c r="B252">
        <v>0</v>
      </c>
      <c r="C252">
        <f>IF(B252&lt;=9,0,
IF(B252=10,1,2))</f>
        <v>0</v>
      </c>
      <c r="D252">
        <f ca="1">RAND()</f>
        <v>0.19881024188918939</v>
      </c>
      <c r="E252">
        <f ca="1">RAND()</f>
        <v>0.47511823858432134</v>
      </c>
      <c r="F252">
        <f ca="1">RAND()</f>
        <v>0.26902574586676109</v>
      </c>
      <c r="G252">
        <f ca="1">RAND()</f>
        <v>0.4059198911785622</v>
      </c>
      <c r="H252">
        <f ca="1">RAND()</f>
        <v>4.6826991704760124E-2</v>
      </c>
      <c r="I252">
        <f ca="1">RAND()</f>
        <v>0.52934561417799009</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Equip4101</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GO</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1300</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U252" t="s">
        <v>82</v>
      </c>
      <c r="V252" t="s">
        <v>191</v>
      </c>
      <c r="W252">
        <v>1</v>
      </c>
      <c r="X252" t="s">
        <v>125</v>
      </c>
      <c r="Z252">
        <v>1900</v>
      </c>
      <c r="AA252" t="str">
        <f ca="1">IF(ISBLANK(AB252),"",
VLOOKUP(AB252,OFFSET(INDIRECT("$A:$B"),0,MATCH(AB$1&amp;"_Verify",INDIRECT("$1:$1"),0)-1),2,0)
)</f>
        <v>fe</v>
      </c>
      <c r="AB252" t="s">
        <v>82</v>
      </c>
      <c r="AC252" t="s">
        <v>455</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야만인의 분노</v>
      </c>
      <c r="AL252">
        <v>1</v>
      </c>
      <c r="AM252" t="str">
        <f ca="1">IF(ROW()=2,AN252,OFFSET(AM252,-1,0)&amp;IF(LEN(AN252)=0,"",","&amp;AN252))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{"dy":26,"sl":0,"tp":"fe","vl":"Equip0201","cn":1,"pt":"GO","pr":3100}</v>
      </c>
    </row>
    <row r="253" spans="1:40">
      <c r="A253">
        <v>26</v>
      </c>
      <c r="B253">
        <v>1</v>
      </c>
      <c r="C253">
        <f>IF(B253&lt;=9,0,
IF(B253=10,1,2))</f>
        <v>0</v>
      </c>
      <c r="D253">
        <f ca="1">RAND()</f>
        <v>0.29056791084286027</v>
      </c>
      <c r="E253">
        <f ca="1">RAND()</f>
        <v>0.14395074184257295</v>
      </c>
      <c r="F253">
        <f ca="1">RAND()</f>
        <v>0.60100573156806092</v>
      </c>
      <c r="G253">
        <f ca="1">RAND()</f>
        <v>0.76341702940341272</v>
      </c>
      <c r="H253">
        <f ca="1">RAND()</f>
        <v>3.7830997310044578E-2</v>
      </c>
      <c r="I253">
        <f ca="1">RAND()</f>
        <v>0.9736131192558013</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Equip1101</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GO</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1500</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0.81338851259187139</v>
      </c>
      <c r="E254">
        <f ca="1">RAND()</f>
        <v>1.7479778997453232E-2</v>
      </c>
      <c r="F254">
        <f ca="1">RAND()</f>
        <v>7.4791066697507569E-2</v>
      </c>
      <c r="G254">
        <f ca="1">RAND()</f>
        <v>0.62030816823745816</v>
      </c>
      <c r="H254">
        <f ca="1">RAND()</f>
        <v>0.18724915520713326</v>
      </c>
      <c r="I254">
        <f ca="1">RAND()</f>
        <v>0.47953875874177665</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1747</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3</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900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0.68941439930691351</v>
      </c>
      <c r="E255">
        <f ca="1">RAND()</f>
        <v>0.33608956480965757</v>
      </c>
      <c r="F255">
        <f ca="1">RAND()</f>
        <v>0.20779906931934344</v>
      </c>
      <c r="G255">
        <f ca="1">RAND()</f>
        <v>0.46373092985500497</v>
      </c>
      <c r="H255">
        <f ca="1">RAND()</f>
        <v>0.9550944162128443</v>
      </c>
      <c r="I255">
        <f ca="1">RAND()</f>
        <v>0.46243382167631353</v>
      </c>
      <c r="M255" t="str">
        <f ca="1">IF(LEN(J255)&lt;&gt;0,J255,VLOOKUP(D255+$B255,$BJ:$BK,MATCH($BK$1,$BJ$1:$BK$1,0),1))</f>
        <v>안 지정 캐릭터 PP 일반등급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33608</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7</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2100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481</v>
      </c>
      <c r="AD255">
        <v>1</v>
      </c>
      <c r="AE255" t="s">
        <v>129</v>
      </c>
      <c r="AF255">
        <v>219</v>
      </c>
      <c r="AG255">
        <v>139</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전설</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실체화된 마나</v>
      </c>
      <c r="AL255">
        <v>1</v>
      </c>
      <c r="AM255" t="str">
        <f ca="1">IF(ROW()=2,AN255,OFFSET(AM255,-1,0)&amp;IF(LEN(AN255)=0,"",","&amp;AN255))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{"dy":26,"sl":3,"tp":"fe","vl":"Equip3402","cn":1,"pt":"DI","pp":219,"pr":139}</v>
      </c>
    </row>
    <row r="256" spans="1:40">
      <c r="A256">
        <v>26</v>
      </c>
      <c r="B256">
        <v>4</v>
      </c>
      <c r="C256">
        <f>IF(B256&lt;=9,0,
IF(B256=10,1,2))</f>
        <v>0</v>
      </c>
      <c r="D256">
        <f ca="1">RAND()</f>
        <v>0.41733146050507397</v>
      </c>
      <c r="E256">
        <f ca="1">RAND()</f>
        <v>0.42595922589418111</v>
      </c>
      <c r="F256">
        <f ca="1">RAND()</f>
        <v>2.6693742525053077E-2</v>
      </c>
      <c r="G256">
        <f ca="1">RAND()</f>
        <v>0.52165139452839948</v>
      </c>
      <c r="H256">
        <f ca="1">RAND()</f>
        <v>0.87841143074281691</v>
      </c>
      <c r="I256">
        <f ca="1">RAND()</f>
        <v>0.84625623288221352</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42595</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8</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2400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431</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결사대의 활</v>
      </c>
      <c r="AL256">
        <v>1</v>
      </c>
      <c r="AM256" t="str">
        <f ca="1">IF(ROW()=2,AN256,OFFSET(AM256,-1,0)&amp;IF(LEN(AN256)=0,"",","&amp;AN256))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{"dy":26,"sl":4,"tp":"fe","vl":"Equip2101","cn":1,"pt":"GO","pr":1200}</v>
      </c>
    </row>
    <row r="257" spans="1:40">
      <c r="A257">
        <v>26</v>
      </c>
      <c r="B257">
        <v>5</v>
      </c>
      <c r="C257">
        <f>IF(B257&lt;=9,0,
IF(B257=10,1,2))</f>
        <v>0</v>
      </c>
      <c r="D257">
        <f ca="1">RAND()</f>
        <v>0.77511002515422978</v>
      </c>
      <c r="E257">
        <f ca="1">RAND()</f>
        <v>0.10374133562943333</v>
      </c>
      <c r="F257">
        <f ca="1">RAND()</f>
        <v>0.20602878008823478</v>
      </c>
      <c r="G257">
        <f ca="1">RAND()</f>
        <v>0.84231951345383982</v>
      </c>
      <c r="H257">
        <f ca="1">RAND()</f>
        <v>0.69555322302596734</v>
      </c>
      <c r="I257">
        <f ca="1">RAND()</f>
        <v>0.91356758670135763</v>
      </c>
      <c r="M257" t="str">
        <f ca="1">IF(LEN(J257)&lt;&gt;0,J257,VLOOKUP(D257+$B257,$BJ:$BK,MATCH($BK$1,$BJ$1:$BK$1,0),1))</f>
        <v>안 지정 캐릭터 PP 일반등급</v>
      </c>
      <c r="N257">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10374</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4</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1200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0.29474567012868746</v>
      </c>
      <c r="E258">
        <f ca="1">RAND()</f>
        <v>0.36119202379748172</v>
      </c>
      <c r="F258">
        <f ca="1">RAND()</f>
        <v>0.8917516927962742</v>
      </c>
      <c r="G258">
        <f ca="1">RAND()</f>
        <v>0.62361923038905931</v>
      </c>
      <c r="H258">
        <f ca="1">RAND()</f>
        <v>0.54026411801727237</v>
      </c>
      <c r="I258">
        <f ca="1">RAND()</f>
        <v>0.95120798627193881</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Equip4202</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3500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2.8691792560334939E-2</v>
      </c>
      <c r="E259">
        <f ca="1">RAND()</f>
        <v>0.54827443636682582</v>
      </c>
      <c r="F259">
        <f ca="1">RAND()</f>
        <v>0.85215734575197</v>
      </c>
      <c r="G259">
        <f ca="1">RAND()</f>
        <v>0.96949407295091339</v>
      </c>
      <c r="H259">
        <f ca="1">RAND()</f>
        <v>0.26751292188915954</v>
      </c>
      <c r="I259">
        <f ca="1">RAND()</f>
        <v>0.15410317271271268</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Equip6201</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9000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372</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빅 바디</v>
      </c>
      <c r="AL259">
        <v>1</v>
      </c>
      <c r="AM259" t="str">
        <f ca="1">IF(ROW()=2,AN259,OFFSET(AM259,-1,0)&amp;IF(LEN(AN259)=0,"",","&amp;AN259))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{"dy":26,"sl":7,"tp":"fe","vl":"Equip6101","cn":1,"pt":"GO","pr":3800}</v>
      </c>
    </row>
    <row r="260" spans="1:40">
      <c r="A260">
        <v>26</v>
      </c>
      <c r="B260">
        <v>8</v>
      </c>
      <c r="C260">
        <f>IF(B260&lt;=9,0,
IF(B260=10,1,2))</f>
        <v>0</v>
      </c>
      <c r="D260">
        <f ca="1">RAND()</f>
        <v>0.82835416108652316</v>
      </c>
      <c r="E260">
        <f ca="1">RAND()</f>
        <v>9.2428992111922348E-2</v>
      </c>
      <c r="F260">
        <f ca="1">RAND()</f>
        <v>0.95696547292471645</v>
      </c>
      <c r="G260">
        <f ca="1">RAND()</f>
        <v>1.1318456501234309E-2</v>
      </c>
      <c r="H260">
        <f ca="1">RAND()</f>
        <v>0.10068362102840833</v>
      </c>
      <c r="I260">
        <f ca="1">RAND()</f>
        <v>0.37195448182080826</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
      </c>
      <c r="AL260">
        <v>1</v>
      </c>
      <c r="AM260" t="str">
        <f ca="1">IF(ROW()=2,AN260,OFFSET(AM260,-1,0)&amp;IF(LEN(AN260)=0,"",","&amp;AN260))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v>
      </c>
    </row>
    <row r="261" spans="1:40">
      <c r="A261">
        <v>26</v>
      </c>
      <c r="B261">
        <v>9</v>
      </c>
      <c r="C261">
        <f>IF(B261&lt;=9,0,
IF(B261=10,1,2))</f>
        <v>0</v>
      </c>
      <c r="D261">
        <f ca="1">RAND()</f>
        <v>5.2650678772637849E-2</v>
      </c>
      <c r="E261">
        <f ca="1">RAND()</f>
        <v>0.89350148774549931</v>
      </c>
      <c r="F261">
        <f ca="1">RAND()</f>
        <v>0.40722542264581096</v>
      </c>
      <c r="G261">
        <f ca="1">RAND()</f>
        <v>0.10993890278426588</v>
      </c>
      <c r="H261">
        <f ca="1">RAND()</f>
        <v>0.68531475744882242</v>
      </c>
      <c r="I261">
        <f ca="1">RAND()</f>
        <v>0.56048173518756761</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
      </c>
      <c r="AL261">
        <v>1</v>
      </c>
      <c r="AM261" t="str">
        <f ca="1">IF(ROW()=2,AN261,OFFSET(AM261,-1,0)&amp;IF(LEN(AN261)=0,"",","&amp;AN261))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v>
      </c>
    </row>
    <row r="262" spans="1:40">
      <c r="A262">
        <v>27</v>
      </c>
      <c r="B262">
        <v>0</v>
      </c>
      <c r="C262">
        <f>IF(B262&lt;=9,0,
IF(B262=10,1,2))</f>
        <v>0</v>
      </c>
      <c r="D262">
        <f ca="1">RAND()</f>
        <v>0.39620958752261226</v>
      </c>
      <c r="E262">
        <f ca="1">RAND()</f>
        <v>3.6053626557224328E-2</v>
      </c>
      <c r="F262">
        <f ca="1">RAND()</f>
        <v>0.9673096635364864</v>
      </c>
      <c r="G262">
        <f ca="1">RAND()</f>
        <v>0.83240761727824775</v>
      </c>
      <c r="H262">
        <f ca="1">RAND()</f>
        <v>0.64227632861272599</v>
      </c>
      <c r="I262">
        <f ca="1">RAND()</f>
        <v>0.88992005787947359</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Equip0101</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GO</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1500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482</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몬스터 세포</v>
      </c>
      <c r="AL262">
        <v>1</v>
      </c>
      <c r="AM262" t="str">
        <f ca="1">IF(ROW()=2,AN262,OFFSET(AM262,-1,0)&amp;IF(LEN(AN262)=0,"",","&amp;AN262))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{"dy":27,"sl":0,"tp":"fe","vl":"Equip2102","cn":1,"pt":"GO","pr":1400}</v>
      </c>
    </row>
    <row r="263" spans="1:40">
      <c r="A263">
        <v>27</v>
      </c>
      <c r="B263">
        <v>1</v>
      </c>
      <c r="C263">
        <f>IF(B263&lt;=9,0,
IF(B263=10,1,2))</f>
        <v>0</v>
      </c>
      <c r="D263">
        <f ca="1">RAND()</f>
        <v>0.82556983906917747</v>
      </c>
      <c r="E263">
        <f ca="1">RAND()</f>
        <v>0.20625370926046116</v>
      </c>
      <c r="F263">
        <f ca="1">RAND()</f>
        <v>0.48463483603695878</v>
      </c>
      <c r="G263">
        <f ca="1">RAND()</f>
        <v>4.074268748820864E-2</v>
      </c>
      <c r="H263">
        <f ca="1">RAND()</f>
        <v>0.2837488294071383</v>
      </c>
      <c r="I263">
        <f ca="1">RAND()</f>
        <v>8.6200402380248176E-2</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Equip1301</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DI</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10</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0.69992743030854576</v>
      </c>
      <c r="E264">
        <f ca="1">RAND()</f>
        <v>0.13194203367613366</v>
      </c>
      <c r="F264">
        <f ca="1">RAND()</f>
        <v>0.21962328828702093</v>
      </c>
      <c r="G264">
        <f ca="1">RAND()</f>
        <v>0.40968639106070182</v>
      </c>
      <c r="H264">
        <f ca="1">RAND()</f>
        <v>0.67876115201799592</v>
      </c>
      <c r="I264">
        <f ca="1">RAND()</f>
        <v>0.63601643754642834</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13194</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4</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1200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483</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용력의 방패</v>
      </c>
      <c r="AL264">
        <v>1</v>
      </c>
      <c r="AM264" t="str">
        <f ca="1">IF(ROW()=2,AN264,OFFSET(AM264,-1,0)&amp;IF(LEN(AN264)=0,"",","&amp;AN264))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{"dy":27,"sl":2,"tp":"fe","vl":"Equip7101","cn":1,"pt":"GO","pr":3200}</v>
      </c>
    </row>
    <row r="265" spans="1:40">
      <c r="A265">
        <v>27</v>
      </c>
      <c r="B265">
        <v>3</v>
      </c>
      <c r="C265">
        <f>IF(B265&lt;=9,0,
IF(B265=10,1,2))</f>
        <v>0</v>
      </c>
      <c r="D265">
        <f ca="1">RAND()</f>
        <v>5.5460108537930264E-2</v>
      </c>
      <c r="E265">
        <f ca="1">RAND()</f>
        <v>0.65296535557049895</v>
      </c>
      <c r="F265">
        <f ca="1">RAND()</f>
        <v>0.90957726834370733</v>
      </c>
      <c r="G265">
        <f ca="1">RAND()</f>
        <v>0.61566813581294888</v>
      </c>
      <c r="H265">
        <f ca="1">RAND()</f>
        <v>9.3358380627404647E-2</v>
      </c>
      <c r="I265">
        <f ca="1">RAND()</f>
        <v>0.22283101429934316</v>
      </c>
      <c r="M265" t="str">
        <f ca="1">IF(LEN(J265)&lt;&gt;0,J265,VLOOKUP(D265+$B265,$BJ:$BK,MATCH($BK$1,$BJ$1:$BK$1,0),1))</f>
        <v>안 지정 캐릭터 PP 영웅등급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65296</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10</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3000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399</v>
      </c>
      <c r="AD265">
        <v>1</v>
      </c>
      <c r="AE265" t="s">
        <v>125</v>
      </c>
      <c r="AG265">
        <v>900</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용사의 단검</v>
      </c>
      <c r="AL265">
        <v>1</v>
      </c>
      <c r="AM265" t="str">
        <f ca="1">IF(ROW()=2,AN265,OFFSET(AM265,-1,0)&amp;IF(LEN(AN265)=0,"",","&amp;AN265))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{"dy":27,"sl":3,"tp":"fe","vl":"Equip1001","cn":1,"pt":"GO","pr":900}</v>
      </c>
    </row>
    <row r="266" spans="1:40">
      <c r="A266">
        <v>27</v>
      </c>
      <c r="B266">
        <v>4</v>
      </c>
      <c r="C266">
        <f>IF(B266&lt;=9,0,
IF(B266=10,1,2))</f>
        <v>0</v>
      </c>
      <c r="D266">
        <f ca="1">RAND()</f>
        <v>0.91763121138161685</v>
      </c>
      <c r="E266">
        <f ca="1">RAND()</f>
        <v>0.59018626874387747</v>
      </c>
      <c r="F266">
        <f ca="1">RAND()</f>
        <v>0.66759479418395962</v>
      </c>
      <c r="G266">
        <f ca="1">RAND()</f>
        <v>0.78622651629333096</v>
      </c>
      <c r="H266">
        <f ca="1">RAND()</f>
        <v>0.41009661441593082</v>
      </c>
      <c r="I266">
        <f ca="1">RAND()</f>
        <v>0.53139957943967853</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59018</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10</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3000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5.7175860651733412E-2</v>
      </c>
      <c r="E267">
        <f ca="1">RAND()</f>
        <v>0.88439244575367415</v>
      </c>
      <c r="F267">
        <f ca="1">RAND()</f>
        <v>0.28886464003586509</v>
      </c>
      <c r="G267">
        <f ca="1">RAND()</f>
        <v>0.4231464939777948</v>
      </c>
      <c r="H267">
        <f ca="1">RAND()</f>
        <v>0.70076461356450204</v>
      </c>
      <c r="I267">
        <f ca="1">RAND()</f>
        <v>0.41862758588051563</v>
      </c>
      <c r="M267" t="str">
        <f ca="1">IF(LEN(J267)&lt;&gt;0,J267,VLOOKUP(D267+$B267,$BJ:$BK,MATCH($BK$1,$BJ$1:$BK$1,0),1))</f>
        <v>지정 장비</v>
      </c>
      <c r="N267" t="str">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Equip7302</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1</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22400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416</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까마귀 리볼버</v>
      </c>
      <c r="AL267">
        <v>1</v>
      </c>
      <c r="AM267" t="str">
        <f ca="1">IF(ROW()=2,AN267,OFFSET(AM267,-1,0)&amp;IF(LEN(AN267)=0,"",","&amp;AN267))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{"dy":27,"sl":5,"tp":"fe","vl":"Equip6001","cn":1,"pt":"GO","pr":2200}</v>
      </c>
    </row>
    <row r="268" spans="1:40">
      <c r="A268">
        <v>27</v>
      </c>
      <c r="B268">
        <v>6</v>
      </c>
      <c r="C268">
        <f>IF(B268&lt;=9,0,
IF(B268=10,1,2))</f>
        <v>0</v>
      </c>
      <c r="D268">
        <f ca="1">RAND()</f>
        <v>0.67541673885087472</v>
      </c>
      <c r="E268">
        <f ca="1">RAND()</f>
        <v>0.74826772708860911</v>
      </c>
      <c r="F268">
        <f ca="1">RAND()</f>
        <v>0.72256889186388629</v>
      </c>
      <c r="G268">
        <f ca="1">RAND()</f>
        <v>0.29171994112472732</v>
      </c>
      <c r="H268">
        <f ca="1">RAND()</f>
        <v>0.45274689960196768</v>
      </c>
      <c r="I268">
        <f ca="1">RAND()</f>
        <v>0.73103330725885651</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Equip7002</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2200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465</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M29 그레이트소드</v>
      </c>
      <c r="AL268">
        <v>1</v>
      </c>
      <c r="AM268" t="str">
        <f ca="1">IF(ROW()=2,AN268,OFFSET(AM268,-1,0)&amp;IF(LEN(AN268)=0,"",","&amp;AN268))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{"dy":27,"sl":6,"tp":"fe","vl":"Equip8201","cn":1,"pt":"GO","pr":29100}</v>
      </c>
    </row>
    <row r="269" spans="1:40">
      <c r="A269">
        <v>27</v>
      </c>
      <c r="B269">
        <v>7</v>
      </c>
      <c r="C269">
        <f>IF(B269&lt;=9,0,
IF(B269=10,1,2))</f>
        <v>0</v>
      </c>
      <c r="D269">
        <f ca="1">RAND()</f>
        <v>0.76501253293025484</v>
      </c>
      <c r="E269">
        <f ca="1">RAND()</f>
        <v>0.10305829416743417</v>
      </c>
      <c r="F269">
        <f ca="1">RAND()</f>
        <v>0.59858641435459314</v>
      </c>
      <c r="G269">
        <f ca="1">RAND()</f>
        <v>0.1724080643151682</v>
      </c>
      <c r="H269">
        <f ca="1">RAND()</f>
        <v>0.34397784685597921</v>
      </c>
      <c r="I269">
        <f ca="1">RAND()</f>
        <v>8.5005230900624396E-3</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Equip1002</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600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404</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0.31756557095972859</v>
      </c>
      <c r="E270">
        <f ca="1">RAND()</f>
        <v>0.49026979387152192</v>
      </c>
      <c r="F270">
        <f ca="1">RAND()</f>
        <v>0.80398831300023399</v>
      </c>
      <c r="G270">
        <f ca="1">RAND()</f>
        <v>0.68680343283367074</v>
      </c>
      <c r="H270">
        <f ca="1">RAND()</f>
        <v>0.17993178515047414</v>
      </c>
      <c r="I270">
        <f ca="1">RAND()</f>
        <v>0.15165643653563865</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fl2</v>
      </c>
      <c r="AB270" t="s">
        <v>439</v>
      </c>
      <c r="AC270" t="s">
        <v>472</v>
      </c>
      <c r="AD270">
        <v>1</v>
      </c>
      <c r="AE270" t="s">
        <v>129</v>
      </c>
      <c r="AF270">
        <v>70</v>
      </c>
      <c r="AG270">
        <v>49</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도스로프</v>
      </c>
      <c r="AL270">
        <v>1</v>
      </c>
      <c r="AM270" t="str">
        <f ca="1">IF(ROW()=2,AN270,OFFSET(AM270,-1,0)&amp;IF(LEN(AN270)=0,"",","&amp;AN270))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{"dy":27,"sl":8,"tp":"fl2","vl":"Actor0030","cn":1,"pt":"DI","pp":70,"pr":49}</v>
      </c>
    </row>
    <row r="271" spans="1:40">
      <c r="A271">
        <v>27</v>
      </c>
      <c r="B271">
        <v>9</v>
      </c>
      <c r="C271">
        <f>IF(B271&lt;=9,0,
IF(B271=10,1,2))</f>
        <v>0</v>
      </c>
      <c r="D271">
        <f ca="1">RAND()</f>
        <v>0.22966472731539078</v>
      </c>
      <c r="E271">
        <f ca="1">RAND()</f>
        <v>0.61017610169868153</v>
      </c>
      <c r="F271">
        <f ca="1">RAND()</f>
        <v>0.89727620435055599</v>
      </c>
      <c r="G271">
        <f ca="1">RAND()</f>
        <v>0.26833325875006997</v>
      </c>
      <c r="H271">
        <f ca="1">RAND()</f>
        <v>0.50855883556848724</v>
      </c>
      <c r="I271">
        <f ca="1">RAND()</f>
        <v>0.27433053088173365</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fl3</v>
      </c>
      <c r="AB271" t="s">
        <v>440</v>
      </c>
      <c r="AC271" t="s">
        <v>472</v>
      </c>
      <c r="AD271">
        <v>1</v>
      </c>
      <c r="AE271" t="s">
        <v>129</v>
      </c>
      <c r="AF271">
        <v>70</v>
      </c>
      <c r="AG271">
        <v>49</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도스로프</v>
      </c>
      <c r="AL271">
        <v>1</v>
      </c>
      <c r="AM271" t="str">
        <f ca="1">IF(ROW()=2,AN271,OFFSET(AM271,-1,0)&amp;IF(LEN(AN271)=0,"",","&amp;AN271))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{"dy":27,"sl":9,"tp":"fl3","vl":"Actor0030","cn":1,"pt":"DI","pp":70,"pr":49}</v>
      </c>
    </row>
    <row r="272" spans="1:40">
      <c r="A272">
        <v>28</v>
      </c>
      <c r="B272">
        <v>0</v>
      </c>
      <c r="C272">
        <f>IF(B272&lt;=9,0,
IF(B272=10,1,2))</f>
        <v>0</v>
      </c>
      <c r="D272">
        <f ca="1">RAND()</f>
        <v>0.85333472195210769</v>
      </c>
      <c r="E272">
        <f ca="1">RAND()</f>
        <v>0.61727550987921131</v>
      </c>
      <c r="F272">
        <f ca="1">RAND()</f>
        <v>4.4599741450410679E-3</v>
      </c>
      <c r="G272">
        <f ca="1">RAND()</f>
        <v>0.44527545905070109</v>
      </c>
      <c r="H272">
        <f ca="1">RAND()</f>
        <v>0.67105979980421193</v>
      </c>
      <c r="I272">
        <f ca="1">RAND()</f>
        <v>0.46378892974559194</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Equip5201</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DI</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4</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441</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강철 마울</v>
      </c>
      <c r="AL272">
        <v>1</v>
      </c>
      <c r="AM272" t="str">
        <f ca="1">IF(ROW()=2,AN272,OFFSET(AM272,-1,0)&amp;IF(LEN(AN272)=0,"",","&amp;AN272))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{"dy":28,"sl":0,"tp":"fe","vl":"Equip4102","cn":1,"pt":"GO","pr":1100}</v>
      </c>
    </row>
    <row r="273" spans="1:40">
      <c r="A273">
        <v>28</v>
      </c>
      <c r="B273">
        <v>1</v>
      </c>
      <c r="C273">
        <f>IF(B273&lt;=9,0,
IF(B273=10,1,2))</f>
        <v>0</v>
      </c>
      <c r="D273">
        <f ca="1">RAND()</f>
        <v>0.45053994087324123</v>
      </c>
      <c r="E273">
        <f ca="1">RAND()</f>
        <v>9.496554705244431E-2</v>
      </c>
      <c r="F273">
        <f ca="1">RAND()</f>
        <v>0.83579524210818379</v>
      </c>
      <c r="G273">
        <f ca="1">RAND()</f>
        <v>0.53346260486942099</v>
      </c>
      <c r="H273">
        <f ca="1">RAND()</f>
        <v>5.8852451334033939E-2</v>
      </c>
      <c r="I273">
        <f ca="1">RAND()</f>
        <v>0.19059577763710733</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Equip0302</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GO</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7200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421</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이중 날개 활</v>
      </c>
      <c r="AL273">
        <v>1</v>
      </c>
      <c r="AM273" t="str">
        <f ca="1">IF(ROW()=2,AN273,OFFSET(AM273,-1,0)&amp;IF(LEN(AN273)=0,"",","&amp;AN273))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{"dy":28,"sl":1,"tp":"fe","vl":"Equip2201","cn":1,"pt":"DI","pr":4}</v>
      </c>
    </row>
    <row r="274" spans="1:40">
      <c r="A274">
        <v>28</v>
      </c>
      <c r="B274">
        <v>2</v>
      </c>
      <c r="C274">
        <f>IF(B274&lt;=9,0,
IF(B274=10,1,2))</f>
        <v>0</v>
      </c>
      <c r="D274">
        <f ca="1">RAND()</f>
        <v>0.79860928038762335</v>
      </c>
      <c r="E274">
        <f ca="1">RAND()</f>
        <v>8.53039245991003E-2</v>
      </c>
      <c r="F274">
        <f ca="1">RAND()</f>
        <v>0.84205794616268081</v>
      </c>
      <c r="G274">
        <f ca="1">RAND()</f>
        <v>0.63512253168955923</v>
      </c>
      <c r="H274">
        <f ca="1">RAND()</f>
        <v>0.23363232230443676</v>
      </c>
      <c r="I274">
        <f ca="1">RAND()</f>
        <v>0.35617142437975757</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8530</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4</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1200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457</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전투마법사의 지팡이</v>
      </c>
      <c r="AL274">
        <v>1</v>
      </c>
      <c r="AM274" t="str">
        <f ca="1">IF(ROW()=2,AN274,OFFSET(AM274,-1,0)&amp;IF(LEN(AN274)=0,"",","&amp;AN274))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{"dy":28,"sl":2,"tp":"fe","vl":"Equip3301","cn":1,"pt":"GO","pr":7400}</v>
      </c>
    </row>
    <row r="275" spans="1:40">
      <c r="A275">
        <v>28</v>
      </c>
      <c r="B275">
        <v>3</v>
      </c>
      <c r="C275">
        <f>IF(B275&lt;=9,0,
IF(B275=10,1,2))</f>
        <v>0</v>
      </c>
      <c r="D275">
        <f ca="1">RAND()</f>
        <v>1.4819997745710856E-2</v>
      </c>
      <c r="E275">
        <f ca="1">RAND()</f>
        <v>0.23068708319233477</v>
      </c>
      <c r="F275">
        <f ca="1">RAND()</f>
        <v>0.44613359921714135</v>
      </c>
      <c r="G275">
        <f ca="1">RAND()</f>
        <v>0.10551485204949329</v>
      </c>
      <c r="H275">
        <f ca="1">RAND()</f>
        <v>0.30972902671535285</v>
      </c>
      <c r="I275">
        <f ca="1">RAND()</f>
        <v>0.72143388196856162</v>
      </c>
      <c r="M275" t="str">
        <f ca="1">IF(LEN(J275)&lt;&gt;0,J275,VLOOKUP(D275+$B275,$BJ:$BK,MATCH($BK$1,$BJ$1:$BK$1,0),1))</f>
        <v>안 지정 캐릭터 PP 영웅등급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23068</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5</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1500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452</v>
      </c>
      <c r="AD275">
        <v>1</v>
      </c>
      <c r="AE275" t="s">
        <v>129</v>
      </c>
      <c r="AF275">
        <v>139</v>
      </c>
      <c r="AG275">
        <v>59</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전설</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왕실의 품격</v>
      </c>
      <c r="AL275">
        <v>1</v>
      </c>
      <c r="AM275" t="str">
        <f ca="1">IF(ROW()=2,AN275,OFFSET(AM275,-1,0)&amp;IF(LEN(AN275)=0,"",","&amp;AN275))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{"dy":28,"sl":3,"tp":"fe","vl":"Equip1401","cn":1,"pt":"DI","pp":139,"pr":59}</v>
      </c>
    </row>
    <row r="276" spans="1:40">
      <c r="A276">
        <v>28</v>
      </c>
      <c r="B276">
        <v>4</v>
      </c>
      <c r="C276">
        <f>IF(B276&lt;=9,0,
IF(B276=10,1,2))</f>
        <v>0</v>
      </c>
      <c r="D276">
        <f ca="1">RAND()</f>
        <v>0.73090869419940852</v>
      </c>
      <c r="E276">
        <f ca="1">RAND()</f>
        <v>0.90654643838200688</v>
      </c>
      <c r="F276">
        <f ca="1">RAND()</f>
        <v>0.42997022928572448</v>
      </c>
      <c r="G276">
        <f ca="1">RAND()</f>
        <v>0.4381068457501881</v>
      </c>
      <c r="H276">
        <f ca="1">RAND()</f>
        <v>0.45326718016877332</v>
      </c>
      <c r="I276">
        <f ca="1">RAND()</f>
        <v>0.5892066926575551</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90654</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13</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3900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427</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낙원으로의 길</v>
      </c>
      <c r="AL276">
        <v>1</v>
      </c>
      <c r="AM276" t="str">
        <f ca="1">IF(ROW()=2,AN276,OFFSET(AM276,-1,0)&amp;IF(LEN(AN276)=0,"",","&amp;AN276))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{"dy":28,"sl":4,"tp":"fe","vl":"Equip7202","cn":1,"pt":"GO","pr":9600}</v>
      </c>
    </row>
    <row r="277" spans="1:40">
      <c r="A277">
        <v>28</v>
      </c>
      <c r="B277">
        <v>5</v>
      </c>
      <c r="C277">
        <f>IF(B277&lt;=9,0,
IF(B277=10,1,2))</f>
        <v>0</v>
      </c>
      <c r="D277">
        <f ca="1">RAND()</f>
        <v>0.76301446136060092</v>
      </c>
      <c r="E277">
        <f ca="1">RAND()</f>
        <v>0.70754906833291487</v>
      </c>
      <c r="F277">
        <f ca="1">RAND()</f>
        <v>0.895970364291933</v>
      </c>
      <c r="G277">
        <f ca="1">RAND()</f>
        <v>0.42201091813130831</v>
      </c>
      <c r="H277">
        <f ca="1">RAND()</f>
        <v>0.61543471996393562</v>
      </c>
      <c r="I277">
        <f ca="1">RAND()</f>
        <v>0.75729331518348963</v>
      </c>
      <c r="M277" t="str">
        <f ca="1">IF(LEN(J277)&lt;&gt;0,J277,VLOOKUP(D277+$B277,$BJ:$BK,MATCH($BK$1,$BJ$1:$BK$1,0),1))</f>
        <v>안 지정 캐릭터 PP 일반등급</v>
      </c>
      <c r="N277">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70754</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11</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3300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0.6595141396438442</v>
      </c>
      <c r="E278">
        <f ca="1">RAND()</f>
        <v>5.094691559598552E-2</v>
      </c>
      <c r="F278">
        <f ca="1">RAND()</f>
        <v>0.75450183456160258</v>
      </c>
      <c r="G278">
        <f ca="1">RAND()</f>
        <v>0.9212045460452627</v>
      </c>
      <c r="H278">
        <f ca="1">RAND()</f>
        <v>0.35899748156361933</v>
      </c>
      <c r="I278">
        <f ca="1">RAND()</f>
        <v>0.43296312006394533</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Equip0202</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2900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0.44491346047033842</v>
      </c>
      <c r="E279">
        <f ca="1">RAND()</f>
        <v>0.852636265591876</v>
      </c>
      <c r="F279">
        <f ca="1">RAND()</f>
        <v>0.36680480942374538</v>
      </c>
      <c r="G279">
        <f ca="1">RAND()</f>
        <v>0.46774272065870692</v>
      </c>
      <c r="H279">
        <f ca="1">RAND()</f>
        <v>0.68045289681626298</v>
      </c>
      <c r="I279">
        <f ca="1">RAND()</f>
        <v>0.7857005740285613</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Equip8201</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29700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0.19163571727535855</v>
      </c>
      <c r="E280">
        <f ca="1">RAND()</f>
        <v>0.55434239532212337</v>
      </c>
      <c r="F280">
        <f ca="1">RAND()</f>
        <v>5.8974475986109942E-2</v>
      </c>
      <c r="G280">
        <f ca="1">RAND()</f>
        <v>0.52484615797370437</v>
      </c>
      <c r="H280">
        <f ca="1">RAND()</f>
        <v>0.81399936315830346</v>
      </c>
      <c r="I280">
        <f ca="1">RAND()</f>
        <v>0.6884645611392296</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fc</v>
      </c>
      <c r="AB280" t="s">
        <v>85</v>
      </c>
      <c r="AC280" t="s">
        <v>434</v>
      </c>
      <c r="AD280">
        <v>1</v>
      </c>
      <c r="AE280" t="s">
        <v>129</v>
      </c>
      <c r="AF280">
        <v>239</v>
      </c>
      <c r="AG280">
        <v>159</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원더</v>
      </c>
      <c r="AL280">
        <v>1</v>
      </c>
      <c r="AM280" t="str">
        <f ca="1">IF(ROW()=2,AN280,OFFSET(AM280,-1,0)&amp;IF(LEN(AN280)=0,"",","&amp;AN280))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{"dy":28,"sl":8,"tp":"fc","vl":"Actor2128","cn":1,"pt":"DI","pp":239,"pr":159}</v>
      </c>
    </row>
    <row r="281" spans="1:40">
      <c r="A281">
        <v>28</v>
      </c>
      <c r="B281">
        <v>9</v>
      </c>
      <c r="C281">
        <f>IF(B281&lt;=9,0,
IF(B281=10,1,2))</f>
        <v>0</v>
      </c>
      <c r="D281">
        <f ca="1">RAND()</f>
        <v>0.684964772629851</v>
      </c>
      <c r="E281">
        <f ca="1">RAND()</f>
        <v>0.43520456060438606</v>
      </c>
      <c r="F281">
        <f ca="1">RAND()</f>
        <v>0.14919976380695665</v>
      </c>
      <c r="G281">
        <f ca="1">RAND()</f>
        <v>0.23226917669622904</v>
      </c>
      <c r="H281">
        <f ca="1">RAND()</f>
        <v>0.71037313577133288</v>
      </c>
      <c r="I281">
        <f ca="1">RAND()</f>
        <v>2.378687980024019E-2</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fc</v>
      </c>
      <c r="AB281" t="s">
        <v>85</v>
      </c>
      <c r="AC281" t="s">
        <v>487</v>
      </c>
      <c r="AD281">
        <v>1</v>
      </c>
      <c r="AE281" t="s">
        <v>129</v>
      </c>
      <c r="AF281">
        <v>219</v>
      </c>
      <c r="AG281">
        <v>139</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케이저</v>
      </c>
      <c r="AL281">
        <v>1</v>
      </c>
      <c r="AM281" t="str">
        <f ca="1">IF(ROW()=2,AN281,OFFSET(AM281,-1,0)&amp;IF(LEN(AN281)=0,"",","&amp;AN281))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{"dy":28,"sl":9,"tp":"fc","vl":"Actor0113","cn":1,"pt":"DI","pp":219,"pr":139}</v>
      </c>
    </row>
    <row r="282" spans="1:40">
      <c r="A282">
        <v>29</v>
      </c>
      <c r="B282">
        <v>0</v>
      </c>
      <c r="C282">
        <f>IF(B282&lt;=9,0,
IF(B282=10,1,2))</f>
        <v>0</v>
      </c>
      <c r="D282">
        <f ca="1">RAND()</f>
        <v>0.43225057646236631</v>
      </c>
      <c r="E282">
        <f ca="1">RAND()</f>
        <v>1.0024667203983872E-2</v>
      </c>
      <c r="F282">
        <f ca="1">RAND()</f>
        <v>0.98934850045713596</v>
      </c>
      <c r="G282">
        <f ca="1">RAND()</f>
        <v>0.61085718385415788</v>
      </c>
      <c r="H282">
        <f ca="1">RAND()</f>
        <v>0.30046745747489145</v>
      </c>
      <c r="I282">
        <f ca="1">RAND()</f>
        <v>0.20403139411863902</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Equip0001</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GO</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600</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0.68449856654127672</v>
      </c>
      <c r="E283">
        <f ca="1">RAND()</f>
        <v>0.28405565399468513</v>
      </c>
      <c r="F283">
        <f ca="1">RAND()</f>
        <v>0.77955753755671486</v>
      </c>
      <c r="G283">
        <f ca="1">RAND()</f>
        <v>0.71503610499349635</v>
      </c>
      <c r="H283">
        <f ca="1">RAND()</f>
        <v>3.9043874816601432E-2</v>
      </c>
      <c r="I283">
        <f ca="1">RAND()</f>
        <v>0.26491869602175433</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Equip2201</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2700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461</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그린 아이즈</v>
      </c>
      <c r="AL283">
        <v>1</v>
      </c>
      <c r="AM283" t="str">
        <f ca="1">IF(ROW()=2,AN283,OFFSET(AM283,-1,0)&amp;IF(LEN(AN283)=0,"",","&amp;AN283))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{"dy":29,"sl":1,"tp":"fe","vl":"Equip5002","cn":1,"pt":"GO","pr":600}</v>
      </c>
    </row>
    <row r="284" spans="1:40">
      <c r="A284">
        <v>29</v>
      </c>
      <c r="B284">
        <v>2</v>
      </c>
      <c r="C284">
        <f>IF(B284&lt;=9,0,
IF(B284=10,1,2))</f>
        <v>0</v>
      </c>
      <c r="D284">
        <f ca="1">RAND()</f>
        <v>0.65791206323229889</v>
      </c>
      <c r="E284">
        <f ca="1">RAND()</f>
        <v>0.66223325050877113</v>
      </c>
      <c r="F284">
        <f ca="1">RAND()</f>
        <v>0.59941082051311534</v>
      </c>
      <c r="G284">
        <f ca="1">RAND()</f>
        <v>0.2643263018392904</v>
      </c>
      <c r="H284">
        <f ca="1">RAND()</f>
        <v>0.12998721181450912</v>
      </c>
      <c r="I284">
        <f ca="1">RAND()</f>
        <v>0.58779016230028303</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66223</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10</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3000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5.4388992681676185E-2</v>
      </c>
      <c r="E285">
        <f ca="1">RAND()</f>
        <v>0.1818889713307944</v>
      </c>
      <c r="F285">
        <f ca="1">RAND()</f>
        <v>9.5018811621363497E-2</v>
      </c>
      <c r="G285">
        <f ca="1">RAND()</f>
        <v>0.61945202579396708</v>
      </c>
      <c r="H285">
        <f ca="1">RAND()</f>
        <v>0.32372101049713331</v>
      </c>
      <c r="I285">
        <f ca="1">RAND()</f>
        <v>0.91459926602776465</v>
      </c>
      <c r="M285" t="str">
        <f ca="1">IF(LEN(J285)&lt;&gt;0,J285,VLOOKUP(D285+$B285,$BJ:$BK,MATCH($BK$1,$BJ$1:$BK$1,0),1))</f>
        <v>안 지정 캐릭터 PP 영웅등급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18188</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5</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1500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458</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미스틱 해머</v>
      </c>
      <c r="AL285">
        <v>1</v>
      </c>
      <c r="AM285" t="str">
        <f ca="1">IF(ROW()=2,AN285,OFFSET(AM285,-1,0)&amp;IF(LEN(AN285)=0,"",","&amp;AN285))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{"dy":29,"sl":3,"tp":"fe","vl":"Equip4202","cn":1,"pt":"DI","pr":4}</v>
      </c>
    </row>
    <row r="286" spans="1:40">
      <c r="A286">
        <v>29</v>
      </c>
      <c r="B286">
        <v>4</v>
      </c>
      <c r="C286">
        <f>IF(B286&lt;=9,0,
IF(B286=10,1,2))</f>
        <v>0</v>
      </c>
      <c r="D286">
        <f ca="1">RAND()</f>
        <v>0.79006330141098724</v>
      </c>
      <c r="E286">
        <f ca="1">RAND()</f>
        <v>0.77783503676795507</v>
      </c>
      <c r="F286">
        <f ca="1">RAND()</f>
        <v>0.17220349249385014</v>
      </c>
      <c r="G286">
        <f ca="1">RAND()</f>
        <v>0.29285080186200874</v>
      </c>
      <c r="H286">
        <f ca="1">RAND()</f>
        <v>0.40117829002980199</v>
      </c>
      <c r="I286">
        <f ca="1">RAND()</f>
        <v>0.55343242720815256</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77783</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12</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3600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0.22017196492973634</v>
      </c>
      <c r="E287">
        <f ca="1">RAND()</f>
        <v>0.26165313265632917</v>
      </c>
      <c r="F287">
        <f ca="1">RAND()</f>
        <v>0.82166564329989167</v>
      </c>
      <c r="G287">
        <f ca="1">RAND()</f>
        <v>0.64028160133719714</v>
      </c>
      <c r="H287">
        <f ca="1">RAND()</f>
        <v>0.75414788244690745</v>
      </c>
      <c r="I287">
        <f ca="1">RAND()</f>
        <v>0.56624463362111854</v>
      </c>
      <c r="M287" t="str">
        <f ca="1">IF(LEN(J287)&lt;&gt;0,J287,VLOOKUP(D287+$B287,$BJ:$BK,MATCH($BK$1,$BJ$1:$BK$1,0),1))</f>
        <v>지정 장비</v>
      </c>
      <c r="N287" t="str">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Equip2101</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1</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1300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456</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얼룩진 도끼</v>
      </c>
      <c r="AL287">
        <v>1</v>
      </c>
      <c r="AM287" t="str">
        <f ca="1">IF(ROW()=2,AN287,OFFSET(AM287,-1,0)&amp;IF(LEN(AN287)=0,"",","&amp;AN287))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{"dy":29,"sl":5,"tp":"fe","vl":"Equip0002","cn":1,"pt":"GO","pr":700}</v>
      </c>
    </row>
    <row r="288" spans="1:40">
      <c r="A288">
        <v>29</v>
      </c>
      <c r="B288">
        <v>6</v>
      </c>
      <c r="C288">
        <f>IF(B288&lt;=9,0,
IF(B288=10,1,2))</f>
        <v>0</v>
      </c>
      <c r="D288">
        <f ca="1">RAND()</f>
        <v>0.58086805843509015</v>
      </c>
      <c r="E288">
        <f ca="1">RAND()</f>
        <v>0.58075698321378222</v>
      </c>
      <c r="F288">
        <f ca="1">RAND()</f>
        <v>0.18467568816874924</v>
      </c>
      <c r="G288">
        <f ca="1">RAND()</f>
        <v>0.99114013836638482</v>
      </c>
      <c r="H288">
        <f ca="1">RAND()</f>
        <v>0.97413050879248508</v>
      </c>
      <c r="I288">
        <f ca="1">RAND()</f>
        <v>7.8531159594950828E-2</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Equip6201</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8900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427</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낙원으로의 길</v>
      </c>
      <c r="AL288">
        <v>1</v>
      </c>
      <c r="AM288" t="str">
        <f ca="1">IF(ROW()=2,AN288,OFFSET(AM288,-1,0)&amp;IF(LEN(AN288)=0,"",","&amp;AN288))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{"dy":29,"sl":6,"tp":"fe","vl":"Equip7202","cn":1,"pt":"GO","pr":9500}</v>
      </c>
    </row>
    <row r="289" spans="1:40">
      <c r="A289">
        <v>29</v>
      </c>
      <c r="B289">
        <v>7</v>
      </c>
      <c r="C289">
        <f>IF(B289&lt;=9,0,
IF(B289=10,1,2))</f>
        <v>0</v>
      </c>
      <c r="D289">
        <f ca="1">RAND()</f>
        <v>0.53728776055963534</v>
      </c>
      <c r="E289">
        <f ca="1">RAND()</f>
        <v>0.25085854326810331</v>
      </c>
      <c r="F289">
        <f ca="1">RAND()</f>
        <v>0.70309932515772777</v>
      </c>
      <c r="G289">
        <f ca="1">RAND()</f>
        <v>0.94761402042166842</v>
      </c>
      <c r="H289">
        <f ca="1">RAND()</f>
        <v>0.49089745819006836</v>
      </c>
      <c r="I289">
        <f ca="1">RAND()</f>
        <v>0.96516979451325047</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Equip2302</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8000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414</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왕조의 블레이드</v>
      </c>
      <c r="AL289">
        <v>1</v>
      </c>
      <c r="AM289" t="str">
        <f ca="1">IF(ROW()=2,AN289,OFFSET(AM289,-1,0)&amp;IF(LEN(AN289)=0,"",","&amp;AN289))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{"dy":29,"sl":7,"tp":"fe","vl":"Equip8102","cn":1,"pt":"GO","pr":8500}</v>
      </c>
    </row>
    <row r="290" spans="1:40">
      <c r="A290">
        <v>29</v>
      </c>
      <c r="B290">
        <v>8</v>
      </c>
      <c r="C290">
        <f>IF(B290&lt;=9,0,
IF(B290=10,1,2))</f>
        <v>0</v>
      </c>
      <c r="D290">
        <f ca="1">RAND()</f>
        <v>0.24710815107142026</v>
      </c>
      <c r="E290">
        <f ca="1">RAND()</f>
        <v>0.11606281263363971</v>
      </c>
      <c r="F290">
        <f ca="1">RAND()</f>
        <v>0.90337217424075522</v>
      </c>
      <c r="G290">
        <f ca="1">RAND()</f>
        <v>0.6603609789392676</v>
      </c>
      <c r="H290">
        <f ca="1">RAND()</f>
        <v>0.7776122483323471</v>
      </c>
      <c r="I290">
        <f ca="1">RAND()</f>
        <v>0.67516265998001801</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0.74080540039133247</v>
      </c>
      <c r="E291">
        <f ca="1">RAND()</f>
        <v>0.10296382858668873</v>
      </c>
      <c r="F291">
        <f ca="1">RAND()</f>
        <v>0.47019555817375247</v>
      </c>
      <c r="G291">
        <f ca="1">RAND()</f>
        <v>0.99512350523988213</v>
      </c>
      <c r="H291">
        <f ca="1">RAND()</f>
        <v>1.6791539022816826E-3</v>
      </c>
      <c r="I291">
        <f ca="1">RAND()</f>
        <v>0.62383847868984976</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0.3579085536749228</v>
      </c>
      <c r="E292">
        <f ca="1">RAND()</f>
        <v>0.79432086640241739</v>
      </c>
      <c r="F292">
        <f ca="1">RAND()</f>
        <v>0.83076267321401187</v>
      </c>
      <c r="G292">
        <f ca="1">RAND()</f>
        <v>0.33261424544523277</v>
      </c>
      <c r="H292">
        <f ca="1">RAND()</f>
        <v>0.94730995688029873</v>
      </c>
      <c r="I292">
        <f ca="1">RAND()</f>
        <v>0.71291227940434643</v>
      </c>
      <c r="M292" t="str">
        <f ca="1">IF(LEN(J292)&lt;&gt;0,J292,VLOOKUP(D292+$B292,$BJ:$BK,MATCH($BK$1,$BJ$1:$BK$1,0),1))</f>
        <v>지정 장비</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Equip7002</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GO</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2100</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433</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용기의 도끼</v>
      </c>
      <c r="AL292">
        <v>1</v>
      </c>
      <c r="AM292" t="str">
        <f ca="1">IF(ROW()=2,AN292,OFFSET(AM292,-1,0)&amp;IF(LEN(AN292)=0,"",","&amp;AN292))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{"dy":30,"sl":0,"tp":"fe","vl":"Equip0001","cn":1,"pt":"GO","pr":600}</v>
      </c>
    </row>
    <row r="293" spans="1:40">
      <c r="A293">
        <v>30</v>
      </c>
      <c r="B293">
        <v>1</v>
      </c>
      <c r="C293">
        <f>IF(B293&lt;=9,0,
IF(B293=10,1,2))</f>
        <v>0</v>
      </c>
      <c r="D293">
        <f ca="1">RAND()</f>
        <v>0.19417066716256381</v>
      </c>
      <c r="E293">
        <f ca="1">RAND()</f>
        <v>0.93597589684851334</v>
      </c>
      <c r="F293">
        <f ca="1">RAND()</f>
        <v>0.96578010891512389</v>
      </c>
      <c r="G293">
        <f ca="1">RAND()</f>
        <v>0.90277306559655734</v>
      </c>
      <c r="H293">
        <f ca="1">RAND()</f>
        <v>0.92001647899413452</v>
      </c>
      <c r="I293">
        <f ca="1">RAND()</f>
        <v>0.92018953176751794</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Equip8102</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GO</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8500</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488</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별의 계시</v>
      </c>
      <c r="AL293">
        <v>1</v>
      </c>
      <c r="AM293" t="str">
        <f ca="1">IF(ROW()=2,AN293,OFFSET(AM293,-1,0)&amp;IF(LEN(AN293)=0,"",","&amp;AN293))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{"dy":30,"sl":1,"tp":"fe","vl":"Equip4101","cn":1,"pt":"GO","pr":1000}</v>
      </c>
    </row>
    <row r="294" spans="1:40">
      <c r="A294">
        <v>30</v>
      </c>
      <c r="B294">
        <v>2</v>
      </c>
      <c r="C294">
        <f>IF(B294&lt;=9,0,
IF(B294=10,1,2))</f>
        <v>0</v>
      </c>
      <c r="D294">
        <f ca="1">RAND()</f>
        <v>0.78854202070176005</v>
      </c>
      <c r="E294">
        <f ca="1">RAND()</f>
        <v>0.72584469437306465</v>
      </c>
      <c r="F294">
        <f ca="1">RAND()</f>
        <v>0.82154948072147871</v>
      </c>
      <c r="G294">
        <f ca="1">RAND()</f>
        <v>7.1003307140073857E-2</v>
      </c>
      <c r="H294">
        <f ca="1">RAND()</f>
        <v>0.53123459289109887</v>
      </c>
      <c r="I294">
        <f ca="1">RAND()</f>
        <v>0.94054287395378566</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72584</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11</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3300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394</v>
      </c>
      <c r="AD294">
        <v>1</v>
      </c>
      <c r="AE294" t="s">
        <v>125</v>
      </c>
      <c r="AG294">
        <v>3300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빛의 트랩</v>
      </c>
      <c r="AL294">
        <v>1</v>
      </c>
      <c r="AM294" t="str">
        <f ca="1">IF(ROW()=2,AN294,OFFSET(AM294,-1,0)&amp;IF(LEN(AN294)=0,"",","&amp;AN294))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{"dy":30,"sl":2,"tp":"fe","vl":"Equip3201","cn":1,"pt":"GO","pr":3300}</v>
      </c>
    </row>
    <row r="295" spans="1:40">
      <c r="A295">
        <v>30</v>
      </c>
      <c r="B295">
        <v>3</v>
      </c>
      <c r="C295">
        <f>IF(B295&lt;=9,0,
IF(B295=10,1,2))</f>
        <v>0</v>
      </c>
      <c r="D295">
        <f ca="1">RAND()</f>
        <v>0.65079060578180525</v>
      </c>
      <c r="E295">
        <f ca="1">RAND()</f>
        <v>0.15742599628906506</v>
      </c>
      <c r="F295">
        <f ca="1">RAND()</f>
        <v>0.17797296813071306</v>
      </c>
      <c r="G295">
        <f ca="1">RAND()</f>
        <v>0.14153722805100177</v>
      </c>
      <c r="H295">
        <f ca="1">RAND()</f>
        <v>0.37476072829417628</v>
      </c>
      <c r="I295">
        <f ca="1">RAND()</f>
        <v>0.97185522307695738</v>
      </c>
      <c r="M295" t="str">
        <f ca="1">IF(LEN(J295)&lt;&gt;0,J295,VLOOKUP(D295+$B295,$BJ:$BK,MATCH($BK$1,$BJ$1:$BK$1,0),1))</f>
        <v>안 지정 캐릭터 PP 일반등급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15742</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4</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1200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0.18291660770798834</v>
      </c>
      <c r="E296">
        <f ca="1">RAND()</f>
        <v>0.80122122200853518</v>
      </c>
      <c r="F296">
        <f ca="1">RAND()</f>
        <v>0.45627930524446547</v>
      </c>
      <c r="G296">
        <f ca="1">RAND()</f>
        <v>0.75404477059985131</v>
      </c>
      <c r="H296">
        <f ca="1">RAND()</f>
        <v>0.77878557407357751</v>
      </c>
      <c r="I296">
        <f ca="1">RAND()</f>
        <v>0.12603010067731812</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80122</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12</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3600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486</v>
      </c>
      <c r="AD296">
        <v>1</v>
      </c>
      <c r="AE296" t="s">
        <v>129</v>
      </c>
      <c r="AF296">
        <v>189</v>
      </c>
      <c r="AG296">
        <v>89</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전설</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단단한 칼날 메이스</v>
      </c>
      <c r="AL296">
        <v>1</v>
      </c>
      <c r="AM296" t="str">
        <f ca="1">IF(ROW()=2,AN296,OFFSET(AM296,-1,0)&amp;IF(LEN(AN296)=0,"",","&amp;AN296))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{"dy":30,"sl":4,"tp":"fe","vl":"Equip4401","cn":1,"pt":"DI","pp":189,"pr":89}</v>
      </c>
    </row>
    <row r="297" spans="1:40">
      <c r="A297">
        <v>30</v>
      </c>
      <c r="B297">
        <v>5</v>
      </c>
      <c r="C297">
        <f>IF(B297&lt;=9,0,
IF(B297=10,1,2))</f>
        <v>0</v>
      </c>
      <c r="D297">
        <f ca="1">RAND()</f>
        <v>0.25703159401110121</v>
      </c>
      <c r="E297">
        <f ca="1">RAND()</f>
        <v>0.89386037413082053</v>
      </c>
      <c r="F297">
        <f ca="1">RAND()</f>
        <v>0.54902517538539153</v>
      </c>
      <c r="G297">
        <f ca="1">RAND()</f>
        <v>0.35657106744217926</v>
      </c>
      <c r="H297">
        <f ca="1">RAND()</f>
        <v>0.44556744130828951</v>
      </c>
      <c r="I297">
        <f ca="1">RAND()</f>
        <v>0.41758498560207324</v>
      </c>
      <c r="M297" t="str">
        <f ca="1">IF(LEN(J297)&lt;&gt;0,J297,VLOOKUP(D297+$B297,$BJ:$BK,MATCH($BK$1,$BJ$1:$BK$1,0),1))</f>
        <v>지정 장비</v>
      </c>
      <c r="N297" t="str">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Equip8001</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1</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4900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0.80850608175599525</v>
      </c>
      <c r="E298">
        <f ca="1">RAND()</f>
        <v>0.90232430162080546</v>
      </c>
      <c r="F298">
        <f ca="1">RAND()</f>
        <v>0.93664939111017331</v>
      </c>
      <c r="G298">
        <f ca="1">RAND()</f>
        <v>0.90456708081219994</v>
      </c>
      <c r="H298">
        <f ca="1">RAND()</f>
        <v>0.39977708245788113</v>
      </c>
      <c r="I298">
        <f ca="1">RAND()</f>
        <v>2.3339094142271422E-2</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Equip7302</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22000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414</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왕조의 블레이드</v>
      </c>
      <c r="AL298">
        <v>1</v>
      </c>
      <c r="AM298" t="str">
        <f ca="1">IF(ROW()=2,AN298,OFFSET(AM298,-1,0)&amp;IF(LEN(AN298)=0,"",","&amp;AN298))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{"dy":30,"sl":6,"tp":"fe","vl":"Equip8102","cn":1,"pt":"GO","pr":8100}</v>
      </c>
    </row>
    <row r="299" spans="1:40">
      <c r="A299">
        <v>30</v>
      </c>
      <c r="B299">
        <v>7</v>
      </c>
      <c r="C299">
        <f>IF(B299&lt;=9,0,
IF(B299=10,1,2))</f>
        <v>0</v>
      </c>
      <c r="D299">
        <f ca="1">RAND()</f>
        <v>0.46069634797995296</v>
      </c>
      <c r="E299">
        <f ca="1">RAND()</f>
        <v>0.39016329238048231</v>
      </c>
      <c r="F299">
        <f ca="1">RAND()</f>
        <v>0.35807898719527997</v>
      </c>
      <c r="G299">
        <f ca="1">RAND()</f>
        <v>0.62095523231011163</v>
      </c>
      <c r="H299">
        <f ca="1">RAND()</f>
        <v>0.37087127242217344</v>
      </c>
      <c r="I299">
        <f ca="1">RAND()</f>
        <v>0.21054714689787701</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Equip4202</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GO</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2700</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0.59175366550133945</v>
      </c>
      <c r="E300">
        <f ca="1">RAND()</f>
        <v>0.33708544611184432</v>
      </c>
      <c r="F300">
        <f ca="1">RAND()</f>
        <v>0.30810560281498833</v>
      </c>
      <c r="G300">
        <f ca="1">RAND()</f>
        <v>5.5009097694091569E-2</v>
      </c>
      <c r="H300">
        <f ca="1">RAND()</f>
        <v>0.672323589958714</v>
      </c>
      <c r="I300">
        <f ca="1">RAND()</f>
        <v>4.1102213485939121E-2</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0.22699640440776259</v>
      </c>
      <c r="E301">
        <f ca="1">RAND()</f>
        <v>0.79019495936407047</v>
      </c>
      <c r="F301">
        <f ca="1">RAND()</f>
        <v>0.63586953073862051</v>
      </c>
      <c r="G301">
        <f ca="1">RAND()</f>
        <v>0.32661096307762627</v>
      </c>
      <c r="H301">
        <f ca="1">RAND()</f>
        <v>0.98834388370181514</v>
      </c>
      <c r="I301">
        <f ca="1">RAND()</f>
        <v>0.37420960256015978</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0.7733647836823847</v>
      </c>
      <c r="E302">
        <f ca="1">RAND()</f>
        <v>0.49029771856112936</v>
      </c>
      <c r="F302">
        <f ca="1">RAND()</f>
        <v>0.98171409444611646</v>
      </c>
      <c r="G302">
        <f ca="1">RAND()</f>
        <v>5.2968158679260968E-2</v>
      </c>
      <c r="H302">
        <f ca="1">RAND()</f>
        <v>0.69281028684709445</v>
      </c>
      <c r="I302">
        <f ca="1">RAND()</f>
        <v>0.36254287278521824</v>
      </c>
      <c r="M302" t="str">
        <f ca="1">IF(LEN(J302)&lt;&gt;0,J302,VLOOKUP(D302+$B302,$BJ:$BK,MATCH($BK$1,$BJ$1:$BK$1,0),1))</f>
        <v>지정 장비</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Equip4102</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GO</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1200</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413</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4.9599981168744867E-2</v>
      </c>
      <c r="E303">
        <f ca="1">RAND()</f>
        <v>0.92201471625512976</v>
      </c>
      <c r="F303">
        <f ca="1">RAND()</f>
        <v>0.37040863825498993</v>
      </c>
      <c r="G303">
        <f ca="1">RAND()</f>
        <v>0.89363598631203589</v>
      </c>
      <c r="H303">
        <f ca="1">RAND()</f>
        <v>0.46904089887185574</v>
      </c>
      <c r="I303">
        <f ca="1">RAND()</f>
        <v>0.95832012539998435</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Equip8101</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GO</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8500</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0.15004278989558761</v>
      </c>
      <c r="E304">
        <f ca="1">RAND()</f>
        <v>0.55667703179648753</v>
      </c>
      <c r="F304">
        <f ca="1">RAND()</f>
        <v>0.777889264206025</v>
      </c>
      <c r="G304">
        <f ca="1">RAND()</f>
        <v>0.82066735320459383</v>
      </c>
      <c r="H304">
        <f ca="1">RAND()</f>
        <v>7.7277564606133775E-2</v>
      </c>
      <c r="I304">
        <f ca="1">RAND()</f>
        <v>0.53330458875645526</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55667</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9</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2700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392</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유목민의 가보</v>
      </c>
      <c r="AL304">
        <v>1</v>
      </c>
      <c r="AM304" t="str">
        <f ca="1">IF(ROW()=2,AN304,OFFSET(AM304,-1,0)&amp;IF(LEN(AN304)=0,"",","&amp;AN304))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{"dy":31,"sl":2,"tp":"fe","vl":"Equip2001","cn":1,"pt":"GO","pr":600}</v>
      </c>
    </row>
    <row r="305" spans="1:40">
      <c r="A305">
        <v>31</v>
      </c>
      <c r="B305">
        <v>3</v>
      </c>
      <c r="C305">
        <f>IF(B305&lt;=9,0,
IF(B305=10,1,2))</f>
        <v>0</v>
      </c>
      <c r="D305">
        <f ca="1">RAND()</f>
        <v>3.4311439373427177E-2</v>
      </c>
      <c r="E305">
        <f ca="1">RAND()</f>
        <v>0.76390392990904488</v>
      </c>
      <c r="F305">
        <f ca="1">RAND()</f>
        <v>5.9726978029268185E-2</v>
      </c>
      <c r="G305">
        <f ca="1">RAND()</f>
        <v>4.9817037127718677E-2</v>
      </c>
      <c r="H305">
        <f ca="1">RAND()</f>
        <v>0.18669744044224634</v>
      </c>
      <c r="I305">
        <f ca="1">RAND()</f>
        <v>0.35816712084403468</v>
      </c>
      <c r="M305" t="str">
        <f ca="1">IF(LEN(J305)&lt;&gt;0,J305,VLOOKUP(D305+$B305,$BJ:$BK,MATCH($BK$1,$BJ$1:$BK$1,0),1))</f>
        <v>안 지정 캐릭터 PP 영웅등급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76390</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12</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3600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452</v>
      </c>
      <c r="AD305">
        <v>1</v>
      </c>
      <c r="AE305" t="s">
        <v>129</v>
      </c>
      <c r="AF305">
        <v>139</v>
      </c>
      <c r="AG305">
        <v>59</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전설</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왕실의 품격</v>
      </c>
      <c r="AL305">
        <v>1</v>
      </c>
      <c r="AM305" t="str">
        <f ca="1">IF(ROW()=2,AN305,OFFSET(AM305,-1,0)&amp;IF(LEN(AN305)=0,"",","&amp;AN305))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{"dy":31,"sl":3,"tp":"fe","vl":"Equip1401","cn":1,"pt":"DI","pp":139,"pr":59}</v>
      </c>
    </row>
    <row r="306" spans="1:40">
      <c r="A306">
        <v>31</v>
      </c>
      <c r="B306">
        <v>4</v>
      </c>
      <c r="C306">
        <f>IF(B306&lt;=9,0,
IF(B306=10,1,2))</f>
        <v>0</v>
      </c>
      <c r="D306">
        <f ca="1">RAND()</f>
        <v>0.76907855022602922</v>
      </c>
      <c r="E306">
        <f ca="1">RAND()</f>
        <v>0.8104743276678702</v>
      </c>
      <c r="F306">
        <f ca="1">RAND()</f>
        <v>0.63145309084288959</v>
      </c>
      <c r="G306">
        <f ca="1">RAND()</f>
        <v>0.89196783009505354</v>
      </c>
      <c r="H306">
        <f ca="1">RAND()</f>
        <v>0.82832675789515153</v>
      </c>
      <c r="I306">
        <f ca="1">RAND()</f>
        <v>0.72985809487742725</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81047</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12</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3600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438</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석공의 망치</v>
      </c>
      <c r="AL306">
        <v>1</v>
      </c>
      <c r="AM306" t="str">
        <f ca="1">IF(ROW()=2,AN306,OFFSET(AM306,-1,0)&amp;IF(LEN(AN306)=0,"",","&amp;AN306))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{"dy":31,"sl":4,"tp":"fe","vl":"Equip4001","cn":1,"pt":"GO","pr":700}</v>
      </c>
    </row>
    <row r="307" spans="1:40">
      <c r="A307">
        <v>31</v>
      </c>
      <c r="B307">
        <v>5</v>
      </c>
      <c r="C307">
        <f>IF(B307&lt;=9,0,
IF(B307=10,1,2))</f>
        <v>0</v>
      </c>
      <c r="D307">
        <f ca="1">RAND()</f>
        <v>0.34997864088951702</v>
      </c>
      <c r="E307">
        <f ca="1">RAND()</f>
        <v>0.78129977788450167</v>
      </c>
      <c r="F307">
        <f ca="1">RAND()</f>
        <v>0.27248958080430996</v>
      </c>
      <c r="G307">
        <f ca="1">RAND()</f>
        <v>0.61205046722664802</v>
      </c>
      <c r="H307">
        <f ca="1">RAND()</f>
        <v>0.59429291002498208</v>
      </c>
      <c r="I307">
        <f ca="1">RAND()</f>
        <v>0.66238729309979105</v>
      </c>
      <c r="M307" t="str">
        <f ca="1">IF(LEN(J307)&lt;&gt;0,J307,VLOOKUP(D307+$B307,$BJ:$BK,MATCH($BK$1,$BJ$1:$BK$1,0),1))</f>
        <v>지정 장비</v>
      </c>
      <c r="N307" t="str">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Equip7001</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1</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2100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0.43142751546621216</v>
      </c>
      <c r="E308">
        <f ca="1">RAND()</f>
        <v>0.14561824155459513</v>
      </c>
      <c r="F308">
        <f ca="1">RAND()</f>
        <v>0.74433185891593934</v>
      </c>
      <c r="G308">
        <f ca="1">RAND()</f>
        <v>0.83619680476647507</v>
      </c>
      <c r="H308">
        <f ca="1">RAND()</f>
        <v>8.529240815663619E-2</v>
      </c>
      <c r="I308">
        <f ca="1">RAND()</f>
        <v>0.31024802887131553</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Equip1302</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7300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427</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0.49710440859207072</v>
      </c>
      <c r="E309">
        <f ca="1">RAND()</f>
        <v>0.42690674812234786</v>
      </c>
      <c r="F309">
        <f ca="1">RAND()</f>
        <v>0.6016782654313696</v>
      </c>
      <c r="G309">
        <f ca="1">RAND()</f>
        <v>0.83062057841341841</v>
      </c>
      <c r="H309">
        <f ca="1">RAND()</f>
        <v>5.1059036237848354E-2</v>
      </c>
      <c r="I309">
        <f ca="1">RAND()</f>
        <v>0.56773612234943871</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Equip5001</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800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0.65373588704005126</v>
      </c>
      <c r="E310">
        <f ca="1">RAND()</f>
        <v>0.3506325074219544</v>
      </c>
      <c r="F310">
        <f ca="1">RAND()</f>
        <v>0.30168945285569004</v>
      </c>
      <c r="G310">
        <f ca="1">RAND()</f>
        <v>0.1098042083936619</v>
      </c>
      <c r="H310">
        <f ca="1">RAND()</f>
        <v>3.156818669615058E-2</v>
      </c>
      <c r="I310">
        <f ca="1">RAND()</f>
        <v>0.36068470509510786</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9.9709294346148614E-2</v>
      </c>
      <c r="E311">
        <f ca="1">RAND()</f>
        <v>0.13521042564774377</v>
      </c>
      <c r="F311">
        <f ca="1">RAND()</f>
        <v>0.77267597636517837</v>
      </c>
      <c r="G311">
        <f ca="1">RAND()</f>
        <v>0.85372277373960936</v>
      </c>
      <c r="H311">
        <f ca="1">RAND()</f>
        <v>0.27582529816592449</v>
      </c>
      <c r="I311">
        <f ca="1">RAND()</f>
        <v>0.89319847241629724</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1.1411617493883086E-2</v>
      </c>
      <c r="E312">
        <f ca="1">RAND()</f>
        <v>0.78958355753031895</v>
      </c>
      <c r="F312">
        <f ca="1">RAND()</f>
        <v>8.7001371283942475E-2</v>
      </c>
      <c r="G312">
        <f ca="1">RAND()</f>
        <v>0.46050164931252779</v>
      </c>
      <c r="H312">
        <f ca="1">RAND()</f>
        <v>0.45309620629270131</v>
      </c>
      <c r="I312">
        <f ca="1">RAND()</f>
        <v>0.28884515292671309</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
      </c>
      <c r="AL312">
        <v>1</v>
      </c>
      <c r="AM312" t="str">
        <f ca="1">IF(ROW()=2,AN312,OFFSET(AM312,-1,0)&amp;IF(LEN(AN312)=0,"",","&amp;AN312))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v>
      </c>
    </row>
    <row r="313" spans="1:40">
      <c r="A313">
        <v>2</v>
      </c>
      <c r="B313">
        <v>10</v>
      </c>
      <c r="C313">
        <f>IF(B313&lt;=9,0,
IF(B313=10,1,2))</f>
        <v>1</v>
      </c>
      <c r="D313">
        <f ca="1">RAND()</f>
        <v>0.21041526290619017</v>
      </c>
      <c r="E313">
        <f ca="1">RAND()</f>
        <v>0.60497853616561059</v>
      </c>
      <c r="F313">
        <f ca="1">RAND()</f>
        <v>0.49888471990582384</v>
      </c>
      <c r="G313">
        <f ca="1">RAND()</f>
        <v>0.37514422656694235</v>
      </c>
      <c r="H313">
        <f ca="1">RAND()</f>
        <v>0.43195935808743524</v>
      </c>
      <c r="I313">
        <f ca="1">RAND()</f>
        <v>0.9040567689036243</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fl2</v>
      </c>
      <c r="AB313" t="s">
        <v>88</v>
      </c>
      <c r="AC313" t="s">
        <v>451</v>
      </c>
      <c r="AD313">
        <v>1</v>
      </c>
      <c r="AE313" t="s">
        <v>129</v>
      </c>
      <c r="AF313">
        <v>70</v>
      </c>
      <c r="AG313">
        <v>42</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딘즈</v>
      </c>
      <c r="AL313">
        <v>1</v>
      </c>
      <c r="AM313" t="str">
        <f ca="1">IF(ROW()=2,AN313,OFFSET(AM313,-1,0)&amp;IF(LEN(AN313)=0,"",","&amp;AN313))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{"dy":2,"sl":10,"tp":"fl2","vl":"Actor3022","cn":1,"pt":"DI","pp":70,"pr":42}</v>
      </c>
    </row>
    <row r="314" spans="1:40">
      <c r="A314">
        <v>3</v>
      </c>
      <c r="B314">
        <v>10</v>
      </c>
      <c r="C314">
        <f>IF(B314&lt;=9,0,
IF(B314=10,1,2))</f>
        <v>1</v>
      </c>
      <c r="D314">
        <f ca="1">RAND()</f>
        <v>0.38840219608722104</v>
      </c>
      <c r="E314">
        <f ca="1">RAND()</f>
        <v>0.45068746618382172</v>
      </c>
      <c r="F314">
        <f ca="1">RAND()</f>
        <v>0.59681263932134898</v>
      </c>
      <c r="G314">
        <f ca="1">RAND()</f>
        <v>0.86999872712862403</v>
      </c>
      <c r="H314">
        <f ca="1">RAND()</f>
        <v>0.93626835340696313</v>
      </c>
      <c r="I314">
        <f ca="1">RAND()</f>
        <v>0.51798745370449406</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fl2</v>
      </c>
      <c r="AB314" t="s">
        <v>88</v>
      </c>
      <c r="AC314" t="s">
        <v>451</v>
      </c>
      <c r="AD314">
        <v>1</v>
      </c>
      <c r="AE314" t="s">
        <v>129</v>
      </c>
      <c r="AF314">
        <v>70</v>
      </c>
      <c r="AG314">
        <v>42</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딘즈</v>
      </c>
      <c r="AL314">
        <v>1</v>
      </c>
      <c r="AM314" t="str">
        <f ca="1">IF(ROW()=2,AN314,OFFSET(AM314,-1,0)&amp;IF(LEN(AN314)=0,"",","&amp;AN314))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{"dy":3,"sl":10,"tp":"fl2","vl":"Actor3022","cn":1,"pt":"DI","pp":70,"pr":42}</v>
      </c>
    </row>
    <row r="315" spans="1:40">
      <c r="A315">
        <v>4</v>
      </c>
      <c r="B315">
        <v>10</v>
      </c>
      <c r="C315">
        <f>IF(B315&lt;=9,0,
IF(B315=10,1,2))</f>
        <v>1</v>
      </c>
      <c r="D315">
        <f ca="1">RAND()</f>
        <v>0.34052646156515154</v>
      </c>
      <c r="E315">
        <f ca="1">RAND()</f>
        <v>0.16597661611061287</v>
      </c>
      <c r="F315">
        <f ca="1">RAND()</f>
        <v>0.10998683971429757</v>
      </c>
      <c r="G315">
        <f ca="1">RAND()</f>
        <v>0.44844029025366028</v>
      </c>
      <c r="H315">
        <f ca="1">RAND()</f>
        <v>0.810754960302278</v>
      </c>
      <c r="I315">
        <f ca="1">RAND()</f>
        <v>0.64727897579726723</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0.32980356123718912</v>
      </c>
      <c r="E316">
        <f ca="1">RAND()</f>
        <v>0.15527152492775564</v>
      </c>
      <c r="F316">
        <f ca="1">RAND()</f>
        <v>2.6194930876633604E-2</v>
      </c>
      <c r="G316">
        <f ca="1">RAND()</f>
        <v>0.95177815488218875</v>
      </c>
      <c r="H316">
        <f ca="1">RAND()</f>
        <v>0.12694428163090932</v>
      </c>
      <c r="I316">
        <f ca="1">RAND()</f>
        <v>0.2928312867038122</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
      </c>
      <c r="AL316">
        <v>1</v>
      </c>
      <c r="AM316" t="str">
        <f ca="1">IF(ROW()=2,AN316,OFFSET(AM316,-1,0)&amp;IF(LEN(AN316)=0,"",","&amp;AN316))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v>
      </c>
    </row>
    <row r="317" spans="1:40">
      <c r="A317">
        <v>6</v>
      </c>
      <c r="B317">
        <v>10</v>
      </c>
      <c r="C317">
        <f>IF(B317&lt;=9,0,
IF(B317=10,1,2))</f>
        <v>1</v>
      </c>
      <c r="D317">
        <f ca="1">RAND()</f>
        <v>0.22583898658134227</v>
      </c>
      <c r="E317">
        <f ca="1">RAND()</f>
        <v>0.96273256653615258</v>
      </c>
      <c r="F317">
        <f ca="1">RAND()</f>
        <v>0.88762061792519542</v>
      </c>
      <c r="G317">
        <f ca="1">RAND()</f>
        <v>0.93714902863282767</v>
      </c>
      <c r="H317">
        <f ca="1">RAND()</f>
        <v>0.73997263950856207</v>
      </c>
      <c r="I317">
        <f ca="1">RAND()</f>
        <v>0.8757898804058345</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fl2</v>
      </c>
      <c r="AB317" t="s">
        <v>88</v>
      </c>
      <c r="AC317" t="s">
        <v>444</v>
      </c>
      <c r="AD317">
        <v>1</v>
      </c>
      <c r="AE317" t="s">
        <v>129</v>
      </c>
      <c r="AF317">
        <v>725</v>
      </c>
      <c r="AG317">
        <v>279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전설</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라무무</v>
      </c>
      <c r="AL317">
        <v>1</v>
      </c>
      <c r="AM317" t="str">
        <f ca="1">IF(ROW()=2,AN317,OFFSET(AM317,-1,0)&amp;IF(LEN(AN317)=0,"",","&amp;AN317))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{"dy":6,"sl":10,"tp":"fl2","vl":"Actor3231","cn":1,"pt":"DI","pp":725,"pr":279}</v>
      </c>
    </row>
    <row r="318" spans="1:40">
      <c r="A318">
        <v>7</v>
      </c>
      <c r="B318">
        <v>10</v>
      </c>
      <c r="C318">
        <f>IF(B318&lt;=9,0,
IF(B318=10,1,2))</f>
        <v>1</v>
      </c>
      <c r="D318">
        <f ca="1">RAND()</f>
        <v>0.43931898506506684</v>
      </c>
      <c r="E318">
        <f ca="1">RAND()</f>
        <v>0.35469008122868417</v>
      </c>
      <c r="F318">
        <f ca="1">RAND()</f>
        <v>0.14451837452002514</v>
      </c>
      <c r="G318">
        <f ca="1">RAND()</f>
        <v>0.87040723143796117</v>
      </c>
      <c r="H318">
        <f ca="1">RAND()</f>
        <v>0.83136067522311818</v>
      </c>
      <c r="I318">
        <f ca="1">RAND()</f>
        <v>0.24626044001161351</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fl2</v>
      </c>
      <c r="AB318" t="s">
        <v>88</v>
      </c>
      <c r="AC318" t="s">
        <v>444</v>
      </c>
      <c r="AD318">
        <v>1</v>
      </c>
      <c r="AE318" t="s">
        <v>129</v>
      </c>
      <c r="AF318">
        <v>725</v>
      </c>
      <c r="AG318">
        <v>279</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전설</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라무무</v>
      </c>
      <c r="AL318">
        <v>1</v>
      </c>
      <c r="AM318" t="str">
        <f ca="1">IF(ROW()=2,AN318,OFFSET(AM318,-1,0)&amp;IF(LEN(AN318)=0,"",","&amp;AN318))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{"dy":7,"sl":10,"tp":"fl2","vl":"Actor3231","cn":1,"pt":"DI","pp":725,"pr":279}</v>
      </c>
    </row>
    <row r="319" spans="1:40">
      <c r="A319">
        <v>8</v>
      </c>
      <c r="B319">
        <v>10</v>
      </c>
      <c r="C319">
        <f>IF(B319&lt;=9,0,
IF(B319=10,1,2))</f>
        <v>1</v>
      </c>
      <c r="D319">
        <f ca="1">RAND()</f>
        <v>0.45237875350730761</v>
      </c>
      <c r="E319">
        <f ca="1">RAND()</f>
        <v>0.58556458050125637</v>
      </c>
      <c r="F319">
        <f ca="1">RAND()</f>
        <v>0.9257898336474838</v>
      </c>
      <c r="G319">
        <f ca="1">RAND()</f>
        <v>6.5401878222381638E-2</v>
      </c>
      <c r="H319">
        <f ca="1">RAND()</f>
        <v>0.93487102486447149</v>
      </c>
      <c r="I319">
        <f ca="1">RAND()</f>
        <v>0.67009844763356907</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fl2</v>
      </c>
      <c r="AB319" t="s">
        <v>88</v>
      </c>
      <c r="AC319" t="s">
        <v>444</v>
      </c>
      <c r="AD319">
        <v>1</v>
      </c>
      <c r="AE319" t="s">
        <v>129</v>
      </c>
      <c r="AF319">
        <v>725</v>
      </c>
      <c r="AG319">
        <v>279</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전설</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라무무</v>
      </c>
      <c r="AL319">
        <v>1</v>
      </c>
      <c r="AM319" t="str">
        <f ca="1">IF(ROW()=2,AN319,OFFSET(AM319,-1,0)&amp;IF(LEN(AN319)=0,"",","&amp;AN319))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{"dy":8,"sl":10,"tp":"fl2","vl":"Actor3231","cn":1,"pt":"DI","pp":725,"pr":279}</v>
      </c>
    </row>
    <row r="320" spans="1:40">
      <c r="A320">
        <v>9</v>
      </c>
      <c r="B320">
        <v>10</v>
      </c>
      <c r="C320">
        <f>IF(B320&lt;=9,0,
IF(B320=10,1,2))</f>
        <v>1</v>
      </c>
      <c r="D320">
        <f ca="1">RAND()</f>
        <v>0.73437047021584023</v>
      </c>
      <c r="E320">
        <f ca="1">RAND()</f>
        <v>0.92169575909434109</v>
      </c>
      <c r="F320">
        <f ca="1">RAND()</f>
        <v>0.25473434060999567</v>
      </c>
      <c r="G320">
        <f ca="1">RAND()</f>
        <v>0.24451539890300811</v>
      </c>
      <c r="H320">
        <f ca="1">RAND()</f>
        <v>0.42550801038590491</v>
      </c>
      <c r="I320">
        <f ca="1">RAND()</f>
        <v>0.1569360612658951</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
      </c>
      <c r="AL320">
        <v>1</v>
      </c>
      <c r="AM320" t="str">
        <f ca="1">IF(ROW()=2,AN320,OFFSET(AM320,-1,0)&amp;IF(LEN(AN320)=0,"",","&amp;AN320))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v>
      </c>
    </row>
    <row r="321" spans="1:40">
      <c r="A321">
        <v>10</v>
      </c>
      <c r="B321">
        <v>10</v>
      </c>
      <c r="C321">
        <f>IF(B321&lt;=9,0,
IF(B321=10,1,2))</f>
        <v>1</v>
      </c>
      <c r="D321">
        <f ca="1">RAND()</f>
        <v>0.81873783816010193</v>
      </c>
      <c r="E321">
        <f ca="1">RAND()</f>
        <v>0.22194408824283229</v>
      </c>
      <c r="F321">
        <f ca="1">RAND()</f>
        <v>0.61695727511575937</v>
      </c>
      <c r="G321">
        <f ca="1">RAND()</f>
        <v>0.54480948564177334</v>
      </c>
      <c r="H321">
        <f ca="1">RAND()</f>
        <v>0.73774624003113931</v>
      </c>
      <c r="I321">
        <f ca="1">RAND()</f>
        <v>0.58207129426589943</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492</v>
      </c>
      <c r="AD321">
        <v>1</v>
      </c>
      <c r="AE321" t="s">
        <v>129</v>
      </c>
      <c r="AF321">
        <v>229</v>
      </c>
      <c r="AG321">
        <v>129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프리스</v>
      </c>
      <c r="AL321">
        <v>1</v>
      </c>
      <c r="AM321" t="str">
        <f ca="1">IF(ROW()=2,AN321,OFFSET(AM321,-1,0)&amp;IF(LEN(AN321)=0,"",","&amp;AN321))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{"dy":10,"sl":10,"tp":"fc","vl":"Actor0125","cn":1,"pt":"DI","pp":229,"pr":129}</v>
      </c>
    </row>
    <row r="322" spans="1:40">
      <c r="A322">
        <v>11</v>
      </c>
      <c r="B322">
        <v>10</v>
      </c>
      <c r="C322">
        <f>IF(B322&lt;=9,0,
IF(B322=10,1,2))</f>
        <v>1</v>
      </c>
      <c r="D322">
        <f ca="1">RAND()</f>
        <v>0.99873652849833128</v>
      </c>
      <c r="E322">
        <f ca="1">RAND()</f>
        <v>0.99320555947098266</v>
      </c>
      <c r="F322">
        <f ca="1">RAND()</f>
        <v>0.14658408478900808</v>
      </c>
      <c r="G322">
        <f ca="1">RAND()</f>
        <v>0.18389584414980609</v>
      </c>
      <c r="H322">
        <f ca="1">RAND()</f>
        <v>0.67602039665191016</v>
      </c>
      <c r="I322">
        <f ca="1">RAND()</f>
        <v>0.64760049029258804</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fc</v>
      </c>
      <c r="AB322" t="s">
        <v>85</v>
      </c>
      <c r="AC322" t="s">
        <v>492</v>
      </c>
      <c r="AD322">
        <v>1</v>
      </c>
      <c r="AE322" t="s">
        <v>129</v>
      </c>
      <c r="AF322">
        <v>229</v>
      </c>
      <c r="AG322">
        <v>129</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프리스</v>
      </c>
      <c r="AL322">
        <v>1</v>
      </c>
      <c r="AM322" t="str">
        <f ca="1">IF(ROW()=2,AN322,OFFSET(AM322,-1,0)&amp;IF(LEN(AN322)=0,"",","&amp;AN322))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{"dy":11,"sl":10,"tp":"fc","vl":"Actor0125","cn":1,"pt":"DI","pp":229,"pr":129}</v>
      </c>
    </row>
    <row r="323" spans="1:40">
      <c r="A323">
        <v>12</v>
      </c>
      <c r="B323">
        <v>10</v>
      </c>
      <c r="C323">
        <f>IF(B323&lt;=9,0,
IF(B323=10,1,2))</f>
        <v>1</v>
      </c>
      <c r="D323">
        <f ca="1">RAND()</f>
        <v>0.31410639889942604</v>
      </c>
      <c r="E323">
        <f ca="1">RAND()</f>
        <v>0.5111976047877963</v>
      </c>
      <c r="F323">
        <f ca="1">RAND()</f>
        <v>0.87949489352316579</v>
      </c>
      <c r="G323">
        <f ca="1">RAND()</f>
        <v>0.81715684230658969</v>
      </c>
      <c r="H323">
        <f ca="1">RAND()</f>
        <v>0.47276700370067992</v>
      </c>
      <c r="I323">
        <f ca="1">RAND()</f>
        <v>0.66705805247347105</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
      </c>
      <c r="AL323">
        <v>1</v>
      </c>
      <c r="AM323" t="str">
        <f ca="1">IF(ROW()=2,AN323,OFFSET(AM323,-1,0)&amp;IF(LEN(AN323)=0,"",","&amp;AN323))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v>
      </c>
    </row>
    <row r="324" spans="1:40">
      <c r="A324">
        <v>13</v>
      </c>
      <c r="B324">
        <v>10</v>
      </c>
      <c r="C324">
        <f>IF(B324&lt;=9,0,
IF(B324=10,1,2))</f>
        <v>1</v>
      </c>
      <c r="D324">
        <f ca="1">RAND()</f>
        <v>0.66947421733262302</v>
      </c>
      <c r="E324">
        <f ca="1">RAND()</f>
        <v>0.58262033462967933</v>
      </c>
      <c r="F324">
        <f ca="1">RAND()</f>
        <v>9.7552318923630477E-3</v>
      </c>
      <c r="G324">
        <f ca="1">RAND()</f>
        <v>0.58969265897193057</v>
      </c>
      <c r="H324">
        <f ca="1">RAND()</f>
        <v>0.55127085377422969</v>
      </c>
      <c r="I324">
        <f ca="1">RAND()</f>
        <v>0.71018832766108386</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fl1</v>
      </c>
      <c r="AB324" t="s">
        <v>87</v>
      </c>
      <c r="AC324" t="s">
        <v>494</v>
      </c>
      <c r="AD324">
        <v>1</v>
      </c>
      <c r="AE324" t="s">
        <v>129</v>
      </c>
      <c r="AF324">
        <v>740</v>
      </c>
      <c r="AG324">
        <v>499</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전설</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간파울</v>
      </c>
      <c r="AL324">
        <v>1</v>
      </c>
      <c r="AM324" t="str">
        <f ca="1">IF(ROW()=2,AN324,OFFSET(AM324,-1,0)&amp;IF(LEN(AN324)=0,"",","&amp;AN324))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{"dy":13,"sl":10,"tp":"fl1","vl":"Actor0201","cn":1,"pt":"DI","pp":740,"pr":499}</v>
      </c>
    </row>
    <row r="325" spans="1:40">
      <c r="A325">
        <v>14</v>
      </c>
      <c r="B325">
        <v>10</v>
      </c>
      <c r="C325">
        <f>IF(B325&lt;=9,0,
IF(B325=10,1,2))</f>
        <v>1</v>
      </c>
      <c r="D325">
        <f ca="1">RAND()</f>
        <v>2.0020731586285034E-2</v>
      </c>
      <c r="E325">
        <f ca="1">RAND()</f>
        <v>0.21425516108935494</v>
      </c>
      <c r="F325">
        <f ca="1">RAND()</f>
        <v>0.68172540446816854</v>
      </c>
      <c r="G325">
        <f ca="1">RAND()</f>
        <v>0.82482559522575127</v>
      </c>
      <c r="H325">
        <f ca="1">RAND()</f>
        <v>0.4327883461242743</v>
      </c>
      <c r="I325">
        <f ca="1">RAND()</f>
        <v>0.40573873001182159</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fl1</v>
      </c>
      <c r="AB325" t="s">
        <v>87</v>
      </c>
      <c r="AC325" t="s">
        <v>494</v>
      </c>
      <c r="AD325">
        <v>1</v>
      </c>
      <c r="AE325" t="s">
        <v>129</v>
      </c>
      <c r="AF325">
        <v>740</v>
      </c>
      <c r="AG325">
        <v>499</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전설</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간파울</v>
      </c>
      <c r="AL325">
        <v>1</v>
      </c>
      <c r="AM325" t="str">
        <f ca="1">IF(ROW()=2,AN325,OFFSET(AM325,-1,0)&amp;IF(LEN(AN325)=0,"",","&amp;AN325))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{"dy":14,"sl":10,"tp":"fl1","vl":"Actor0201","cn":1,"pt":"DI","pp":740,"pr":499}</v>
      </c>
    </row>
    <row r="326" spans="1:40">
      <c r="A326">
        <v>15</v>
      </c>
      <c r="B326">
        <v>10</v>
      </c>
      <c r="C326">
        <f>IF(B326&lt;=9,0,
IF(B326=10,1,2))</f>
        <v>1</v>
      </c>
      <c r="D326">
        <f ca="1">RAND()</f>
        <v>0.24404098436588773</v>
      </c>
      <c r="E326">
        <f ca="1">RAND()</f>
        <v>0.27318386221991608</v>
      </c>
      <c r="F326">
        <f ca="1">RAND()</f>
        <v>0.46746742316234025</v>
      </c>
      <c r="G326">
        <f ca="1">RAND()</f>
        <v>0.59299432786180872</v>
      </c>
      <c r="H326">
        <f ca="1">RAND()</f>
        <v>0.40278368910766216</v>
      </c>
      <c r="I326">
        <f ca="1">RAND()</f>
        <v>0.52363802575379437</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
      </c>
      <c r="AL326">
        <v>1</v>
      </c>
      <c r="AM326" t="str">
        <f ca="1">IF(ROW()=2,AN326,OFFSET(AM326,-1,0)&amp;IF(LEN(AN326)=0,"",","&amp;AN326))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v>
      </c>
    </row>
    <row r="327" spans="1:40">
      <c r="A327">
        <v>16</v>
      </c>
      <c r="B327">
        <v>10</v>
      </c>
      <c r="C327">
        <f>IF(B327&lt;=9,0,
IF(B327=10,1,2))</f>
        <v>1</v>
      </c>
      <c r="D327">
        <f ca="1">RAND()</f>
        <v>0.22251784506990102</v>
      </c>
      <c r="E327">
        <f ca="1">RAND()</f>
        <v>0.61536827569415942</v>
      </c>
      <c r="F327">
        <f ca="1">RAND()</f>
        <v>0.47106586462820887</v>
      </c>
      <c r="G327">
        <f ca="1">RAND()</f>
        <v>0.60657735303878868</v>
      </c>
      <c r="H327">
        <f ca="1">RAND()</f>
        <v>0.91704241854534074</v>
      </c>
      <c r="I327">
        <f ca="1">RAND()</f>
        <v>0.87106883291913373</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fl2</v>
      </c>
      <c r="AB327" t="s">
        <v>88</v>
      </c>
      <c r="AC327" t="s">
        <v>489</v>
      </c>
      <c r="AD327">
        <v>1</v>
      </c>
      <c r="AE327" t="s">
        <v>129</v>
      </c>
      <c r="AF327">
        <v>190</v>
      </c>
      <c r="AG327">
        <v>99</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베이</v>
      </c>
      <c r="AL327">
        <v>1</v>
      </c>
      <c r="AM327" t="str">
        <f ca="1">IF(ROW()=2,AN327,OFFSET(AM327,-1,0)&amp;IF(LEN(AN327)=0,"",","&amp;AN327))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{"dy":16,"sl":10,"tp":"fl2","vl":"Actor0104","cn":1,"pt":"DI","pp":190,"pr":99}</v>
      </c>
    </row>
    <row r="328" spans="1:40">
      <c r="A328">
        <v>17</v>
      </c>
      <c r="B328">
        <v>10</v>
      </c>
      <c r="C328">
        <f>IF(B328&lt;=9,0,
IF(B328=10,1,2))</f>
        <v>1</v>
      </c>
      <c r="D328">
        <f ca="1">RAND()</f>
        <v>0.38943431949385454</v>
      </c>
      <c r="E328">
        <f ca="1">RAND()</f>
        <v>0.12828824586257659</v>
      </c>
      <c r="F328">
        <f ca="1">RAND()</f>
        <v>0.30886849722182408</v>
      </c>
      <c r="G328">
        <f ca="1">RAND()</f>
        <v>4.435450709912836E-2</v>
      </c>
      <c r="H328">
        <f ca="1">RAND()</f>
        <v>0.93082561812919973</v>
      </c>
      <c r="I328">
        <f ca="1">RAND()</f>
        <v>0.99320614095102211</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fl2</v>
      </c>
      <c r="AB328" t="s">
        <v>88</v>
      </c>
      <c r="AC328" t="s">
        <v>489</v>
      </c>
      <c r="AD328">
        <v>1</v>
      </c>
      <c r="AE328" t="s">
        <v>129</v>
      </c>
      <c r="AF328">
        <v>190</v>
      </c>
      <c r="AG328">
        <v>99</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베이</v>
      </c>
      <c r="AL328">
        <v>1</v>
      </c>
      <c r="AM328" t="str">
        <f ca="1">IF(ROW()=2,AN328,OFFSET(AM328,-1,0)&amp;IF(LEN(AN328)=0,"",","&amp;AN328))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{"dy":17,"sl":10,"tp":"fl2","vl":"Actor0104","cn":1,"pt":"DI","pp":190,"pr":99}</v>
      </c>
    </row>
    <row r="329" spans="1:40">
      <c r="A329">
        <v>18</v>
      </c>
      <c r="B329">
        <v>10</v>
      </c>
      <c r="C329">
        <f>IF(B329&lt;=9,0,
IF(B329=10,1,2))</f>
        <v>1</v>
      </c>
      <c r="D329">
        <f ca="1">RAND()</f>
        <v>0.29110318890443743</v>
      </c>
      <c r="E329">
        <f ca="1">RAND()</f>
        <v>0.88518887241719957</v>
      </c>
      <c r="F329">
        <f ca="1">RAND()</f>
        <v>4.6420214398540383E-3</v>
      </c>
      <c r="G329">
        <f ca="1">RAND()</f>
        <v>0.52097241149309259</v>
      </c>
      <c r="H329">
        <f ca="1">RAND()</f>
        <v>0.64567506421717258</v>
      </c>
      <c r="I329">
        <f ca="1">RAND()</f>
        <v>0.60581711640220148</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
      </c>
      <c r="AL329">
        <v>1</v>
      </c>
      <c r="AM329" t="str">
        <f ca="1">IF(ROW()=2,AN329,OFFSET(AM329,-1,0)&amp;IF(LEN(AN329)=0,"",","&amp;AN329))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v>
      </c>
    </row>
    <row r="330" spans="1:40">
      <c r="A330">
        <v>19</v>
      </c>
      <c r="B330">
        <v>10</v>
      </c>
      <c r="C330">
        <f>IF(B330&lt;=9,0,
IF(B330=10,1,2))</f>
        <v>1</v>
      </c>
      <c r="D330">
        <f ca="1">RAND()</f>
        <v>0.22492800894506271</v>
      </c>
      <c r="E330">
        <f ca="1">RAND()</f>
        <v>0.80143864315997659</v>
      </c>
      <c r="F330">
        <f ca="1">RAND()</f>
        <v>0.31848471996592598</v>
      </c>
      <c r="G330">
        <f ca="1">RAND()</f>
        <v>0.41449023371877458</v>
      </c>
      <c r="H330">
        <f ca="1">RAND()</f>
        <v>0.20583236764615376</v>
      </c>
      <c r="I330">
        <f ca="1">RAND()</f>
        <v>0.63809647819209969</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fl5</v>
      </c>
      <c r="AB330" t="s">
        <v>447</v>
      </c>
      <c r="AC330" t="s">
        <v>490</v>
      </c>
      <c r="AD330">
        <v>1</v>
      </c>
      <c r="AE330" t="s">
        <v>129</v>
      </c>
      <c r="AF330">
        <v>490</v>
      </c>
      <c r="AG330">
        <v>299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데브샤</v>
      </c>
      <c r="AL330">
        <v>1</v>
      </c>
      <c r="AM330" t="str">
        <f ca="1">IF(ROW()=2,AN330,OFFSET(AM330,-1,0)&amp;IF(LEN(AN330)=0,"",","&amp;AN330))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{"dy":19,"sl":10,"tp":"fl5","vl":"Actor2103","cn":1,"pt":"DI","pp":490,"pr":299}</v>
      </c>
    </row>
    <row r="331" spans="1:40">
      <c r="A331">
        <v>20</v>
      </c>
      <c r="B331">
        <v>10</v>
      </c>
      <c r="C331">
        <f>IF(B331&lt;=9,0,
IF(B331=10,1,2))</f>
        <v>1</v>
      </c>
      <c r="D331">
        <f ca="1">RAND()</f>
        <v>1.8107717121953026E-2</v>
      </c>
      <c r="E331">
        <f ca="1">RAND()</f>
        <v>0.98794913364018677</v>
      </c>
      <c r="F331">
        <f ca="1">RAND()</f>
        <v>0.67977692060018413</v>
      </c>
      <c r="G331">
        <f ca="1">RAND()</f>
        <v>0.36185367291423731</v>
      </c>
      <c r="H331">
        <f ca="1">RAND()</f>
        <v>1.6593944543552896E-2</v>
      </c>
      <c r="I331">
        <f ca="1">RAND()</f>
        <v>0.46360080033723527</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fl5</v>
      </c>
      <c r="AB331" t="s">
        <v>449</v>
      </c>
      <c r="AC331" t="s">
        <v>490</v>
      </c>
      <c r="AD331">
        <v>1</v>
      </c>
      <c r="AE331" t="s">
        <v>129</v>
      </c>
      <c r="AF331">
        <v>490</v>
      </c>
      <c r="AG331">
        <v>299</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데브샤</v>
      </c>
      <c r="AL331">
        <v>1</v>
      </c>
      <c r="AM331" t="str">
        <f ca="1">IF(ROW()=2,AN331,OFFSET(AM331,-1,0)&amp;IF(LEN(AN331)=0,"",","&amp;AN331))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{"dy":20,"sl":10,"tp":"fl5","vl":"Actor2103","cn":1,"pt":"DI","pp":490,"pr":299}</v>
      </c>
    </row>
    <row r="332" spans="1:40">
      <c r="A332">
        <v>21</v>
      </c>
      <c r="B332">
        <v>10</v>
      </c>
      <c r="C332">
        <f>IF(B332&lt;=9,0,
IF(B332=10,1,2))</f>
        <v>1</v>
      </c>
      <c r="D332">
        <f ca="1">RAND()</f>
        <v>0.32140643886322895</v>
      </c>
      <c r="E332">
        <f ca="1">RAND()</f>
        <v>8.6003595062513871E-2</v>
      </c>
      <c r="F332">
        <f ca="1">RAND()</f>
        <v>0.51103944732848283</v>
      </c>
      <c r="G332">
        <f ca="1">RAND()</f>
        <v>0.57146624139977398</v>
      </c>
      <c r="H332">
        <f ca="1">RAND()</f>
        <v>0.57548609671159479</v>
      </c>
      <c r="I332">
        <f ca="1">RAND()</f>
        <v>0.73158844433420744</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
      </c>
      <c r="AL332">
        <v>1</v>
      </c>
      <c r="AM332" t="str">
        <f ca="1">IF(ROW()=2,AN332,OFFSET(AM332,-1,0)&amp;IF(LEN(AN332)=0,"",","&amp;AN332))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v>
      </c>
    </row>
    <row r="333" spans="1:40">
      <c r="A333">
        <v>22</v>
      </c>
      <c r="B333">
        <v>10</v>
      </c>
      <c r="C333">
        <f>IF(B333&lt;=9,0,
IF(B333=10,1,2))</f>
        <v>1</v>
      </c>
      <c r="D333">
        <f ca="1">RAND()</f>
        <v>0.36731351731844497</v>
      </c>
      <c r="E333">
        <f ca="1">RAND()</f>
        <v>0.14033341518300047</v>
      </c>
      <c r="F333">
        <f ca="1">RAND()</f>
        <v>0.26383733546003318</v>
      </c>
      <c r="G333">
        <f ca="1">RAND()</f>
        <v>4.8224753418370292E-2</v>
      </c>
      <c r="H333">
        <f ca="1">RAND()</f>
        <v>0.21441629655925887</v>
      </c>
      <c r="I333">
        <f ca="1">RAND()</f>
        <v>1.8113725762897825E-2</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fc</v>
      </c>
      <c r="AB333" t="s">
        <v>85</v>
      </c>
      <c r="AC333" t="s">
        <v>498</v>
      </c>
      <c r="AD333">
        <v>1</v>
      </c>
      <c r="AE333" t="s">
        <v>129</v>
      </c>
      <c r="AF333">
        <v>920</v>
      </c>
      <c r="AG333">
        <v>579</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전설</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메디아</v>
      </c>
      <c r="AL333">
        <v>1</v>
      </c>
      <c r="AM333" t="str">
        <f ca="1">IF(ROW()=2,AN333,OFFSET(AM333,-1,0)&amp;IF(LEN(AN333)=0,"",","&amp;AN333))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{"dy":22,"sl":10,"tp":"fc","vl":"Actor1218","cn":1,"pt":"DI","pp":920,"pr":579}</v>
      </c>
    </row>
    <row r="334" spans="1:40">
      <c r="A334">
        <v>23</v>
      </c>
      <c r="B334">
        <v>10</v>
      </c>
      <c r="C334">
        <f>IF(B334&lt;=9,0,
IF(B334=10,1,2))</f>
        <v>1</v>
      </c>
      <c r="D334">
        <f ca="1">RAND()</f>
        <v>0.75592992909541523</v>
      </c>
      <c r="E334">
        <f ca="1">RAND()</f>
        <v>0.96057221761853007</v>
      </c>
      <c r="F334">
        <f ca="1">RAND()</f>
        <v>0.12490042296987047</v>
      </c>
      <c r="G334">
        <f ca="1">RAND()</f>
        <v>0.44111719416622786</v>
      </c>
      <c r="H334">
        <f ca="1">RAND()</f>
        <v>0.43292732589527283</v>
      </c>
      <c r="I334">
        <f ca="1">RAND()</f>
        <v>0.29803735225158012</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fc</v>
      </c>
      <c r="AB334" t="s">
        <v>85</v>
      </c>
      <c r="AC334" t="s">
        <v>498</v>
      </c>
      <c r="AD334">
        <v>1</v>
      </c>
      <c r="AE334" t="s">
        <v>129</v>
      </c>
      <c r="AF334">
        <v>920</v>
      </c>
      <c r="AG334">
        <v>579</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전설</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메디아</v>
      </c>
      <c r="AL334">
        <v>1</v>
      </c>
      <c r="AM334" t="str">
        <f ca="1">IF(ROW()=2,AN334,OFFSET(AM334,-1,0)&amp;IF(LEN(AN334)=0,"",","&amp;AN334))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{"dy":23,"sl":10,"tp":"fc","vl":"Actor1218","cn":1,"pt":"DI","pp":920,"pr":579}</v>
      </c>
    </row>
    <row r="335" spans="1:40">
      <c r="A335">
        <v>24</v>
      </c>
      <c r="B335">
        <v>10</v>
      </c>
      <c r="C335">
        <f>IF(B335&lt;=9,0,
IF(B335=10,1,2))</f>
        <v>1</v>
      </c>
      <c r="D335">
        <f ca="1">RAND()</f>
        <v>0.74116272502510983</v>
      </c>
      <c r="E335">
        <f ca="1">RAND()</f>
        <v>5.8068589084853128E-3</v>
      </c>
      <c r="F335">
        <f ca="1">RAND()</f>
        <v>0.90052107241159707</v>
      </c>
      <c r="G335">
        <f ca="1">RAND()</f>
        <v>0.38391764466438538</v>
      </c>
      <c r="H335">
        <f ca="1">RAND()</f>
        <v>0.69685347171902301</v>
      </c>
      <c r="I335">
        <f ca="1">RAND()</f>
        <v>0.74884037714658003</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
      </c>
      <c r="AL335">
        <v>1</v>
      </c>
      <c r="AM335" t="str">
        <f ca="1">IF(ROW()=2,AN335,OFFSET(AM335,-1,0)&amp;IF(LEN(AN335)=0,"",","&amp;AN335))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v>
      </c>
    </row>
    <row r="336" spans="1:40">
      <c r="A336">
        <v>25</v>
      </c>
      <c r="B336">
        <v>10</v>
      </c>
      <c r="C336">
        <f>IF(B336&lt;=9,0,
IF(B336=10,1,2))</f>
        <v>1</v>
      </c>
      <c r="D336">
        <f ca="1">RAND()</f>
        <v>0.80263018739439751</v>
      </c>
      <c r="E336">
        <f ca="1">RAND()</f>
        <v>0.8016970765638799</v>
      </c>
      <c r="F336">
        <f ca="1">RAND()</f>
        <v>0.9254112380856846</v>
      </c>
      <c r="G336">
        <f ca="1">RAND()</f>
        <v>0.51932348746947321</v>
      </c>
      <c r="H336">
        <f ca="1">RAND()</f>
        <v>0.86577903478420404</v>
      </c>
      <c r="I336">
        <f ca="1">RAND()</f>
        <v>0.48753202077797841</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
      </c>
      <c r="AL336">
        <v>1</v>
      </c>
      <c r="AM336" t="str">
        <f ca="1">IF(ROW()=2,AN336,OFFSET(AM336,-1,0)&amp;IF(LEN(AN336)=0,"",","&amp;AN336))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v>
      </c>
    </row>
    <row r="337" spans="1:40">
      <c r="A337">
        <v>26</v>
      </c>
      <c r="B337">
        <v>10</v>
      </c>
      <c r="C337">
        <f>IF(B337&lt;=9,0,
IF(B337=10,1,2))</f>
        <v>1</v>
      </c>
      <c r="D337">
        <f ca="1">RAND()</f>
        <v>0.16585694600160761</v>
      </c>
      <c r="E337">
        <f ca="1">RAND()</f>
        <v>0.87974063920311296</v>
      </c>
      <c r="F337">
        <f ca="1">RAND()</f>
        <v>0.53794251573214313</v>
      </c>
      <c r="G337">
        <f ca="1">RAND()</f>
        <v>0.48686601949310271</v>
      </c>
      <c r="H337">
        <f ca="1">RAND()</f>
        <v>0.85052788437162918</v>
      </c>
      <c r="I337">
        <f ca="1">RAND()</f>
        <v>0.57981936360528008</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fl2</v>
      </c>
      <c r="AB337" t="s">
        <v>88</v>
      </c>
      <c r="AC337" t="s">
        <v>435</v>
      </c>
      <c r="AD337">
        <v>1</v>
      </c>
      <c r="AE337" t="s">
        <v>129</v>
      </c>
      <c r="AF337">
        <v>190</v>
      </c>
      <c r="AG337">
        <v>99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카츄진</v>
      </c>
      <c r="AL337">
        <v>1</v>
      </c>
      <c r="AM337" t="str">
        <f ca="1">IF(ROW()=2,AN337,OFFSET(AM337,-1,0)&amp;IF(LEN(AN337)=0,"",","&amp;AN337))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{"dy":26,"sl":10,"tp":"fl2","vl":"Actor3117","cn":1,"pt":"DI","pp":190,"pr":99}</v>
      </c>
    </row>
    <row r="338" spans="1:40">
      <c r="A338">
        <v>27</v>
      </c>
      <c r="B338">
        <v>10</v>
      </c>
      <c r="C338">
        <f>IF(B338&lt;=9,0,
IF(B338=10,1,2))</f>
        <v>1</v>
      </c>
      <c r="D338">
        <f ca="1">RAND()</f>
        <v>5.4199713446083764E-2</v>
      </c>
      <c r="E338">
        <f ca="1">RAND()</f>
        <v>0.30426808064441746</v>
      </c>
      <c r="F338">
        <f ca="1">RAND()</f>
        <v>0.53629904057417743</v>
      </c>
      <c r="G338">
        <f ca="1">RAND()</f>
        <v>5.5514420098472517E-2</v>
      </c>
      <c r="H338">
        <f ca="1">RAND()</f>
        <v>0.1226791750206272</v>
      </c>
      <c r="I338">
        <f ca="1">RAND()</f>
        <v>8.7444701347913156E-2</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fl2</v>
      </c>
      <c r="AB338" t="s">
        <v>88</v>
      </c>
      <c r="AC338" t="s">
        <v>435</v>
      </c>
      <c r="AD338">
        <v>1</v>
      </c>
      <c r="AE338" t="s">
        <v>129</v>
      </c>
      <c r="AF338">
        <v>190</v>
      </c>
      <c r="AG338">
        <v>99</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카츄진</v>
      </c>
      <c r="AL338">
        <v>1</v>
      </c>
      <c r="AM338" t="str">
        <f ca="1">IF(ROW()=2,AN338,OFFSET(AM338,-1,0)&amp;IF(LEN(AN338)=0,"",","&amp;AN338))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{"dy":27,"sl":10,"tp":"fl2","vl":"Actor3117","cn":1,"pt":"DI","pp":190,"pr":99}</v>
      </c>
    </row>
    <row r="339" spans="1:40">
      <c r="A339">
        <v>28</v>
      </c>
      <c r="B339">
        <v>10</v>
      </c>
      <c r="C339">
        <f>IF(B339&lt;=9,0,
IF(B339=10,1,2))</f>
        <v>1</v>
      </c>
      <c r="D339">
        <f ca="1">RAND()</f>
        <v>8.0624589325044016E-2</v>
      </c>
      <c r="E339">
        <f ca="1">RAND()</f>
        <v>0.36596487767524799</v>
      </c>
      <c r="F339">
        <f ca="1">RAND()</f>
        <v>0.12138760474756694</v>
      </c>
      <c r="G339">
        <f ca="1">RAND()</f>
        <v>0.19793938293205005</v>
      </c>
      <c r="H339">
        <f ca="1">RAND()</f>
        <v>0.82198172149774917</v>
      </c>
      <c r="I339">
        <f ca="1">RAND()</f>
        <v>0.33700124973587597</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
      </c>
      <c r="AL339">
        <v>1</v>
      </c>
      <c r="AM339" t="str">
        <f ca="1">IF(ROW()=2,AN339,OFFSET(AM339,-1,0)&amp;IF(LEN(AN339)=0,"",","&amp;AN339))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v>
      </c>
    </row>
    <row r="340" spans="1:40">
      <c r="A340">
        <v>29</v>
      </c>
      <c r="B340">
        <v>10</v>
      </c>
      <c r="C340">
        <f>IF(B340&lt;=9,0,
IF(B340=10,1,2))</f>
        <v>1</v>
      </c>
      <c r="D340">
        <f ca="1">RAND()</f>
        <v>0.1398684982170848</v>
      </c>
      <c r="E340">
        <f ca="1">RAND()</f>
        <v>0.76809584583433232</v>
      </c>
      <c r="F340">
        <f ca="1">RAND()</f>
        <v>0.89716977484265881</v>
      </c>
      <c r="G340">
        <f ca="1">RAND()</f>
        <v>0.64403160678384808</v>
      </c>
      <c r="H340">
        <f ca="1">RAND()</f>
        <v>0.70736120820370052</v>
      </c>
      <c r="I340">
        <f ca="1">RAND()</f>
        <v>0.6510539602507821</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fc</v>
      </c>
      <c r="AB340" t="s">
        <v>85</v>
      </c>
      <c r="AC340" t="s">
        <v>446</v>
      </c>
      <c r="AD340">
        <v>1</v>
      </c>
      <c r="AE340" t="s">
        <v>129</v>
      </c>
      <c r="AF340">
        <v>820</v>
      </c>
      <c r="AG340">
        <v>439</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전설</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프로토27</v>
      </c>
      <c r="AL340">
        <v>1</v>
      </c>
      <c r="AM340" t="str">
        <f ca="1">IF(ROW()=2,AN340,OFFSET(AM340,-1,0)&amp;IF(LEN(AN340)=0,"",","&amp;AN340))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{"dy":29,"sl":10,"tp":"fc","vl":"Actor1216","cn":1,"pt":"DI","pp":820,"pr":439}</v>
      </c>
    </row>
    <row r="341" spans="1:40">
      <c r="A341">
        <v>30</v>
      </c>
      <c r="B341">
        <v>10</v>
      </c>
      <c r="C341">
        <f>IF(B341&lt;=9,0,
IF(B341=10,1,2))</f>
        <v>1</v>
      </c>
      <c r="D341">
        <f ca="1">RAND()</f>
        <v>0.89635420406841304</v>
      </c>
      <c r="E341">
        <f ca="1">RAND()</f>
        <v>2.6629393430222636E-2</v>
      </c>
      <c r="F341">
        <f ca="1">RAND()</f>
        <v>0.90374996680235897</v>
      </c>
      <c r="G341">
        <f ca="1">RAND()</f>
        <v>0.65412817814489088</v>
      </c>
      <c r="H341">
        <f ca="1">RAND()</f>
        <v>0.14886346752135726</v>
      </c>
      <c r="I341">
        <f ca="1">RAND()</f>
        <v>0.74982596446123839</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fc</v>
      </c>
      <c r="AB341" t="s">
        <v>85</v>
      </c>
      <c r="AC341" t="s">
        <v>446</v>
      </c>
      <c r="AD341">
        <v>1</v>
      </c>
      <c r="AE341" t="s">
        <v>129</v>
      </c>
      <c r="AF341">
        <v>820</v>
      </c>
      <c r="AG341">
        <v>439</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전설</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프로토27</v>
      </c>
      <c r="AL341">
        <v>1</v>
      </c>
      <c r="AM341" t="str">
        <f ca="1">IF(ROW()=2,AN341,OFFSET(AM341,-1,0)&amp;IF(LEN(AN341)=0,"",","&amp;AN341))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{"dy":30,"sl":10,"tp":"fc","vl":"Actor1216","cn":1,"pt":"DI","pp":820,"pr":439}</v>
      </c>
    </row>
    <row r="342" spans="1:40">
      <c r="A342">
        <v>31</v>
      </c>
      <c r="B342">
        <v>10</v>
      </c>
      <c r="C342">
        <f>IF(B342&lt;=9,0,
IF(B342=10,1,2))</f>
        <v>1</v>
      </c>
      <c r="D342">
        <f ca="1">RAND()</f>
        <v>0.39280145979678316</v>
      </c>
      <c r="E342">
        <f ca="1">RAND()</f>
        <v>0.35673014322504437</v>
      </c>
      <c r="F342">
        <f ca="1">RAND()</f>
        <v>0.59428053601375008</v>
      </c>
      <c r="G342">
        <f ca="1">RAND()</f>
        <v>0.57026750357314815</v>
      </c>
      <c r="H342">
        <f ca="1">RAND()</f>
        <v>0.5321277867568418</v>
      </c>
      <c r="I342">
        <f ca="1">RAND()</f>
        <v>0.65037387767635613</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0.62533117571788621</v>
      </c>
      <c r="E343">
        <f ca="1">RAND()</f>
        <v>0.2960880042990065</v>
      </c>
      <c r="F343">
        <f ca="1">RAND()</f>
        <v>0.50937127033010732</v>
      </c>
      <c r="G343">
        <f ca="1">RAND()</f>
        <v>0.90988698143189428</v>
      </c>
      <c r="H343">
        <f ca="1">RAND()</f>
        <v>0.41752902128430613</v>
      </c>
      <c r="I343">
        <f ca="1">RAND()</f>
        <v>0.82308758135879223</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
      </c>
      <c r="AL343">
        <v>1</v>
      </c>
      <c r="AM343" t="str">
        <f ca="1">IF(ROW()=2,AN343,OFFSET(AM343,-1,0)&amp;IF(LEN(AN343)=0,"",","&amp;AN343))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v>
      </c>
    </row>
    <row r="344" spans="1:40">
      <c r="A344">
        <v>2</v>
      </c>
      <c r="B344">
        <v>11</v>
      </c>
      <c r="C344">
        <f>IF(B344&lt;=9,0,
IF(B344=10,1,2))</f>
        <v>2</v>
      </c>
      <c r="D344">
        <f ca="1">RAND()</f>
        <v>0.88219647857756012</v>
      </c>
      <c r="E344">
        <f ca="1">RAND()</f>
        <v>0.75663305718697416</v>
      </c>
      <c r="F344">
        <f ca="1">RAND()</f>
        <v>0.51546621649007807</v>
      </c>
      <c r="G344">
        <f ca="1">RAND()</f>
        <v>0.87468826453527115</v>
      </c>
      <c r="H344">
        <f ca="1">RAND()</f>
        <v>0.35974979208284175</v>
      </c>
      <c r="I344">
        <f ca="1">RAND()</f>
        <v>0.20034115563956045</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fl3</v>
      </c>
      <c r="AB344" t="s">
        <v>89</v>
      </c>
      <c r="AC344" t="s">
        <v>451</v>
      </c>
      <c r="AD344">
        <v>1</v>
      </c>
      <c r="AE344" t="s">
        <v>129</v>
      </c>
      <c r="AF344">
        <v>75</v>
      </c>
      <c r="AG344">
        <v>47</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딘즈</v>
      </c>
      <c r="AL344">
        <v>1</v>
      </c>
      <c r="AM344" t="str">
        <f ca="1">IF(ROW()=2,AN344,OFFSET(AM344,-1,0)&amp;IF(LEN(AN344)=0,"",","&amp;AN344))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{"dy":2,"sl":11,"tp":"fl3","vl":"Actor3022","cn":1,"pt":"DI","pp":75,"pr":47}</v>
      </c>
    </row>
    <row r="345" spans="1:40">
      <c r="A345">
        <v>3</v>
      </c>
      <c r="B345">
        <v>11</v>
      </c>
      <c r="C345">
        <f>IF(B345&lt;=9,0,
IF(B345=10,1,2))</f>
        <v>2</v>
      </c>
      <c r="D345">
        <f ca="1">RAND()</f>
        <v>0.95382099347392224</v>
      </c>
      <c r="E345">
        <f ca="1">RAND()</f>
        <v>0.4452841942318525</v>
      </c>
      <c r="F345">
        <f ca="1">RAND()</f>
        <v>1.8443382893681193E-2</v>
      </c>
      <c r="G345">
        <f ca="1">RAND()</f>
        <v>2.5366585213160375E-2</v>
      </c>
      <c r="H345">
        <f ca="1">RAND()</f>
        <v>0.24484722477086573</v>
      </c>
      <c r="I345">
        <f ca="1">RAND()</f>
        <v>0.11165466258738932</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fl3</v>
      </c>
      <c r="AB345" t="s">
        <v>89</v>
      </c>
      <c r="AC345" t="s">
        <v>451</v>
      </c>
      <c r="AD345">
        <v>1</v>
      </c>
      <c r="AE345" t="s">
        <v>129</v>
      </c>
      <c r="AF345">
        <v>75</v>
      </c>
      <c r="AG345">
        <v>47</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딘즈</v>
      </c>
      <c r="AL345">
        <v>1</v>
      </c>
      <c r="AM345" t="str">
        <f ca="1">IF(ROW()=2,AN345,OFFSET(AM345,-1,0)&amp;IF(LEN(AN345)=0,"",","&amp;AN345))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{"dy":3,"sl":11,"tp":"fl3","vl":"Actor3022","cn":1,"pt":"DI","pp":75,"pr":47}</v>
      </c>
    </row>
    <row r="346" spans="1:40">
      <c r="A346">
        <v>4</v>
      </c>
      <c r="B346">
        <v>11</v>
      </c>
      <c r="C346">
        <f>IF(B346&lt;=9,0,
IF(B346=10,1,2))</f>
        <v>2</v>
      </c>
      <c r="D346">
        <f ca="1">RAND()</f>
        <v>0.4050688413060306</v>
      </c>
      <c r="E346">
        <f ca="1">RAND()</f>
        <v>0.79606282150318664</v>
      </c>
      <c r="F346">
        <f ca="1">RAND()</f>
        <v>0.63797492404429401</v>
      </c>
      <c r="G346">
        <f ca="1">RAND()</f>
        <v>0.16678918653425912</v>
      </c>
      <c r="H346">
        <f ca="1">RAND()</f>
        <v>0.62307832449428902</v>
      </c>
      <c r="I346">
        <f ca="1">RAND()</f>
        <v>0.97470919493524788</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6.7613976447231883E-2</v>
      </c>
      <c r="E347">
        <f ca="1">RAND()</f>
        <v>0.63624524332741883</v>
      </c>
      <c r="F347">
        <f ca="1">RAND()</f>
        <v>0.17407408745247754</v>
      </c>
      <c r="G347">
        <f ca="1">RAND()</f>
        <v>0.68011250937827605</v>
      </c>
      <c r="H347">
        <f ca="1">RAND()</f>
        <v>0.1461542276174207</v>
      </c>
      <c r="I347">
        <f ca="1">RAND()</f>
        <v>0.48726599868306664</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
      </c>
      <c r="AL347">
        <v>1</v>
      </c>
      <c r="AM347" t="str">
        <f ca="1">IF(ROW()=2,AN347,OFFSET(AM347,-1,0)&amp;IF(LEN(AN347)=0,"",","&amp;AN347))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v>
      </c>
    </row>
    <row r="348" spans="1:40">
      <c r="A348">
        <v>6</v>
      </c>
      <c r="B348">
        <v>11</v>
      </c>
      <c r="C348">
        <f>IF(B348&lt;=9,0,
IF(B348=10,1,2))</f>
        <v>2</v>
      </c>
      <c r="D348">
        <f ca="1">RAND()</f>
        <v>0.54607684332302509</v>
      </c>
      <c r="E348">
        <f ca="1">RAND()</f>
        <v>2.7661633730234003E-2</v>
      </c>
      <c r="F348">
        <f ca="1">RAND()</f>
        <v>0.72681123042427598</v>
      </c>
      <c r="G348">
        <f ca="1">RAND()</f>
        <v>0.5267796632414451</v>
      </c>
      <c r="H348">
        <f ca="1">RAND()</f>
        <v>0.5532364179327105</v>
      </c>
      <c r="I348">
        <f ca="1">RAND()</f>
        <v>0.13732319417693772</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fl3</v>
      </c>
      <c r="AB348" t="s">
        <v>89</v>
      </c>
      <c r="AC348" t="s">
        <v>444</v>
      </c>
      <c r="AD348">
        <v>1</v>
      </c>
      <c r="AE348" t="s">
        <v>129</v>
      </c>
      <c r="AF348">
        <v>855</v>
      </c>
      <c r="AG348">
        <v>499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전설</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라무무</v>
      </c>
      <c r="AL348">
        <v>1</v>
      </c>
      <c r="AM348" t="str">
        <f ca="1">IF(ROW()=2,AN348,OFFSET(AM348,-1,0)&amp;IF(LEN(AN348)=0,"",","&amp;AN348))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{"dy":6,"sl":11,"tp":"fl3","vl":"Actor3231","cn":1,"pt":"DI","pp":855,"pr":499}</v>
      </c>
    </row>
    <row r="349" spans="1:40">
      <c r="A349">
        <v>7</v>
      </c>
      <c r="B349">
        <v>11</v>
      </c>
      <c r="C349">
        <f>IF(B349&lt;=9,0,
IF(B349=10,1,2))</f>
        <v>2</v>
      </c>
      <c r="D349">
        <f ca="1">RAND()</f>
        <v>0.10121276316349559</v>
      </c>
      <c r="E349">
        <f ca="1">RAND()</f>
        <v>0.24044072013480478</v>
      </c>
      <c r="F349">
        <f ca="1">RAND()</f>
        <v>0.20087711259793961</v>
      </c>
      <c r="G349">
        <f ca="1">RAND()</f>
        <v>0.94938783670928029</v>
      </c>
      <c r="H349">
        <f ca="1">RAND()</f>
        <v>0.48137395437795039</v>
      </c>
      <c r="I349">
        <f ca="1">RAND()</f>
        <v>0.34926183636573005</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fl3</v>
      </c>
      <c r="AB349" t="s">
        <v>89</v>
      </c>
      <c r="AC349" t="s">
        <v>444</v>
      </c>
      <c r="AD349">
        <v>1</v>
      </c>
      <c r="AE349" t="s">
        <v>129</v>
      </c>
      <c r="AF349">
        <v>855</v>
      </c>
      <c r="AG349">
        <v>499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전설</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라무무</v>
      </c>
      <c r="AL349">
        <v>1</v>
      </c>
      <c r="AM349" t="str">
        <f ca="1">IF(ROW()=2,AN349,OFFSET(AM349,-1,0)&amp;IF(LEN(AN349)=0,"",","&amp;AN349))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{"dy":7,"sl":11,"tp":"fl3","vl":"Actor3231","cn":1,"pt":"DI","pp":855,"pr":499}</v>
      </c>
    </row>
    <row r="350" spans="1:40">
      <c r="A350">
        <v>8</v>
      </c>
      <c r="B350">
        <v>11</v>
      </c>
      <c r="C350">
        <f>IF(B350&lt;=9,0,
IF(B350=10,1,2))</f>
        <v>2</v>
      </c>
      <c r="D350">
        <f ca="1">RAND()</f>
        <v>5.5089231345835765E-2</v>
      </c>
      <c r="E350">
        <f ca="1">RAND()</f>
        <v>0.37320895354324268</v>
      </c>
      <c r="F350">
        <f ca="1">RAND()</f>
        <v>0.93406068410525123</v>
      </c>
      <c r="G350">
        <f ca="1">RAND()</f>
        <v>0.30842480284263296</v>
      </c>
      <c r="H350">
        <f ca="1">RAND()</f>
        <v>0.56893972829141037</v>
      </c>
      <c r="I350">
        <f ca="1">RAND()</f>
        <v>0.81309944396842471</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fl3</v>
      </c>
      <c r="AB350" t="s">
        <v>89</v>
      </c>
      <c r="AC350" t="s">
        <v>444</v>
      </c>
      <c r="AD350">
        <v>1</v>
      </c>
      <c r="AE350" t="s">
        <v>129</v>
      </c>
      <c r="AF350">
        <v>855</v>
      </c>
      <c r="AG350">
        <v>499</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전설</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라무무</v>
      </c>
      <c r="AL350">
        <v>1</v>
      </c>
      <c r="AM350" t="str">
        <f ca="1">IF(ROW()=2,AN350,OFFSET(AM350,-1,0)&amp;IF(LEN(AN350)=0,"",","&amp;AN350))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{"dy":8,"sl":11,"tp":"fl3","vl":"Actor3231","cn":1,"pt":"DI","pp":855,"pr":499}</v>
      </c>
    </row>
    <row r="351" spans="1:40">
      <c r="A351">
        <v>9</v>
      </c>
      <c r="B351">
        <v>11</v>
      </c>
      <c r="C351">
        <f>IF(B351&lt;=9,0,
IF(B351=10,1,2))</f>
        <v>2</v>
      </c>
      <c r="D351">
        <f ca="1">RAND()</f>
        <v>0.38382414111864138</v>
      </c>
      <c r="E351">
        <f ca="1">RAND()</f>
        <v>0.45177537921756705</v>
      </c>
      <c r="F351">
        <f ca="1">RAND()</f>
        <v>9.1285380457175047E-2</v>
      </c>
      <c r="G351">
        <f ca="1">RAND()</f>
        <v>6.502482790584152E-2</v>
      </c>
      <c r="H351">
        <f ca="1">RAND()</f>
        <v>0.97214612758285512</v>
      </c>
      <c r="I351">
        <f ca="1">RAND()</f>
        <v>0.47505972679172892</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
      </c>
      <c r="AL351">
        <v>1</v>
      </c>
      <c r="AM351" t="str">
        <f ca="1">IF(ROW()=2,AN351,OFFSET(AM351,-1,0)&amp;IF(LEN(AN351)=0,"",","&amp;AN351))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v>
      </c>
    </row>
    <row r="352" spans="1:40">
      <c r="A352">
        <v>10</v>
      </c>
      <c r="B352">
        <v>11</v>
      </c>
      <c r="C352">
        <f>IF(B352&lt;=9,0,
IF(B352=10,1,2))</f>
        <v>2</v>
      </c>
      <c r="D352">
        <f ca="1">RAND()</f>
        <v>0.53431791582227672</v>
      </c>
      <c r="E352">
        <f ca="1">RAND()</f>
        <v>6.9182965993092593E-2</v>
      </c>
      <c r="F352">
        <f ca="1">RAND()</f>
        <v>0.13356797359081762</v>
      </c>
      <c r="G352">
        <f ca="1">RAND()</f>
        <v>8.620664577077275E-2</v>
      </c>
      <c r="H352">
        <f ca="1">RAND()</f>
        <v>0.96708276300393226</v>
      </c>
      <c r="I352">
        <f ca="1">RAND()</f>
        <v>0.5832531297177812</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492</v>
      </c>
      <c r="AD352">
        <v>1</v>
      </c>
      <c r="AE352" t="s">
        <v>129</v>
      </c>
      <c r="AF352">
        <v>219</v>
      </c>
      <c r="AG352">
        <v>119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프리스</v>
      </c>
      <c r="AL352">
        <v>1</v>
      </c>
      <c r="AM352" t="str">
        <f ca="1">IF(ROW()=2,AN352,OFFSET(AM352,-1,0)&amp;IF(LEN(AN352)=0,"",","&amp;AN352))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{"dy":10,"sl":11,"tp":"fl1","vl":"Actor0125","cn":1,"pt":"DI","pp":219,"pr":119}</v>
      </c>
    </row>
    <row r="353" spans="1:40">
      <c r="A353">
        <v>11</v>
      </c>
      <c r="B353">
        <v>11</v>
      </c>
      <c r="C353">
        <f>IF(B353&lt;=9,0,
IF(B353=10,1,2))</f>
        <v>2</v>
      </c>
      <c r="D353">
        <f ca="1">RAND()</f>
        <v>0.36966168381571529</v>
      </c>
      <c r="E353">
        <f ca="1">RAND()</f>
        <v>6.4487628518971274E-2</v>
      </c>
      <c r="F353">
        <f ca="1">RAND()</f>
        <v>0.80807410572559113</v>
      </c>
      <c r="G353">
        <f ca="1">RAND()</f>
        <v>0.18304216209655533</v>
      </c>
      <c r="H353">
        <f ca="1">RAND()</f>
        <v>0.24321469898788695</v>
      </c>
      <c r="I353">
        <f ca="1">RAND()</f>
        <v>0.64505352771032642</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fl1</v>
      </c>
      <c r="AB353" t="s">
        <v>87</v>
      </c>
      <c r="AC353" t="s">
        <v>492</v>
      </c>
      <c r="AD353">
        <v>1</v>
      </c>
      <c r="AE353" t="s">
        <v>129</v>
      </c>
      <c r="AF353">
        <v>219</v>
      </c>
      <c r="AG353">
        <v>119</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프리스</v>
      </c>
      <c r="AL353">
        <v>1</v>
      </c>
      <c r="AM353" t="str">
        <f ca="1">IF(ROW()=2,AN353,OFFSET(AM353,-1,0)&amp;IF(LEN(AN353)=0,"",","&amp;AN353))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{"dy":11,"sl":11,"tp":"fl1","vl":"Actor0125","cn":1,"pt":"DI","pp":219,"pr":119}</v>
      </c>
    </row>
    <row r="354" spans="1:40">
      <c r="A354">
        <v>12</v>
      </c>
      <c r="B354">
        <v>11</v>
      </c>
      <c r="C354">
        <f>IF(B354&lt;=9,0,
IF(B354=10,1,2))</f>
        <v>2</v>
      </c>
      <c r="D354">
        <f ca="1">RAND()</f>
        <v>0.17993003361556814</v>
      </c>
      <c r="E354">
        <f ca="1">RAND()</f>
        <v>0.28523673122981619</v>
      </c>
      <c r="F354">
        <f ca="1">RAND()</f>
        <v>0.85042687402465145</v>
      </c>
      <c r="G354">
        <f ca="1">RAND()</f>
        <v>0.56089006035010458</v>
      </c>
      <c r="H354">
        <f ca="1">RAND()</f>
        <v>0.11727521936663565</v>
      </c>
      <c r="I354">
        <f ca="1">RAND()</f>
        <v>0.59120969174304605</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
      </c>
      <c r="AL354">
        <v>1</v>
      </c>
      <c r="AM354" t="str">
        <f ca="1">IF(ROW()=2,AN354,OFFSET(AM354,-1,0)&amp;IF(LEN(AN354)=0,"",","&amp;AN354))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v>
      </c>
    </row>
    <row r="355" spans="1:40">
      <c r="A355">
        <v>13</v>
      </c>
      <c r="B355">
        <v>11</v>
      </c>
      <c r="C355">
        <f>IF(B355&lt;=9,0,
IF(B355=10,1,2))</f>
        <v>2</v>
      </c>
      <c r="D355">
        <f ca="1">RAND()</f>
        <v>0.38210972177955771</v>
      </c>
      <c r="E355">
        <f ca="1">RAND()</f>
        <v>0.1841530175027063</v>
      </c>
      <c r="F355">
        <f ca="1">RAND()</f>
        <v>0.4391082241993014</v>
      </c>
      <c r="G355">
        <f ca="1">RAND()</f>
        <v>0.43857779252690221</v>
      </c>
      <c r="H355">
        <f ca="1">RAND()</f>
        <v>0.57271885813639456</v>
      </c>
      <c r="I355">
        <f ca="1">RAND()</f>
        <v>0.96351329191878721</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fl1</v>
      </c>
      <c r="AB355" t="s">
        <v>87</v>
      </c>
      <c r="AC355" t="s">
        <v>446</v>
      </c>
      <c r="AD355">
        <v>1</v>
      </c>
      <c r="AE355" t="s">
        <v>129</v>
      </c>
      <c r="AF355">
        <v>805</v>
      </c>
      <c r="AG355">
        <v>499</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전설</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프로토27</v>
      </c>
      <c r="AL355">
        <v>1</v>
      </c>
      <c r="AM355" t="str">
        <f ca="1">IF(ROW()=2,AN355,OFFSET(AM355,-1,0)&amp;IF(LEN(AN355)=0,"",","&amp;AN355))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{"dy":13,"sl":11,"tp":"fl1","vl":"Actor1216","cn":1,"pt":"DI","pp":805,"pr":499}</v>
      </c>
    </row>
    <row r="356" spans="1:40">
      <c r="A356">
        <v>14</v>
      </c>
      <c r="B356">
        <v>11</v>
      </c>
      <c r="C356">
        <f>IF(B356&lt;=9,0,
IF(B356=10,1,2))</f>
        <v>2</v>
      </c>
      <c r="D356">
        <f ca="1">RAND()</f>
        <v>0.83685111693188463</v>
      </c>
      <c r="E356">
        <f ca="1">RAND()</f>
        <v>0.30182522193977868</v>
      </c>
      <c r="F356">
        <f ca="1">RAND()</f>
        <v>0.14129677247856698</v>
      </c>
      <c r="G356">
        <f ca="1">RAND()</f>
        <v>6.9293270877644475E-2</v>
      </c>
      <c r="H356">
        <f ca="1">RAND()</f>
        <v>0.10823495972554975</v>
      </c>
      <c r="I356">
        <f ca="1">RAND()</f>
        <v>0.96694889307422405</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fl1</v>
      </c>
      <c r="AB356" t="s">
        <v>87</v>
      </c>
      <c r="AC356" t="s">
        <v>446</v>
      </c>
      <c r="AD356">
        <v>1</v>
      </c>
      <c r="AE356" t="s">
        <v>129</v>
      </c>
      <c r="AF356">
        <v>805</v>
      </c>
      <c r="AG356">
        <v>499</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전설</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프로토27</v>
      </c>
      <c r="AL356">
        <v>1</v>
      </c>
      <c r="AM356" t="str">
        <f ca="1">IF(ROW()=2,AN356,OFFSET(AM356,-1,0)&amp;IF(LEN(AN356)=0,"",","&amp;AN356))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{"dy":14,"sl":11,"tp":"fl1","vl":"Actor1216","cn":1,"pt":"DI","pp":805,"pr":499}</v>
      </c>
    </row>
    <row r="357" spans="1:40">
      <c r="A357">
        <v>15</v>
      </c>
      <c r="B357">
        <v>11</v>
      </c>
      <c r="C357">
        <f>IF(B357&lt;=9,0,
IF(B357=10,1,2))</f>
        <v>2</v>
      </c>
      <c r="D357">
        <f ca="1">RAND()</f>
        <v>0.91618584976815065</v>
      </c>
      <c r="E357">
        <f ca="1">RAND()</f>
        <v>0.93673974712367347</v>
      </c>
      <c r="F357">
        <f ca="1">RAND()</f>
        <v>0.9951189759248521</v>
      </c>
      <c r="G357">
        <f ca="1">RAND()</f>
        <v>0.61676154244929715</v>
      </c>
      <c r="H357">
        <f ca="1">RAND()</f>
        <v>0.18425021815034881</v>
      </c>
      <c r="I357">
        <f ca="1">RAND()</f>
        <v>0.55218437796884845</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
      </c>
      <c r="AL357">
        <v>1</v>
      </c>
      <c r="AM357" t="str">
        <f ca="1">IF(ROW()=2,AN357,OFFSET(AM357,-1,0)&amp;IF(LEN(AN357)=0,"",","&amp;AN357))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v>
      </c>
    </row>
    <row r="358" spans="1:40">
      <c r="A358">
        <v>16</v>
      </c>
      <c r="B358">
        <v>11</v>
      </c>
      <c r="C358">
        <f>IF(B358&lt;=9,0,
IF(B358=10,1,2))</f>
        <v>2</v>
      </c>
      <c r="D358">
        <f ca="1">RAND()</f>
        <v>0.58842836526914255</v>
      </c>
      <c r="E358">
        <f ca="1">RAND()</f>
        <v>0.77805041385346141</v>
      </c>
      <c r="F358">
        <f ca="1">RAND()</f>
        <v>0.12435400984960732</v>
      </c>
      <c r="G358">
        <f ca="1">RAND()</f>
        <v>0.63945734352191985</v>
      </c>
      <c r="H358">
        <f ca="1">RAND()</f>
        <v>0.82593815422010053</v>
      </c>
      <c r="I358">
        <f ca="1">RAND()</f>
        <v>0.48770102546336824</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fl3</v>
      </c>
      <c r="AB358" t="s">
        <v>89</v>
      </c>
      <c r="AC358" t="s">
        <v>489</v>
      </c>
      <c r="AD358">
        <v>1</v>
      </c>
      <c r="AE358" t="s">
        <v>129</v>
      </c>
      <c r="AF358">
        <v>250</v>
      </c>
      <c r="AG358">
        <v>139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베이</v>
      </c>
      <c r="AL358">
        <v>1</v>
      </c>
      <c r="AM358" t="str">
        <f ca="1">IF(ROW()=2,AN358,OFFSET(AM358,-1,0)&amp;IF(LEN(AN358)=0,"",","&amp;AN358))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{"dy":16,"sl":11,"tp":"fl3","vl":"Actor0104","cn":1,"pt":"DI","pp":250,"pr":139}</v>
      </c>
    </row>
    <row r="359" spans="1:40">
      <c r="A359">
        <v>17</v>
      </c>
      <c r="B359">
        <v>11</v>
      </c>
      <c r="C359">
        <f>IF(B359&lt;=9,0,
IF(B359=10,1,2))</f>
        <v>2</v>
      </c>
      <c r="D359">
        <f ca="1">RAND()</f>
        <v>0.64846982874837344</v>
      </c>
      <c r="E359">
        <f ca="1">RAND()</f>
        <v>0.51963559906005019</v>
      </c>
      <c r="F359">
        <f ca="1">RAND()</f>
        <v>0.73562309085444333</v>
      </c>
      <c r="G359">
        <f ca="1">RAND()</f>
        <v>0.16796160055556553</v>
      </c>
      <c r="H359">
        <f ca="1">RAND()</f>
        <v>0.88088946295724035</v>
      </c>
      <c r="I359">
        <f ca="1">RAND()</f>
        <v>0.41750070899182556</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fl3</v>
      </c>
      <c r="AB359" t="s">
        <v>89</v>
      </c>
      <c r="AC359" t="s">
        <v>489</v>
      </c>
      <c r="AD359">
        <v>1</v>
      </c>
      <c r="AE359" t="s">
        <v>129</v>
      </c>
      <c r="AF359">
        <v>250</v>
      </c>
      <c r="AG359">
        <v>139</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베이</v>
      </c>
      <c r="AL359">
        <v>1</v>
      </c>
      <c r="AM359" t="str">
        <f ca="1">IF(ROW()=2,AN359,OFFSET(AM359,-1,0)&amp;IF(LEN(AN359)=0,"",","&amp;AN359))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{"dy":17,"sl":11,"tp":"fl3","vl":"Actor0104","cn":1,"pt":"DI","pp":250,"pr":139}</v>
      </c>
    </row>
    <row r="360" spans="1:40">
      <c r="A360">
        <v>18</v>
      </c>
      <c r="B360">
        <v>11</v>
      </c>
      <c r="C360">
        <f>IF(B360&lt;=9,0,
IF(B360=10,1,2))</f>
        <v>2</v>
      </c>
      <c r="D360">
        <f ca="1">RAND()</f>
        <v>0.71088102341008552</v>
      </c>
      <c r="E360">
        <f ca="1">RAND()</f>
        <v>0.29654624935996965</v>
      </c>
      <c r="F360">
        <f ca="1">RAND()</f>
        <v>0.23378530849207801</v>
      </c>
      <c r="G360">
        <f ca="1">RAND()</f>
        <v>0.96813568429599828</v>
      </c>
      <c r="H360">
        <f ca="1">RAND()</f>
        <v>0.15879593600812536</v>
      </c>
      <c r="I360">
        <f ca="1">RAND()</f>
        <v>0.83964692245903572</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
      </c>
      <c r="AL360">
        <v>1</v>
      </c>
      <c r="AM360" t="str">
        <f ca="1">IF(ROW()=2,AN360,OFFSET(AM360,-1,0)&amp;IF(LEN(AN360)=0,"",","&amp;AN360))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v>
      </c>
    </row>
    <row r="361" spans="1:40">
      <c r="A361">
        <v>19</v>
      </c>
      <c r="B361">
        <v>11</v>
      </c>
      <c r="C361">
        <f>IF(B361&lt;=9,0,
IF(B361=10,1,2))</f>
        <v>2</v>
      </c>
      <c r="D361">
        <f ca="1">RAND()</f>
        <v>0.54144074234090345</v>
      </c>
      <c r="E361">
        <f ca="1">RAND()</f>
        <v>0.90411708018845238</v>
      </c>
      <c r="F361">
        <f ca="1">RAND()</f>
        <v>0.72774394440465506</v>
      </c>
      <c r="G361">
        <f ca="1">RAND()</f>
        <v>0.65395137453933117</v>
      </c>
      <c r="H361">
        <f ca="1">RAND()</f>
        <v>0.52833639123826914</v>
      </c>
      <c r="I361">
        <f ca="1">RAND()</f>
        <v>7.6940198204160426E-2</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fl6</v>
      </c>
      <c r="AB361" t="s">
        <v>448</v>
      </c>
      <c r="AC361" t="s">
        <v>490</v>
      </c>
      <c r="AD361">
        <v>1</v>
      </c>
      <c r="AE361" t="s">
        <v>129</v>
      </c>
      <c r="AF361">
        <v>580</v>
      </c>
      <c r="AG361">
        <v>399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데브샤</v>
      </c>
      <c r="AL361">
        <v>1</v>
      </c>
      <c r="AM361" t="str">
        <f ca="1">IF(ROW()=2,AN361,OFFSET(AM361,-1,0)&amp;IF(LEN(AN361)=0,"",","&amp;AN361))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{"dy":19,"sl":11,"tp":"fl6","vl":"Actor2103","cn":1,"pt":"DI","pp":580,"pr":399}</v>
      </c>
    </row>
    <row r="362" spans="1:40">
      <c r="A362">
        <v>20</v>
      </c>
      <c r="B362">
        <v>11</v>
      </c>
      <c r="C362">
        <f>IF(B362&lt;=9,0,
IF(B362=10,1,2))</f>
        <v>2</v>
      </c>
      <c r="D362">
        <f ca="1">RAND()</f>
        <v>0.30593234239946165</v>
      </c>
      <c r="E362">
        <f ca="1">RAND()</f>
        <v>0.70413436352837688</v>
      </c>
      <c r="F362">
        <f ca="1">RAND()</f>
        <v>0.19301891918817526</v>
      </c>
      <c r="G362">
        <f ca="1">RAND()</f>
        <v>0.80743307946194409</v>
      </c>
      <c r="H362">
        <f ca="1">RAND()</f>
        <v>0.49357552192326515</v>
      </c>
      <c r="I362">
        <f ca="1">RAND()</f>
        <v>0.99623901403086024</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fl6</v>
      </c>
      <c r="AB362" t="s">
        <v>448</v>
      </c>
      <c r="AC362" t="s">
        <v>490</v>
      </c>
      <c r="AD362">
        <v>1</v>
      </c>
      <c r="AE362" t="s">
        <v>129</v>
      </c>
      <c r="AF362">
        <v>580</v>
      </c>
      <c r="AG362">
        <v>399</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데브샤</v>
      </c>
      <c r="AL362">
        <v>1</v>
      </c>
      <c r="AM362" t="str">
        <f ca="1">IF(ROW()=2,AN362,OFFSET(AM362,-1,0)&amp;IF(LEN(AN362)=0,"",","&amp;AN362))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{"dy":20,"sl":11,"tp":"fl6","vl":"Actor2103","cn":1,"pt":"DI","pp":580,"pr":399}</v>
      </c>
    </row>
    <row r="363" spans="1:40">
      <c r="A363">
        <v>21</v>
      </c>
      <c r="B363">
        <v>11</v>
      </c>
      <c r="C363">
        <f>IF(B363&lt;=9,0,
IF(B363=10,1,2))</f>
        <v>2</v>
      </c>
      <c r="D363">
        <f ca="1">RAND()</f>
        <v>0.46484928293072914</v>
      </c>
      <c r="E363">
        <f ca="1">RAND()</f>
        <v>0.27126874182541172</v>
      </c>
      <c r="F363">
        <f ca="1">RAND()</f>
        <v>0.9892305405049191</v>
      </c>
      <c r="G363">
        <f ca="1">RAND()</f>
        <v>0.195701386274031</v>
      </c>
      <c r="H363">
        <f ca="1">RAND()</f>
        <v>4.5325561022161009E-2</v>
      </c>
      <c r="I363">
        <f ca="1">RAND()</f>
        <v>0.76718528630176164</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
      </c>
      <c r="AL363">
        <v>1</v>
      </c>
      <c r="AM363" t="str">
        <f ca="1">IF(ROW()=2,AN363,OFFSET(AM363,-1,0)&amp;IF(LEN(AN363)=0,"",","&amp;AN363))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v>
      </c>
    </row>
    <row r="364" spans="1:40">
      <c r="A364">
        <v>22</v>
      </c>
      <c r="B364">
        <v>11</v>
      </c>
      <c r="C364">
        <f>IF(B364&lt;=9,0,
IF(B364=10,1,2))</f>
        <v>2</v>
      </c>
      <c r="D364">
        <f ca="1">RAND()</f>
        <v>0.10227734353190931</v>
      </c>
      <c r="E364">
        <f ca="1">RAND()</f>
        <v>0.56237527955324529</v>
      </c>
      <c r="F364">
        <f ca="1">RAND()</f>
        <v>0.52458725771207548</v>
      </c>
      <c r="G364">
        <f ca="1">RAND()</f>
        <v>0.94240813461442519</v>
      </c>
      <c r="H364">
        <f ca="1">RAND()</f>
        <v>0.76915105039092557</v>
      </c>
      <c r="I364">
        <f ca="1">RAND()</f>
        <v>0.80232334116812709</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fl1</v>
      </c>
      <c r="AB364" t="s">
        <v>87</v>
      </c>
      <c r="AC364" t="s">
        <v>498</v>
      </c>
      <c r="AD364">
        <v>1</v>
      </c>
      <c r="AE364" t="s">
        <v>129</v>
      </c>
      <c r="AF364">
        <v>905</v>
      </c>
      <c r="AG364">
        <v>499</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전설</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메디아</v>
      </c>
      <c r="AL364">
        <v>1</v>
      </c>
      <c r="AM364" t="str">
        <f ca="1">IF(ROW()=2,AN364,OFFSET(AM364,-1,0)&amp;IF(LEN(AN364)=0,"",","&amp;AN364))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{"dy":22,"sl":11,"tp":"fl1","vl":"Actor1218","cn":1,"pt":"DI","pp":905,"pr":499}</v>
      </c>
    </row>
    <row r="365" spans="1:40">
      <c r="A365">
        <v>23</v>
      </c>
      <c r="B365">
        <v>11</v>
      </c>
      <c r="C365">
        <f>IF(B365&lt;=9,0,
IF(B365=10,1,2))</f>
        <v>2</v>
      </c>
      <c r="D365">
        <f ca="1">RAND()</f>
        <v>0.28105976972183377</v>
      </c>
      <c r="E365">
        <f ca="1">RAND()</f>
        <v>0.28908351976575419</v>
      </c>
      <c r="F365">
        <f ca="1">RAND()</f>
        <v>0.95017512436771656</v>
      </c>
      <c r="G365">
        <f ca="1">RAND()</f>
        <v>0.10364045168059233</v>
      </c>
      <c r="H365">
        <f ca="1">RAND()</f>
        <v>0.70665146004325852</v>
      </c>
      <c r="I365">
        <f ca="1">RAND()</f>
        <v>0.93548437889127101</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fl1</v>
      </c>
      <c r="AB365" t="s">
        <v>87</v>
      </c>
      <c r="AC365" t="s">
        <v>498</v>
      </c>
      <c r="AD365">
        <v>1</v>
      </c>
      <c r="AE365" t="s">
        <v>129</v>
      </c>
      <c r="AF365">
        <v>905</v>
      </c>
      <c r="AG365">
        <v>499</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전설</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메디아</v>
      </c>
      <c r="AL365">
        <v>1</v>
      </c>
      <c r="AM365" t="str">
        <f ca="1">IF(ROW()=2,AN365,OFFSET(AM365,-1,0)&amp;IF(LEN(AN365)=0,"",","&amp;AN365))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{"dy":23,"sl":11,"tp":"fl1","vl":"Actor1218","cn":1,"pt":"DI","pp":905,"pr":499}</v>
      </c>
    </row>
    <row r="366" spans="1:40">
      <c r="A366">
        <v>24</v>
      </c>
      <c r="B366">
        <v>11</v>
      </c>
      <c r="C366">
        <f>IF(B366&lt;=9,0,
IF(B366=10,1,2))</f>
        <v>2</v>
      </c>
      <c r="D366">
        <f ca="1">RAND()</f>
        <v>0.96631888425567747</v>
      </c>
      <c r="E366">
        <f ca="1">RAND()</f>
        <v>0.97704205318469517</v>
      </c>
      <c r="F366">
        <f ca="1">RAND()</f>
        <v>0.90648201020103059</v>
      </c>
      <c r="G366">
        <f ca="1">RAND()</f>
        <v>0.65327307492047648</v>
      </c>
      <c r="H366">
        <f ca="1">RAND()</f>
        <v>0.74727283332503003</v>
      </c>
      <c r="I366">
        <f ca="1">RAND()</f>
        <v>0.15887174590368358</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
      </c>
      <c r="AL366">
        <v>1</v>
      </c>
      <c r="AM366" t="str">
        <f ca="1">IF(ROW()=2,AN366,OFFSET(AM366,-1,0)&amp;IF(LEN(AN366)=0,"",","&amp;AN366))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v>
      </c>
    </row>
    <row r="367" spans="1:40">
      <c r="A367">
        <v>25</v>
      </c>
      <c r="B367">
        <v>11</v>
      </c>
      <c r="C367">
        <f>IF(B367&lt;=9,0,
IF(B367=10,1,2))</f>
        <v>2</v>
      </c>
      <c r="D367">
        <f ca="1">RAND()</f>
        <v>0.90192110898652089</v>
      </c>
      <c r="E367">
        <f ca="1">RAND()</f>
        <v>0.19990410553537896</v>
      </c>
      <c r="F367">
        <f ca="1">RAND()</f>
        <v>0.63767685226532167</v>
      </c>
      <c r="G367">
        <f ca="1">RAND()</f>
        <v>0.95108856149925103</v>
      </c>
      <c r="H367">
        <f ca="1">RAND()</f>
        <v>9.2031059603560394E-2</v>
      </c>
      <c r="I367">
        <f ca="1">RAND()</f>
        <v>0.35987205076553763</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
      </c>
      <c r="AL367">
        <v>1</v>
      </c>
      <c r="AM367" t="str">
        <f ca="1">IF(ROW()=2,AN367,OFFSET(AM367,-1,0)&amp;IF(LEN(AN367)=0,"",","&amp;AN367))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v>
      </c>
    </row>
    <row r="368" spans="1:40">
      <c r="A368">
        <v>26</v>
      </c>
      <c r="B368">
        <v>11</v>
      </c>
      <c r="C368">
        <f>IF(B368&lt;=9,0,
IF(B368=10,1,2))</f>
        <v>2</v>
      </c>
      <c r="D368">
        <f ca="1">RAND()</f>
        <v>1.8297950893464199E-2</v>
      </c>
      <c r="E368">
        <f ca="1">RAND()</f>
        <v>0.97818763086756755</v>
      </c>
      <c r="F368">
        <f ca="1">RAND()</f>
        <v>0.18480449305086388</v>
      </c>
      <c r="G368">
        <f ca="1">RAND()</f>
        <v>5.9400934469038491E-2</v>
      </c>
      <c r="H368">
        <f ca="1">RAND()</f>
        <v>0.22486932832190754</v>
      </c>
      <c r="I368">
        <f ca="1">RAND()</f>
        <v>0.88673022207550645</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fl3</v>
      </c>
      <c r="AB368" t="s">
        <v>89</v>
      </c>
      <c r="AC368" t="s">
        <v>435</v>
      </c>
      <c r="AD368">
        <v>1</v>
      </c>
      <c r="AE368" t="s">
        <v>129</v>
      </c>
      <c r="AF368">
        <v>230</v>
      </c>
      <c r="AG368">
        <v>129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카츄진</v>
      </c>
      <c r="AL368">
        <v>1</v>
      </c>
      <c r="AM368" t="str">
        <f ca="1">IF(ROW()=2,AN368,OFFSET(AM368,-1,0)&amp;IF(LEN(AN368)=0,"",","&amp;AN368))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{"dy":26,"sl":11,"tp":"fl3","vl":"Actor3117","cn":1,"pt":"DI","pp":230,"pr":129}</v>
      </c>
    </row>
    <row r="369" spans="1:40">
      <c r="A369">
        <v>27</v>
      </c>
      <c r="B369">
        <v>11</v>
      </c>
      <c r="C369">
        <f>IF(B369&lt;=9,0,
IF(B369=10,1,2))</f>
        <v>2</v>
      </c>
      <c r="D369">
        <f ca="1">RAND()</f>
        <v>0.89728489482425211</v>
      </c>
      <c r="E369">
        <f ca="1">RAND()</f>
        <v>0.28782306545289427</v>
      </c>
      <c r="F369">
        <f ca="1">RAND()</f>
        <v>0.61338639339051493</v>
      </c>
      <c r="G369">
        <f ca="1">RAND()</f>
        <v>9.1612197129680051E-2</v>
      </c>
      <c r="H369">
        <f ca="1">RAND()</f>
        <v>0.71359210979358223</v>
      </c>
      <c r="I369">
        <f ca="1">RAND()</f>
        <v>0.25001133580880941</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fl3</v>
      </c>
      <c r="AB369" t="s">
        <v>89</v>
      </c>
      <c r="AC369" t="s">
        <v>435</v>
      </c>
      <c r="AD369">
        <v>1</v>
      </c>
      <c r="AE369" t="s">
        <v>129</v>
      </c>
      <c r="AF369">
        <v>230</v>
      </c>
      <c r="AG369">
        <v>129</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카츄진</v>
      </c>
      <c r="AL369">
        <v>1</v>
      </c>
      <c r="AM369" t="str">
        <f ca="1">IF(ROW()=2,AN369,OFFSET(AM369,-1,0)&amp;IF(LEN(AN369)=0,"",","&amp;AN369))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dy":27,"sl":11,"tp":"fl3","vl":"Actor3117","cn":1,"pt":"DI","pp":230,"pr":129}</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{"dy":27,"sl":11,"tp":"fl3","vl":"Actor3117","cn":1,"pt":"DI","pp":230,"pr":129}</v>
      </c>
    </row>
    <row r="370" spans="1:40">
      <c r="A370">
        <v>28</v>
      </c>
      <c r="B370">
        <v>11</v>
      </c>
      <c r="C370">
        <f>IF(B370&lt;=9,0,
IF(B370=10,1,2))</f>
        <v>2</v>
      </c>
      <c r="D370">
        <f ca="1">RAND()</f>
        <v>0.54980328697981373</v>
      </c>
      <c r="E370">
        <f ca="1">RAND()</f>
        <v>0.10237424037908749</v>
      </c>
      <c r="F370">
        <f ca="1">RAND()</f>
        <v>0.67823225466573367</v>
      </c>
      <c r="G370">
        <f ca="1">RAND()</f>
        <v>0.27175792246470254</v>
      </c>
      <c r="H370">
        <f ca="1">RAND()</f>
        <v>0.88294679591394398</v>
      </c>
      <c r="I370">
        <f ca="1">RAND()</f>
        <v>0.94873524748579308</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
      </c>
      <c r="AL370">
        <v>1</v>
      </c>
      <c r="AM370" t="str">
        <f ca="1">IF(ROW()=2,AN370,OFFSET(AM370,-1,0)&amp;IF(LEN(AN370)=0,"",","&amp;AN370))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dy":27,"sl":11,"tp":"fl3","vl":"Actor3117","cn":1,"pt":"DI","pp":230,"pr":129},{"dy":28,"sl":11}</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v>
      </c>
    </row>
    <row r="371" spans="1:40">
      <c r="A371">
        <v>29</v>
      </c>
      <c r="B371">
        <v>11</v>
      </c>
      <c r="C371">
        <f>IF(B371&lt;=9,0,
IF(B371=10,1,2))</f>
        <v>2</v>
      </c>
      <c r="D371">
        <f ca="1">RAND()</f>
        <v>0.27205438512258173</v>
      </c>
      <c r="E371">
        <f ca="1">RAND()</f>
        <v>0.19631645169520273</v>
      </c>
      <c r="F371">
        <f ca="1">RAND()</f>
        <v>0.83244555729242486</v>
      </c>
      <c r="G371">
        <f ca="1">RAND()</f>
        <v>0.75360783689288013</v>
      </c>
      <c r="H371">
        <f ca="1">RAND()</f>
        <v>6.17901906549716E-2</v>
      </c>
      <c r="I371">
        <f ca="1">RAND()</f>
        <v>0.77823986375898357</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fl1</v>
      </c>
      <c r="AB371" t="s">
        <v>87</v>
      </c>
      <c r="AC371" t="s">
        <v>446</v>
      </c>
      <c r="AD371">
        <v>1</v>
      </c>
      <c r="AE371" t="s">
        <v>129</v>
      </c>
      <c r="AF371">
        <v>805</v>
      </c>
      <c r="AG371">
        <v>399</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전설</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프로토27</v>
      </c>
      <c r="AL371">
        <v>1</v>
      </c>
      <c r="AM371" t="str">
        <f ca="1">IF(ROW()=2,AN371,OFFSET(AM371,-1,0)&amp;IF(LEN(AN371)=0,"",","&amp;AN371))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dy":27,"sl":11,"tp":"fl3","vl":"Actor3117","cn":1,"pt":"DI","pp":230,"pr":129},{"dy":28,"sl":11},{"dy":29,"sl":11,"tp":"fl1","vl":"Actor1216","cn":1,"pt":"DI","pp":805,"pr":399}</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{"dy":29,"sl":11,"tp":"fl1","vl":"Actor1216","cn":1,"pt":"DI","pp":805,"pr":399}</v>
      </c>
    </row>
    <row r="372" spans="1:40">
      <c r="A372">
        <v>30</v>
      </c>
      <c r="B372">
        <v>11</v>
      </c>
      <c r="C372">
        <f>IF(B372&lt;=9,0,
IF(B372=10,1,2))</f>
        <v>2</v>
      </c>
      <c r="D372">
        <f ca="1">RAND()</f>
        <v>0.22784030486822349</v>
      </c>
      <c r="E372">
        <f ca="1">RAND()</f>
        <v>0.22167626978534538</v>
      </c>
      <c r="F372">
        <f ca="1">RAND()</f>
        <v>0.4157502689380026</v>
      </c>
      <c r="G372">
        <f ca="1">RAND()</f>
        <v>0.56682592934353482</v>
      </c>
      <c r="H372">
        <f ca="1">RAND()</f>
        <v>0.22207312367341647</v>
      </c>
      <c r="I372">
        <f ca="1">RAND()</f>
        <v>0.80822770408376099</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fl1</v>
      </c>
      <c r="AB372" t="s">
        <v>87</v>
      </c>
      <c r="AC372" t="s">
        <v>446</v>
      </c>
      <c r="AD372">
        <v>1</v>
      </c>
      <c r="AE372" t="s">
        <v>129</v>
      </c>
      <c r="AF372">
        <v>805</v>
      </c>
      <c r="AG372">
        <v>399</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전설</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프로토27</v>
      </c>
      <c r="AL372">
        <v>1</v>
      </c>
      <c r="AM372" t="str">
        <f ca="1">IF(ROW()=2,AN372,OFFSET(AM372,-1,0)&amp;IF(LEN(AN372)=0,"",","&amp;AN372))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dy":27,"sl":11,"tp":"fl3","vl":"Actor3117","cn":1,"pt":"DI","pp":230,"pr":129},{"dy":28,"sl":11},{"dy":29,"sl":11,"tp":"fl1","vl":"Actor1216","cn":1,"pt":"DI","pp":805,"pr":399},{"dy":30,"sl":11,"tp":"fl1","vl":"Actor1216","cn":1,"pt":"DI","pp":805,"pr":399}</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{"dy":30,"sl":11,"tp":"fl1","vl":"Actor1216","cn":1,"pt":"DI","pp":805,"pr":399}</v>
      </c>
    </row>
    <row r="373" spans="1:40">
      <c r="A373">
        <v>31</v>
      </c>
      <c r="B373">
        <v>11</v>
      </c>
      <c r="C373">
        <f>IF(B373&lt;=9,0,
IF(B373=10,1,2))</f>
        <v>2</v>
      </c>
      <c r="D373">
        <f ca="1">RAND()</f>
        <v>0.10355890026998682</v>
      </c>
      <c r="E373">
        <f ca="1">RAND()</f>
        <v>0.23315950491842796</v>
      </c>
      <c r="F373">
        <f ca="1">RAND()</f>
        <v>0.65451644816706167</v>
      </c>
      <c r="G373">
        <f ca="1">RAND()</f>
        <v>0.54463680038938378</v>
      </c>
      <c r="H373">
        <f ca="1">RAND()</f>
        <v>0.93257706447354405</v>
      </c>
      <c r="I373">
        <f ca="1">RAND()</f>
        <v>0.8493380210460747</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2","vl":"Actor3021","cn":1,"pt":"DI","pp":70,"pr":49},{"dy":18,"sl":9,"tp":"fl3","vl":"Actor3021","cn":1,"pt":"DI","pp":70,"pr":49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2402","cn":1,"pt":"DI","pp":209,"pr":119},{"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tp":"fl5","vl":"Actor2120","cn":1,"pt":"DI","pp":490,"pr":279},{"dy":21,"sl":9,"tp":"fl6","vl":"Actor2120","cn":1,"pt":"DI","pp":580,"pr":369},{"dy":22,"sl":0,"tp":"upn","vl":"82746","cn":12,"pt":"GO","pr":3600},{"dy":22,"sl":1,"tp":"fe","vl":"Equip5301","cn":1,"pt":"DI","pr":10},{"dy":22,"sl":2,"tp":"fe","vl":"Equip2002","cn":1,"pt":"GO","pr":800},{"dy":22,"sl":3,"tp":"fe","vl":"Equip5401","cn":1,"pt":"DI","pp":199,"pr":149},{"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tp":"fl1","vl":"Actor2103","cn":1,"pt":"DI","pp":219,"pr":119},{"dy":23,"sl":9,"tp":"fl1","vl":"Actor1109","cn":1,"pt":"DI","pp":219,"pr":119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2103","cn":1,"pt":"DI","pp":490,"pr":299},{"dy":20,"sl":10,"tp":"fl5","vl":"Actor2103","cn":1,"pt":"DI","pp":490,"pr":299},{"dy":21,"sl":10},{"dy":22,"sl":10,"tp":"fc","vl":"Actor1218","cn":1,"pt":"DI","pp":920,"pr":579},{"dy":23,"sl":10,"tp":"fc","vl":"Actor1218","cn":1,"pt":"DI","pp":920,"pr":579},{"dy":24,"sl":10},{"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2103","cn":1,"pt":"DI","pp":580,"pr":399},{"dy":20,"sl":11,"tp":"fl6","vl":"Actor2103","cn":1,"pt":"DI","pp":580,"pr":399},{"dy":21,"sl":11},{"dy":22,"sl":11,"tp":"fl1","vl":"Actor1218","cn":1,"pt":"DI","pp":905,"pr":499},{"dy":23,"sl":11,"tp":"fl1","vl":"Actor1218","cn":1,"pt":"DI","pp":905,"pr":499},{"dy":24,"sl":11},{"dy":25,"sl":11},{"dy":26,"sl":11,"tp":"fl3","vl":"Actor3117","cn":1,"pt":"DI","pp":230,"pr":129},{"dy":27,"sl":11,"tp":"fl3","vl":"Actor3117","cn":1,"pt":"DI","pp":230,"pr":129},{"dy":28,"sl":11},{"dy":29,"sl":11,"tp":"fl1","vl":"Actor1216","cn":1,"pt":"DI","pp":805,"pr":399},{"dy":30,"sl":11,"tp":"fl1","vl":"Actor1216","cn":1,"pt":"DI","pp":805,"pr":399},{"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2 AB4 AB6:AB8 AB86:AB104 AB54:AB84 AB257:AB264 AB156:AB182 AB266:AB373 AB106:AB154 AB26:AB44 AB46:AB52 AB10:AB24 AB184:AB224 AB226:AB255"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opLeftCell="K1" workbookViewId="0">
      <pane ySplit="1" topLeftCell="A2" activePane="bottomLeft" state="frozen"/>
      <selection pane="bottomLeft" activeCell="X2" sqref="X2"/>
    </sheetView>
    <sheetView workbookViewId="1">
      <pane ySplit="1" topLeftCell="A2" activePane="bottomLeft" state="frozen"/>
      <selection pane="bottomLeft" activeCell="F2" sqref="F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ca="1">IF(A2&lt;&gt;OFFSET(A2,-1,0),1,OFFSET(B2,-1,0)+1)</f>
        <v>1</v>
      </c>
      <c r="C2" t="str">
        <f t="shared" ref="C2:C34" ca="1" si="0">VLOOKUP(RANDBETWEEN(1,COUNTA(Z:Z)-1),Z:AA,2,0)</f>
        <v>Actor3117m</v>
      </c>
      <c r="D2" t="str">
        <f>IF(ISBLANK(F2),"",
IFERROR(VLOOKUP(F2,[2]ActorTable!$A:$H,MATCH("이름참고",[2]ActorTable!$1:$1,0),0),"캐릭터없음"))</f>
        <v>닉스</v>
      </c>
      <c r="E2" t="str">
        <f t="shared" ref="E2:E34" ca="1" si="1">IF(AND(B2&lt;=OFFSET(B2,1,0),NOT(ISBLANK(F2))),
IF(F2=OFFSET(F2,1,0),"같음",""),"")</f>
        <v/>
      </c>
      <c r="F2" t="s">
        <v>319</v>
      </c>
      <c r="G2">
        <v>3</v>
      </c>
      <c r="H2">
        <v>6</v>
      </c>
      <c r="I2">
        <v>0</v>
      </c>
      <c r="J2">
        <v>5</v>
      </c>
      <c r="K2">
        <v>10</v>
      </c>
      <c r="L2">
        <v>0</v>
      </c>
      <c r="M2">
        <v>0</v>
      </c>
      <c r="N2">
        <v>0</v>
      </c>
      <c r="O2">
        <v>0</v>
      </c>
      <c r="P2">
        <v>0</v>
      </c>
      <c r="Q2">
        <v>18</v>
      </c>
      <c r="R2">
        <v>169</v>
      </c>
      <c r="S2" t="str">
        <f>IFERROR(VLOOKUP(R2,[2]WingLookTable!$A:$B,2,0),"캐릭터없음")</f>
        <v>Wing_DustMultiOtherOtherFullFast</v>
      </c>
      <c r="T2">
        <f t="shared" ref="T2:T34" ca="1" si="2">VLOOKUP(RANDBETWEEN(1,COUNTA(AD:AD)-1),AD:AE,2,0)</f>
        <v>202</v>
      </c>
      <c r="U2" t="str">
        <f t="shared" ref="U2:U68" ca="1" si="3">IF(ROW()=2,V2,OFFSET(U2,-1,0)&amp;IF(LEN(V2)=0,"",","&amp;V2))</f>
        <v>{"dy":1,"sl":1,"id":"Actor1109m","stats":{"tr":3,"trp":6,"str":0,"dex":5,"int":10,"vit":0,"train":0,"wgGr0":0,"wgGr1":0,"wgGr2":0,"wgGr3":18,"wgLk":169}}</v>
      </c>
      <c r="V2" t="str">
        <f t="shared" ref="V2" ca="1" si="4">"{"""&amp;A$1&amp;""":"&amp;A2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{"dy":1,"sl":1,"id":"Actor1109m","stats":{"tr":3,"trp":6,"str":0,"dex":5,"int":10,"vit":0,"train":0,"wgGr0":0,"wgGr1":0,"wgGr2":0,"wgGr3":18,"wgLk":169}}</v>
      </c>
      <c r="X2" t="str">
        <f ca="1">"["&amp;
IF(LEFT(OFFSET(U1,COUNTA(U:U)-1,0),1)=",",SUBSTITUTE(OFFSET(U1,COUNTA(U:U)-1,0),",","",1),OFFSET(U1,COUNTA(U:U)-1,0))
&amp;"]"</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dy":29,"sl":3,"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Z2">
        <v>1</v>
      </c>
      <c r="AA2" t="s">
        <v>312</v>
      </c>
      <c r="AB2">
        <f>COUNTIF(F:F,AA2)</f>
        <v>1</v>
      </c>
      <c r="AD2">
        <v>1</v>
      </c>
      <c r="AE2">
        <v>101</v>
      </c>
      <c r="AF2">
        <f>COUNTIF(R:R,AE2)</f>
        <v>1</v>
      </c>
    </row>
    <row r="3" spans="1:32">
      <c r="A3">
        <v>1</v>
      </c>
      <c r="B3">
        <f ca="1">IF(A3&lt;&gt;OFFSET(A3,-1,0),1,OFFSET(B3,-1,0)+1)</f>
        <v>2</v>
      </c>
      <c r="C3" t="str">
        <f t="shared" ca="1" si="0"/>
        <v>Actor1029m</v>
      </c>
      <c r="D3" t="str">
        <f>IF(ISBLANK(F3),"",
IFERROR(VLOOKUP(F3,[2]ActorTable!$A:$H,MATCH("이름참고",[2]ActorTable!$1:$1,0),0),"캐릭터없음"))</f>
        <v>무테이</v>
      </c>
      <c r="E3" t="str">
        <f t="shared" ca="1" si="1"/>
        <v/>
      </c>
      <c r="F3" t="s">
        <v>442</v>
      </c>
      <c r="G3">
        <v>3</v>
      </c>
      <c r="H3">
        <v>6</v>
      </c>
      <c r="I3">
        <v>7</v>
      </c>
      <c r="J3">
        <v>8</v>
      </c>
      <c r="K3">
        <v>0</v>
      </c>
      <c r="L3">
        <v>0</v>
      </c>
      <c r="M3">
        <v>0</v>
      </c>
      <c r="N3">
        <v>0</v>
      </c>
      <c r="O3">
        <v>0</v>
      </c>
      <c r="P3">
        <v>0</v>
      </c>
      <c r="Q3">
        <v>18</v>
      </c>
      <c r="R3">
        <v>157</v>
      </c>
      <c r="S3" t="str">
        <f>IFERROR(VLOOKUP(R3,[2]WingLookTable!$A:$B,2,0),"캐릭터없음")</f>
        <v>Wing_DustGreenPatternPatternStripeSlow</v>
      </c>
      <c r="T3">
        <f t="shared" ca="1" si="2"/>
        <v>306</v>
      </c>
      <c r="U3" t="str">
        <f t="shared" ca="1" si="3"/>
        <v>{"dy":1,"sl":1,"id":"Actor1109m","stats":{"tr":3,"trp":6,"str":0,"dex":5,"int":10,"vit":0,"train":0,"wgGr0":0,"wgGr1":0,"wgGr2":0,"wgGr3":18,"wgLk":169}},{"dy":1,"sl":2,"id":"Actor3021m","stats":{"tr":3,"trp":6,"str":7,"dex":8,"int":0,"vit":0,"train":0,"wgGr0":0,"wgGr1":0,"wgGr2":0,"wgGr3":18,"wgLk":157}}</v>
      </c>
      <c r="V3" t="str">
        <f ca="1">"{"""&amp;A$1&amp;""":"&amp;A3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{"dy":1,"sl":2,"id":"Actor3021m","stats":{"tr":3,"trp":6,"str":7,"dex":8,"int":0,"vit":0,"train":0,"wgGr0":0,"wgGr1":0,"wgGr2":0,"wgGr3":18,"wgLk":157}}</v>
      </c>
      <c r="Z3">
        <v>2</v>
      </c>
      <c r="AA3" t="s">
        <v>313</v>
      </c>
      <c r="AB3">
        <f>COUNTIF(F:F,AA3)</f>
        <v>1</v>
      </c>
      <c r="AD3">
        <v>2</v>
      </c>
      <c r="AE3">
        <v>105</v>
      </c>
      <c r="AF3">
        <f>COUNTIF(R:R,AE3)</f>
        <v>1</v>
      </c>
    </row>
    <row r="4" spans="1:32">
      <c r="A4">
        <v>2</v>
      </c>
      <c r="B4">
        <f ca="1">IF(A4&lt;&gt;OFFSET(A4,-1,0),1,OFFSET(B4,-1,0)+1)</f>
        <v>1</v>
      </c>
      <c r="C4" t="str">
        <f t="shared" ref="C4" ca="1" si="5">VLOOKUP(RANDBETWEEN(1,COUNTA(Z:Z)-1),Z:AA,2,0)</f>
        <v>Actor2120m</v>
      </c>
      <c r="D4" t="str">
        <f>IF(ISBLANK(F4),"",
IFERROR(VLOOKUP(F4,[2]ActorTable!$A:$H,MATCH("이름참고",[2]ActorTable!$1:$1,0),0),"캐릭터없음"))</f>
        <v>원더</v>
      </c>
      <c r="E4" t="str">
        <f t="shared" ref="E4" ca="1" si="6">IF(AND(B4&lt;=OFFSET(B4,1,0),NOT(ISBLANK(F4))),
IF(F4=OFFSET(F4,1,0),"같음",""),"")</f>
        <v/>
      </c>
      <c r="F4" t="s">
        <v>363</v>
      </c>
      <c r="G4">
        <v>3</v>
      </c>
      <c r="H4">
        <v>6</v>
      </c>
      <c r="I4">
        <v>8</v>
      </c>
      <c r="J4">
        <v>7</v>
      </c>
      <c r="K4">
        <v>0</v>
      </c>
      <c r="L4">
        <v>0</v>
      </c>
      <c r="M4">
        <v>0</v>
      </c>
      <c r="N4">
        <v>0</v>
      </c>
      <c r="O4">
        <v>0</v>
      </c>
      <c r="P4">
        <v>0</v>
      </c>
      <c r="Q4">
        <v>18</v>
      </c>
      <c r="R4">
        <v>372</v>
      </c>
      <c r="S4" t="str">
        <f>IFERROR(VLOOKUP(R4,[2]WingLookTable!$A:$B,2,0),"캐릭터없음")</f>
        <v>Wing_WhiteFullNoiseOtherFast</v>
      </c>
      <c r="T4">
        <f t="shared" ref="T4" ca="1" si="7">VLOOKUP(RANDBETWEEN(1,COUNTA(AD:AD)-1),AD:AE,2,0)</f>
        <v>160</v>
      </c>
      <c r="U4" t="str">
        <f t="shared" ref="U4" ca="1" si="8">IF(ROW()=2,V4,OFFSET(U4,-1,0)&amp;IF(LEN(V4)=0,"",","&amp;V4))</f>
        <v>{"dy":1,"sl":1,"id":"Actor1109m","stats":{"tr":3,"trp":6,"str":0,"dex":5,"int":10,"vit":0,"train":0,"wgGr0":0,"wgGr1":0,"wgGr2":0,"wgGr3":18,"wgLk":169}},{"dy":1,"sl":2,"id":"Actor3021m","stats":{"tr":3,"trp":6,"str":7,"dex":8,"int":0,"vit":0,"train":0,"wgGr0":0,"wgGr1":0,"wgGr2":0,"wgGr3":18,"wgLk":157}},{"dy":2,"sl":1,"id":"Actor2128m","stats":{"tr":3,"trp":6,"str":8,"dex":7,"int":0,"vit":0,"train":0,"wgGr0":0,"wgGr1":0,"wgGr2":0,"wgGr3":18,"wgLk":372}}</v>
      </c>
      <c r="V4" t="str">
        <f ca="1">"{"""&amp;A$1&amp;""":"&amp;A4
&amp;","""&amp;B$1&amp;""":"&amp;B4
&amp;IF(LEN(F4)=0,"",","""&amp;F$1&amp;""":"""&amp;F4&amp;"""")
&amp;IF(LEN(F4)=0,"",",""stats"":{")
&amp;IF(LEN(F4)=0,"",""""&amp;G$1&amp;""":"&amp;G4)
&amp;IF(LEN(F4)=0,"",","""&amp;H$1&amp;""":"&amp;H4)
&amp;IF(LEN(F4)=0,"",","""&amp;I$1&amp;""":"&amp;I4)
&amp;IF(LEN(F4)=0,"",","""&amp;J$1&amp;""":"&amp;J4)
&amp;IF(LEN(F4)=0,"",","""&amp;K$1&amp;""":"&amp;K4)
&amp;IF(LEN(F4)=0,"",","""&amp;L$1&amp;""":"&amp;L4)
&amp;IF(LEN(F4)=0,"",","""&amp;M$1&amp;""":"&amp;M4)
&amp;IF(LEN(F4)=0,"",","""&amp;N$1&amp;""":"&amp;N4)
&amp;IF(LEN(F4)=0,"",","""&amp;O$1&amp;""":"&amp;O4)
&amp;IF(LEN(F4)=0,"",","""&amp;P$1&amp;""":"&amp;P4)
&amp;IF(LEN(F4)=0,"",","""&amp;Q$1&amp;""":"&amp;Q4)
&amp;IF(LEN(F4)=0,"",","""&amp;R$1&amp;""":"&amp;R4)
&amp;IF(LEN(F4)=0,"","}")&amp;"}"</f>
        <v>{"dy":2,"sl":1,"id":"Actor2128m","stats":{"tr":3,"trp":6,"str":8,"dex":7,"int":0,"vit":0,"train":0,"wgGr0":0,"wgGr1":0,"wgGr2":0,"wgGr3":18,"wgLk":372}}</v>
      </c>
      <c r="Z4">
        <v>3</v>
      </c>
      <c r="AA4" t="s">
        <v>314</v>
      </c>
      <c r="AB4">
        <f>COUNTIF(F:F,AA4)</f>
        <v>1</v>
      </c>
      <c r="AD4">
        <v>3</v>
      </c>
      <c r="AE4">
        <v>109</v>
      </c>
      <c r="AF4">
        <f>COUNTIF(R:R,AE4)</f>
        <v>1</v>
      </c>
    </row>
    <row r="5" spans="1:32">
      <c r="A5">
        <v>2</v>
      </c>
      <c r="B5">
        <f ca="1">IF(A5&lt;&gt;OFFSET(A5,-1,0),1,OFFSET(B5,-1,0)+1)</f>
        <v>2</v>
      </c>
      <c r="C5" t="str">
        <f t="shared" ref="C5" ca="1" si="9">VLOOKUP(RANDBETWEEN(1,COUNTA(Z:Z)-1),Z:AA,2,0)</f>
        <v>Actor2128m</v>
      </c>
      <c r="D5" t="str">
        <f>IF(ISBLANK(F5),"",
IFERROR(VLOOKUP(F5,[2]ActorTable!$A:$H,MATCH("이름참고",[2]ActorTable!$1:$1,0),0),"캐릭터없음"))</f>
        <v>젤리아</v>
      </c>
      <c r="E5" t="str">
        <f t="shared" ref="E5" ca="1" si="10">IF(AND(B5&lt;=OFFSET(B5,1,0),NOT(ISBLANK(F5))),
IF(F5=OFFSET(F5,1,0),"같음",""),"")</f>
        <v/>
      </c>
      <c r="F5" t="s">
        <v>383</v>
      </c>
      <c r="G5">
        <v>3</v>
      </c>
      <c r="H5">
        <v>6</v>
      </c>
      <c r="I5">
        <v>8</v>
      </c>
      <c r="J5">
        <v>0</v>
      </c>
      <c r="K5">
        <v>7</v>
      </c>
      <c r="L5">
        <v>0</v>
      </c>
      <c r="M5">
        <v>0</v>
      </c>
      <c r="N5">
        <v>0</v>
      </c>
      <c r="O5">
        <v>0</v>
      </c>
      <c r="P5">
        <v>0</v>
      </c>
      <c r="Q5">
        <v>18</v>
      </c>
      <c r="R5">
        <v>321</v>
      </c>
      <c r="S5" t="str">
        <f>IFERROR(VLOOKUP(R5,[2]WingLookTable!$A:$B,2,0),"캐릭터없음")</f>
        <v>Wing_DustMultiOtherOtherOtherSlow</v>
      </c>
      <c r="T5">
        <f t="shared" ref="T5" ca="1" si="11">VLOOKUP(RANDBETWEEN(1,COUNTA(AD:AD)-1),AD:AE,2,0)</f>
        <v>166</v>
      </c>
      <c r="U5" t="str">
        <f t="shared" ref="U5" ca="1" si="12">IF(ROW()=2,V5,OFFSET(U5,-1,0)&amp;IF(LEN(V5)=0,"",","&amp;V5))</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v>
      </c>
      <c r="V5" t="str">
        <f ca="1">"{"""&amp;A$1&amp;""":"&amp;A5
&amp;","""&amp;B$1&amp;""":"&amp;B5
&amp;IF(LEN(F5)=0,"",","""&amp;F$1&amp;""":"""&amp;F5&amp;"""")
&amp;IF(LEN(F5)=0,"",",""stats"":{")
&amp;IF(LEN(F5)=0,"",""""&amp;G$1&amp;""":"&amp;G5)
&amp;IF(LEN(F5)=0,"",","""&amp;H$1&amp;""":"&amp;H5)
&amp;IF(LEN(F5)=0,"",","""&amp;I$1&amp;""":"&amp;I5)
&amp;IF(LEN(F5)=0,"",","""&amp;J$1&amp;""":"&amp;J5)
&amp;IF(LEN(F5)=0,"",","""&amp;K$1&amp;""":"&amp;K5)
&amp;IF(LEN(F5)=0,"",","""&amp;L$1&amp;""":"&amp;L5)
&amp;IF(LEN(F5)=0,"",","""&amp;M$1&amp;""":"&amp;M5)
&amp;IF(LEN(F5)=0,"",","""&amp;N$1&amp;""":"&amp;N5)
&amp;IF(LEN(F5)=0,"",","""&amp;O$1&amp;""":"&amp;O5)
&amp;IF(LEN(F5)=0,"",","""&amp;P$1&amp;""":"&amp;P5)
&amp;IF(LEN(F5)=0,"",","""&amp;Q$1&amp;""":"&amp;Q5)
&amp;IF(LEN(F5)=0,"",","""&amp;R$1&amp;""":"&amp;R5)
&amp;IF(LEN(F5)=0,"","}")&amp;"}"</f>
        <v>{"dy":2,"sl":2,"id":"Actor1005m","stats":{"tr":3,"trp":6,"str":8,"dex":0,"int":7,"vit":0,"train":0,"wgGr0":0,"wgGr1":0,"wgGr2":0,"wgGr3":18,"wgLk":321}}</v>
      </c>
      <c r="Z5">
        <v>4</v>
      </c>
      <c r="AA5" t="s">
        <v>315</v>
      </c>
      <c r="AB5">
        <f>COUNTIF(F:F,AA5)</f>
        <v>3</v>
      </c>
      <c r="AD5">
        <v>4</v>
      </c>
      <c r="AE5">
        <v>113</v>
      </c>
      <c r="AF5">
        <f>COUNTIF(R:R,AE5)</f>
        <v>0</v>
      </c>
    </row>
    <row r="6" spans="1:32">
      <c r="A6">
        <v>3</v>
      </c>
      <c r="B6">
        <f ca="1">IF(A6&lt;&gt;OFFSET(A6,-1,0),1,OFFSET(B6,-1,0)+1)</f>
        <v>1</v>
      </c>
      <c r="C6" t="str">
        <f t="shared" ca="1" si="0"/>
        <v>Actor0037m</v>
      </c>
      <c r="D6" t="str">
        <f>IF(ISBLANK(F6),"",
IFERROR(VLOOKUP(F6,[2]ActorTable!$A:$H,MATCH("이름참고",[2]ActorTable!$1:$1,0),0),"캐릭터없음"))</f>
        <v>베이</v>
      </c>
      <c r="E6" t="str">
        <f t="shared" ca="1" si="1"/>
        <v/>
      </c>
      <c r="F6" t="s">
        <v>406</v>
      </c>
      <c r="G6">
        <v>3</v>
      </c>
      <c r="H6">
        <v>6</v>
      </c>
      <c r="I6">
        <v>0</v>
      </c>
      <c r="J6">
        <v>15</v>
      </c>
      <c r="K6">
        <v>0</v>
      </c>
      <c r="L6">
        <v>0</v>
      </c>
      <c r="M6">
        <v>0</v>
      </c>
      <c r="N6">
        <v>0</v>
      </c>
      <c r="O6">
        <v>0</v>
      </c>
      <c r="P6">
        <v>0</v>
      </c>
      <c r="Q6">
        <v>18</v>
      </c>
      <c r="R6">
        <v>336</v>
      </c>
      <c r="S6" t="str">
        <f>IFERROR(VLOOKUP(R6,[2]WingLookTable!$A:$B,2,0),"캐릭터없음")</f>
        <v>Wing_DustRedSineNoiseOtherSlow</v>
      </c>
      <c r="T6">
        <f t="shared" ref="T6" ca="1" si="13">VLOOKUP(RANDBETWEEN(1,COUNTA(AD:AD)-1),AD:AE,2,0)</f>
        <v>193</v>
      </c>
      <c r="U6" t="str">
        <f t="shared" ref="U6" ca="1" si="14">IF(ROW()=2,V6,OFFSET(U6,-1,0)&amp;IF(LEN(V6)=0,"",","&amp;V6))</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v>
      </c>
      <c r="V6" t="str">
        <f ca="1">"{"""&amp;A$1&amp;""":"&amp;A6
&amp;","""&amp;B$1&amp;""":"&amp;B6
&amp;IF(LEN(F6)=0,"",","""&amp;F$1&amp;""":"""&amp;F6&amp;"""")
&amp;IF(LEN(F6)=0,"",",""stats"":{")
&amp;IF(LEN(F6)=0,"",""""&amp;G$1&amp;""":"&amp;G6)
&amp;IF(LEN(F6)=0,"",","""&amp;H$1&amp;""":"&amp;H6)
&amp;IF(LEN(F6)=0,"",","""&amp;I$1&amp;""":"&amp;I6)
&amp;IF(LEN(F6)=0,"",","""&amp;J$1&amp;""":"&amp;J6)
&amp;IF(LEN(F6)=0,"",","""&amp;K$1&amp;""":"&amp;K6)
&amp;IF(LEN(F6)=0,"",","""&amp;L$1&amp;""":"&amp;L6)
&amp;IF(LEN(F6)=0,"",","""&amp;M$1&amp;""":"&amp;M6)
&amp;IF(LEN(F6)=0,"",","""&amp;N$1&amp;""":"&amp;N6)
&amp;IF(LEN(F6)=0,"",","""&amp;O$1&amp;""":"&amp;O6)
&amp;IF(LEN(F6)=0,"",","""&amp;P$1&amp;""":"&amp;P6)
&amp;IF(LEN(F6)=0,"",","""&amp;Q$1&amp;""":"&amp;Q6)
&amp;IF(LEN(F6)=0,"",","""&amp;R$1&amp;""":"&amp;R6)
&amp;IF(LEN(F6)=0,"","}")&amp;"}"</f>
        <v>{"dy":3,"sl":1,"id":"Actor0104m","stats":{"tr":3,"trp":6,"str":0,"dex":15,"int":0,"vit":0,"train":0,"wgGr0":0,"wgGr1":0,"wgGr2":0,"wgGr3":18,"wgLk":336}}</v>
      </c>
      <c r="Z6">
        <v>5</v>
      </c>
      <c r="AA6" t="s">
        <v>316</v>
      </c>
      <c r="AB6">
        <f>COUNTIF(F:F,AA6)</f>
        <v>1</v>
      </c>
      <c r="AD6">
        <v>5</v>
      </c>
      <c r="AE6">
        <v>117</v>
      </c>
      <c r="AF6">
        <f>COUNTIF(R:R,AE6)</f>
        <v>1</v>
      </c>
    </row>
    <row r="7" spans="1:32">
      <c r="A7">
        <v>3</v>
      </c>
      <c r="B7">
        <f ca="1">IF(A7&lt;&gt;OFFSET(A7,-1,0),1,OFFSET(B7,-1,0)+1)</f>
        <v>2</v>
      </c>
      <c r="C7" t="str">
        <f t="shared" ref="C7" ca="1" si="15">VLOOKUP(RANDBETWEEN(1,COUNTA(Z:Z)-1),Z:AA,2,0)</f>
        <v>Actor2011m</v>
      </c>
      <c r="D7" t="str">
        <f>IF(ISBLANK(F7),"",
IFERROR(VLOOKUP(F7,[2]ActorTable!$A:$H,MATCH("이름참고",[2]ActorTable!$1:$1,0),0),"캐릭터없음"))</f>
        <v>플랜도</v>
      </c>
      <c r="E7" t="str">
        <f t="shared" ref="E7" ca="1" si="16">IF(AND(B7&lt;=OFFSET(B7,1,0),NOT(ISBLANK(F7))),
IF(F7=OFFSET(F7,1,0),"같음",""),"")</f>
        <v/>
      </c>
      <c r="F7" t="s">
        <v>485</v>
      </c>
      <c r="G7">
        <v>3</v>
      </c>
      <c r="H7">
        <v>6</v>
      </c>
      <c r="I7">
        <v>0</v>
      </c>
      <c r="J7">
        <v>0</v>
      </c>
      <c r="K7">
        <v>15</v>
      </c>
      <c r="L7">
        <v>0</v>
      </c>
      <c r="M7">
        <v>0</v>
      </c>
      <c r="N7">
        <v>0</v>
      </c>
      <c r="O7">
        <v>0</v>
      </c>
      <c r="P7">
        <v>0</v>
      </c>
      <c r="Q7">
        <v>18</v>
      </c>
      <c r="R7">
        <v>163</v>
      </c>
      <c r="S7" t="str">
        <f>IFERROR(VLOOKUP(R7,[2]WingLookTable!$A:$B,2,0),"캐릭터없음")</f>
        <v>Wing_DustGreenSineOtherFullFast</v>
      </c>
      <c r="T7">
        <f t="shared" ref="T7" ca="1" si="17">VLOOKUP(RANDBETWEEN(1,COUNTA(AD:AD)-1),AD:AE,2,0)</f>
        <v>211</v>
      </c>
      <c r="U7" t="str">
        <f t="shared" ref="U7" ca="1" si="18">IF(ROW()=2,V7,OFFSET(U7,-1,0)&amp;IF(LEN(V7)=0,"",","&amp;V7))</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v>
      </c>
      <c r="V7" t="str">
        <f ca="1">"{"""&amp;A$1&amp;""":"&amp;A7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{"dy":3,"sl":2,"id":"Actor1039m","stats":{"tr":3,"trp":6,"str":0,"dex":0,"int":15,"vit":0,"train":0,"wgGr0":0,"wgGr1":0,"wgGr2":0,"wgGr3":18,"wgLk":163}}</v>
      </c>
      <c r="Z7">
        <v>6</v>
      </c>
      <c r="AA7" t="s">
        <v>317</v>
      </c>
      <c r="AB7">
        <f>COUNTIF(F:F,AA7)</f>
        <v>1</v>
      </c>
      <c r="AD7">
        <v>6</v>
      </c>
      <c r="AE7">
        <v>121</v>
      </c>
      <c r="AF7">
        <f>COUNTIF(R:R,AE7)</f>
        <v>1</v>
      </c>
    </row>
    <row r="8" spans="1:32">
      <c r="A8">
        <v>4</v>
      </c>
      <c r="B8">
        <f ca="1">IF(A8&lt;&gt;OFFSET(A8,-1,0),1,OFFSET(B8,-1,0)+1)</f>
        <v>1</v>
      </c>
      <c r="C8" t="str">
        <f t="shared" ca="1" si="0"/>
        <v>Actor1141m</v>
      </c>
      <c r="D8" t="str">
        <f>IF(ISBLANK(F8),"",
IFERROR(VLOOKUP(F8,[2]ActorTable!$A:$H,MATCH("이름참고",[2]ActorTable!$1:$1,0),0),"캐릭터없음"))</f>
        <v>프리스</v>
      </c>
      <c r="E8" t="str">
        <f t="shared" ca="1" si="1"/>
        <v/>
      </c>
      <c r="F8" t="s">
        <v>367</v>
      </c>
      <c r="G8">
        <v>3</v>
      </c>
      <c r="H8">
        <v>6</v>
      </c>
      <c r="I8">
        <v>15</v>
      </c>
      <c r="J8">
        <v>0</v>
      </c>
      <c r="K8">
        <v>0</v>
      </c>
      <c r="L8">
        <v>0</v>
      </c>
      <c r="M8">
        <v>0</v>
      </c>
      <c r="N8">
        <v>0</v>
      </c>
      <c r="O8">
        <v>0</v>
      </c>
      <c r="P8">
        <v>0</v>
      </c>
      <c r="Q8">
        <v>18</v>
      </c>
      <c r="R8">
        <v>121</v>
      </c>
      <c r="S8" t="str">
        <f>IFERROR(VLOOKUP(R8,[2]WingLookTable!$A:$B,2,0),"캐릭터없음")</f>
        <v>Wing_BlueSinePatternFullSlow</v>
      </c>
      <c r="T8">
        <f t="shared" ca="1" si="2"/>
        <v>148</v>
      </c>
      <c r="U8"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v>
      </c>
      <c r="V8" t="str">
        <f ca="1">"{"""&amp;A$1&amp;""":"&amp;A8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{"dy":4,"sl":1,"id":"Actor0125m","stats":{"tr":3,"trp":6,"str":15,"dex":0,"int":0,"vit":0,"train":0,"wgGr0":0,"wgGr1":0,"wgGr2":0,"wgGr3":18,"wgLk":121}}</v>
      </c>
      <c r="Z8">
        <v>7</v>
      </c>
      <c r="AA8" t="s">
        <v>318</v>
      </c>
      <c r="AB8">
        <f>COUNTIF(F:F,AA8)</f>
        <v>3</v>
      </c>
      <c r="AD8">
        <v>7</v>
      </c>
      <c r="AE8">
        <v>125</v>
      </c>
      <c r="AF8">
        <f>COUNTIF(R:R,AE8)</f>
        <v>1</v>
      </c>
    </row>
    <row r="9" spans="1:32">
      <c r="A9">
        <v>4</v>
      </c>
      <c r="B9">
        <f ca="1">IF(A9&lt;&gt;OFFSET(A9,-1,0),1,OFFSET(B9,-1,0)+1)</f>
        <v>2</v>
      </c>
      <c r="C9" t="str">
        <f t="shared" ca="1" si="0"/>
        <v>Actor2010m</v>
      </c>
      <c r="D9" t="str">
        <f>IF(ISBLANK(F9),"",
IFERROR(VLOOKUP(F9,[2]ActorTable!$A:$H,MATCH("이름참고",[2]ActorTable!$1:$1,0),0),"캐릭터없음"))</f>
        <v>그루퍼스</v>
      </c>
      <c r="E9" t="str">
        <f t="shared" ca="1" si="1"/>
        <v/>
      </c>
      <c r="F9" t="s">
        <v>369</v>
      </c>
      <c r="G9">
        <v>3</v>
      </c>
      <c r="H9">
        <v>6</v>
      </c>
      <c r="I9">
        <v>7</v>
      </c>
      <c r="J9">
        <v>8</v>
      </c>
      <c r="K9">
        <v>0</v>
      </c>
      <c r="L9">
        <v>0</v>
      </c>
      <c r="M9">
        <v>0</v>
      </c>
      <c r="N9">
        <v>0</v>
      </c>
      <c r="O9">
        <v>0</v>
      </c>
      <c r="P9">
        <v>0</v>
      </c>
      <c r="Q9">
        <v>18</v>
      </c>
      <c r="R9">
        <v>105</v>
      </c>
      <c r="S9" t="str">
        <f>IFERROR(VLOOKUP(R9,[2]WingLookTable!$A:$B,2,0),"캐릭터없음")</f>
        <v>Wing_BlueNoisePatternFullFast</v>
      </c>
      <c r="T9">
        <f t="shared" ca="1" si="2"/>
        <v>141</v>
      </c>
      <c r="U9"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v>
      </c>
      <c r="V9" t="str">
        <f ca="1">"{"""&amp;A$1&amp;""":"&amp;A9
&amp;","""&amp;B$1&amp;""":"&amp;B9
&amp;IF(LEN(F9)=0,"",","""&amp;F$1&amp;""":"""&amp;F9&amp;"""")
&amp;IF(LEN(F9)=0,"",",""stats"":{")
&amp;IF(LEN(F9)=0,"",""""&amp;G$1&amp;""":"&amp;G9)
&amp;IF(LEN(F9)=0,"",","""&amp;H$1&amp;""":"&amp;H9)
&amp;IF(LEN(F9)=0,"",","""&amp;I$1&amp;""":"&amp;I9)
&amp;IF(LEN(F9)=0,"",","""&amp;J$1&amp;""":"&amp;J9)
&amp;IF(LEN(F9)=0,"",","""&amp;K$1&amp;""":"&amp;K9)
&amp;IF(LEN(F9)=0,"",","""&amp;L$1&amp;""":"&amp;L9)
&amp;IF(LEN(F9)=0,"",","""&amp;M$1&amp;""":"&amp;M9)
&amp;IF(LEN(F9)=0,"",","""&amp;N$1&amp;""":"&amp;N9)
&amp;IF(LEN(F9)=0,"",","""&amp;O$1&amp;""":"&amp;O9)
&amp;IF(LEN(F9)=0,"",","""&amp;P$1&amp;""":"&amp;P9)
&amp;IF(LEN(F9)=0,"",","""&amp;Q$1&amp;""":"&amp;Q9)
&amp;IF(LEN(F9)=0,"",","""&amp;R$1&amp;""":"&amp;R9)
&amp;IF(LEN(F9)=0,"","}")&amp;"}"</f>
        <v>{"dy":4,"sl":2,"id":"Actor2010m","stats":{"tr":3,"trp":6,"str":7,"dex":8,"int":0,"vit":0,"train":0,"wgGr0":0,"wgGr1":0,"wgGr2":0,"wgGr3":18,"wgLk":105}}</v>
      </c>
      <c r="Z9">
        <v>8</v>
      </c>
      <c r="AA9" t="s">
        <v>319</v>
      </c>
      <c r="AB9">
        <f>COUNTIF(F:F,AA9)</f>
        <v>3</v>
      </c>
      <c r="AD9">
        <v>8</v>
      </c>
      <c r="AE9">
        <v>129</v>
      </c>
      <c r="AF9">
        <f>COUNTIF(R:R,AE9)</f>
        <v>1</v>
      </c>
    </row>
    <row r="10" spans="1:32">
      <c r="A10">
        <v>5</v>
      </c>
      <c r="B10">
        <f ca="1">IF(A10&lt;&gt;OFFSET(A10,-1,0),1,OFFSET(B10,-1,0)+1)</f>
        <v>1</v>
      </c>
      <c r="C10" t="str">
        <f t="shared" ref="C10" ca="1" si="19">VLOOKUP(RANDBETWEEN(1,COUNTA(Z:Z)-1),Z:AA,2,0)</f>
        <v>Actor3114m</v>
      </c>
      <c r="D10" t="str">
        <f>IF(ISBLANK(F10),"",
IFERROR(VLOOKUP(F10,[2]ActorTable!$A:$H,MATCH("이름참고",[2]ActorTable!$1:$1,0),0),"캐릭터없음"))</f>
        <v>메릴</v>
      </c>
      <c r="E10" t="str">
        <f t="shared" ref="E10" ca="1" si="20">IF(AND(B10&lt;=OFFSET(B10,1,0),NOT(ISBLANK(F10))),
IF(F10=OFFSET(F10,1,0),"같음",""),"")</f>
        <v/>
      </c>
      <c r="F10" t="s">
        <v>432</v>
      </c>
      <c r="G10">
        <v>3</v>
      </c>
      <c r="H10">
        <v>6</v>
      </c>
      <c r="I10">
        <v>0</v>
      </c>
      <c r="J10">
        <v>0</v>
      </c>
      <c r="K10">
        <v>0</v>
      </c>
      <c r="L10">
        <v>15</v>
      </c>
      <c r="M10">
        <v>0</v>
      </c>
      <c r="N10">
        <v>0</v>
      </c>
      <c r="O10">
        <v>0</v>
      </c>
      <c r="P10">
        <v>0</v>
      </c>
      <c r="Q10">
        <v>18</v>
      </c>
      <c r="R10">
        <v>256</v>
      </c>
      <c r="S10" t="str">
        <f>IFERROR(VLOOKUP(R10,[2]WingLookTable!$A:$B,2,0),"캐릭터없음")</f>
        <v>Wing_SkyFullNoiseOtherFast</v>
      </c>
      <c r="T10">
        <f t="shared" ref="T10:T11" ca="1" si="21">VLOOKUP(RANDBETWEEN(1,COUNTA(AD:AD)-1),AD:AE,2,0)</f>
        <v>205</v>
      </c>
      <c r="U10" t="str">
        <f t="shared" ref="U10:U11" ca="1" si="22">IF(ROW()=2,V10,OFFSET(U10,-1,0)&amp;IF(LEN(V10)=0,"",","&amp;V10))</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v>
      </c>
      <c r="V10" t="str">
        <f ca="1">"{"""&amp;A$1&amp;""":"&amp;A10
&amp;","""&amp;B$1&amp;""":"&amp;B10
&amp;IF(LEN(F10)=0,"",","""&amp;F$1&amp;""":"""&amp;F10&amp;"""")
&amp;IF(LEN(F10)=0,"",",""stats"":{")
&amp;IF(LEN(F10)=0,"",""""&amp;G$1&amp;""":"&amp;G10)
&amp;IF(LEN(F10)=0,"",","""&amp;H$1&amp;""":"&amp;H10)
&amp;IF(LEN(F10)=0,"",","""&amp;I$1&amp;""":"&amp;I10)
&amp;IF(LEN(F10)=0,"",","""&amp;J$1&amp;""":"&amp;J10)
&amp;IF(LEN(F10)=0,"",","""&amp;K$1&amp;""":"&amp;K10)
&amp;IF(LEN(F10)=0,"",","""&amp;L$1&amp;""":"&amp;L10)
&amp;IF(LEN(F10)=0,"",","""&amp;M$1&amp;""":"&amp;M10)
&amp;IF(LEN(F10)=0,"",","""&amp;N$1&amp;""":"&amp;N10)
&amp;IF(LEN(F10)=0,"",","""&amp;O$1&amp;""":"&amp;O10)
&amp;IF(LEN(F10)=0,"",","""&amp;P$1&amp;""":"&amp;P10)
&amp;IF(LEN(F10)=0,"",","""&amp;Q$1&amp;""":"&amp;Q10)
&amp;IF(LEN(F10)=0,"",","""&amp;R$1&amp;""":"&amp;R10)
&amp;IF(LEN(F10)=0,"","}")&amp;"}"</f>
        <v>{"dy":5,"sl":1,"id":"Actor3212m","stats":{"tr":3,"trp":6,"str":0,"dex":0,"int":0,"vit":15,"train":0,"wgGr0":0,"wgGr1":0,"wgGr2":0,"wgGr3":18,"wgLk":256}}</v>
      </c>
      <c r="Z10">
        <v>9</v>
      </c>
      <c r="AA10" t="s">
        <v>320</v>
      </c>
      <c r="AB10">
        <f>COUNTIF(F:F,AA10)</f>
        <v>3</v>
      </c>
      <c r="AD10">
        <v>9</v>
      </c>
      <c r="AE10">
        <v>133</v>
      </c>
      <c r="AF10">
        <f>COUNTIF(R:R,AE10)</f>
        <v>1</v>
      </c>
    </row>
    <row r="11" spans="1:32">
      <c r="A11">
        <v>5</v>
      </c>
      <c r="B11">
        <f ca="1">IF(A11&lt;&gt;OFFSET(A11,-1,0),1,OFFSET(B11,-1,0)+1)</f>
        <v>2</v>
      </c>
      <c r="C11" t="str">
        <f t="shared" ref="C11" ca="1" si="23">VLOOKUP(RANDBETWEEN(1,COUNTA(Z:Z)-1),Z:AA,2,0)</f>
        <v>Actor1108m</v>
      </c>
      <c r="D11" t="str">
        <f>IF(ISBLANK(F11),"",
IFERROR(VLOOKUP(F11,[2]ActorTable!$A:$H,MATCH("이름참고",[2]ActorTable!$1:$1,0),0),"캐릭터없음"))</f>
        <v>미네락</v>
      </c>
      <c r="E11" t="str">
        <f t="shared" ref="E11" ca="1" si="24">IF(AND(B11&lt;=OFFSET(B11,1,0),NOT(ISBLANK(F11))),
IF(F11=OFFSET(F11,1,0),"같음",""),"")</f>
        <v/>
      </c>
      <c r="F11" t="s">
        <v>328</v>
      </c>
      <c r="G11">
        <v>3</v>
      </c>
      <c r="H11">
        <v>6</v>
      </c>
      <c r="I11">
        <v>0</v>
      </c>
      <c r="J11">
        <v>8</v>
      </c>
      <c r="K11">
        <v>7</v>
      </c>
      <c r="L11">
        <v>0</v>
      </c>
      <c r="M11">
        <v>0</v>
      </c>
      <c r="N11">
        <v>0</v>
      </c>
      <c r="O11">
        <v>0</v>
      </c>
      <c r="P11">
        <v>0</v>
      </c>
      <c r="Q11">
        <v>18</v>
      </c>
      <c r="R11">
        <v>315</v>
      </c>
      <c r="S11" t="str">
        <f>IFERROR(VLOOKUP(R11,[2]WingLookTable!$A:$B,2,0),"캐릭터없음")</f>
        <v>Wing_DustMultiNoiseOtherOtherSlow</v>
      </c>
      <c r="T11">
        <f t="shared" ca="1" si="21"/>
        <v>344</v>
      </c>
      <c r="U11" t="str">
        <f t="shared" ca="1" si="22"/>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v>
      </c>
      <c r="V11" t="str">
        <f ca="1">"{"""&amp;A$1&amp;""":"&amp;A11
&amp;","""&amp;B$1&amp;""":"&amp;B11
&amp;IF(LEN(F11)=0,"",","""&amp;F$1&amp;""":"""&amp;F11&amp;"""")
&amp;IF(LEN(F11)=0,"",",""stats"":{")
&amp;IF(LEN(F11)=0,"",""""&amp;G$1&amp;""":"&amp;G11)
&amp;IF(LEN(F11)=0,"",","""&amp;H$1&amp;""":"&amp;H11)
&amp;IF(LEN(F11)=0,"",","""&amp;I$1&amp;""":"&amp;I11)
&amp;IF(LEN(F11)=0,"",","""&amp;J$1&amp;""":"&amp;J11)
&amp;IF(LEN(F11)=0,"",","""&amp;K$1&amp;""":"&amp;K11)
&amp;IF(LEN(F11)=0,"",","""&amp;L$1&amp;""":"&amp;L11)
&amp;IF(LEN(F11)=0,"",","""&amp;M$1&amp;""":"&amp;M11)
&amp;IF(LEN(F11)=0,"",","""&amp;N$1&amp;""":"&amp;N11)
&amp;IF(LEN(F11)=0,"",","""&amp;O$1&amp;""":"&amp;O11)
&amp;IF(LEN(F11)=0,"",","""&amp;P$1&amp;""":"&amp;P11)
&amp;IF(LEN(F11)=0,"",","""&amp;Q$1&amp;""":"&amp;Q11)
&amp;IF(LEN(F11)=0,"",","""&amp;R$1&amp;""":"&amp;R11)
&amp;IF(LEN(F11)=0,"","}")&amp;"}"</f>
        <v>{"dy":5,"sl":2,"id":"Actor2120m","stats":{"tr":3,"trp":6,"str":0,"dex":8,"int":7,"vit":0,"train":0,"wgGr0":0,"wgGr1":0,"wgGr2":0,"wgGr3":18,"wgLk":315}}</v>
      </c>
      <c r="Z11">
        <v>10</v>
      </c>
      <c r="AA11" t="s">
        <v>321</v>
      </c>
      <c r="AB11">
        <f>COUNTIF(F:F,AA11)</f>
        <v>3</v>
      </c>
      <c r="AD11">
        <v>10</v>
      </c>
      <c r="AE11">
        <v>137</v>
      </c>
      <c r="AF11">
        <f>COUNTIF(R:R,AE11)</f>
        <v>1</v>
      </c>
    </row>
    <row r="12" spans="1:32">
      <c r="A12">
        <v>5</v>
      </c>
      <c r="B12">
        <f ca="1">IF(A12&lt;&gt;OFFSET(A12,-1,0),1,OFFSET(B12,-1,0)+1)</f>
        <v>3</v>
      </c>
      <c r="C12" t="str">
        <f t="shared" ref="C12" ca="1" si="25">VLOOKUP(RANDBETWEEN(1,COUNTA(Z:Z)-1),Z:AA,2,0)</f>
        <v>Actor0125m</v>
      </c>
      <c r="D12" t="str">
        <f>IF(ISBLANK(F12),"",
IFERROR(VLOOKUP(F12,[2]ActorTable!$A:$H,MATCH("이름참고",[2]ActorTable!$1:$1,0),0),"캐릭터없음"))</f>
        <v>롤라</v>
      </c>
      <c r="E12" t="str">
        <f t="shared" ref="E12" ca="1" si="26">IF(AND(B12&lt;=OFFSET(B12,1,0),NOT(ISBLANK(F12))),
IF(F12=OFFSET(F12,1,0),"같음",""),"")</f>
        <v/>
      </c>
      <c r="F12" t="s">
        <v>327</v>
      </c>
      <c r="G12">
        <v>3</v>
      </c>
      <c r="H12">
        <v>6</v>
      </c>
      <c r="I12">
        <v>8</v>
      </c>
      <c r="J12">
        <v>7</v>
      </c>
      <c r="K12">
        <v>0</v>
      </c>
      <c r="L12">
        <v>0</v>
      </c>
      <c r="M12">
        <v>0</v>
      </c>
      <c r="N12">
        <v>0</v>
      </c>
      <c r="O12">
        <v>0</v>
      </c>
      <c r="P12">
        <v>0</v>
      </c>
      <c r="Q12">
        <v>18</v>
      </c>
      <c r="R12">
        <v>220</v>
      </c>
      <c r="S12" t="str">
        <f>IFERROR(VLOOKUP(R12,[2]WingLookTable!$A:$B,2,0),"캐릭터없음")</f>
        <v>Wing_GreenPatternPatternFullSlow</v>
      </c>
      <c r="T12">
        <f t="shared" ref="T12" ca="1" si="27">VLOOKUP(RANDBETWEEN(1,COUNTA(AD:AD)-1),AD:AE,2,0)</f>
        <v>260</v>
      </c>
      <c r="U12" t="str">
        <f t="shared" ref="U12" ca="1" si="28">IF(ROW()=2,V12,OFFSET(U12,-1,0)&amp;IF(LEN(V12)=0,"",","&amp;V12))</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v>
      </c>
      <c r="V12" t="str">
        <f ca="1">"{"""&amp;A$1&amp;""":"&amp;A12
&amp;","""&amp;B$1&amp;""":"&amp;B12
&amp;IF(LEN(F12)=0,"",","""&amp;F$1&amp;""":"""&amp;F12&amp;"""")
&amp;IF(LEN(F12)=0,"",",""stats"":{")
&amp;IF(LEN(F12)=0,"",""""&amp;G$1&amp;""":"&amp;G12)
&amp;IF(LEN(F12)=0,"",","""&amp;H$1&amp;""":"&amp;H12)
&amp;IF(LEN(F12)=0,"",","""&amp;I$1&amp;""":"&amp;I12)
&amp;IF(LEN(F12)=0,"",","""&amp;J$1&amp;""":"&amp;J12)
&amp;IF(LEN(F12)=0,"",","""&amp;K$1&amp;""":"&amp;K12)
&amp;IF(LEN(F12)=0,"",","""&amp;L$1&amp;""":"&amp;L12)
&amp;IF(LEN(F12)=0,"",","""&amp;M$1&amp;""":"&amp;M12)
&amp;IF(LEN(F12)=0,"",","""&amp;N$1&amp;""":"&amp;N12)
&amp;IF(LEN(F12)=0,"",","""&amp;O$1&amp;""":"&amp;O12)
&amp;IF(LEN(F12)=0,"",","""&amp;P$1&amp;""":"&amp;P12)
&amp;IF(LEN(F12)=0,"",","""&amp;Q$1&amp;""":"&amp;Q12)
&amp;IF(LEN(F12)=0,"",","""&amp;R$1&amp;""":"&amp;R12)
&amp;IF(LEN(F12)=0,"","}")&amp;"}"</f>
        <v>{"dy":5,"sl":3,"id":"Actor3019m","stats":{"tr":3,"trp":6,"str":8,"dex":7,"int":0,"vit":0,"train":0,"wgGr0":0,"wgGr1":0,"wgGr2":0,"wgGr3":18,"wgLk":220}}</v>
      </c>
      <c r="Z12">
        <v>11</v>
      </c>
      <c r="AA12" t="s">
        <v>322</v>
      </c>
      <c r="AB12">
        <f>COUNTIF(F:F,AA12)</f>
        <v>3</v>
      </c>
      <c r="AD12">
        <v>11</v>
      </c>
      <c r="AE12">
        <v>141</v>
      </c>
      <c r="AF12">
        <f>COUNTIF(R:R,AE12)</f>
        <v>1</v>
      </c>
    </row>
    <row r="13" spans="1:32">
      <c r="A13">
        <v>6</v>
      </c>
      <c r="B13">
        <f ca="1">IF(A13&lt;&gt;OFFSET(A13,-1,0),1,OFFSET(B13,-1,0)+1)</f>
        <v>1</v>
      </c>
      <c r="C13" t="str">
        <f t="shared" ca="1" si="0"/>
        <v>Actor0240m</v>
      </c>
      <c r="D13" t="str">
        <f>IF(ISBLANK(F13),"",
IFERROR(VLOOKUP(F13,[2]ActorTable!$A:$H,MATCH("이름참고",[2]ActorTable!$1:$1,0),0),"캐릭터없음"))</f>
        <v>테이슨</v>
      </c>
      <c r="E13" t="str">
        <f t="shared" ca="1" si="1"/>
        <v/>
      </c>
      <c r="F13" t="s">
        <v>360</v>
      </c>
      <c r="G13">
        <v>3</v>
      </c>
      <c r="H13">
        <v>6</v>
      </c>
      <c r="I13">
        <v>15</v>
      </c>
      <c r="J13">
        <v>0</v>
      </c>
      <c r="K13">
        <v>0</v>
      </c>
      <c r="L13">
        <v>0</v>
      </c>
      <c r="M13">
        <v>0</v>
      </c>
      <c r="N13">
        <v>0</v>
      </c>
      <c r="O13">
        <v>0</v>
      </c>
      <c r="P13">
        <v>0</v>
      </c>
      <c r="Q13">
        <v>18</v>
      </c>
      <c r="R13">
        <v>328</v>
      </c>
      <c r="S13" t="str">
        <f>IFERROR(VLOOKUP(R13,[2]WingLookTable!$A:$B,2,0),"캐릭터없음")</f>
        <v>Wing_DustRedFullBeeOtherSlow</v>
      </c>
      <c r="T13">
        <f t="shared" ca="1" si="2"/>
        <v>240</v>
      </c>
      <c r="U13"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v>
      </c>
      <c r="V13" t="str">
        <f ca="1">"{"""&amp;A$1&amp;""":"&amp;A13
&amp;","""&amp;B$1&amp;""":"&amp;B13
&amp;IF(LEN(F13)=0,"",","""&amp;F$1&amp;""":"""&amp;F13&amp;"""")
&amp;IF(LEN(F13)=0,"",",""stats"":{")
&amp;IF(LEN(F13)=0,"",""""&amp;G$1&amp;""":"&amp;G13)
&amp;IF(LEN(F13)=0,"",","""&amp;H$1&amp;""":"&amp;H13)
&amp;IF(LEN(F13)=0,"",","""&amp;I$1&amp;""":"&amp;I13)
&amp;IF(LEN(F13)=0,"",","""&amp;J$1&amp;""":"&amp;J13)
&amp;IF(LEN(F13)=0,"",","""&amp;K$1&amp;""":"&amp;K13)
&amp;IF(LEN(F13)=0,"",","""&amp;L$1&amp;""":"&amp;L13)
&amp;IF(LEN(F13)=0,"",","""&amp;M$1&amp;""":"&amp;M13)
&amp;IF(LEN(F13)=0,"",","""&amp;N$1&amp;""":"&amp;N13)
&amp;IF(LEN(F13)=0,"",","""&amp;O$1&amp;""":"&amp;O13)
&amp;IF(LEN(F13)=0,"",","""&amp;P$1&amp;""":"&amp;P13)
&amp;IF(LEN(F13)=0,"",","""&amp;Q$1&amp;""":"&amp;Q13)
&amp;IF(LEN(F13)=0,"",","""&amp;R$1&amp;""":"&amp;R13)
&amp;IF(LEN(F13)=0,"","}")&amp;"}"</f>
        <v>{"dy":6,"sl":1,"id":"Actor1108m","stats":{"tr":3,"trp":6,"str":15,"dex":0,"int":0,"vit":0,"train":0,"wgGr0":0,"wgGr1":0,"wgGr2":0,"wgGr3":18,"wgLk":328}}</v>
      </c>
      <c r="Z13">
        <v>12</v>
      </c>
      <c r="AA13" t="s">
        <v>323</v>
      </c>
      <c r="AB13">
        <f>COUNTIF(F:F,AA13)</f>
        <v>2</v>
      </c>
      <c r="AD13">
        <v>12</v>
      </c>
      <c r="AE13">
        <v>145</v>
      </c>
      <c r="AF13">
        <f>COUNTIF(R:R,AE13)</f>
        <v>1</v>
      </c>
    </row>
    <row r="14" spans="1:32">
      <c r="A14">
        <v>6</v>
      </c>
      <c r="B14">
        <f ca="1">IF(A14&lt;&gt;OFFSET(A14,-1,0),1,OFFSET(B14,-1,0)+1)</f>
        <v>2</v>
      </c>
      <c r="C14" t="str">
        <f t="shared" ca="1" si="0"/>
        <v>Actor2120m</v>
      </c>
      <c r="D14" t="str">
        <f>IF(ISBLANK(F14),"",
IFERROR(VLOOKUP(F14,[2]ActorTable!$A:$H,MATCH("이름참고",[2]ActorTable!$1:$1,0),0),"캐릭터없음"))</f>
        <v>러센트</v>
      </c>
      <c r="E14" t="str">
        <f t="shared" ca="1" si="1"/>
        <v/>
      </c>
      <c r="F14" t="s">
        <v>384</v>
      </c>
      <c r="G14">
        <v>3</v>
      </c>
      <c r="H14">
        <v>6</v>
      </c>
      <c r="I14">
        <v>0</v>
      </c>
      <c r="J14">
        <v>0</v>
      </c>
      <c r="K14">
        <v>0</v>
      </c>
      <c r="L14">
        <v>15</v>
      </c>
      <c r="M14">
        <v>0</v>
      </c>
      <c r="N14">
        <v>0</v>
      </c>
      <c r="O14">
        <v>0</v>
      </c>
      <c r="P14">
        <v>0</v>
      </c>
      <c r="Q14">
        <v>18</v>
      </c>
      <c r="R14">
        <v>109</v>
      </c>
      <c r="S14" t="str">
        <f>IFERROR(VLOOKUP(R14,[2]WingLookTable!$A:$B,2,0),"캐릭터없음")</f>
        <v>Wing_BlueOtherNoiseFullFast</v>
      </c>
      <c r="T14">
        <f t="shared" ca="1" si="2"/>
        <v>157</v>
      </c>
      <c r="U14"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v>
      </c>
      <c r="V14" t="str">
        <f ca="1">"{"""&amp;A$1&amp;""":"&amp;A14
&amp;","""&amp;B$1&amp;""":"&amp;B14
&amp;IF(LEN(F14)=0,"",","""&amp;F$1&amp;""":"""&amp;F14&amp;"""")
&amp;IF(LEN(F14)=0,"",",""stats"":{")
&amp;IF(LEN(F14)=0,"",""""&amp;G$1&amp;""":"&amp;G14)
&amp;IF(LEN(F14)=0,"",","""&amp;H$1&amp;""":"&amp;H14)
&amp;IF(LEN(F14)=0,"",","""&amp;I$1&amp;""":"&amp;I14)
&amp;IF(LEN(F14)=0,"",","""&amp;J$1&amp;""":"&amp;J14)
&amp;IF(LEN(F14)=0,"",","""&amp;K$1&amp;""":"&amp;K14)
&amp;IF(LEN(F14)=0,"",","""&amp;L$1&amp;""":"&amp;L14)
&amp;IF(LEN(F14)=0,"",","""&amp;M$1&amp;""":"&amp;M14)
&amp;IF(LEN(F14)=0,"",","""&amp;N$1&amp;""":"&amp;N14)
&amp;IF(LEN(F14)=0,"",","""&amp;O$1&amp;""":"&amp;O14)
&amp;IF(LEN(F14)=0,"",","""&amp;P$1&amp;""":"&amp;P14)
&amp;IF(LEN(F14)=0,"",","""&amp;Q$1&amp;""":"&amp;Q14)
&amp;IF(LEN(F14)=0,"",","""&amp;R$1&amp;""":"&amp;R14)
&amp;IF(LEN(F14)=0,"","}")&amp;"}"</f>
        <v>{"dy":6,"sl":2,"id":"Actor0024m","stats":{"tr":3,"trp":6,"str":0,"dex":0,"int":0,"vit":15,"train":0,"wgGr0":0,"wgGr1":0,"wgGr2":0,"wgGr3":18,"wgLk":109}}</v>
      </c>
      <c r="Z14">
        <v>13</v>
      </c>
      <c r="AA14" t="s">
        <v>324</v>
      </c>
      <c r="AB14">
        <f>COUNTIF(F:F,AA14)</f>
        <v>3</v>
      </c>
      <c r="AD14">
        <v>13</v>
      </c>
      <c r="AE14">
        <v>148</v>
      </c>
      <c r="AF14">
        <f>COUNTIF(R:R,AE14)</f>
        <v>1</v>
      </c>
    </row>
    <row r="15" spans="1:32">
      <c r="A15">
        <v>7</v>
      </c>
      <c r="B15">
        <f ca="1">IF(A15&lt;&gt;OFFSET(A15,-1,0),1,OFFSET(B15,-1,0)+1)</f>
        <v>1</v>
      </c>
      <c r="C15" t="str">
        <f t="shared" ca="1" si="0"/>
        <v>Actor3021m</v>
      </c>
      <c r="D15" t="str">
        <f>IF(ISBLANK(F15),"",
IFERROR(VLOOKUP(F15,[2]ActorTable!$A:$H,MATCH("이름참고",[2]ActorTable!$1:$1,0),0),"캐릭터없음"))</f>
        <v>간파울</v>
      </c>
      <c r="E15" t="str">
        <f t="shared" ca="1" si="1"/>
        <v/>
      </c>
      <c r="F15" t="s">
        <v>407</v>
      </c>
      <c r="G15">
        <v>3</v>
      </c>
      <c r="H15">
        <v>6</v>
      </c>
      <c r="I15">
        <v>7</v>
      </c>
      <c r="J15">
        <v>0</v>
      </c>
      <c r="K15">
        <v>8</v>
      </c>
      <c r="L15">
        <v>0</v>
      </c>
      <c r="M15">
        <v>0</v>
      </c>
      <c r="N15">
        <v>0</v>
      </c>
      <c r="O15">
        <v>0</v>
      </c>
      <c r="P15">
        <v>0</v>
      </c>
      <c r="Q15">
        <v>18</v>
      </c>
      <c r="R15">
        <v>229</v>
      </c>
      <c r="S15" t="str">
        <f>IFERROR(VLOOKUP(R15,[2]WingLookTable!$A:$B,2,0),"캐릭터없음")</f>
        <v>Wing_MultiOtherOtherOtherFast</v>
      </c>
      <c r="T15">
        <f t="shared" ca="1" si="2"/>
        <v>184</v>
      </c>
      <c r="U15"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v>
      </c>
      <c r="V15" t="str">
        <f ca="1">"{"""&amp;A$1&amp;""":"&amp;A15
&amp;","""&amp;B$1&amp;""":"&amp;B15
&amp;IF(LEN(F15)=0,"",","""&amp;F$1&amp;""":"""&amp;F15&amp;"""")
&amp;IF(LEN(F15)=0,"",",""stats"":{")
&amp;IF(LEN(F15)=0,"",""""&amp;G$1&amp;""":"&amp;G15)
&amp;IF(LEN(F15)=0,"",","""&amp;H$1&amp;""":"&amp;H15)
&amp;IF(LEN(F15)=0,"",","""&amp;I$1&amp;""":"&amp;I15)
&amp;IF(LEN(F15)=0,"",","""&amp;J$1&amp;""":"&amp;J15)
&amp;IF(LEN(F15)=0,"",","""&amp;K$1&amp;""":"&amp;K15)
&amp;IF(LEN(F15)=0,"",","""&amp;L$1&amp;""":"&amp;L15)
&amp;IF(LEN(F15)=0,"",","""&amp;M$1&amp;""":"&amp;M15)
&amp;IF(LEN(F15)=0,"",","""&amp;N$1&amp;""":"&amp;N15)
&amp;IF(LEN(F15)=0,"",","""&amp;O$1&amp;""":"&amp;O15)
&amp;IF(LEN(F15)=0,"",","""&amp;P$1&amp;""":"&amp;P15)
&amp;IF(LEN(F15)=0,"",","""&amp;Q$1&amp;""":"&amp;Q15)
&amp;IF(LEN(F15)=0,"",","""&amp;R$1&amp;""":"&amp;R15)
&amp;IF(LEN(F15)=0,"","}")&amp;"}"</f>
        <v>{"dy":7,"sl":1,"id":"Actor0201m","stats":{"tr":3,"trp":6,"str":7,"dex":0,"int":8,"vit":0,"train":0,"wgGr0":0,"wgGr1":0,"wgGr2":0,"wgGr3":18,"wgLk":229}}</v>
      </c>
      <c r="Z15">
        <v>14</v>
      </c>
      <c r="AA15" t="s">
        <v>325</v>
      </c>
      <c r="AB15">
        <f>COUNTIF(F:F,AA15)</f>
        <v>1</v>
      </c>
      <c r="AD15">
        <v>14</v>
      </c>
      <c r="AE15">
        <v>151</v>
      </c>
      <c r="AF15">
        <f>COUNTIF(R:R,AE15)</f>
        <v>1</v>
      </c>
    </row>
    <row r="16" spans="1:32">
      <c r="A16">
        <v>7</v>
      </c>
      <c r="B16">
        <f ca="1">IF(A16&lt;&gt;OFFSET(A16,-1,0),1,OFFSET(B16,-1,0)+1)</f>
        <v>2</v>
      </c>
      <c r="C16" t="str">
        <f t="shared" ca="1" si="0"/>
        <v>Actor3231m</v>
      </c>
      <c r="D16" t="str">
        <f>IF(ISBLANK(F16),"",
IFERROR(VLOOKUP(F16,[2]ActorTable!$A:$H,MATCH("이름참고",[2]ActorTable!$1:$1,0),0),"캐릭터없음"))</f>
        <v>테이슨</v>
      </c>
      <c r="E16" t="str">
        <f t="shared" ca="1" si="1"/>
        <v/>
      </c>
      <c r="F16" t="s">
        <v>318</v>
      </c>
      <c r="G16">
        <v>3</v>
      </c>
      <c r="H16">
        <v>6</v>
      </c>
      <c r="I16">
        <v>15</v>
      </c>
      <c r="J16">
        <v>0</v>
      </c>
      <c r="K16">
        <v>0</v>
      </c>
      <c r="L16">
        <v>0</v>
      </c>
      <c r="M16">
        <v>0</v>
      </c>
      <c r="N16">
        <v>0</v>
      </c>
      <c r="O16">
        <v>0</v>
      </c>
      <c r="P16">
        <v>0</v>
      </c>
      <c r="Q16">
        <v>18</v>
      </c>
      <c r="R16">
        <v>244</v>
      </c>
      <c r="S16" t="str">
        <f>IFERROR(VLOOKUP(R16,[2]WingLookTable!$A:$B,2,0),"캐릭터없음")</f>
        <v>Wing_PurpleStripeNoiseFullSlow</v>
      </c>
      <c r="T16">
        <f t="shared" ca="1" si="2"/>
        <v>217</v>
      </c>
      <c r="U16"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v>
      </c>
      <c r="V16" t="str">
        <f ca="1">"{"""&amp;A$1&amp;""":"&amp;A16
&amp;","""&amp;B$1&amp;""":"&amp;B16
&amp;IF(LEN(F16)=0,"",","""&amp;F$1&amp;""":"""&amp;F16&amp;"""")
&amp;IF(LEN(F16)=0,"",",""stats"":{")
&amp;IF(LEN(F16)=0,"",""""&amp;G$1&amp;""":"&amp;G16)
&amp;IF(LEN(F16)=0,"",","""&amp;H$1&amp;""":"&amp;H16)
&amp;IF(LEN(F16)=0,"",","""&amp;I$1&amp;""":"&amp;I16)
&amp;IF(LEN(F16)=0,"",","""&amp;J$1&amp;""":"&amp;J16)
&amp;IF(LEN(F16)=0,"",","""&amp;K$1&amp;""":"&amp;K16)
&amp;IF(LEN(F16)=0,"",","""&amp;L$1&amp;""":"&amp;L16)
&amp;IF(LEN(F16)=0,"",","""&amp;M$1&amp;""":"&amp;M16)
&amp;IF(LEN(F16)=0,"",","""&amp;N$1&amp;""":"&amp;N16)
&amp;IF(LEN(F16)=0,"",","""&amp;O$1&amp;""":"&amp;O16)
&amp;IF(LEN(F16)=0,"",","""&amp;P$1&amp;""":"&amp;P16)
&amp;IF(LEN(F16)=0,"",","""&amp;Q$1&amp;""":"&amp;Q16)
&amp;IF(LEN(F16)=0,"",","""&amp;R$1&amp;""":"&amp;R16)
&amp;IF(LEN(F16)=0,"","}")&amp;"}"</f>
        <v>{"dy":7,"sl":2,"id":"Actor1108m","stats":{"tr":3,"trp":6,"str":15,"dex":0,"int":0,"vit":0,"train":0,"wgGr0":0,"wgGr1":0,"wgGr2":0,"wgGr3":18,"wgLk":244}}</v>
      </c>
      <c r="Z16">
        <v>15</v>
      </c>
      <c r="AA16" t="s">
        <v>326</v>
      </c>
      <c r="AB16">
        <f>COUNTIF(F:F,AA16)</f>
        <v>3</v>
      </c>
      <c r="AD16">
        <v>15</v>
      </c>
      <c r="AE16">
        <v>154</v>
      </c>
      <c r="AF16">
        <f>COUNTIF(R:R,AE16)</f>
        <v>1</v>
      </c>
    </row>
    <row r="17" spans="1:32">
      <c r="A17">
        <v>8</v>
      </c>
      <c r="B17">
        <f ca="1">IF(A17&lt;&gt;OFFSET(A17,-1,0),1,OFFSET(B17,-1,0)+1)</f>
        <v>1</v>
      </c>
      <c r="C17" t="str">
        <f t="shared" ca="1" si="0"/>
        <v>Actor0125m</v>
      </c>
      <c r="D17" t="str">
        <f>IF(ISBLANK(F17),"",
IFERROR(VLOOKUP(F17,[2]ActorTable!$A:$H,MATCH("이름참고",[2]ActorTable!$1:$1,0),0),"캐릭터없음"))</f>
        <v>슬로니카</v>
      </c>
      <c r="E17" t="str">
        <f t="shared" ca="1" si="1"/>
        <v/>
      </c>
      <c r="F17" t="s">
        <v>361</v>
      </c>
      <c r="G17">
        <v>3</v>
      </c>
      <c r="H17">
        <v>6</v>
      </c>
      <c r="I17">
        <v>0</v>
      </c>
      <c r="J17">
        <v>15</v>
      </c>
      <c r="K17">
        <v>0</v>
      </c>
      <c r="L17">
        <v>0</v>
      </c>
      <c r="M17">
        <v>0</v>
      </c>
      <c r="N17">
        <v>0</v>
      </c>
      <c r="O17">
        <v>0</v>
      </c>
      <c r="P17">
        <v>0</v>
      </c>
      <c r="Q17">
        <v>18</v>
      </c>
      <c r="R17">
        <v>208</v>
      </c>
      <c r="S17" t="str">
        <f>IFERROR(VLOOKUP(R17,[2]WingLookTable!$A:$B,2,0),"캐릭터없음")</f>
        <v>Wing_FireSineBeeFullSlow</v>
      </c>
      <c r="T17">
        <f t="shared" ca="1" si="2"/>
        <v>232</v>
      </c>
      <c r="U17"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v>
      </c>
      <c r="V17" t="str">
        <f ca="1">"{"""&amp;A$1&amp;""":"&amp;A17
&amp;","""&amp;B$1&amp;""":"&amp;B17
&amp;IF(LEN(F17)=0,"",","""&amp;F$1&amp;""":"""&amp;F17&amp;"""")
&amp;IF(LEN(F17)=0,"",",""stats"":{")
&amp;IF(LEN(F17)=0,"",""""&amp;G$1&amp;""":"&amp;G17)
&amp;IF(LEN(F17)=0,"",","""&amp;H$1&amp;""":"&amp;H17)
&amp;IF(LEN(F17)=0,"",","""&amp;I$1&amp;""":"&amp;I17)
&amp;IF(LEN(F17)=0,"",","""&amp;J$1&amp;""":"&amp;J17)
&amp;IF(LEN(F17)=0,"",","""&amp;K$1&amp;""":"&amp;K17)
&amp;IF(LEN(F17)=0,"",","""&amp;L$1&amp;""":"&amp;L17)
&amp;IF(LEN(F17)=0,"",","""&amp;M$1&amp;""":"&amp;M17)
&amp;IF(LEN(F17)=0,"",","""&amp;N$1&amp;""":"&amp;N17)
&amp;IF(LEN(F17)=0,"",","""&amp;O$1&amp;""":"&amp;O17)
&amp;IF(LEN(F17)=0,"",","""&amp;P$1&amp;""":"&amp;P17)
&amp;IF(LEN(F17)=0,"",","""&amp;Q$1&amp;""":"&amp;Q17)
&amp;IF(LEN(F17)=0,"",","""&amp;R$1&amp;""":"&amp;R17)
&amp;IF(LEN(F17)=0,"","}")&amp;"}"</f>
        <v>{"dy":8,"sl":1,"id":"Actor3114m","stats":{"tr":3,"trp":6,"str":0,"dex":15,"int":0,"vit":0,"train":0,"wgGr0":0,"wgGr1":0,"wgGr2":0,"wgGr3":18,"wgLk":208}}</v>
      </c>
      <c r="Z17">
        <v>16</v>
      </c>
      <c r="AA17" t="s">
        <v>327</v>
      </c>
      <c r="AB17">
        <f>COUNTIF(F:F,AA17)</f>
        <v>2</v>
      </c>
      <c r="AD17">
        <v>16</v>
      </c>
      <c r="AE17">
        <v>157</v>
      </c>
      <c r="AF17">
        <f>COUNTIF(R:R,AE17)</f>
        <v>1</v>
      </c>
    </row>
    <row r="18" spans="1:32">
      <c r="A18">
        <v>8</v>
      </c>
      <c r="B18">
        <f ca="1">IF(A18&lt;&gt;OFFSET(A18,-1,0),1,OFFSET(B18,-1,0)+1)</f>
        <v>2</v>
      </c>
      <c r="C18" t="str">
        <f t="shared" ref="C18" ca="1" si="29">VLOOKUP(RANDBETWEEN(1,COUNTA(Z:Z)-1),Z:AA,2,0)</f>
        <v>Actor3114m</v>
      </c>
      <c r="D18" t="str">
        <f>IF(ISBLANK(F18),"",
IFERROR(VLOOKUP(F18,[2]ActorTable!$A:$H,MATCH("이름참고",[2]ActorTable!$1:$1,0),0),"캐릭터없음"))</f>
        <v>솔</v>
      </c>
      <c r="E18" t="str">
        <f t="shared" ref="E18" ca="1" si="30">IF(AND(B18&lt;=OFFSET(B18,1,0),NOT(ISBLANK(F18))),
IF(F18=OFFSET(F18,1,0),"같음",""),"")</f>
        <v/>
      </c>
      <c r="F18" t="s">
        <v>408</v>
      </c>
      <c r="G18">
        <v>3</v>
      </c>
      <c r="H18">
        <v>6</v>
      </c>
      <c r="I18">
        <v>0</v>
      </c>
      <c r="J18">
        <v>8</v>
      </c>
      <c r="K18">
        <v>7</v>
      </c>
      <c r="L18">
        <v>0</v>
      </c>
      <c r="M18">
        <v>0</v>
      </c>
      <c r="N18">
        <v>0</v>
      </c>
      <c r="O18">
        <v>0</v>
      </c>
      <c r="P18">
        <v>0</v>
      </c>
      <c r="Q18">
        <v>18</v>
      </c>
      <c r="R18">
        <v>348</v>
      </c>
      <c r="S18" t="str">
        <f>IFERROR(VLOOKUP(R18,[2]WingLookTable!$A:$B,2,0),"캐릭터없음")</f>
        <v>Wing_DustYellowSineSineOtherFast</v>
      </c>
      <c r="T18">
        <f t="shared" ref="T18" ca="1" si="31">VLOOKUP(RANDBETWEEN(1,COUNTA(AD:AD)-1),AD:AE,2,0)</f>
        <v>148</v>
      </c>
      <c r="U18" t="str">
        <f t="shared" ref="U18" ca="1" si="32">IF(ROW()=2,V18,OFFSET(U18,-1,0)&amp;IF(LEN(V18)=0,"",","&amp;V18))</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v>
      </c>
      <c r="V18" t="str">
        <f ca="1">"{"""&amp;A$1&amp;""":"&amp;A18
&amp;","""&amp;B$1&amp;""":"&amp;B18
&amp;IF(LEN(F18)=0,"",","""&amp;F$1&amp;""":"""&amp;F18&amp;"""")
&amp;IF(LEN(F18)=0,"",",""stats"":{")
&amp;IF(LEN(F18)=0,"",""""&amp;G$1&amp;""":"&amp;G18)
&amp;IF(LEN(F18)=0,"",","""&amp;H$1&amp;""":"&amp;H18)
&amp;IF(LEN(F18)=0,"",","""&amp;I$1&amp;""":"&amp;I18)
&amp;IF(LEN(F18)=0,"",","""&amp;J$1&amp;""":"&amp;J18)
&amp;IF(LEN(F18)=0,"",","""&amp;K$1&amp;""":"&amp;K18)
&amp;IF(LEN(F18)=0,"",","""&amp;L$1&amp;""":"&amp;L18)
&amp;IF(LEN(F18)=0,"",","""&amp;M$1&amp;""":"&amp;M18)
&amp;IF(LEN(F18)=0,"",","""&amp;N$1&amp;""":"&amp;N18)
&amp;IF(LEN(F18)=0,"",","""&amp;O$1&amp;""":"&amp;O18)
&amp;IF(LEN(F18)=0,"",","""&amp;P$1&amp;""":"&amp;P18)
&amp;IF(LEN(F18)=0,"",","""&amp;Q$1&amp;""":"&amp;Q18)
&amp;IF(LEN(F18)=0,"",","""&amp;R$1&amp;""":"&amp;R18)
&amp;IF(LEN(F18)=0,"","}")&amp;"}"</f>
        <v>{"dy":8,"sl":2,"id":"Actor2015m","stats":{"tr":3,"trp":6,"str":0,"dex":8,"int":7,"vit":0,"train":0,"wgGr0":0,"wgGr1":0,"wgGr2":0,"wgGr3":18,"wgLk":348}}</v>
      </c>
      <c r="Z18">
        <v>17</v>
      </c>
      <c r="AA18" t="s">
        <v>328</v>
      </c>
      <c r="AB18">
        <f>COUNTIF(F:F,AA18)</f>
        <v>3</v>
      </c>
      <c r="AD18">
        <v>17</v>
      </c>
      <c r="AE18">
        <v>160</v>
      </c>
      <c r="AF18">
        <f>COUNTIF(R:R,AE18)</f>
        <v>1</v>
      </c>
    </row>
    <row r="19" spans="1:32">
      <c r="A19">
        <v>9</v>
      </c>
      <c r="B19">
        <f ca="1">IF(A19&lt;&gt;OFFSET(A19,-1,0),1,OFFSET(B19,-1,0)+1)</f>
        <v>1</v>
      </c>
      <c r="C19" t="str">
        <f t="shared" ref="C19" ca="1" si="33">VLOOKUP(RANDBETWEEN(1,COUNTA(Z:Z)-1),Z:AA,2,0)</f>
        <v>Actor3117m</v>
      </c>
      <c r="D19" t="str">
        <f>IF(ISBLANK(F19),"",
IFERROR(VLOOKUP(F19,[2]ActorTable!$A:$H,MATCH("이름참고",[2]ActorTable!$1:$1,0),0),"캐릭터없음"))</f>
        <v>베이</v>
      </c>
      <c r="E19" t="str">
        <f t="shared" ref="E19" ca="1" si="34">IF(AND(B19&lt;=OFFSET(B19,1,0),NOT(ISBLANK(F19))),
IF(F19=OFFSET(F19,1,0),"같음",""),"")</f>
        <v/>
      </c>
      <c r="F19" t="s">
        <v>406</v>
      </c>
      <c r="G19">
        <v>3</v>
      </c>
      <c r="H19">
        <v>6</v>
      </c>
      <c r="I19">
        <v>0</v>
      </c>
      <c r="J19">
        <v>0</v>
      </c>
      <c r="K19">
        <v>7</v>
      </c>
      <c r="L19">
        <v>8</v>
      </c>
      <c r="M19">
        <v>0</v>
      </c>
      <c r="N19">
        <v>0</v>
      </c>
      <c r="O19">
        <v>0</v>
      </c>
      <c r="P19">
        <v>0</v>
      </c>
      <c r="Q19">
        <v>18</v>
      </c>
      <c r="R19">
        <v>217</v>
      </c>
      <c r="S19" t="str">
        <f>IFERROR(VLOOKUP(R19,[2]WingLookTable!$A:$B,2,0),"캐릭터없음")</f>
        <v>Wing_GreenOtherSineFullFast</v>
      </c>
      <c r="T19">
        <f t="shared" ca="1" si="2"/>
        <v>178</v>
      </c>
      <c r="U19"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v>
      </c>
      <c r="V19" t="str">
        <f ca="1">"{"""&amp;A$1&amp;""":"&amp;A19
&amp;","""&amp;B$1&amp;""":"&amp;B19
&amp;IF(LEN(F19)=0,"",","""&amp;F$1&amp;""":"""&amp;F19&amp;"""")
&amp;IF(LEN(F19)=0,"",",""stats"":{")
&amp;IF(LEN(F19)=0,"",""""&amp;G$1&amp;""":"&amp;G19)
&amp;IF(LEN(F19)=0,"",","""&amp;H$1&amp;""":"&amp;H19)
&amp;IF(LEN(F19)=0,"",","""&amp;I$1&amp;""":"&amp;I19)
&amp;IF(LEN(F19)=0,"",","""&amp;J$1&amp;""":"&amp;J19)
&amp;IF(LEN(F19)=0,"",","""&amp;K$1&amp;""":"&amp;K19)
&amp;IF(LEN(F19)=0,"",","""&amp;L$1&amp;""":"&amp;L19)
&amp;IF(LEN(F19)=0,"",","""&amp;M$1&amp;""":"&amp;M19)
&amp;IF(LEN(F19)=0,"",","""&amp;N$1&amp;""":"&amp;N19)
&amp;IF(LEN(F19)=0,"",","""&amp;O$1&amp;""":"&amp;O19)
&amp;IF(LEN(F19)=0,"",","""&amp;P$1&amp;""":"&amp;P19)
&amp;IF(LEN(F19)=0,"",","""&amp;Q$1&amp;""":"&amp;Q19)
&amp;IF(LEN(F19)=0,"",","""&amp;R$1&amp;""":"&amp;R19)
&amp;IF(LEN(F19)=0,"","}")&amp;"}"</f>
        <v>{"dy":9,"sl":1,"id":"Actor0104m","stats":{"tr":3,"trp":6,"str":0,"dex":0,"int":7,"vit":8,"train":0,"wgGr0":0,"wgGr1":0,"wgGr2":0,"wgGr3":18,"wgLk":217}}</v>
      </c>
      <c r="Z19">
        <v>18</v>
      </c>
      <c r="AA19" t="s">
        <v>329</v>
      </c>
      <c r="AB19">
        <f>COUNTIF(F:F,AA19)</f>
        <v>3</v>
      </c>
      <c r="AD19">
        <v>18</v>
      </c>
      <c r="AE19">
        <v>163</v>
      </c>
      <c r="AF19">
        <f>COUNTIF(R:R,AE19)</f>
        <v>1</v>
      </c>
    </row>
    <row r="20" spans="1:32">
      <c r="A20">
        <v>9</v>
      </c>
      <c r="B20">
        <f ca="1">IF(A20&lt;&gt;OFFSET(A20,-1,0),1,OFFSET(B20,-1,0)+1)</f>
        <v>2</v>
      </c>
      <c r="C20" t="str">
        <f t="shared" ref="C20" ca="1" si="35">VLOOKUP(RANDBETWEEN(1,COUNTA(Z:Z)-1),Z:AA,2,0)</f>
        <v>Actor3022m</v>
      </c>
      <c r="D20" t="str">
        <f>IF(ISBLANK(F20),"",
IFERROR(VLOOKUP(F20,[2]ActorTable!$A:$H,MATCH("이름참고",[2]ActorTable!$1:$1,0),0),"캐릭터없음"))</f>
        <v>소하</v>
      </c>
      <c r="E20" t="str">
        <f t="shared" ref="E20" ca="1" si="36">IF(AND(B20&lt;=OFFSET(B20,1,0),NOT(ISBLANK(F20))),
IF(F20=OFFSET(F20,1,0),"같음",""),"")</f>
        <v/>
      </c>
      <c r="F20" t="s">
        <v>428</v>
      </c>
      <c r="G20">
        <v>3</v>
      </c>
      <c r="H20">
        <v>6</v>
      </c>
      <c r="I20">
        <v>15</v>
      </c>
      <c r="J20">
        <v>0</v>
      </c>
      <c r="K20">
        <v>0</v>
      </c>
      <c r="L20">
        <v>0</v>
      </c>
      <c r="M20">
        <v>0</v>
      </c>
      <c r="N20">
        <v>0</v>
      </c>
      <c r="O20">
        <v>0</v>
      </c>
      <c r="P20">
        <v>0</v>
      </c>
      <c r="Q20">
        <v>18</v>
      </c>
      <c r="R20">
        <v>137</v>
      </c>
      <c r="S20" t="str">
        <f>IFERROR(VLOOKUP(R20,[2]WingLookTable!$A:$B,2,0),"캐릭터없음")</f>
        <v>Wing_CyanStripePatternFullFast</v>
      </c>
      <c r="T20">
        <f t="shared" ca="1" si="2"/>
        <v>184</v>
      </c>
      <c r="U20"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v>
      </c>
      <c r="V20" t="str">
        <f ca="1">"{"""&amp;A$1&amp;""":"&amp;A20
&amp;","""&amp;B$1&amp;""":"&amp;B20
&amp;IF(LEN(F20)=0,"",","""&amp;F$1&amp;""":"""&amp;F20&amp;"""")
&amp;IF(LEN(F20)=0,"",",""stats"":{")
&amp;IF(LEN(F20)=0,"",""""&amp;G$1&amp;""":"&amp;G20)
&amp;IF(LEN(F20)=0,"",","""&amp;H$1&amp;""":"&amp;H20)
&amp;IF(LEN(F20)=0,"",","""&amp;I$1&amp;""":"&amp;I20)
&amp;IF(LEN(F20)=0,"",","""&amp;J$1&amp;""":"&amp;J20)
&amp;IF(LEN(F20)=0,"",","""&amp;K$1&amp;""":"&amp;K20)
&amp;IF(LEN(F20)=0,"",","""&amp;L$1&amp;""":"&amp;L20)
&amp;IF(LEN(F20)=0,"",","""&amp;M$1&amp;""":"&amp;M20)
&amp;IF(LEN(F20)=0,"",","""&amp;N$1&amp;""":"&amp;N20)
&amp;IF(LEN(F20)=0,"",","""&amp;O$1&amp;""":"&amp;O20)
&amp;IF(LEN(F20)=0,"",","""&amp;P$1&amp;""":"&amp;P20)
&amp;IF(LEN(F20)=0,"",","""&amp;Q$1&amp;""":"&amp;Q20)
&amp;IF(LEN(F20)=0,"",","""&amp;R$1&amp;""":"&amp;R20)
&amp;IF(LEN(F20)=0,"","}")&amp;"}"</f>
        <v>{"dy":9,"sl":2,"id":"Actor1002m","stats":{"tr":3,"trp":6,"str":15,"dex":0,"int":0,"vit":0,"train":0,"wgGr0":0,"wgGr1":0,"wgGr2":0,"wgGr3":18,"wgLk":137}}</v>
      </c>
      <c r="Z20">
        <v>19</v>
      </c>
      <c r="AA20" t="s">
        <v>330</v>
      </c>
      <c r="AB20">
        <f>COUNTIF(F:F,AA20)</f>
        <v>1</v>
      </c>
      <c r="AD20">
        <v>19</v>
      </c>
      <c r="AE20">
        <v>166</v>
      </c>
      <c r="AF20">
        <f>COUNTIF(R:R,AE20)</f>
        <v>1</v>
      </c>
    </row>
    <row r="21" spans="1:32">
      <c r="A21">
        <v>10</v>
      </c>
      <c r="B21">
        <f ca="1">IF(A21&lt;&gt;OFFSET(A21,-1,0),1,OFFSET(B21,-1,0)+1)</f>
        <v>1</v>
      </c>
      <c r="C21" t="str">
        <f t="shared" ca="1" si="0"/>
        <v>Actor0125m</v>
      </c>
      <c r="D21" t="str">
        <f>IF(ISBLANK(F21),"",
IFERROR(VLOOKUP(F21,[2]ActorTable!$A:$H,MATCH("이름참고",[2]ActorTable!$1:$1,0),0),"캐릭터없음"))</f>
        <v>오비우스</v>
      </c>
      <c r="E21" t="str">
        <f t="shared" ca="1" si="1"/>
        <v/>
      </c>
      <c r="F21" t="s">
        <v>349</v>
      </c>
      <c r="G21">
        <v>3</v>
      </c>
      <c r="H21">
        <v>6</v>
      </c>
      <c r="I21">
        <v>0</v>
      </c>
      <c r="J21">
        <v>8</v>
      </c>
      <c r="K21">
        <v>7</v>
      </c>
      <c r="L21">
        <v>0</v>
      </c>
      <c r="M21">
        <v>0</v>
      </c>
      <c r="N21">
        <v>0</v>
      </c>
      <c r="O21">
        <v>0</v>
      </c>
      <c r="P21">
        <v>0</v>
      </c>
      <c r="Q21">
        <v>18</v>
      </c>
      <c r="R21">
        <v>260</v>
      </c>
      <c r="S21" t="str">
        <f>IFERROR(VLOOKUP(R21,[2]WingLookTable!$A:$B,2,0),"캐릭터없음")</f>
        <v>Wing_SkySineNoiseFullSlow</v>
      </c>
      <c r="T21">
        <f t="shared" ref="T21" ca="1" si="37">VLOOKUP(RANDBETWEEN(1,COUNTA(AD:AD)-1),AD:AE,2,0)</f>
        <v>306</v>
      </c>
      <c r="U21" t="str">
        <f t="shared" ref="U21" ca="1" si="38">IF(ROW()=2,V21,OFFSET(U21,-1,0)&amp;IF(LEN(V21)=0,"",","&amp;V21))</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v>
      </c>
      <c r="V21" t="str">
        <f ca="1">"{"""&amp;A$1&amp;""":"&amp;A21
&amp;","""&amp;B$1&amp;""":"&amp;B21
&amp;IF(LEN(F21)=0,"",","""&amp;F$1&amp;""":"""&amp;F21&amp;"""")
&amp;IF(LEN(F21)=0,"",",""stats"":{")
&amp;IF(LEN(F21)=0,"",""""&amp;G$1&amp;""":"&amp;G21)
&amp;IF(LEN(F21)=0,"",","""&amp;H$1&amp;""":"&amp;H21)
&amp;IF(LEN(F21)=0,"",","""&amp;I$1&amp;""":"&amp;I21)
&amp;IF(LEN(F21)=0,"",","""&amp;J$1&amp;""":"&amp;J21)
&amp;IF(LEN(F21)=0,"",","""&amp;K$1&amp;""":"&amp;K21)
&amp;IF(LEN(F21)=0,"",","""&amp;L$1&amp;""":"&amp;L21)
&amp;IF(LEN(F21)=0,"",","""&amp;M$1&amp;""":"&amp;M21)
&amp;IF(LEN(F21)=0,"",","""&amp;N$1&amp;""":"&amp;N21)
&amp;IF(LEN(F21)=0,"",","""&amp;O$1&amp;""":"&amp;O21)
&amp;IF(LEN(F21)=0,"",","""&amp;P$1&amp;""":"&amp;P21)
&amp;IF(LEN(F21)=0,"",","""&amp;Q$1&amp;""":"&amp;Q21)
&amp;IF(LEN(F21)=0,"",","""&amp;R$1&amp;""":"&amp;R21)
&amp;IF(LEN(F21)=0,"","}")&amp;"}"</f>
        <v>{"dy":10,"sl":1,"id":"Actor1141m","stats":{"tr":3,"trp":6,"str":0,"dex":8,"int":7,"vit":0,"train":0,"wgGr0":0,"wgGr1":0,"wgGr2":0,"wgGr3":18,"wgLk":260}}</v>
      </c>
      <c r="Z21">
        <v>20</v>
      </c>
      <c r="AA21" t="s">
        <v>331</v>
      </c>
      <c r="AB21">
        <f>COUNTIF(F:F,AA21)</f>
        <v>3</v>
      </c>
      <c r="AD21">
        <v>20</v>
      </c>
      <c r="AE21">
        <v>169</v>
      </c>
      <c r="AF21">
        <f>COUNTIF(R:R,AE21)</f>
        <v>1</v>
      </c>
    </row>
    <row r="22" spans="1:32">
      <c r="A22">
        <v>10</v>
      </c>
      <c r="B22">
        <f ca="1">IF(A22&lt;&gt;OFFSET(A22,-1,0),1,OFFSET(B22,-1,0)+1)</f>
        <v>2</v>
      </c>
      <c r="C22" t="str">
        <f t="shared" ref="C22" ca="1" si="39">VLOOKUP(RANDBETWEEN(1,COUNTA(Z:Z)-1),Z:AA,2,0)</f>
        <v>Actor1108m</v>
      </c>
      <c r="D22" t="str">
        <f>IF(ISBLANK(F22),"",
IFERROR(VLOOKUP(F22,[2]ActorTable!$A:$H,MATCH("이름참고",[2]ActorTable!$1:$1,0),0),"캐릭터없음"))</f>
        <v>클라크</v>
      </c>
      <c r="E22" t="str">
        <f t="shared" ref="E22" ca="1" si="40">IF(AND(B22&lt;=OFFSET(B22,1,0),NOT(ISBLANK(F22))),
IF(F22=OFFSET(F22,1,0),"같음",""),"")</f>
        <v/>
      </c>
      <c r="F22" t="s">
        <v>370</v>
      </c>
      <c r="G22">
        <v>3</v>
      </c>
      <c r="H22">
        <v>6</v>
      </c>
      <c r="I22">
        <v>8</v>
      </c>
      <c r="J22">
        <v>0</v>
      </c>
      <c r="K22">
        <v>7</v>
      </c>
      <c r="L22">
        <v>0</v>
      </c>
      <c r="M22">
        <v>0</v>
      </c>
      <c r="N22">
        <v>0</v>
      </c>
      <c r="O22">
        <v>0</v>
      </c>
      <c r="P22">
        <v>0</v>
      </c>
      <c r="Q22">
        <v>18</v>
      </c>
      <c r="R22">
        <v>175</v>
      </c>
      <c r="S22" t="str">
        <f>IFERROR(VLOOKUP(R22,[2]WingLookTable!$A:$B,2,0),"캐릭터없음")</f>
        <v>Wing_DustMultiSineOtherFullSlow2</v>
      </c>
      <c r="T22">
        <f t="shared" ref="T22" ca="1" si="41">VLOOKUP(RANDBETWEEN(1,COUNTA(AD:AD)-1),AD:AE,2,0)</f>
        <v>244</v>
      </c>
      <c r="U22" t="str">
        <f t="shared" ref="U22" ca="1" si="42">IF(ROW()=2,V22,OFFSET(U22,-1,0)&amp;IF(LEN(V22)=0,"",","&amp;V22))</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v>
      </c>
      <c r="V22" t="str">
        <f ca="1">"{"""&amp;A$1&amp;""":"&amp;A22
&amp;","""&amp;B$1&amp;""":"&amp;B22
&amp;IF(LEN(F22)=0,"",","""&amp;F$1&amp;""":"""&amp;F22&amp;"""")
&amp;IF(LEN(F22)=0,"",",""stats"":{")
&amp;IF(LEN(F22)=0,"",""""&amp;G$1&amp;""":"&amp;G22)
&amp;IF(LEN(F22)=0,"",","""&amp;H$1&amp;""":"&amp;H22)
&amp;IF(LEN(F22)=0,"",","""&amp;I$1&amp;""":"&amp;I22)
&amp;IF(LEN(F22)=0,"",","""&amp;J$1&amp;""":"&amp;J22)
&amp;IF(LEN(F22)=0,"",","""&amp;K$1&amp;""":"&amp;K22)
&amp;IF(LEN(F22)=0,"",","""&amp;L$1&amp;""":"&amp;L22)
&amp;IF(LEN(F22)=0,"",","""&amp;M$1&amp;""":"&amp;M22)
&amp;IF(LEN(F22)=0,"",","""&amp;N$1&amp;""":"&amp;N22)
&amp;IF(LEN(F22)=0,"",","""&amp;O$1&amp;""":"&amp;O22)
&amp;IF(LEN(F22)=0,"",","""&amp;P$1&amp;""":"&amp;P22)
&amp;IF(LEN(F22)=0,"",","""&amp;Q$1&amp;""":"&amp;Q22)
&amp;IF(LEN(F22)=0,"",","""&amp;R$1&amp;""":"&amp;R22)
&amp;IF(LEN(F22)=0,"","}")&amp;"}"</f>
        <v>{"dy":10,"sl":2,"id":"Actor2011m","stats":{"tr":3,"trp":6,"str":8,"dex":0,"int":7,"vit":0,"train":0,"wgGr0":0,"wgGr1":0,"wgGr2":0,"wgGr3":18,"wgLk":175}}</v>
      </c>
      <c r="Z22">
        <v>21</v>
      </c>
      <c r="AA22" t="s">
        <v>332</v>
      </c>
      <c r="AB22">
        <f>COUNTIF(F:F,AA22)</f>
        <v>3</v>
      </c>
      <c r="AD22">
        <v>21</v>
      </c>
      <c r="AE22">
        <v>172</v>
      </c>
      <c r="AF22">
        <f>COUNTIF(R:R,AE22)</f>
        <v>1</v>
      </c>
    </row>
    <row r="23" spans="1:32">
      <c r="A23">
        <v>11</v>
      </c>
      <c r="B23">
        <f ca="1">IF(A23&lt;&gt;OFFSET(A23,-1,0),1,OFFSET(B23,-1,0)+1)</f>
        <v>1</v>
      </c>
      <c r="C23" t="str">
        <f t="shared" ref="C23:C24" ca="1" si="43">VLOOKUP(RANDBETWEEN(1,COUNTA(Z:Z)-1),Z:AA,2,0)</f>
        <v>Actor0037m</v>
      </c>
      <c r="D23" t="str">
        <f>IF(ISBLANK(F23),"",
IFERROR(VLOOKUP(F23,[2]ActorTable!$A:$H,MATCH("이름참고",[2]ActorTable!$1:$1,0),0),"캐릭터없음"))</f>
        <v>린하이</v>
      </c>
      <c r="E23" t="str">
        <f t="shared" ref="E23:E24" ca="1" si="44">IF(AND(B23&lt;=OFFSET(B23,1,0),NOT(ISBLANK(F23))),
IF(F23=OFFSET(F23,1,0),"같음",""),"")</f>
        <v/>
      </c>
      <c r="F23" t="s">
        <v>474</v>
      </c>
      <c r="G23">
        <v>3</v>
      </c>
      <c r="H23">
        <v>6</v>
      </c>
      <c r="I23">
        <v>7</v>
      </c>
      <c r="J23">
        <v>0</v>
      </c>
      <c r="K23">
        <v>0</v>
      </c>
      <c r="L23">
        <v>8</v>
      </c>
      <c r="M23">
        <v>0</v>
      </c>
      <c r="N23">
        <v>0</v>
      </c>
      <c r="O23">
        <v>0</v>
      </c>
      <c r="P23">
        <v>0</v>
      </c>
      <c r="Q23">
        <v>18</v>
      </c>
      <c r="R23">
        <v>312</v>
      </c>
      <c r="S23" t="str">
        <f>IFERROR(VLOOKUP(R23,[2]WingLookTable!$A:$B,2,0),"캐릭터없음")</f>
        <v>Wing_DustMultiNoiseOtherFullFast</v>
      </c>
      <c r="T23">
        <f t="shared" ref="T23:T24" ca="1" si="45">VLOOKUP(RANDBETWEEN(1,COUNTA(AD:AD)-1),AD:AE,2,0)</f>
        <v>229</v>
      </c>
      <c r="U23" t="str">
        <f t="shared" ref="U23:U24" ca="1" si="46">IF(ROW()=2,V23,OFFSET(U23,-1,0)&amp;IF(LEN(V23)=0,"",","&amp;V23))</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v>
      </c>
      <c r="V23" t="str">
        <f ca="1">"{"""&amp;A$1&amp;""":"&amp;A23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{"dy":11,"sl":1,"id":"Actor2235m","stats":{"tr":3,"trp":6,"str":7,"dex":0,"int":0,"vit":8,"train":0,"wgGr0":0,"wgGr1":0,"wgGr2":0,"wgGr3":18,"wgLk":312}}</v>
      </c>
      <c r="Z23">
        <v>22</v>
      </c>
      <c r="AA23" t="s">
        <v>333</v>
      </c>
      <c r="AB23">
        <f>COUNTIF(F:F,AA23)</f>
        <v>2</v>
      </c>
      <c r="AD23">
        <v>22</v>
      </c>
      <c r="AE23">
        <v>175</v>
      </c>
      <c r="AF23">
        <f>COUNTIF(R:R,AE23)</f>
        <v>1</v>
      </c>
    </row>
    <row r="24" spans="1:32">
      <c r="A24">
        <v>11</v>
      </c>
      <c r="B24">
        <f ca="1">IF(A24&lt;&gt;OFFSET(A24,-1,0),1,OFFSET(B24,-1,0)+1)</f>
        <v>2</v>
      </c>
      <c r="C24" t="str">
        <f t="shared" ca="1" si="43"/>
        <v>Actor3114m</v>
      </c>
      <c r="D24" t="str">
        <f>IF(ISBLANK(F24),"",
IFERROR(VLOOKUP(F24,[2]ActorTable!$A:$H,MATCH("이름참고",[2]ActorTable!$1:$1,0),0),"캐릭터없음"))</f>
        <v>원더</v>
      </c>
      <c r="E24" t="str">
        <f t="shared" ca="1" si="44"/>
        <v/>
      </c>
      <c r="F24" t="s">
        <v>333</v>
      </c>
      <c r="G24">
        <v>3</v>
      </c>
      <c r="H24">
        <v>6</v>
      </c>
      <c r="I24">
        <v>8</v>
      </c>
      <c r="J24">
        <v>7</v>
      </c>
      <c r="K24">
        <v>0</v>
      </c>
      <c r="L24">
        <v>0</v>
      </c>
      <c r="M24">
        <v>0</v>
      </c>
      <c r="N24">
        <v>0</v>
      </c>
      <c r="O24">
        <v>0</v>
      </c>
      <c r="P24">
        <v>0</v>
      </c>
      <c r="Q24">
        <v>18</v>
      </c>
      <c r="R24">
        <v>232</v>
      </c>
      <c r="S24" t="str">
        <f>IFERROR(VLOOKUP(R24,[2]WingLookTable!$A:$B,2,0),"캐릭터없음")</f>
        <v>Wing_MultiOtherOtherStripeSlow</v>
      </c>
      <c r="T24">
        <f t="shared" ca="1" si="45"/>
        <v>244</v>
      </c>
      <c r="U24" t="str">
        <f t="shared" ca="1" si="46"/>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v>
      </c>
      <c r="V24" t="str">
        <f ca="1">"{"""&amp;A$1&amp;""":"&amp;A24
&amp;","""&amp;B$1&amp;""":"&amp;B24
&amp;IF(LEN(F24)=0,"",","""&amp;F$1&amp;""":"""&amp;F24&amp;"""")
&amp;IF(LEN(F24)=0,"",",""stats"":{")
&amp;IF(LEN(F24)=0,"",""""&amp;G$1&amp;""":"&amp;G24)
&amp;IF(LEN(F24)=0,"",","""&amp;H$1&amp;""":"&amp;H24)
&amp;IF(LEN(F24)=0,"",","""&amp;I$1&amp;""":"&amp;I24)
&amp;IF(LEN(F24)=0,"",","""&amp;J$1&amp;""":"&amp;J24)
&amp;IF(LEN(F24)=0,"",","""&amp;K$1&amp;""":"&amp;K24)
&amp;IF(LEN(F24)=0,"",","""&amp;L$1&amp;""":"&amp;L24)
&amp;IF(LEN(F24)=0,"",","""&amp;M$1&amp;""":"&amp;M24)
&amp;IF(LEN(F24)=0,"",","""&amp;N$1&amp;""":"&amp;N24)
&amp;IF(LEN(F24)=0,"",","""&amp;O$1&amp;""":"&amp;O24)
&amp;IF(LEN(F24)=0,"",","""&amp;P$1&amp;""":"&amp;P24)
&amp;IF(LEN(F24)=0,"",","""&amp;Q$1&amp;""":"&amp;Q24)
&amp;IF(LEN(F24)=0,"",","""&amp;R$1&amp;""":"&amp;R24)
&amp;IF(LEN(F24)=0,"","}")&amp;"}"</f>
        <v>{"dy":11,"sl":2,"id":"Actor2128m","stats":{"tr":3,"trp":6,"str":8,"dex":7,"int":0,"vit":0,"train":0,"wgGr0":0,"wgGr1":0,"wgGr2":0,"wgGr3":18,"wgLk":232}}</v>
      </c>
      <c r="Z24">
        <v>23</v>
      </c>
      <c r="AA24" t="s">
        <v>334</v>
      </c>
      <c r="AB24">
        <f>COUNTIF(F:F,AA24)</f>
        <v>2</v>
      </c>
      <c r="AD24">
        <v>23</v>
      </c>
      <c r="AE24">
        <v>178</v>
      </c>
      <c r="AF24">
        <f>COUNTIF(R:R,AE24)</f>
        <v>0</v>
      </c>
    </row>
    <row r="25" spans="1:32">
      <c r="A25">
        <v>11</v>
      </c>
      <c r="B25">
        <f ca="1">IF(A25&lt;&gt;OFFSET(A25,-1,0),1,OFFSET(B25,-1,0)+1)</f>
        <v>3</v>
      </c>
      <c r="C25" t="str">
        <f t="shared" ref="C25" ca="1" si="47">VLOOKUP(RANDBETWEEN(1,COUNTA(Z:Z)-1),Z:AA,2,0)</f>
        <v>Actor3117m</v>
      </c>
      <c r="D25" t="str">
        <f>IF(ISBLANK(F25),"",
IFERROR(VLOOKUP(F25,[2]ActorTable!$A:$H,MATCH("이름참고",[2]ActorTable!$1:$1,0),0),"캐릭터없음"))</f>
        <v>무테이</v>
      </c>
      <c r="E25" t="str">
        <f t="shared" ref="E25" ca="1" si="48">IF(AND(B25&lt;=OFFSET(B25,1,0),NOT(ISBLANK(F25))),
IF(F25=OFFSET(F25,1,0),"같음",""),"")</f>
        <v/>
      </c>
      <c r="F25" t="s">
        <v>329</v>
      </c>
      <c r="G25">
        <v>3</v>
      </c>
      <c r="H25">
        <v>6</v>
      </c>
      <c r="I25">
        <v>0</v>
      </c>
      <c r="J25">
        <v>7</v>
      </c>
      <c r="K25">
        <v>8</v>
      </c>
      <c r="L25">
        <v>0</v>
      </c>
      <c r="M25">
        <v>0</v>
      </c>
      <c r="N25">
        <v>0</v>
      </c>
      <c r="O25">
        <v>0</v>
      </c>
      <c r="P25">
        <v>0</v>
      </c>
      <c r="Q25">
        <v>18</v>
      </c>
      <c r="R25">
        <v>240</v>
      </c>
      <c r="S25" t="str">
        <f>IFERROR(VLOOKUP(R25,[2]WingLookTable!$A:$B,2,0),"캐릭터없음")</f>
        <v>Wing_MultiStripeOtherOtherSlow</v>
      </c>
      <c r="T25">
        <f t="shared" ref="T25" ca="1" si="49">VLOOKUP(RANDBETWEEN(1,COUNTA(AD:AD)-1),AD:AE,2,0)</f>
        <v>232</v>
      </c>
      <c r="U25" t="str">
        <f t="shared" ref="U25" ca="1" si="50">IF(ROW()=2,V25,OFFSET(U25,-1,0)&amp;IF(LEN(V25)=0,"",","&amp;V25))</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v>
      </c>
      <c r="V25" t="str">
        <f ca="1">"{"""&amp;A$1&amp;""":"&amp;A25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{"dy":11,"sl":3,"id":"Actor3021m","stats":{"tr":3,"trp":6,"str":0,"dex":7,"int":8,"vit":0,"train":0,"wgGr0":0,"wgGr1":0,"wgGr2":0,"wgGr3":18,"wgLk":240}}</v>
      </c>
      <c r="Z25">
        <v>24</v>
      </c>
      <c r="AA25" t="s">
        <v>335</v>
      </c>
      <c r="AB25">
        <f>COUNTIF(F:F,AA25)</f>
        <v>2</v>
      </c>
      <c r="AD25">
        <v>24</v>
      </c>
      <c r="AE25">
        <v>181</v>
      </c>
      <c r="AF25">
        <f>COUNTIF(R:R,AE25)</f>
        <v>1</v>
      </c>
    </row>
    <row r="26" spans="1:32">
      <c r="A26">
        <v>12</v>
      </c>
      <c r="B26">
        <f ca="1">IF(A26&lt;&gt;OFFSET(A26,-1,0),1,OFFSET(B26,-1,0)+1)</f>
        <v>1</v>
      </c>
      <c r="C26" t="str">
        <f t="shared" ref="C26:C27" ca="1" si="51">VLOOKUP(RANDBETWEEN(1,COUNTA(Z:Z)-1),Z:AA,2,0)</f>
        <v>Actor1218m</v>
      </c>
      <c r="D26" t="str">
        <f>IF(ISBLANK(F26),"",
IFERROR(VLOOKUP(F26,[2]ActorTable!$A:$H,MATCH("이름참고",[2]ActorTable!$1:$1,0),0),"캐릭터없음"))</f>
        <v>나인</v>
      </c>
      <c r="E26" t="str">
        <f t="shared" ref="E26:E27" ca="1" si="52">IF(AND(B26&lt;=OFFSET(B26,1,0),NOT(ISBLANK(F26))),
IF(F26=OFFSET(F26,1,0),"같음",""),"")</f>
        <v/>
      </c>
      <c r="F26" t="s">
        <v>475</v>
      </c>
      <c r="G26">
        <v>3</v>
      </c>
      <c r="H26">
        <v>6</v>
      </c>
      <c r="I26">
        <v>8</v>
      </c>
      <c r="J26">
        <v>0</v>
      </c>
      <c r="K26">
        <v>7</v>
      </c>
      <c r="L26">
        <v>0</v>
      </c>
      <c r="M26">
        <v>0</v>
      </c>
      <c r="N26">
        <v>0</v>
      </c>
      <c r="O26">
        <v>0</v>
      </c>
      <c r="P26">
        <v>0</v>
      </c>
      <c r="Q26">
        <v>18</v>
      </c>
      <c r="R26">
        <v>369</v>
      </c>
      <c r="S26" t="str">
        <f>IFERROR(VLOOKUP(R26,[2]WingLookTable!$A:$B,2,0),"캐릭터없음")</f>
        <v>Wing_SkyLightningSineOtherFast</v>
      </c>
      <c r="T26">
        <f t="shared" ref="T26:T27" ca="1" si="53">VLOOKUP(RANDBETWEEN(1,COUNTA(AD:AD)-1),AD:AE,2,0)</f>
        <v>332</v>
      </c>
      <c r="U26" t="str">
        <f t="shared" ref="U26:U27" ca="1" si="54">IF(ROW()=2,V26,OFFSET(U26,-1,0)&amp;IF(LEN(V26)=0,"",","&amp;V26))</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v>
      </c>
      <c r="V26" t="str">
        <f ca="1">"{"""&amp;A$1&amp;""":"&amp;A26
&amp;","""&amp;B$1&amp;""":"&amp;B26
&amp;IF(LEN(F26)=0,"",","""&amp;F$1&amp;""":"""&amp;F26&amp;"""")
&amp;IF(LEN(F26)=0,"",",""stats"":{")
&amp;IF(LEN(F26)=0,"",""""&amp;G$1&amp;""":"&amp;G26)
&amp;IF(LEN(F26)=0,"",","""&amp;H$1&amp;""":"&amp;H26)
&amp;IF(LEN(F26)=0,"",","""&amp;I$1&amp;""":"&amp;I26)
&amp;IF(LEN(F26)=0,"",","""&amp;J$1&amp;""":"&amp;J26)
&amp;IF(LEN(F26)=0,"",","""&amp;K$1&amp;""":"&amp;K26)
&amp;IF(LEN(F26)=0,"",","""&amp;L$1&amp;""":"&amp;L26)
&amp;IF(LEN(F26)=0,"",","""&amp;M$1&amp;""":"&amp;M26)
&amp;IF(LEN(F26)=0,"",","""&amp;N$1&amp;""":"&amp;N26)
&amp;IF(LEN(F26)=0,"",","""&amp;O$1&amp;""":"&amp;O26)
&amp;IF(LEN(F26)=0,"",","""&amp;P$1&amp;""":"&amp;P26)
&amp;IF(LEN(F26)=0,"",","""&amp;Q$1&amp;""":"&amp;Q26)
&amp;IF(LEN(F26)=0,"",","""&amp;R$1&amp;""":"&amp;R26)
&amp;IF(LEN(F26)=0,"","}")&amp;"}"</f>
        <v>{"dy":12,"sl":1,"id":"Actor0236m","stats":{"tr":3,"trp":6,"str":8,"dex":0,"int":7,"vit":0,"train":0,"wgGr0":0,"wgGr1":0,"wgGr2":0,"wgGr3":18,"wgLk":369}}</v>
      </c>
      <c r="Z26">
        <v>25</v>
      </c>
      <c r="AA26" t="s">
        <v>336</v>
      </c>
      <c r="AB26">
        <f>COUNTIF(F:F,AA26)</f>
        <v>1</v>
      </c>
      <c r="AD26">
        <v>25</v>
      </c>
      <c r="AE26">
        <v>184</v>
      </c>
      <c r="AF26">
        <f>COUNTIF(R:R,AE26)</f>
        <v>1</v>
      </c>
    </row>
    <row r="27" spans="1:32">
      <c r="A27">
        <v>12</v>
      </c>
      <c r="B27">
        <f ca="1">IF(A27&lt;&gt;OFFSET(A27,-1,0),1,OFFSET(B27,-1,0)+1)</f>
        <v>2</v>
      </c>
      <c r="C27" t="str">
        <f t="shared" ca="1" si="51"/>
        <v>Actor1141m</v>
      </c>
      <c r="D27" t="str">
        <f>IF(ISBLANK(F27),"",
IFERROR(VLOOKUP(F27,[2]ActorTable!$A:$H,MATCH("이름참고",[2]ActorTable!$1:$1,0),0),"캐릭터없음"))</f>
        <v>케이저</v>
      </c>
      <c r="E27" t="str">
        <f t="shared" ca="1" si="52"/>
        <v/>
      </c>
      <c r="F27" t="s">
        <v>322</v>
      </c>
      <c r="G27">
        <v>3</v>
      </c>
      <c r="H27">
        <v>6</v>
      </c>
      <c r="I27">
        <v>8</v>
      </c>
      <c r="J27">
        <v>0</v>
      </c>
      <c r="K27">
        <v>7</v>
      </c>
      <c r="L27">
        <v>0</v>
      </c>
      <c r="M27">
        <v>0</v>
      </c>
      <c r="N27">
        <v>0</v>
      </c>
      <c r="O27">
        <v>0</v>
      </c>
      <c r="P27">
        <v>0</v>
      </c>
      <c r="Q27">
        <v>18</v>
      </c>
      <c r="R27">
        <v>223</v>
      </c>
      <c r="S27" t="str">
        <f>IFERROR(VLOOKUP(R27,[2]WingLookTable!$A:$B,2,0),"캐릭터없음")</f>
        <v>Wing_MultiFullOtherFullFast</v>
      </c>
      <c r="T27">
        <f t="shared" ca="1" si="53"/>
        <v>366</v>
      </c>
      <c r="U27" t="str">
        <f t="shared" ca="1" si="54"/>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v>
      </c>
      <c r="V27" t="str">
        <f ca="1">"{"""&amp;A$1&amp;""":"&amp;A27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{"dy":12,"sl":2,"id":"Actor0113m","stats":{"tr":3,"trp":6,"str":8,"dex":0,"int":7,"vit":0,"train":0,"wgGr0":0,"wgGr1":0,"wgGr2":0,"wgGr3":18,"wgLk":223}}</v>
      </c>
      <c r="Z27">
        <v>26</v>
      </c>
      <c r="AA27" t="s">
        <v>337</v>
      </c>
      <c r="AB27">
        <f>COUNTIF(F:F,AA27)</f>
        <v>2</v>
      </c>
      <c r="AD27">
        <v>26</v>
      </c>
      <c r="AE27">
        <v>187</v>
      </c>
      <c r="AF27">
        <f>COUNTIF(R:R,AE27)</f>
        <v>1</v>
      </c>
    </row>
    <row r="28" spans="1:32">
      <c r="A28">
        <v>12</v>
      </c>
      <c r="B28">
        <f ca="1">IF(A28&lt;&gt;OFFSET(A28,-1,0),1,OFFSET(B28,-1,0)+1)</f>
        <v>3</v>
      </c>
      <c r="C28" t="str">
        <f t="shared" ref="C28" ca="1" si="55">VLOOKUP(RANDBETWEEN(1,COUNTA(Z:Z)-1),Z:AA,2,0)</f>
        <v>Actor1039m</v>
      </c>
      <c r="D28" t="str">
        <f>IF(ISBLANK(F28),"",
IFERROR(VLOOKUP(F28,[2]ActorTable!$A:$H,MATCH("이름참고",[2]ActorTable!$1:$1,0),0),"캐릭터없음"))</f>
        <v>그루퍼스</v>
      </c>
      <c r="E28" t="str">
        <f t="shared" ref="E28" ca="1" si="56">IF(AND(B28&lt;=OFFSET(B28,1,0),NOT(ISBLANK(F28))),
IF(F28=OFFSET(F28,1,0),"같음",""),"")</f>
        <v/>
      </c>
      <c r="F28" t="s">
        <v>320</v>
      </c>
      <c r="G28">
        <v>3</v>
      </c>
      <c r="H28">
        <v>6</v>
      </c>
      <c r="I28">
        <v>15</v>
      </c>
      <c r="J28">
        <v>0</v>
      </c>
      <c r="K28">
        <v>0</v>
      </c>
      <c r="L28">
        <v>0</v>
      </c>
      <c r="M28">
        <v>0</v>
      </c>
      <c r="N28">
        <v>0</v>
      </c>
      <c r="O28">
        <v>0</v>
      </c>
      <c r="P28">
        <v>0</v>
      </c>
      <c r="Q28">
        <v>18</v>
      </c>
      <c r="R28">
        <v>291</v>
      </c>
      <c r="S28" t="str">
        <f>IFERROR(VLOOKUP(R28,[2]WingLookTable!$A:$B,2,0),"캐릭터없음")</f>
        <v>Wing_BlackNoiseSineOtherSlow</v>
      </c>
      <c r="T28">
        <f t="shared" ref="T28" ca="1" si="57">VLOOKUP(RANDBETWEEN(1,COUNTA(AD:AD)-1),AD:AE,2,0)</f>
        <v>232</v>
      </c>
      <c r="U28" t="str">
        <f t="shared" ref="U28" ca="1" si="58">IF(ROW()=2,V28,OFFSET(U28,-1,0)&amp;IF(LEN(V28)=0,"",","&amp;V28))</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v>
      </c>
      <c r="V28" t="str">
        <f ca="1">"{"""&amp;A$1&amp;""":"&amp;A28
&amp;","""&amp;B$1&amp;""":"&amp;B28
&amp;IF(LEN(F28)=0,"",","""&amp;F$1&amp;""":"""&amp;F28&amp;"""")
&amp;IF(LEN(F28)=0,"",",""stats"":{")
&amp;IF(LEN(F28)=0,"",""""&amp;G$1&amp;""":"&amp;G28)
&amp;IF(LEN(F28)=0,"",","""&amp;H$1&amp;""":"&amp;H28)
&amp;IF(LEN(F28)=0,"",","""&amp;I$1&amp;""":"&amp;I28)
&amp;IF(LEN(F28)=0,"",","""&amp;J$1&amp;""":"&amp;J28)
&amp;IF(LEN(F28)=0,"",","""&amp;K$1&amp;""":"&amp;K28)
&amp;IF(LEN(F28)=0,"",","""&amp;L$1&amp;""":"&amp;L28)
&amp;IF(LEN(F28)=0,"",","""&amp;M$1&amp;""":"&amp;M28)
&amp;IF(LEN(F28)=0,"",","""&amp;N$1&amp;""":"&amp;N28)
&amp;IF(LEN(F28)=0,"",","""&amp;O$1&amp;""":"&amp;O28)
&amp;IF(LEN(F28)=0,"",","""&amp;P$1&amp;""":"&amp;P28)
&amp;IF(LEN(F28)=0,"",","""&amp;Q$1&amp;""":"&amp;Q28)
&amp;IF(LEN(F28)=0,"",","""&amp;R$1&amp;""":"&amp;R28)
&amp;IF(LEN(F28)=0,"","}")&amp;"}"</f>
        <v>{"dy":12,"sl":3,"id":"Actor2010m","stats":{"tr":3,"trp":6,"str":15,"dex":0,"int":0,"vit":0,"train":0,"wgGr0":0,"wgGr1":0,"wgGr2":0,"wgGr3":18,"wgLk":291}}</v>
      </c>
      <c r="Z28">
        <v>27</v>
      </c>
      <c r="AA28" t="s">
        <v>338</v>
      </c>
      <c r="AB28">
        <f>COUNTIF(F:F,AA28)</f>
        <v>1</v>
      </c>
      <c r="AD28">
        <v>27</v>
      </c>
      <c r="AE28">
        <v>190</v>
      </c>
      <c r="AF28">
        <f>COUNTIF(R:R,AE28)</f>
        <v>1</v>
      </c>
    </row>
    <row r="29" spans="1:32">
      <c r="A29">
        <v>13</v>
      </c>
      <c r="B29">
        <f ca="1">IF(A29&lt;&gt;OFFSET(A29,-1,0),1,OFFSET(B29,-1,0)+1)</f>
        <v>1</v>
      </c>
      <c r="C29" t="str">
        <f t="shared" ca="1" si="0"/>
        <v>Actor2120m</v>
      </c>
      <c r="D29" t="str">
        <f>IF(ISBLANK(F29),"",
IFERROR(VLOOKUP(F29,[2]ActorTable!$A:$H,MATCH("이름참고",[2]ActorTable!$1:$1,0),0),"캐릭터없음"))</f>
        <v>클레타</v>
      </c>
      <c r="E29" t="str">
        <f t="shared" ca="1" si="1"/>
        <v/>
      </c>
      <c r="F29" t="s">
        <v>358</v>
      </c>
      <c r="G29">
        <v>3</v>
      </c>
      <c r="H29">
        <v>6</v>
      </c>
      <c r="I29">
        <v>10</v>
      </c>
      <c r="J29">
        <v>5</v>
      </c>
      <c r="K29">
        <v>0</v>
      </c>
      <c r="L29">
        <v>0</v>
      </c>
      <c r="M29">
        <v>0</v>
      </c>
      <c r="N29">
        <v>0</v>
      </c>
      <c r="O29">
        <v>0</v>
      </c>
      <c r="P29">
        <v>0</v>
      </c>
      <c r="Q29">
        <v>18</v>
      </c>
      <c r="R29">
        <v>211</v>
      </c>
      <c r="S29" t="str">
        <f>IFERROR(VLOOKUP(R29,[2]WingLookTable!$A:$B,2,0),"캐릭터없음")</f>
        <v>Wing_FireSinePatternFullSlow</v>
      </c>
      <c r="T29">
        <f t="shared" ca="1" si="2"/>
        <v>318</v>
      </c>
      <c r="U29"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v>
      </c>
      <c r="V29" t="str">
        <f ca="1">"{"""&amp;A$1&amp;""":"&amp;A29
&amp;","""&amp;B$1&amp;""":"&amp;B29
&amp;IF(LEN(F29)=0,"",","""&amp;F$1&amp;""":"""&amp;F29&amp;"""")
&amp;IF(LEN(F29)=0,"",",""stats"":{")
&amp;IF(LEN(F29)=0,"",""""&amp;G$1&amp;""":"&amp;G29)
&amp;IF(LEN(F29)=0,"",","""&amp;H$1&amp;""":"&amp;H29)
&amp;IF(LEN(F29)=0,"",","""&amp;I$1&amp;""":"&amp;I29)
&amp;IF(LEN(F29)=0,"",","""&amp;J$1&amp;""":"&amp;J29)
&amp;IF(LEN(F29)=0,"",","""&amp;K$1&amp;""":"&amp;K29)
&amp;IF(LEN(F29)=0,"",","""&amp;L$1&amp;""":"&amp;L29)
&amp;IF(LEN(F29)=0,"",","""&amp;M$1&amp;""":"&amp;M29)
&amp;IF(LEN(F29)=0,"",","""&amp;N$1&amp;""":"&amp;N29)
&amp;IF(LEN(F29)=0,"",","""&amp;O$1&amp;""":"&amp;O29)
&amp;IF(LEN(F29)=0,"",","""&amp;P$1&amp;""":"&amp;P29)
&amp;IF(LEN(F29)=0,"",","""&amp;Q$1&amp;""":"&amp;Q29)
&amp;IF(LEN(F29)=0,"",","""&amp;R$1&amp;""":"&amp;R29)
&amp;IF(LEN(F29)=0,"","}")&amp;"}"</f>
        <v>{"dy":13,"sl":1,"id":"Actor0240m","stats":{"tr":3,"trp":6,"str":10,"dex":5,"int":0,"vit":0,"train":0,"wgGr0":0,"wgGr1":0,"wgGr2":0,"wgGr3":18,"wgLk":211}}</v>
      </c>
      <c r="Z29">
        <v>28</v>
      </c>
      <c r="AA29" t="s">
        <v>339</v>
      </c>
      <c r="AB29">
        <f>COUNTIF(F:F,AA29)</f>
        <v>2</v>
      </c>
      <c r="AD29">
        <v>28</v>
      </c>
      <c r="AE29">
        <v>193</v>
      </c>
      <c r="AF29">
        <f>COUNTIF(R:R,AE29)</f>
        <v>0</v>
      </c>
    </row>
    <row r="30" spans="1:32">
      <c r="A30">
        <v>13</v>
      </c>
      <c r="B30">
        <f ca="1">IF(A30&lt;&gt;OFFSET(A30,-1,0),1,OFFSET(B30,-1,0)+1)</f>
        <v>2</v>
      </c>
      <c r="C30" t="str">
        <f t="shared" ca="1" si="0"/>
        <v>Actor2128m</v>
      </c>
      <c r="D30" t="str">
        <f>IF(ISBLANK(F30),"",
IFERROR(VLOOKUP(F30,[2]ActorTable!$A:$H,MATCH("이름참고",[2]ActorTable!$1:$1,0),0),"캐릭터없음"))</f>
        <v>미네락</v>
      </c>
      <c r="E30" t="str">
        <f t="shared" ca="1" si="1"/>
        <v/>
      </c>
      <c r="F30" t="s">
        <v>388</v>
      </c>
      <c r="G30">
        <v>3</v>
      </c>
      <c r="H30">
        <v>6</v>
      </c>
      <c r="I30">
        <v>10</v>
      </c>
      <c r="J30">
        <v>0</v>
      </c>
      <c r="K30">
        <v>5</v>
      </c>
      <c r="L30">
        <v>0</v>
      </c>
      <c r="M30">
        <v>0</v>
      </c>
      <c r="N30">
        <v>0</v>
      </c>
      <c r="O30">
        <v>0</v>
      </c>
      <c r="P30">
        <v>0</v>
      </c>
      <c r="Q30">
        <v>18</v>
      </c>
      <c r="R30">
        <v>306</v>
      </c>
      <c r="S30" t="str">
        <f>IFERROR(VLOOKUP(R30,[2]WingLookTable!$A:$B,2,0),"캐릭터없음")</f>
        <v>Wing_DustGreenSineOtherOtherFast</v>
      </c>
      <c r="T30">
        <f t="shared" ca="1" si="2"/>
        <v>101</v>
      </c>
      <c r="U30"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v>
      </c>
      <c r="V30" t="str">
        <f ca="1">"{"""&amp;A$1&amp;""":"&amp;A30
&amp;","""&amp;B$1&amp;""":"&amp;B30
&amp;IF(LEN(F30)=0,"",","""&amp;F$1&amp;""":"""&amp;F30&amp;"""")
&amp;IF(LEN(F30)=0,"",",""stats"":{")
&amp;IF(LEN(F30)=0,"",""""&amp;G$1&amp;""":"&amp;G30)
&amp;IF(LEN(F30)=0,"",","""&amp;H$1&amp;""":"&amp;H30)
&amp;IF(LEN(F30)=0,"",","""&amp;I$1&amp;""":"&amp;I30)
&amp;IF(LEN(F30)=0,"",","""&amp;J$1&amp;""":"&amp;J30)
&amp;IF(LEN(F30)=0,"",","""&amp;K$1&amp;""":"&amp;K30)
&amp;IF(LEN(F30)=0,"",","""&amp;L$1&amp;""":"&amp;L30)
&amp;IF(LEN(F30)=0,"",","""&amp;M$1&amp;""":"&amp;M30)
&amp;IF(LEN(F30)=0,"",","""&amp;N$1&amp;""":"&amp;N30)
&amp;IF(LEN(F30)=0,"",","""&amp;O$1&amp;""":"&amp;O30)
&amp;IF(LEN(F30)=0,"",","""&amp;P$1&amp;""":"&amp;P30)
&amp;IF(LEN(F30)=0,"",","""&amp;Q$1&amp;""":"&amp;Q30)
&amp;IF(LEN(F30)=0,"",","""&amp;R$1&amp;""":"&amp;R30)
&amp;IF(LEN(F30)=0,"","}")&amp;"}"</f>
        <v>{"dy":13,"sl":2,"id":"Actor2120m","stats":{"tr":3,"trp":6,"str":10,"dex":0,"int":5,"vit":0,"train":0,"wgGr0":0,"wgGr1":0,"wgGr2":0,"wgGr3":18,"wgLk":306}}</v>
      </c>
      <c r="Z30">
        <v>29</v>
      </c>
      <c r="AA30" t="s">
        <v>340</v>
      </c>
      <c r="AB30">
        <f>COUNTIF(F:F,AA30)</f>
        <v>1</v>
      </c>
      <c r="AD30">
        <v>29</v>
      </c>
      <c r="AE30">
        <v>196</v>
      </c>
      <c r="AF30">
        <f>COUNTIF(R:R,AE30)</f>
        <v>1</v>
      </c>
    </row>
    <row r="31" spans="1:32">
      <c r="A31">
        <v>14</v>
      </c>
      <c r="B31">
        <f ca="1">IF(A31&lt;&gt;OFFSET(A31,-1,0),1,OFFSET(B31,-1,0)+1)</f>
        <v>1</v>
      </c>
      <c r="C31" t="str">
        <f t="shared" ca="1" si="0"/>
        <v>Actor1218m</v>
      </c>
      <c r="D31" t="str">
        <f>IF(ISBLANK(F31),"",
IFERROR(VLOOKUP(F31,[2]ActorTable!$A:$H,MATCH("이름참고",[2]ActorTable!$1:$1,0),0),"캐릭터없음"))</f>
        <v>데브샤</v>
      </c>
      <c r="E31" t="str">
        <f t="shared" ca="1" si="1"/>
        <v/>
      </c>
      <c r="F31" t="s">
        <v>401</v>
      </c>
      <c r="G31">
        <v>3</v>
      </c>
      <c r="H31">
        <v>6</v>
      </c>
      <c r="I31">
        <v>8</v>
      </c>
      <c r="J31">
        <v>0</v>
      </c>
      <c r="K31">
        <v>7</v>
      </c>
      <c r="L31">
        <v>0</v>
      </c>
      <c r="M31">
        <v>0</v>
      </c>
      <c r="N31">
        <v>0</v>
      </c>
      <c r="O31">
        <v>0</v>
      </c>
      <c r="P31">
        <v>0</v>
      </c>
      <c r="Q31">
        <v>18</v>
      </c>
      <c r="R31">
        <v>181</v>
      </c>
      <c r="S31" t="str">
        <f>IFERROR(VLOOKUP(R31,[2]WingLookTable!$A:$B,2,0),"캐릭터없음")</f>
        <v>Wing_DustPurpleNoiseOtherStripeSlow</v>
      </c>
      <c r="T31">
        <f t="shared" ca="1" si="2"/>
        <v>360</v>
      </c>
      <c r="U31"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v>
      </c>
      <c r="V31" t="str">
        <f ca="1">"{"""&amp;A$1&amp;""":"&amp;A31
&amp;","""&amp;B$1&amp;""":"&amp;B31
&amp;IF(LEN(F31)=0,"",","""&amp;F$1&amp;""":"""&amp;F31&amp;"""")
&amp;IF(LEN(F31)=0,"",",""stats"":{")
&amp;IF(LEN(F31)=0,"",""""&amp;G$1&amp;""":"&amp;G31)
&amp;IF(LEN(F31)=0,"",","""&amp;H$1&amp;""":"&amp;H31)
&amp;IF(LEN(F31)=0,"",","""&amp;I$1&amp;""":"&amp;I31)
&amp;IF(LEN(F31)=0,"",","""&amp;J$1&amp;""":"&amp;J31)
&amp;IF(LEN(F31)=0,"",","""&amp;K$1&amp;""":"&amp;K31)
&amp;IF(LEN(F31)=0,"",","""&amp;L$1&amp;""":"&amp;L31)
&amp;IF(LEN(F31)=0,"",","""&amp;M$1&amp;""":"&amp;M31)
&amp;IF(LEN(F31)=0,"",","""&amp;N$1&amp;""":"&amp;N31)
&amp;IF(LEN(F31)=0,"",","""&amp;O$1&amp;""":"&amp;O31)
&amp;IF(LEN(F31)=0,"",","""&amp;P$1&amp;""":"&amp;P31)
&amp;IF(LEN(F31)=0,"",","""&amp;Q$1&amp;""":"&amp;Q31)
&amp;IF(LEN(F31)=0,"",","""&amp;R$1&amp;""":"&amp;R31)
&amp;IF(LEN(F31)=0,"","}")&amp;"}"</f>
        <v>{"dy":14,"sl":1,"id":"Actor2103m","stats":{"tr":3,"trp":6,"str":8,"dex":0,"int":7,"vit":0,"train":0,"wgGr0":0,"wgGr1":0,"wgGr2":0,"wgGr3":18,"wgLk":181}}</v>
      </c>
      <c r="Z31">
        <v>30</v>
      </c>
      <c r="AA31" t="s">
        <v>341</v>
      </c>
      <c r="AB31">
        <f>COUNTIF(F:F,AA31)</f>
        <v>3</v>
      </c>
      <c r="AD31">
        <v>30</v>
      </c>
      <c r="AE31">
        <v>199</v>
      </c>
      <c r="AF31">
        <f>COUNTIF(R:R,AE31)</f>
        <v>1</v>
      </c>
    </row>
    <row r="32" spans="1:32">
      <c r="A32">
        <v>14</v>
      </c>
      <c r="B32">
        <f ca="1">IF(A32&lt;&gt;OFFSET(A32,-1,0),1,OFFSET(B32,-1,0)+1)</f>
        <v>2</v>
      </c>
      <c r="C32" t="str">
        <f t="shared" ca="1" si="0"/>
        <v>Actor1218m</v>
      </c>
      <c r="D32" t="str">
        <f>IF(ISBLANK(F32),"",
IFERROR(VLOOKUP(F32,[2]ActorTable!$A:$H,MATCH("이름참고",[2]ActorTable!$1:$1,0),0),"캐릭터없음"))</f>
        <v>에이잭</v>
      </c>
      <c r="E32" t="str">
        <f t="shared" ca="1" si="1"/>
        <v/>
      </c>
      <c r="F32" t="s">
        <v>405</v>
      </c>
      <c r="G32">
        <v>3</v>
      </c>
      <c r="H32">
        <v>6</v>
      </c>
      <c r="I32">
        <v>2</v>
      </c>
      <c r="J32">
        <v>5</v>
      </c>
      <c r="K32">
        <v>8</v>
      </c>
      <c r="L32">
        <v>0</v>
      </c>
      <c r="M32">
        <v>0</v>
      </c>
      <c r="N32">
        <v>0</v>
      </c>
      <c r="O32">
        <v>0</v>
      </c>
      <c r="P32">
        <v>0</v>
      </c>
      <c r="Q32">
        <v>18</v>
      </c>
      <c r="R32">
        <v>187</v>
      </c>
      <c r="S32" t="str">
        <f>IFERROR(VLOOKUP(R32,[2]WingLookTable!$A:$B,2,0),"캐릭터없음")</f>
        <v>Wing_DustPurpleSinePatternFullFast</v>
      </c>
      <c r="T32">
        <f t="shared" ca="1" si="2"/>
        <v>199</v>
      </c>
      <c r="U32"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v>
      </c>
      <c r="V32" t="str">
        <f ca="1">"{"""&amp;A$1&amp;""":"&amp;A32
&amp;","""&amp;B$1&amp;""":"&amp;B32
&amp;IF(LEN(F32)=0,"",","""&amp;F$1&amp;""":"""&amp;F32&amp;"""")
&amp;IF(LEN(F32)=0,"",",""stats"":{")
&amp;IF(LEN(F32)=0,"",""""&amp;G$1&amp;""":"&amp;G32)
&amp;IF(LEN(F32)=0,"",","""&amp;H$1&amp;""":"&amp;H32)
&amp;IF(LEN(F32)=0,"",","""&amp;I$1&amp;""":"&amp;I32)
&amp;IF(LEN(F32)=0,"",","""&amp;J$1&amp;""":"&amp;J32)
&amp;IF(LEN(F32)=0,"",","""&amp;K$1&amp;""":"&amp;K32)
&amp;IF(LEN(F32)=0,"",","""&amp;L$1&amp;""":"&amp;L32)
&amp;IF(LEN(F32)=0,"",","""&amp;M$1&amp;""":"&amp;M32)
&amp;IF(LEN(F32)=0,"",","""&amp;N$1&amp;""":"&amp;N32)
&amp;IF(LEN(F32)=0,"",","""&amp;O$1&amp;""":"&amp;O32)
&amp;IF(LEN(F32)=0,"",","""&amp;P$1&amp;""":"&amp;P32)
&amp;IF(LEN(F32)=0,"",","""&amp;Q$1&amp;""":"&amp;Q32)
&amp;IF(LEN(F32)=0,"",","""&amp;R$1&amp;""":"&amp;R32)
&amp;IF(LEN(F32)=0,"","}")&amp;"}"</f>
        <v>{"dy":14,"sl":2,"id":"Actor1029m","stats":{"tr":3,"trp":6,"str":2,"dex":5,"int":8,"vit":0,"train":0,"wgGr0":0,"wgGr1":0,"wgGr2":0,"wgGr3":18,"wgLk":187}}</v>
      </c>
      <c r="Z32">
        <v>31</v>
      </c>
      <c r="AA32" t="s">
        <v>422</v>
      </c>
      <c r="AB32">
        <f>COUNTIF(F:F,AA32)</f>
        <v>1</v>
      </c>
      <c r="AD32">
        <v>31</v>
      </c>
      <c r="AE32">
        <v>202</v>
      </c>
      <c r="AF32">
        <f>COUNTIF(R:R,AE32)</f>
        <v>1</v>
      </c>
    </row>
    <row r="33" spans="1:32">
      <c r="A33">
        <v>15</v>
      </c>
      <c r="B33">
        <f ca="1">IF(A33&lt;&gt;OFFSET(A33,-1,0),1,OFFSET(B33,-1,0)+1)</f>
        <v>1</v>
      </c>
      <c r="C33" t="str">
        <f t="shared" ca="1" si="0"/>
        <v>Actor0007m</v>
      </c>
      <c r="D33" t="str">
        <f>IF(ISBLANK(F33),"",
IFERROR(VLOOKUP(F33,[2]ActorTable!$A:$H,MATCH("이름참고",[2]ActorTable!$1:$1,0),0),"캐릭터없음"))</f>
        <v>카츄진</v>
      </c>
      <c r="E33" t="str">
        <f t="shared" ca="1" si="1"/>
        <v/>
      </c>
      <c r="F33" t="s">
        <v>354</v>
      </c>
      <c r="G33">
        <v>3</v>
      </c>
      <c r="H33">
        <v>6</v>
      </c>
      <c r="I33">
        <v>5</v>
      </c>
      <c r="J33">
        <v>5</v>
      </c>
      <c r="K33">
        <v>5</v>
      </c>
      <c r="L33">
        <v>0</v>
      </c>
      <c r="M33">
        <v>0</v>
      </c>
      <c r="N33">
        <v>0</v>
      </c>
      <c r="O33">
        <v>0</v>
      </c>
      <c r="P33">
        <v>0</v>
      </c>
      <c r="Q33">
        <v>18</v>
      </c>
      <c r="R33">
        <v>125</v>
      </c>
      <c r="S33" t="str">
        <f>IFERROR(VLOOKUP(R33,[2]WingLookTable!$A:$B,2,0),"캐릭터없음")</f>
        <v>Wing_CyanOtherBeeOtherSlow</v>
      </c>
      <c r="T33">
        <f t="shared" ca="1" si="2"/>
        <v>318</v>
      </c>
      <c r="U33"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v>
      </c>
      <c r="V33" t="str">
        <f ca="1">"{"""&amp;A$1&amp;""":"&amp;A33
&amp;","""&amp;B$1&amp;""":"&amp;B33
&amp;IF(LEN(F33)=0,"",","""&amp;F$1&amp;""":"""&amp;F33&amp;"""")
&amp;IF(LEN(F33)=0,"",",""stats"":{")
&amp;IF(LEN(F33)=0,"",""""&amp;G$1&amp;""":"&amp;G33)
&amp;IF(LEN(F33)=0,"",","""&amp;H$1&amp;""":"&amp;H33)
&amp;IF(LEN(F33)=0,"",","""&amp;I$1&amp;""":"&amp;I33)
&amp;IF(LEN(F33)=0,"",","""&amp;J$1&amp;""":"&amp;J33)
&amp;IF(LEN(F33)=0,"",","""&amp;K$1&amp;""":"&amp;K33)
&amp;IF(LEN(F33)=0,"",","""&amp;L$1&amp;""":"&amp;L33)
&amp;IF(LEN(F33)=0,"",","""&amp;M$1&amp;""":"&amp;M33)
&amp;IF(LEN(F33)=0,"",","""&amp;N$1&amp;""":"&amp;N33)
&amp;IF(LEN(F33)=0,"",","""&amp;O$1&amp;""":"&amp;O33)
&amp;IF(LEN(F33)=0,"",","""&amp;P$1&amp;""":"&amp;P33)
&amp;IF(LEN(F33)=0,"",","""&amp;Q$1&amp;""":"&amp;Q33)
&amp;IF(LEN(F33)=0,"",","""&amp;R$1&amp;""":"&amp;R33)
&amp;IF(LEN(F33)=0,"","}")&amp;"}"</f>
        <v>{"dy":15,"sl":1,"id":"Actor3117m","stats":{"tr":3,"trp":6,"str":5,"dex":5,"int":5,"vit":0,"train":0,"wgGr0":0,"wgGr1":0,"wgGr2":0,"wgGr3":18,"wgLk":125}}</v>
      </c>
      <c r="Z33">
        <v>32</v>
      </c>
      <c r="AA33" t="s">
        <v>432</v>
      </c>
      <c r="AB33">
        <f>COUNTIF(F:F,AA33)</f>
        <v>2</v>
      </c>
      <c r="AD33">
        <v>32</v>
      </c>
      <c r="AE33">
        <v>205</v>
      </c>
      <c r="AF33">
        <f>COUNTIF(R:R,AE33)</f>
        <v>1</v>
      </c>
    </row>
    <row r="34" spans="1:32">
      <c r="A34">
        <v>15</v>
      </c>
      <c r="B34">
        <f ca="1">IF(A34&lt;&gt;OFFSET(A34,-1,0),1,OFFSET(B34,-1,0)+1)</f>
        <v>2</v>
      </c>
      <c r="C34" t="str">
        <f t="shared" ca="1" si="0"/>
        <v>Actor2120m</v>
      </c>
      <c r="D34" t="str">
        <f>IF(ISBLANK(F34),"",
IFERROR(VLOOKUP(F34,[2]ActorTable!$A:$H,MATCH("이름참고",[2]ActorTable!$1:$1,0),0),"캐릭터없음"))</f>
        <v>무테이</v>
      </c>
      <c r="E34" t="str">
        <f t="shared" ca="1" si="1"/>
        <v/>
      </c>
      <c r="F34" t="s">
        <v>368</v>
      </c>
      <c r="G34">
        <v>3</v>
      </c>
      <c r="H34">
        <v>6</v>
      </c>
      <c r="I34">
        <v>10</v>
      </c>
      <c r="J34">
        <v>5</v>
      </c>
      <c r="K34">
        <v>0</v>
      </c>
      <c r="L34">
        <v>0</v>
      </c>
      <c r="M34">
        <v>0</v>
      </c>
      <c r="N34">
        <v>0</v>
      </c>
      <c r="O34">
        <v>0</v>
      </c>
      <c r="P34">
        <v>0</v>
      </c>
      <c r="Q34">
        <v>18</v>
      </c>
      <c r="R34">
        <v>205</v>
      </c>
      <c r="S34" t="str">
        <f>IFERROR(VLOOKUP(R34,[2]WingLookTable!$A:$B,2,0),"캐릭터없음")</f>
        <v>Wing_FirePatternPatternFullFast</v>
      </c>
      <c r="T34">
        <f t="shared" ca="1" si="2"/>
        <v>236</v>
      </c>
      <c r="U34"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v>
      </c>
      <c r="V34" t="str">
        <f ca="1">"{"""&amp;A$1&amp;""":"&amp;A34
&amp;","""&amp;B$1&amp;""":"&amp;B34
&amp;IF(LEN(F34)=0,"",","""&amp;F$1&amp;""":"""&amp;F34&amp;"""")
&amp;IF(LEN(F34)=0,"",",""stats"":{")
&amp;IF(LEN(F34)=0,"",""""&amp;G$1&amp;""":"&amp;G34)
&amp;IF(LEN(F34)=0,"",","""&amp;H$1&amp;""":"&amp;H34)
&amp;IF(LEN(F34)=0,"",","""&amp;I$1&amp;""":"&amp;I34)
&amp;IF(LEN(F34)=0,"",","""&amp;J$1&amp;""":"&amp;J34)
&amp;IF(LEN(F34)=0,"",","""&amp;K$1&amp;""":"&amp;K34)
&amp;IF(LEN(F34)=0,"",","""&amp;L$1&amp;""":"&amp;L34)
&amp;IF(LEN(F34)=0,"",","""&amp;M$1&amp;""":"&amp;M34)
&amp;IF(LEN(F34)=0,"",","""&amp;N$1&amp;""":"&amp;N34)
&amp;IF(LEN(F34)=0,"",","""&amp;O$1&amp;""":"&amp;O34)
&amp;IF(LEN(F34)=0,"",","""&amp;P$1&amp;""":"&amp;P34)
&amp;IF(LEN(F34)=0,"",","""&amp;Q$1&amp;""":"&amp;Q34)
&amp;IF(LEN(F34)=0,"",","""&amp;R$1&amp;""":"&amp;R34)
&amp;IF(LEN(F34)=0,"","}")&amp;"}"</f>
        <v>{"dy":15,"sl":2,"id":"Actor3021m","stats":{"tr":3,"trp":6,"str":10,"dex":5,"int":0,"vit":0,"train":0,"wgGr0":0,"wgGr1":0,"wgGr2":0,"wgGr3":18,"wgLk":205}}</v>
      </c>
      <c r="Z34">
        <v>33</v>
      </c>
      <c r="AA34" t="s">
        <v>473</v>
      </c>
      <c r="AB34">
        <f>COUNTIF(F:F,AA34)</f>
        <v>2</v>
      </c>
      <c r="AD34">
        <v>33</v>
      </c>
      <c r="AE34">
        <v>208</v>
      </c>
      <c r="AF34">
        <f>COUNTIF(R:R,AE34)</f>
        <v>1</v>
      </c>
    </row>
    <row r="35" spans="1:32">
      <c r="A35">
        <v>16</v>
      </c>
      <c r="B35">
        <f ca="1">IF(A35&lt;&gt;OFFSET(A35,-1,0),1,OFFSET(B35,-1,0)+1)</f>
        <v>1</v>
      </c>
      <c r="C35" t="str">
        <f t="shared" ref="C35" ca="1" si="59">VLOOKUP(RANDBETWEEN(1,COUNTA(Z:Z)-1),Z:AA,2,0)</f>
        <v>Actor2011m</v>
      </c>
      <c r="D35" t="str">
        <f>IF(ISBLANK(F35),"",
IFERROR(VLOOKUP(F35,[2]ActorTable!$A:$H,MATCH("이름참고",[2]ActorTable!$1:$1,0),0),"캐릭터없음"))</f>
        <v>라무무</v>
      </c>
      <c r="E35" t="str">
        <f t="shared" ref="E35" ca="1" si="60">IF(AND(B35&lt;=OFFSET(B35,1,0),NOT(ISBLANK(F35))),
IF(F35=OFFSET(F35,1,0),"같음",""),"")</f>
        <v/>
      </c>
      <c r="F35" t="s">
        <v>366</v>
      </c>
      <c r="G35">
        <v>3</v>
      </c>
      <c r="H35">
        <v>6</v>
      </c>
      <c r="I35">
        <v>5</v>
      </c>
      <c r="J35">
        <v>0</v>
      </c>
      <c r="K35">
        <v>5</v>
      </c>
      <c r="L35">
        <v>5</v>
      </c>
      <c r="M35">
        <v>0</v>
      </c>
      <c r="N35">
        <v>0</v>
      </c>
      <c r="O35">
        <v>0</v>
      </c>
      <c r="P35">
        <v>0</v>
      </c>
      <c r="Q35">
        <v>18</v>
      </c>
      <c r="R35">
        <v>202</v>
      </c>
      <c r="S35" t="str">
        <f>IFERROR(VLOOKUP(R35,[2]WingLookTable!$A:$B,2,0),"캐릭터없음")</f>
        <v>Wing_FireOtherSineFullFast</v>
      </c>
      <c r="T35">
        <f t="shared" ref="T35" ca="1" si="61">VLOOKUP(RANDBETWEEN(1,COUNTA(AD:AD)-1),AD:AE,2,0)</f>
        <v>360</v>
      </c>
      <c r="U35" t="str">
        <f t="shared" ref="U35" ca="1" si="62">IF(ROW()=2,V35,OFFSET(U35,-1,0)&amp;IF(LEN(V35)=0,"",","&amp;V35))</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v>
      </c>
      <c r="V35" t="str">
        <f ca="1">"{"""&amp;A$1&amp;""":"&amp;A35
&amp;","""&amp;B$1&amp;""":"&amp;B35
&amp;IF(LEN(F35)=0,"",","""&amp;F$1&amp;""":"""&amp;F35&amp;"""")
&amp;IF(LEN(F35)=0,"",",""stats"":{")
&amp;IF(LEN(F35)=0,"",""""&amp;G$1&amp;""":"&amp;G35)
&amp;IF(LEN(F35)=0,"",","""&amp;H$1&amp;""":"&amp;H35)
&amp;IF(LEN(F35)=0,"",","""&amp;I$1&amp;""":"&amp;I35)
&amp;IF(LEN(F35)=0,"",","""&amp;J$1&amp;""":"&amp;J35)
&amp;IF(LEN(F35)=0,"",","""&amp;K$1&amp;""":"&amp;K35)
&amp;IF(LEN(F35)=0,"",","""&amp;L$1&amp;""":"&amp;L35)
&amp;IF(LEN(F35)=0,"",","""&amp;M$1&amp;""":"&amp;M35)
&amp;IF(LEN(F35)=0,"",","""&amp;N$1&amp;""":"&amp;N35)
&amp;IF(LEN(F35)=0,"",","""&amp;O$1&amp;""":"&amp;O35)
&amp;IF(LEN(F35)=0,"",","""&amp;P$1&amp;""":"&amp;P35)
&amp;IF(LEN(F35)=0,"",","""&amp;Q$1&amp;""":"&amp;Q35)
&amp;IF(LEN(F35)=0,"",","""&amp;R$1&amp;""":"&amp;R35)
&amp;IF(LEN(F35)=0,"","}")&amp;"}"</f>
        <v>{"dy":16,"sl":1,"id":"Actor3231m","stats":{"tr":3,"trp":6,"str":5,"dex":0,"int":5,"vit":5,"train":0,"wgGr0":0,"wgGr1":0,"wgGr2":0,"wgGr3":18,"wgLk":202}}</v>
      </c>
      <c r="Z35">
        <v>34</v>
      </c>
      <c r="AA35" t="s">
        <v>474</v>
      </c>
      <c r="AB35">
        <f>COUNTIF(F:F,AA35)</f>
        <v>2</v>
      </c>
      <c r="AD35">
        <v>34</v>
      </c>
      <c r="AE35">
        <v>211</v>
      </c>
      <c r="AF35">
        <f>COUNTIF(R:R,AE35)</f>
        <v>1</v>
      </c>
    </row>
    <row r="36" spans="1:32">
      <c r="A36">
        <v>16</v>
      </c>
      <c r="B36">
        <f ca="1">IF(A36&lt;&gt;OFFSET(A36,-1,0),1,OFFSET(B36,-1,0)+1)</f>
        <v>2</v>
      </c>
      <c r="C36" t="str">
        <f t="shared" ref="C36" ca="1" si="63">VLOOKUP(RANDBETWEEN(1,COUNTA(Z:Z)-1),Z:AA,2,0)</f>
        <v>Actor2128m</v>
      </c>
      <c r="D36" t="str">
        <f>IF(ISBLANK(F36),"",
IFERROR(VLOOKUP(F36,[2]ActorTable!$A:$H,MATCH("이름참고",[2]ActorTable!$1:$1,0),0),"캐릭터없음"))</f>
        <v>러센트</v>
      </c>
      <c r="E36" t="str">
        <f t="shared" ref="E36" ca="1" si="64">IF(AND(B36&lt;=OFFSET(B36,1,0),NOT(ISBLANK(F36))),
IF(F36=OFFSET(F36,1,0),"같음",""),"")</f>
        <v/>
      </c>
      <c r="F36" t="s">
        <v>384</v>
      </c>
      <c r="G36">
        <v>3</v>
      </c>
      <c r="H36">
        <v>6</v>
      </c>
      <c r="I36">
        <v>0</v>
      </c>
      <c r="J36">
        <v>5</v>
      </c>
      <c r="K36">
        <v>10</v>
      </c>
      <c r="L36">
        <v>0</v>
      </c>
      <c r="M36">
        <v>0</v>
      </c>
      <c r="N36">
        <v>0</v>
      </c>
      <c r="O36">
        <v>0</v>
      </c>
      <c r="P36">
        <v>0</v>
      </c>
      <c r="Q36">
        <v>18</v>
      </c>
      <c r="R36">
        <v>288</v>
      </c>
      <c r="S36" t="str">
        <f>IFERROR(VLOOKUP(R36,[2]WingLookTable!$A:$B,2,0),"캐릭터없음")</f>
        <v>Wing_YellowStripeOtherFullFast</v>
      </c>
      <c r="T36">
        <f t="shared" ref="T36" ca="1" si="65">VLOOKUP(RANDBETWEEN(1,COUNTA(AD:AD)-1),AD:AE,2,0)</f>
        <v>217</v>
      </c>
      <c r="U36" t="str">
        <f t="shared" ref="U36" ca="1" si="66">IF(ROW()=2,V36,OFFSET(U36,-1,0)&amp;IF(LEN(V36)=0,"",","&amp;V36))</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v>
      </c>
      <c r="V36" t="str">
        <f ca="1">"{"""&amp;A$1&amp;""":"&amp;A36
&amp;","""&amp;B$1&amp;""":"&amp;B36
&amp;IF(LEN(F36)=0,"",","""&amp;F$1&amp;""":"""&amp;F36&amp;"""")
&amp;IF(LEN(F36)=0,"",",""stats"":{")
&amp;IF(LEN(F36)=0,"",""""&amp;G$1&amp;""":"&amp;G36)
&amp;IF(LEN(F36)=0,"",","""&amp;H$1&amp;""":"&amp;H36)
&amp;IF(LEN(F36)=0,"",","""&amp;I$1&amp;""":"&amp;I36)
&amp;IF(LEN(F36)=0,"",","""&amp;J$1&amp;""":"&amp;J36)
&amp;IF(LEN(F36)=0,"",","""&amp;K$1&amp;""":"&amp;K36)
&amp;IF(LEN(F36)=0,"",","""&amp;L$1&amp;""":"&amp;L36)
&amp;IF(LEN(F36)=0,"",","""&amp;M$1&amp;""":"&amp;M36)
&amp;IF(LEN(F36)=0,"",","""&amp;N$1&amp;""":"&amp;N36)
&amp;IF(LEN(F36)=0,"",","""&amp;O$1&amp;""":"&amp;O36)
&amp;IF(LEN(F36)=0,"",","""&amp;P$1&amp;""":"&amp;P36)
&amp;IF(LEN(F36)=0,"",","""&amp;Q$1&amp;""":"&amp;Q36)
&amp;IF(LEN(F36)=0,"",","""&amp;R$1&amp;""":"&amp;R36)
&amp;IF(LEN(F36)=0,"","}")&amp;"}"</f>
        <v>{"dy":16,"sl":2,"id":"Actor0024m","stats":{"tr":3,"trp":6,"str":0,"dex":5,"int":10,"vit":0,"train":0,"wgGr0":0,"wgGr1":0,"wgGr2":0,"wgGr3":18,"wgLk":288}}</v>
      </c>
      <c r="AD36">
        <v>35</v>
      </c>
      <c r="AE36">
        <v>214</v>
      </c>
      <c r="AF36">
        <f>COUNTIF(R:R,AE36)</f>
        <v>1</v>
      </c>
    </row>
    <row r="37" spans="1:32">
      <c r="A37">
        <v>17</v>
      </c>
      <c r="B37">
        <f ca="1">IF(A37&lt;&gt;OFFSET(A37,-1,0),1,OFFSET(B37,-1,0)+1)</f>
        <v>1</v>
      </c>
      <c r="C37" t="str">
        <f t="shared" ref="C37:C68" ca="1" si="67">VLOOKUP(RANDBETWEEN(1,COUNTA(Z:Z)-1),Z:AA,2,0)</f>
        <v>Actor2128m</v>
      </c>
      <c r="D37" t="str">
        <f>IF(ISBLANK(F37),"",
IFERROR(VLOOKUP(F37,[2]ActorTable!$A:$H,MATCH("이름참고",[2]ActorTable!$1:$1,0),0),"캐릭터없음"))</f>
        <v>오비우스</v>
      </c>
      <c r="E37" t="str">
        <f t="shared" ref="E37:E68" ca="1" si="68">IF(AND(B37&lt;=OFFSET(B37,1,0),NOT(ISBLANK(F37))),
IF(F37=OFFSET(F37,1,0),"같음",""),"")</f>
        <v/>
      </c>
      <c r="F37" t="s">
        <v>349</v>
      </c>
      <c r="G37">
        <v>3</v>
      </c>
      <c r="H37">
        <v>6</v>
      </c>
      <c r="I37">
        <v>0</v>
      </c>
      <c r="J37">
        <v>0</v>
      </c>
      <c r="K37">
        <v>15</v>
      </c>
      <c r="L37">
        <v>0</v>
      </c>
      <c r="M37">
        <v>0</v>
      </c>
      <c r="N37">
        <v>0</v>
      </c>
      <c r="O37">
        <v>0</v>
      </c>
      <c r="P37">
        <v>0</v>
      </c>
      <c r="Q37">
        <v>18</v>
      </c>
      <c r="R37">
        <v>133</v>
      </c>
      <c r="S37" t="str">
        <f>IFERROR(VLOOKUP(R37,[2]WingLookTable!$A:$B,2,0),"캐릭터없음")</f>
        <v>Wing_CyanSineOtherFullFast</v>
      </c>
      <c r="T37">
        <f t="shared" ref="T37" ca="1" si="69">VLOOKUP(RANDBETWEEN(1,COUNTA(AD:AD)-1),AD:AE,2,0)</f>
        <v>315</v>
      </c>
      <c r="U37" t="str">
        <f t="shared" ref="U37" ca="1" si="70">IF(ROW()=2,V37,OFFSET(U37,-1,0)&amp;IF(LEN(V37)=0,"",","&amp;V37))</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v>
      </c>
      <c r="V37" t="str">
        <f ca="1">"{"""&amp;A$1&amp;""":"&amp;A37
&amp;","""&amp;B$1&amp;""":"&amp;B37
&amp;IF(LEN(F37)=0,"",","""&amp;F$1&amp;""":"""&amp;F37&amp;"""")
&amp;IF(LEN(F37)=0,"",",""stats"":{")
&amp;IF(LEN(F37)=0,"",""""&amp;G$1&amp;""":"&amp;G37)
&amp;IF(LEN(F37)=0,"",","""&amp;H$1&amp;""":"&amp;H37)
&amp;IF(LEN(F37)=0,"",","""&amp;I$1&amp;""":"&amp;I37)
&amp;IF(LEN(F37)=0,"",","""&amp;J$1&amp;""":"&amp;J37)
&amp;IF(LEN(F37)=0,"",","""&amp;K$1&amp;""":"&amp;K37)
&amp;IF(LEN(F37)=0,"",","""&amp;L$1&amp;""":"&amp;L37)
&amp;IF(LEN(F37)=0,"",","""&amp;M$1&amp;""":"&amp;M37)
&amp;IF(LEN(F37)=0,"",","""&amp;N$1&amp;""":"&amp;N37)
&amp;IF(LEN(F37)=0,"",","""&amp;O$1&amp;""":"&amp;O37)
&amp;IF(LEN(F37)=0,"",","""&amp;P$1&amp;""":"&amp;P37)
&amp;IF(LEN(F37)=0,"",","""&amp;Q$1&amp;""":"&amp;Q37)
&amp;IF(LEN(F37)=0,"",","""&amp;R$1&amp;""":"&amp;R37)
&amp;IF(LEN(F37)=0,"","}")&amp;"}"</f>
        <v>{"dy":17,"sl":1,"id":"Actor1141m","stats":{"tr":3,"trp":6,"str":0,"dex":0,"int":15,"vit":0,"train":0,"wgGr0":0,"wgGr1":0,"wgGr2":0,"wgGr3":18,"wgLk":133}}</v>
      </c>
      <c r="AD37">
        <v>36</v>
      </c>
      <c r="AE37">
        <v>217</v>
      </c>
      <c r="AF37">
        <f>COUNTIF(R:R,AE37)</f>
        <v>1</v>
      </c>
    </row>
    <row r="38" spans="1:32">
      <c r="A38">
        <v>17</v>
      </c>
      <c r="B38">
        <f ca="1">IF(A38&lt;&gt;OFFSET(A38,-1,0),1,OFFSET(B38,-1,0)+1)</f>
        <v>2</v>
      </c>
      <c r="C38" t="str">
        <f t="shared" ref="C38" ca="1" si="71">VLOOKUP(RANDBETWEEN(1,COUNTA(Z:Z)-1),Z:AA,2,0)</f>
        <v>Actor0024m</v>
      </c>
      <c r="D38" t="str">
        <f>IF(ISBLANK(F38),"",
IFERROR(VLOOKUP(F38,[2]ActorTable!$A:$H,MATCH("이름참고",[2]ActorTable!$1:$1,0),0),"캐릭터없음"))</f>
        <v>튤린</v>
      </c>
      <c r="E38" t="str">
        <f t="shared" ref="E38" ca="1" si="72">IF(AND(B38&lt;=OFFSET(B38,1,0),NOT(ISBLANK(F38))),
IF(F38=OFFSET(F38,1,0),"같음",""),"")</f>
        <v/>
      </c>
      <c r="F38" t="s">
        <v>380</v>
      </c>
      <c r="G38">
        <v>3</v>
      </c>
      <c r="H38">
        <v>6</v>
      </c>
      <c r="I38">
        <v>0</v>
      </c>
      <c r="J38">
        <v>0</v>
      </c>
      <c r="K38">
        <v>10</v>
      </c>
      <c r="L38">
        <v>5</v>
      </c>
      <c r="M38">
        <v>0</v>
      </c>
      <c r="N38">
        <v>0</v>
      </c>
      <c r="O38">
        <v>0</v>
      </c>
      <c r="P38">
        <v>0</v>
      </c>
      <c r="Q38">
        <v>18</v>
      </c>
      <c r="R38">
        <v>366</v>
      </c>
      <c r="S38" t="str">
        <f>IFERROR(VLOOKUP(R38,[2]WingLookTable!$A:$B,2,0),"캐릭터없음")</f>
        <v>Wing_RedNoiseNoiseOtherFast</v>
      </c>
      <c r="T38">
        <f t="shared" ref="T38" ca="1" si="73">VLOOKUP(RANDBETWEEN(1,COUNTA(AD:AD)-1),AD:AE,2,0)</f>
        <v>172</v>
      </c>
      <c r="U38" t="str">
        <f t="shared" ref="U38" ca="1" si="74">IF(ROW()=2,V38,OFFSET(U38,-1,0)&amp;IF(LEN(V38)=0,"",","&amp;V38))</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v>
      </c>
      <c r="V38" t="str">
        <f ca="1">"{"""&amp;A$1&amp;""":"&amp;A38
&amp;","""&amp;B$1&amp;""":"&amp;B38
&amp;IF(LEN(F38)=0,"",","""&amp;F$1&amp;""":"""&amp;F38&amp;"""")
&amp;IF(LEN(F38)=0,"",",""stats"":{")
&amp;IF(LEN(F38)=0,"",""""&amp;G$1&amp;""":"&amp;G38)
&amp;IF(LEN(F38)=0,"",","""&amp;H$1&amp;""":"&amp;H38)
&amp;IF(LEN(F38)=0,"",","""&amp;I$1&amp;""":"&amp;I38)
&amp;IF(LEN(F38)=0,"",","""&amp;J$1&amp;""":"&amp;J38)
&amp;IF(LEN(F38)=0,"",","""&amp;K$1&amp;""":"&amp;K38)
&amp;IF(LEN(F38)=0,"",","""&amp;L$1&amp;""":"&amp;L38)
&amp;IF(LEN(F38)=0,"",","""&amp;M$1&amp;""":"&amp;M38)
&amp;IF(LEN(F38)=0,"",","""&amp;N$1&amp;""":"&amp;N38)
&amp;IF(LEN(F38)=0,"",","""&amp;O$1&amp;""":"&amp;O38)
&amp;IF(LEN(F38)=0,"",","""&amp;P$1&amp;""":"&amp;P38)
&amp;IF(LEN(F38)=0,"",","""&amp;Q$1&amp;""":"&amp;Q38)
&amp;IF(LEN(F38)=0,"",","""&amp;R$1&amp;""":"&amp;R38)
&amp;IF(LEN(F38)=0,"","}")&amp;"}"</f>
        <v>{"dy":17,"sl":2,"id":"Actor0037m","stats":{"tr":3,"trp":6,"str":0,"dex":0,"int":10,"vit":5,"train":0,"wgGr0":0,"wgGr1":0,"wgGr2":0,"wgGr3":18,"wgLk":366}}</v>
      </c>
      <c r="AD38">
        <v>37</v>
      </c>
      <c r="AE38">
        <v>220</v>
      </c>
      <c r="AF38">
        <f>COUNTIF(R:R,AE38)</f>
        <v>1</v>
      </c>
    </row>
    <row r="39" spans="1:32">
      <c r="A39">
        <v>18</v>
      </c>
      <c r="B39">
        <f ca="1">IF(A39&lt;&gt;OFFSET(A39,-1,0),1,OFFSET(B39,-1,0)+1)</f>
        <v>1</v>
      </c>
      <c r="C39" t="str">
        <f t="shared" ca="1" si="67"/>
        <v>Actor0236m</v>
      </c>
      <c r="D39" t="str">
        <f>IF(ISBLANK(F39),"",
IFERROR(VLOOKUP(F39,[2]ActorTable!$A:$H,MATCH("이름참고",[2]ActorTable!$1:$1,0),0),"캐릭터없음"))</f>
        <v>미네락</v>
      </c>
      <c r="E39" t="str">
        <f t="shared" ca="1" si="68"/>
        <v/>
      </c>
      <c r="F39" t="s">
        <v>388</v>
      </c>
      <c r="G39">
        <v>3</v>
      </c>
      <c r="H39">
        <v>6</v>
      </c>
      <c r="I39">
        <v>15</v>
      </c>
      <c r="J39">
        <v>0</v>
      </c>
      <c r="K39">
        <v>0</v>
      </c>
      <c r="L39">
        <v>0</v>
      </c>
      <c r="M39">
        <v>0</v>
      </c>
      <c r="N39">
        <v>0</v>
      </c>
      <c r="O39">
        <v>0</v>
      </c>
      <c r="P39">
        <v>0</v>
      </c>
      <c r="Q39">
        <v>18</v>
      </c>
      <c r="R39">
        <v>356</v>
      </c>
      <c r="S39" t="str">
        <f>IFERROR(VLOOKUP(R39,[2]WingLookTable!$A:$B,2,0),"캐릭터없음")</f>
        <v>Wing_GreenOtherPatternOtherFast</v>
      </c>
      <c r="T39">
        <f t="shared" ref="T39:T68" ca="1" si="75">VLOOKUP(RANDBETWEEN(1,COUNTA(AD:AD)-1),AD:AE,2,0)</f>
        <v>264</v>
      </c>
      <c r="U39"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v>
      </c>
      <c r="V39" t="str">
        <f ca="1">"{"""&amp;A$1&amp;""":"&amp;A39
&amp;","""&amp;B$1&amp;""":"&amp;B39
&amp;IF(LEN(F39)=0,"",","""&amp;F$1&amp;""":"""&amp;F39&amp;"""")
&amp;IF(LEN(F39)=0,"",",""stats"":{")
&amp;IF(LEN(F39)=0,"",""""&amp;G$1&amp;""":"&amp;G39)
&amp;IF(LEN(F39)=0,"",","""&amp;H$1&amp;""":"&amp;H39)
&amp;IF(LEN(F39)=0,"",","""&amp;I$1&amp;""":"&amp;I39)
&amp;IF(LEN(F39)=0,"",","""&amp;J$1&amp;""":"&amp;J39)
&amp;IF(LEN(F39)=0,"",","""&amp;K$1&amp;""":"&amp;K39)
&amp;IF(LEN(F39)=0,"",","""&amp;L$1&amp;""":"&amp;L39)
&amp;IF(LEN(F39)=0,"",","""&amp;M$1&amp;""":"&amp;M39)
&amp;IF(LEN(F39)=0,"",","""&amp;N$1&amp;""":"&amp;N39)
&amp;IF(LEN(F39)=0,"",","""&amp;O$1&amp;""":"&amp;O39)
&amp;IF(LEN(F39)=0,"",","""&amp;P$1&amp;""":"&amp;P39)
&amp;IF(LEN(F39)=0,"",","""&amp;Q$1&amp;""":"&amp;Q39)
&amp;IF(LEN(F39)=0,"",","""&amp;R$1&amp;""":"&amp;R39)
&amp;IF(LEN(F39)=0,"","}")&amp;"}"</f>
        <v>{"dy":18,"sl":1,"id":"Actor2120m","stats":{"tr":3,"trp":6,"str":15,"dex":0,"int":0,"vit":0,"train":0,"wgGr0":0,"wgGr1":0,"wgGr2":0,"wgGr3":18,"wgLk":356}}</v>
      </c>
      <c r="AD39">
        <v>38</v>
      </c>
      <c r="AE39">
        <v>223</v>
      </c>
      <c r="AF39">
        <f>COUNTIF(R:R,AE39)</f>
        <v>1</v>
      </c>
    </row>
    <row r="40" spans="1:32">
      <c r="A40">
        <v>18</v>
      </c>
      <c r="B40">
        <f ca="1">IF(A40&lt;&gt;OFFSET(A40,-1,0),1,OFFSET(B40,-1,0)+1)</f>
        <v>2</v>
      </c>
      <c r="C40" t="str">
        <f t="shared" ca="1" si="67"/>
        <v>Actor1108m</v>
      </c>
      <c r="D40" t="str">
        <f>IF(ISBLANK(F40),"",
IFERROR(VLOOKUP(F40,[2]ActorTable!$A:$H,MATCH("이름참고",[2]ActorTable!$1:$1,0),0),"캐릭터없음"))</f>
        <v>도스로프</v>
      </c>
      <c r="E40" t="str">
        <f t="shared" ca="1" si="68"/>
        <v/>
      </c>
      <c r="F40" t="s">
        <v>445</v>
      </c>
      <c r="G40">
        <v>3</v>
      </c>
      <c r="H40">
        <v>6</v>
      </c>
      <c r="I40">
        <v>5</v>
      </c>
      <c r="J40">
        <v>0</v>
      </c>
      <c r="K40">
        <v>10</v>
      </c>
      <c r="L40">
        <v>0</v>
      </c>
      <c r="M40">
        <v>0</v>
      </c>
      <c r="N40">
        <v>0</v>
      </c>
      <c r="O40">
        <v>0</v>
      </c>
      <c r="P40">
        <v>0</v>
      </c>
      <c r="Q40">
        <v>18</v>
      </c>
      <c r="R40">
        <v>252</v>
      </c>
      <c r="S40" t="str">
        <f>IFERROR(VLOOKUP(R40,[2]WingLookTable!$A:$B,2,0),"캐릭터없음")</f>
        <v>Wing_RedSineFullOtherFast</v>
      </c>
      <c r="T40">
        <f t="shared" ca="1" si="75"/>
        <v>312</v>
      </c>
      <c r="U40"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v>
      </c>
      <c r="V40" t="str">
        <f ca="1">"{"""&amp;A$1&amp;""":"&amp;A40
&amp;","""&amp;B$1&amp;""":"&amp;B40
&amp;IF(LEN(F40)=0,"",","""&amp;F$1&amp;""":"""&amp;F40&amp;"""")
&amp;IF(LEN(F40)=0,"",",""stats"":{")
&amp;IF(LEN(F40)=0,"",""""&amp;G$1&amp;""":"&amp;G40)
&amp;IF(LEN(F40)=0,"",","""&amp;H$1&amp;""":"&amp;H40)
&amp;IF(LEN(F40)=0,"",","""&amp;I$1&amp;""":"&amp;I40)
&amp;IF(LEN(F40)=0,"",","""&amp;J$1&amp;""":"&amp;J40)
&amp;IF(LEN(F40)=0,"",","""&amp;K$1&amp;""":"&amp;K40)
&amp;IF(LEN(F40)=0,"",","""&amp;L$1&amp;""":"&amp;L40)
&amp;IF(LEN(F40)=0,"",","""&amp;M$1&amp;""":"&amp;M40)
&amp;IF(LEN(F40)=0,"",","""&amp;N$1&amp;""":"&amp;N40)
&amp;IF(LEN(F40)=0,"",","""&amp;O$1&amp;""":"&amp;O40)
&amp;IF(LEN(F40)=0,"",","""&amp;P$1&amp;""":"&amp;P40)
&amp;IF(LEN(F40)=0,"",","""&amp;Q$1&amp;""":"&amp;Q40)
&amp;IF(LEN(F40)=0,"",","""&amp;R$1&amp;""":"&amp;R40)
&amp;IF(LEN(F40)=0,"","}")&amp;"}"</f>
        <v>{"dy":18,"sl":2,"id":"Actor0030m","stats":{"tr":3,"trp":6,"str":5,"dex":0,"int":10,"vit":0,"train":0,"wgGr0":0,"wgGr1":0,"wgGr2":0,"wgGr3":18,"wgLk":252}}</v>
      </c>
      <c r="AD40">
        <v>39</v>
      </c>
      <c r="AE40">
        <v>226</v>
      </c>
      <c r="AF40">
        <f>COUNTIF(R:R,AE40)</f>
        <v>1</v>
      </c>
    </row>
    <row r="41" spans="1:32">
      <c r="A41">
        <v>19</v>
      </c>
      <c r="B41">
        <f ca="1">IF(A41&lt;&gt;OFFSET(A41,-1,0),1,OFFSET(B41,-1,0)+1)</f>
        <v>1</v>
      </c>
      <c r="C41" t="str">
        <f t="shared" ca="1" si="67"/>
        <v>Actor2238m</v>
      </c>
      <c r="D41" t="str">
        <f>IF(ISBLANK(F41),"",
IFERROR(VLOOKUP(F41,[2]ActorTable!$A:$H,MATCH("이름참고",[2]ActorTable!$1:$1,0),0),"캐릭터없음"))</f>
        <v>린하이</v>
      </c>
      <c r="E41" t="str">
        <f t="shared" ca="1" si="68"/>
        <v/>
      </c>
      <c r="F41" t="s">
        <v>474</v>
      </c>
      <c r="G41">
        <v>3</v>
      </c>
      <c r="H41">
        <v>6</v>
      </c>
      <c r="I41">
        <v>7</v>
      </c>
      <c r="J41">
        <v>0</v>
      </c>
      <c r="K41">
        <v>0</v>
      </c>
      <c r="L41">
        <v>8</v>
      </c>
      <c r="M41">
        <v>0</v>
      </c>
      <c r="N41">
        <v>0</v>
      </c>
      <c r="O41">
        <v>0</v>
      </c>
      <c r="P41">
        <v>0</v>
      </c>
      <c r="Q41">
        <v>18</v>
      </c>
      <c r="R41">
        <v>117</v>
      </c>
      <c r="S41" t="str">
        <f>IFERROR(VLOOKUP(R41,[2]WingLookTable!$A:$B,2,0),"캐릭터없음")</f>
        <v>Wing_BlueSineNoiseFullSlow</v>
      </c>
      <c r="T41">
        <f t="shared" ca="1" si="75"/>
        <v>125</v>
      </c>
      <c r="U41"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v>
      </c>
      <c r="V41" t="str">
        <f ca="1">"{"""&amp;A$1&amp;""":"&amp;A41
&amp;","""&amp;B$1&amp;""":"&amp;B41
&amp;IF(LEN(F41)=0,"",","""&amp;F$1&amp;""":"""&amp;F41&amp;"""")
&amp;IF(LEN(F41)=0,"",",""stats"":{")
&amp;IF(LEN(F41)=0,"",""""&amp;G$1&amp;""":"&amp;G41)
&amp;IF(LEN(F41)=0,"",","""&amp;H$1&amp;""":"&amp;H41)
&amp;IF(LEN(F41)=0,"",","""&amp;I$1&amp;""":"&amp;I41)
&amp;IF(LEN(F41)=0,"",","""&amp;J$1&amp;""":"&amp;J41)
&amp;IF(LEN(F41)=0,"",","""&amp;K$1&amp;""":"&amp;K41)
&amp;IF(LEN(F41)=0,"",","""&amp;L$1&amp;""":"&amp;L41)
&amp;IF(LEN(F41)=0,"",","""&amp;M$1&amp;""":"&amp;M41)
&amp;IF(LEN(F41)=0,"",","""&amp;N$1&amp;""":"&amp;N41)
&amp;IF(LEN(F41)=0,"",","""&amp;O$1&amp;""":"&amp;O41)
&amp;IF(LEN(F41)=0,"",","""&amp;P$1&amp;""":"&amp;P41)
&amp;IF(LEN(F41)=0,"",","""&amp;Q$1&amp;""":"&amp;Q41)
&amp;IF(LEN(F41)=0,"",","""&amp;R$1&amp;""":"&amp;R41)
&amp;IF(LEN(F41)=0,"","}")&amp;"}"</f>
        <v>{"dy":19,"sl":1,"id":"Actor2235m","stats":{"tr":3,"trp":6,"str":7,"dex":0,"int":0,"vit":8,"train":0,"wgGr0":0,"wgGr1":0,"wgGr2":0,"wgGr3":18,"wgLk":117}}</v>
      </c>
      <c r="AD41">
        <v>40</v>
      </c>
      <c r="AE41">
        <v>229</v>
      </c>
      <c r="AF41">
        <f>COUNTIF(R:R,AE41)</f>
        <v>1</v>
      </c>
    </row>
    <row r="42" spans="1:32">
      <c r="A42">
        <v>19</v>
      </c>
      <c r="B42">
        <f ca="1">IF(A42&lt;&gt;OFFSET(A42,-1,0),1,OFFSET(B42,-1,0)+1)</f>
        <v>2</v>
      </c>
      <c r="C42" t="str">
        <f t="shared" ref="C42:C43" ca="1" si="76">VLOOKUP(RANDBETWEEN(1,COUNTA(Z:Z)-1),Z:AA,2,0)</f>
        <v>Actor1216m</v>
      </c>
      <c r="D42" t="str">
        <f>IF(ISBLANK(F42),"",
IFERROR(VLOOKUP(F42,[2]ActorTable!$A:$H,MATCH("이름참고",[2]ActorTable!$1:$1,0),0),"캐릭터없음"))</f>
        <v>닉스</v>
      </c>
      <c r="E42" t="str">
        <f t="shared" ref="E42:E43" ca="1" si="77">IF(AND(B42&lt;=OFFSET(B42,1,0),NOT(ISBLANK(F42))),
IF(F42=OFFSET(F42,1,0),"같음",""),"")</f>
        <v/>
      </c>
      <c r="F42" t="s">
        <v>362</v>
      </c>
      <c r="G42">
        <v>3</v>
      </c>
      <c r="H42">
        <v>6</v>
      </c>
      <c r="I42">
        <v>0</v>
      </c>
      <c r="J42">
        <v>15</v>
      </c>
      <c r="K42">
        <v>0</v>
      </c>
      <c r="L42">
        <v>0</v>
      </c>
      <c r="M42">
        <v>0</v>
      </c>
      <c r="N42">
        <v>0</v>
      </c>
      <c r="O42">
        <v>0</v>
      </c>
      <c r="P42">
        <v>0</v>
      </c>
      <c r="Q42">
        <v>18</v>
      </c>
      <c r="R42">
        <v>160</v>
      </c>
      <c r="S42" t="str">
        <f>IFERROR(VLOOKUP(R42,[2]WingLookTable!$A:$B,2,0),"캐릭터없음")</f>
        <v>Wing_DustGreenSineFullOtherFast</v>
      </c>
      <c r="T42">
        <f t="shared" ref="T42:T43" ca="1" si="78">VLOOKUP(RANDBETWEEN(1,COUNTA(AD:AD)-1),AD:AE,2,0)</f>
        <v>229</v>
      </c>
      <c r="U42" t="str">
        <f t="shared" ref="U42:U43" ca="1" si="79">IF(ROW()=2,V42,OFFSET(U42,-1,0)&amp;IF(LEN(V42)=0,"",","&amp;V42))</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v>
      </c>
      <c r="V42" t="str">
        <f ca="1">"{"""&amp;A$1&amp;""":"&amp;A42
&amp;","""&amp;B$1&amp;""":"&amp;B42
&amp;IF(LEN(F42)=0,"",","""&amp;F$1&amp;""":"""&amp;F42&amp;"""")
&amp;IF(LEN(F42)=0,"",",""stats"":{")
&amp;IF(LEN(F42)=0,"",""""&amp;G$1&amp;""":"&amp;G42)
&amp;IF(LEN(F42)=0,"",","""&amp;H$1&amp;""":"&amp;H42)
&amp;IF(LEN(F42)=0,"",","""&amp;I$1&amp;""":"&amp;I42)
&amp;IF(LEN(F42)=0,"",","""&amp;J$1&amp;""":"&amp;J42)
&amp;IF(LEN(F42)=0,"",","""&amp;K$1&amp;""":"&amp;K42)
&amp;IF(LEN(F42)=0,"",","""&amp;L$1&amp;""":"&amp;L42)
&amp;IF(LEN(F42)=0,"",","""&amp;M$1&amp;""":"&amp;M42)
&amp;IF(LEN(F42)=0,"",","""&amp;N$1&amp;""":"&amp;N42)
&amp;IF(LEN(F42)=0,"",","""&amp;O$1&amp;""":"&amp;O42)
&amp;IF(LEN(F42)=0,"",","""&amp;P$1&amp;""":"&amp;P42)
&amp;IF(LEN(F42)=0,"",","""&amp;Q$1&amp;""":"&amp;Q42)
&amp;IF(LEN(F42)=0,"",","""&amp;R$1&amp;""":"&amp;R42)
&amp;IF(LEN(F42)=0,"","}")&amp;"}"</f>
        <v>{"dy":19,"sl":2,"id":"Actor1109m","stats":{"tr":3,"trp":6,"str":0,"dex":15,"int":0,"vit":0,"train":0,"wgGr0":0,"wgGr1":0,"wgGr2":0,"wgGr3":18,"wgLk":160}}</v>
      </c>
      <c r="AD42">
        <v>41</v>
      </c>
      <c r="AE42">
        <v>232</v>
      </c>
      <c r="AF42">
        <f>COUNTIF(R:R,AE42)</f>
        <v>1</v>
      </c>
    </row>
    <row r="43" spans="1:32">
      <c r="A43">
        <v>19</v>
      </c>
      <c r="B43">
        <f ca="1">IF(A43&lt;&gt;OFFSET(A43,-1,0),1,OFFSET(B43,-1,0)+1)</f>
        <v>3</v>
      </c>
      <c r="C43" t="str">
        <f t="shared" ca="1" si="76"/>
        <v>Actor0240m</v>
      </c>
      <c r="D43" t="str">
        <f>IF(ISBLANK(F43),"",
IFERROR(VLOOKUP(F43,[2]ActorTable!$A:$H,MATCH("이름참고",[2]ActorTable!$1:$1,0),0),"캐릭터없음"))</f>
        <v>솔</v>
      </c>
      <c r="E43" t="str">
        <f t="shared" ca="1" si="77"/>
        <v/>
      </c>
      <c r="F43" t="s">
        <v>408</v>
      </c>
      <c r="G43">
        <v>3</v>
      </c>
      <c r="H43">
        <v>6</v>
      </c>
      <c r="I43">
        <v>0</v>
      </c>
      <c r="J43">
        <v>0</v>
      </c>
      <c r="K43">
        <v>15</v>
      </c>
      <c r="L43">
        <v>0</v>
      </c>
      <c r="M43">
        <v>0</v>
      </c>
      <c r="N43">
        <v>0</v>
      </c>
      <c r="O43">
        <v>0</v>
      </c>
      <c r="P43">
        <v>0</v>
      </c>
      <c r="Q43">
        <v>18</v>
      </c>
      <c r="R43">
        <v>324</v>
      </c>
      <c r="S43" t="str">
        <f>IFERROR(VLOOKUP(R43,[2]WingLookTable!$A:$B,2,0),"캐릭터없음")</f>
        <v>Wing_DustMultiOtherSineOtherFast</v>
      </c>
      <c r="T43">
        <f t="shared" ca="1" si="78"/>
        <v>220</v>
      </c>
      <c r="U43" t="str">
        <f t="shared" ca="1" si="79"/>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v>
      </c>
      <c r="V43" t="str">
        <f ca="1">"{"""&amp;A$1&amp;""":"&amp;A43
&amp;","""&amp;B$1&amp;""":"&amp;B43
&amp;IF(LEN(F43)=0,"",","""&amp;F$1&amp;""":"""&amp;F43&amp;"""")
&amp;IF(LEN(F43)=0,"",",""stats"":{")
&amp;IF(LEN(F43)=0,"",""""&amp;G$1&amp;""":"&amp;G43)
&amp;IF(LEN(F43)=0,"",","""&amp;H$1&amp;""":"&amp;H43)
&amp;IF(LEN(F43)=0,"",","""&amp;I$1&amp;""":"&amp;I43)
&amp;IF(LEN(F43)=0,"",","""&amp;J$1&amp;""":"&amp;J43)
&amp;IF(LEN(F43)=0,"",","""&amp;K$1&amp;""":"&amp;K43)
&amp;IF(LEN(F43)=0,"",","""&amp;L$1&amp;""":"&amp;L43)
&amp;IF(LEN(F43)=0,"",","""&amp;M$1&amp;""":"&amp;M43)
&amp;IF(LEN(F43)=0,"",","""&amp;N$1&amp;""":"&amp;N43)
&amp;IF(LEN(F43)=0,"",","""&amp;O$1&amp;""":"&amp;O43)
&amp;IF(LEN(F43)=0,"",","""&amp;P$1&amp;""":"&amp;P43)
&amp;IF(LEN(F43)=0,"",","""&amp;Q$1&amp;""":"&amp;Q43)
&amp;IF(LEN(F43)=0,"",","""&amp;R$1&amp;""":"&amp;R43)
&amp;IF(LEN(F43)=0,"","}")&amp;"}"</f>
        <v>{"dy":19,"sl":3,"id":"Actor2015m","stats":{"tr":3,"trp":6,"str":0,"dex":0,"int":15,"vit":0,"train":0,"wgGr0":0,"wgGr1":0,"wgGr2":0,"wgGr3":18,"wgLk":324}}</v>
      </c>
      <c r="AD43">
        <v>42</v>
      </c>
      <c r="AE43">
        <v>236</v>
      </c>
      <c r="AF43">
        <f>COUNTIF(R:R,AE43)</f>
        <v>0</v>
      </c>
    </row>
    <row r="44" spans="1:32">
      <c r="A44">
        <v>20</v>
      </c>
      <c r="B44">
        <f ca="1">IF(A44&lt;&gt;OFFSET(A44,-1,0),1,OFFSET(B44,-1,0)+1)</f>
        <v>1</v>
      </c>
      <c r="C44" t="str">
        <f t="shared" ca="1" si="67"/>
        <v>Actor2011m</v>
      </c>
      <c r="D44" t="str">
        <f>IF(ISBLANK(F44),"",
IFERROR(VLOOKUP(F44,[2]ActorTable!$A:$H,MATCH("이름참고",[2]ActorTable!$1:$1,0),0),"캐릭터없음"))</f>
        <v>프로토27</v>
      </c>
      <c r="E44" t="str">
        <f t="shared" ca="1" si="68"/>
        <v/>
      </c>
      <c r="F44" t="s">
        <v>364</v>
      </c>
      <c r="G44">
        <v>3</v>
      </c>
      <c r="H44">
        <v>6</v>
      </c>
      <c r="I44">
        <v>0</v>
      </c>
      <c r="J44">
        <v>10</v>
      </c>
      <c r="K44">
        <v>5</v>
      </c>
      <c r="L44">
        <v>0</v>
      </c>
      <c r="M44">
        <v>0</v>
      </c>
      <c r="N44">
        <v>0</v>
      </c>
      <c r="O44">
        <v>0</v>
      </c>
      <c r="P44">
        <v>0</v>
      </c>
      <c r="Q44">
        <v>18</v>
      </c>
      <c r="R44">
        <v>184</v>
      </c>
      <c r="S44" t="str">
        <f>IFERROR(VLOOKUP(R44,[2]WingLookTable!$A:$B,2,0),"캐릭터없음")</f>
        <v>Wing_DustPurpleOtherSineFullSlow</v>
      </c>
      <c r="T44">
        <f t="shared" ca="1" si="75"/>
        <v>303</v>
      </c>
      <c r="U44"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v>
      </c>
      <c r="V44" t="str">
        <f ca="1">"{"""&amp;A$1&amp;""":"&amp;A44
&amp;","""&amp;B$1&amp;""":"&amp;B44
&amp;IF(LEN(F44)=0,"",","""&amp;F$1&amp;""":"""&amp;F44&amp;"""")
&amp;IF(LEN(F44)=0,"",",""stats"":{")
&amp;IF(LEN(F44)=0,"",""""&amp;G$1&amp;""":"&amp;G44)
&amp;IF(LEN(F44)=0,"",","""&amp;H$1&amp;""":"&amp;H44)
&amp;IF(LEN(F44)=0,"",","""&amp;I$1&amp;""":"&amp;I44)
&amp;IF(LEN(F44)=0,"",","""&amp;J$1&amp;""":"&amp;J44)
&amp;IF(LEN(F44)=0,"",","""&amp;K$1&amp;""":"&amp;K44)
&amp;IF(LEN(F44)=0,"",","""&amp;L$1&amp;""":"&amp;L44)
&amp;IF(LEN(F44)=0,"",","""&amp;M$1&amp;""":"&amp;M44)
&amp;IF(LEN(F44)=0,"",","""&amp;N$1&amp;""":"&amp;N44)
&amp;IF(LEN(F44)=0,"",","""&amp;O$1&amp;""":"&amp;O44)
&amp;IF(LEN(F44)=0,"",","""&amp;P$1&amp;""":"&amp;P44)
&amp;IF(LEN(F44)=0,"",","""&amp;Q$1&amp;""":"&amp;Q44)
&amp;IF(LEN(F44)=0,"",","""&amp;R$1&amp;""":"&amp;R44)
&amp;IF(LEN(F44)=0,"","}")&amp;"}"</f>
        <v>{"dy":20,"sl":1,"id":"Actor1216m","stats":{"tr":3,"trp":6,"str":0,"dex":10,"int":5,"vit":0,"train":0,"wgGr0":0,"wgGr1":0,"wgGr2":0,"wgGr3":18,"wgLk":184}}</v>
      </c>
      <c r="AD44">
        <v>43</v>
      </c>
      <c r="AE44">
        <v>240</v>
      </c>
      <c r="AF44">
        <f>COUNTIF(R:R,AE44)</f>
        <v>1</v>
      </c>
    </row>
    <row r="45" spans="1:32">
      <c r="A45">
        <v>20</v>
      </c>
      <c r="B45">
        <f ca="1">IF(A45&lt;&gt;OFFSET(A45,-1,0),1,OFFSET(B45,-1,0)+1)</f>
        <v>2</v>
      </c>
      <c r="C45" t="str">
        <f t="shared" ca="1" si="67"/>
        <v>Actor2120m</v>
      </c>
      <c r="D45" t="str">
        <f>IF(ISBLANK(F45),"",
IFERROR(VLOOKUP(F45,[2]ActorTable!$A:$H,MATCH("이름참고",[2]ActorTable!$1:$1,0),0),"캐릭터없음"))</f>
        <v>튤린</v>
      </c>
      <c r="E45" t="str">
        <f t="shared" ca="1" si="68"/>
        <v/>
      </c>
      <c r="F45" t="s">
        <v>380</v>
      </c>
      <c r="G45">
        <v>3</v>
      </c>
      <c r="H45">
        <v>6</v>
      </c>
      <c r="I45">
        <v>10</v>
      </c>
      <c r="J45">
        <v>5</v>
      </c>
      <c r="K45">
        <v>0</v>
      </c>
      <c r="L45">
        <v>0</v>
      </c>
      <c r="M45">
        <v>0</v>
      </c>
      <c r="N45">
        <v>0</v>
      </c>
      <c r="O45">
        <v>0</v>
      </c>
      <c r="P45">
        <v>0</v>
      </c>
      <c r="Q45">
        <v>18</v>
      </c>
      <c r="R45">
        <v>300</v>
      </c>
      <c r="S45" t="str">
        <f>IFERROR(VLOOKUP(R45,[2]WingLookTable!$A:$B,2,0),"캐릭터없음")</f>
        <v>Wing_DustBlueOtherOtherStripeSlow</v>
      </c>
      <c r="T45">
        <f t="shared" ca="1" si="75"/>
        <v>214</v>
      </c>
      <c r="U45"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v>
      </c>
      <c r="V45" t="str">
        <f ca="1">"{"""&amp;A$1&amp;""":"&amp;A45
&amp;","""&amp;B$1&amp;""":"&amp;B45
&amp;IF(LEN(F45)=0,"",","""&amp;F$1&amp;""":"""&amp;F45&amp;"""")
&amp;IF(LEN(F45)=0,"",",""stats"":{")
&amp;IF(LEN(F45)=0,"",""""&amp;G$1&amp;""":"&amp;G45)
&amp;IF(LEN(F45)=0,"",","""&amp;H$1&amp;""":"&amp;H45)
&amp;IF(LEN(F45)=0,"",","""&amp;I$1&amp;""":"&amp;I45)
&amp;IF(LEN(F45)=0,"",","""&amp;J$1&amp;""":"&amp;J45)
&amp;IF(LEN(F45)=0,"",","""&amp;K$1&amp;""":"&amp;K45)
&amp;IF(LEN(F45)=0,"",","""&amp;L$1&amp;""":"&amp;L45)
&amp;IF(LEN(F45)=0,"",","""&amp;M$1&amp;""":"&amp;M45)
&amp;IF(LEN(F45)=0,"",","""&amp;N$1&amp;""":"&amp;N45)
&amp;IF(LEN(F45)=0,"",","""&amp;O$1&amp;""":"&amp;O45)
&amp;IF(LEN(F45)=0,"",","""&amp;P$1&amp;""":"&amp;P45)
&amp;IF(LEN(F45)=0,"",","""&amp;Q$1&amp;""":"&amp;Q45)
&amp;IF(LEN(F45)=0,"",","""&amp;R$1&amp;""":"&amp;R45)
&amp;IF(LEN(F45)=0,"","}")&amp;"}"</f>
        <v>{"dy":20,"sl":2,"id":"Actor0037m","stats":{"tr":3,"trp":6,"str":10,"dex":5,"int":0,"vit":0,"train":0,"wgGr0":0,"wgGr1":0,"wgGr2":0,"wgGr3":18,"wgLk":300}}</v>
      </c>
      <c r="AD45">
        <v>44</v>
      </c>
      <c r="AE45">
        <v>244</v>
      </c>
      <c r="AF45">
        <f>COUNTIF(R:R,AE45)</f>
        <v>1</v>
      </c>
    </row>
    <row r="46" spans="1:32">
      <c r="A46">
        <v>21</v>
      </c>
      <c r="B46">
        <f ca="1">IF(A46&lt;&gt;OFFSET(A46,-1,0),1,OFFSET(B46,-1,0)+1)</f>
        <v>1</v>
      </c>
      <c r="C46" t="str">
        <f t="shared" ref="C46" ca="1" si="80">VLOOKUP(RANDBETWEEN(1,COUNTA(Z:Z)-1),Z:AA,2,0)</f>
        <v>Actor0037m</v>
      </c>
      <c r="D46" t="str">
        <f>IF(ISBLANK(F46),"",
IFERROR(VLOOKUP(F46,[2]ActorTable!$A:$H,MATCH("이름참고",[2]ActorTable!$1:$1,0),0),"캐릭터없음"))</f>
        <v>니엘</v>
      </c>
      <c r="E46" t="str">
        <f t="shared" ref="E46" ca="1" si="81">IF(AND(B46&lt;=OFFSET(B46,1,0),NOT(ISBLANK(F46))),
IF(F46=OFFSET(F46,1,0),"같음",""),"")</f>
        <v/>
      </c>
      <c r="F46" t="s">
        <v>359</v>
      </c>
      <c r="G46">
        <v>3</v>
      </c>
      <c r="H46">
        <v>6</v>
      </c>
      <c r="I46">
        <v>0</v>
      </c>
      <c r="J46">
        <v>0</v>
      </c>
      <c r="K46">
        <v>15</v>
      </c>
      <c r="L46">
        <v>0</v>
      </c>
      <c r="M46">
        <v>0</v>
      </c>
      <c r="N46">
        <v>0</v>
      </c>
      <c r="O46">
        <v>0</v>
      </c>
      <c r="P46">
        <v>0</v>
      </c>
      <c r="Q46">
        <v>18</v>
      </c>
      <c r="R46">
        <v>141</v>
      </c>
      <c r="S46" t="str">
        <f>IFERROR(VLOOKUP(R46,[2]WingLookTable!$A:$B,2,0),"캐릭터없음")</f>
        <v>Wing_DustBlueOtherFullOtherFast</v>
      </c>
      <c r="T46">
        <f t="shared" ref="T46" ca="1" si="82">VLOOKUP(RANDBETWEEN(1,COUNTA(AD:AD)-1),AD:AE,2,0)</f>
        <v>154</v>
      </c>
      <c r="U46" t="str">
        <f t="shared" ref="U46" ca="1" si="83">IF(ROW()=2,V46,OFFSET(U46,-1,0)&amp;IF(LEN(V46)=0,"",","&amp;V46))</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v>
      </c>
      <c r="V46" t="str">
        <f ca="1">"{"""&amp;A$1&amp;""":"&amp;A46
&amp;","""&amp;B$1&amp;""":"&amp;B46
&amp;IF(LEN(F46)=0,"",","""&amp;F$1&amp;""":"""&amp;F46&amp;"""")
&amp;IF(LEN(F46)=0,"",",""stats"":{")
&amp;IF(LEN(F46)=0,"",""""&amp;G$1&amp;""":"&amp;G46)
&amp;IF(LEN(F46)=0,"",","""&amp;H$1&amp;""":"&amp;H46)
&amp;IF(LEN(F46)=0,"",","""&amp;I$1&amp;""":"&amp;I46)
&amp;IF(LEN(F46)=0,"",","""&amp;J$1&amp;""":"&amp;J46)
&amp;IF(LEN(F46)=0,"",","""&amp;K$1&amp;""":"&amp;K46)
&amp;IF(LEN(F46)=0,"",","""&amp;L$1&amp;""":"&amp;L46)
&amp;IF(LEN(F46)=0,"",","""&amp;M$1&amp;""":"&amp;M46)
&amp;IF(LEN(F46)=0,"",","""&amp;N$1&amp;""":"&amp;N46)
&amp;IF(LEN(F46)=0,"",","""&amp;O$1&amp;""":"&amp;O46)
&amp;IF(LEN(F46)=0,"",","""&amp;P$1&amp;""":"&amp;P46)
&amp;IF(LEN(F46)=0,"",","""&amp;Q$1&amp;""":"&amp;Q46)
&amp;IF(LEN(F46)=0,"",","""&amp;R$1&amp;""":"&amp;R46)
&amp;IF(LEN(F46)=0,"","}")&amp;"}"</f>
        <v>{"dy":21,"sl":1,"id":"Actor2238m","stats":{"tr":3,"trp":6,"str":0,"dex":0,"int":15,"vit":0,"train":0,"wgGr0":0,"wgGr1":0,"wgGr2":0,"wgGr3":18,"wgLk":141}}</v>
      </c>
      <c r="AD46">
        <v>45</v>
      </c>
      <c r="AE46">
        <v>248</v>
      </c>
      <c r="AF46">
        <f>COUNTIF(R:R,AE46)</f>
        <v>1</v>
      </c>
    </row>
    <row r="47" spans="1:32">
      <c r="A47">
        <v>21</v>
      </c>
      <c r="B47">
        <f ca="1">IF(A47&lt;&gt;OFFSET(A47,-1,0),1,OFFSET(B47,-1,0)+1)</f>
        <v>2</v>
      </c>
      <c r="C47" t="str">
        <f t="shared" ca="1" si="67"/>
        <v>Actor1039m</v>
      </c>
      <c r="D47" t="str">
        <f>IF(ISBLANK(F47),"",
IFERROR(VLOOKUP(F47,[2]ActorTable!$A:$H,MATCH("이름참고",[2]ActorTable!$1:$1,0),0),"캐릭터없음"))</f>
        <v>케이저</v>
      </c>
      <c r="E47" t="str">
        <f t="shared" ca="1" si="68"/>
        <v/>
      </c>
      <c r="F47" t="s">
        <v>371</v>
      </c>
      <c r="G47">
        <v>3</v>
      </c>
      <c r="H47">
        <v>6</v>
      </c>
      <c r="I47">
        <v>0</v>
      </c>
      <c r="J47">
        <v>15</v>
      </c>
      <c r="K47">
        <v>0</v>
      </c>
      <c r="L47">
        <v>0</v>
      </c>
      <c r="M47">
        <v>0</v>
      </c>
      <c r="N47">
        <v>0</v>
      </c>
      <c r="O47">
        <v>0</v>
      </c>
      <c r="P47">
        <v>0</v>
      </c>
      <c r="Q47">
        <v>18</v>
      </c>
      <c r="R47">
        <v>297</v>
      </c>
      <c r="S47" t="str">
        <f>IFERROR(VLOOKUP(R47,[2]WingLookTable!$A:$B,2,0),"캐릭터없음")</f>
        <v>Wing_DustBlueOtherNoiseOtherFast</v>
      </c>
      <c r="T47">
        <f t="shared" ca="1" si="75"/>
        <v>324</v>
      </c>
      <c r="U47"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v>
      </c>
      <c r="V47" t="str">
        <f ca="1">"{"""&amp;A$1&amp;""":"&amp;A47
&amp;","""&amp;B$1&amp;""":"&amp;B47
&amp;IF(LEN(F47)=0,"",","""&amp;F$1&amp;""":"""&amp;F47&amp;"""")
&amp;IF(LEN(F47)=0,"",",""stats"":{")
&amp;IF(LEN(F47)=0,"",""""&amp;G$1&amp;""":"&amp;G47)
&amp;IF(LEN(F47)=0,"",","""&amp;H$1&amp;""":"&amp;H47)
&amp;IF(LEN(F47)=0,"",","""&amp;I$1&amp;""":"&amp;I47)
&amp;IF(LEN(F47)=0,"",","""&amp;J$1&amp;""":"&amp;J47)
&amp;IF(LEN(F47)=0,"",","""&amp;K$1&amp;""":"&amp;K47)
&amp;IF(LEN(F47)=0,"",","""&amp;L$1&amp;""":"&amp;L47)
&amp;IF(LEN(F47)=0,"",","""&amp;M$1&amp;""":"&amp;M47)
&amp;IF(LEN(F47)=0,"",","""&amp;N$1&amp;""":"&amp;N47)
&amp;IF(LEN(F47)=0,"",","""&amp;O$1&amp;""":"&amp;O47)
&amp;IF(LEN(F47)=0,"",","""&amp;P$1&amp;""":"&amp;P47)
&amp;IF(LEN(F47)=0,"",","""&amp;Q$1&amp;""":"&amp;Q47)
&amp;IF(LEN(F47)=0,"",","""&amp;R$1&amp;""":"&amp;R47)
&amp;IF(LEN(F47)=0,"","}")&amp;"}"</f>
        <v>{"dy":21,"sl":2,"id":"Actor0113m","stats":{"tr":3,"trp":6,"str":0,"dex":15,"int":0,"vit":0,"train":0,"wgGr0":0,"wgGr1":0,"wgGr2":0,"wgGr3":18,"wgLk":297}}</v>
      </c>
      <c r="AD47">
        <v>46</v>
      </c>
      <c r="AE47">
        <v>252</v>
      </c>
      <c r="AF47">
        <f>COUNTIF(R:R,AE47)</f>
        <v>1</v>
      </c>
    </row>
    <row r="48" spans="1:32">
      <c r="A48">
        <v>21</v>
      </c>
      <c r="B48">
        <f ca="1">IF(A48&lt;&gt;OFFSET(A48,-1,0),1,OFFSET(B48,-1,0)+1)</f>
        <v>3</v>
      </c>
      <c r="C48" t="str">
        <f t="shared" ca="1" si="67"/>
        <v>Actor2103m</v>
      </c>
      <c r="D48" t="str">
        <f>IF(ISBLANK(F48),"",
IFERROR(VLOOKUP(F48,[2]ActorTable!$A:$H,MATCH("이름참고",[2]ActorTable!$1:$1,0),0),"캐릭터없음"))</f>
        <v>플랜도</v>
      </c>
      <c r="E48" t="str">
        <f t="shared" ca="1" si="68"/>
        <v/>
      </c>
      <c r="F48" t="s">
        <v>339</v>
      </c>
      <c r="G48">
        <v>3</v>
      </c>
      <c r="H48">
        <v>6</v>
      </c>
      <c r="I48">
        <v>5</v>
      </c>
      <c r="J48">
        <v>0</v>
      </c>
      <c r="K48">
        <v>10</v>
      </c>
      <c r="L48">
        <v>0</v>
      </c>
      <c r="M48">
        <v>0</v>
      </c>
      <c r="N48">
        <v>0</v>
      </c>
      <c r="O48">
        <v>0</v>
      </c>
      <c r="P48">
        <v>0</v>
      </c>
      <c r="Q48">
        <v>18</v>
      </c>
      <c r="R48">
        <v>145</v>
      </c>
      <c r="S48" t="str">
        <f>IFERROR(VLOOKUP(R48,[2]WingLookTable!$A:$B,2,0),"캐릭터없음")</f>
        <v>Wing_DustBlueSinePatternFullSlow</v>
      </c>
      <c r="T48">
        <f t="shared" ca="1" si="75"/>
        <v>252</v>
      </c>
      <c r="U48"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v>
      </c>
      <c r="V48" t="str">
        <f ca="1">"{"""&amp;A$1&amp;""":"&amp;A48
&amp;","""&amp;B$1&amp;""":"&amp;B48
&amp;IF(LEN(F48)=0,"",","""&amp;F$1&amp;""":"""&amp;F48&amp;"""")
&amp;IF(LEN(F48)=0,"",",""stats"":{")
&amp;IF(LEN(F48)=0,"",""""&amp;G$1&amp;""":"&amp;G48)
&amp;IF(LEN(F48)=0,"",","""&amp;H$1&amp;""":"&amp;H48)
&amp;IF(LEN(F48)=0,"",","""&amp;I$1&amp;""":"&amp;I48)
&amp;IF(LEN(F48)=0,"",","""&amp;J$1&amp;""":"&amp;J48)
&amp;IF(LEN(F48)=0,"",","""&amp;K$1&amp;""":"&amp;K48)
&amp;IF(LEN(F48)=0,"",","""&amp;L$1&amp;""":"&amp;L48)
&amp;IF(LEN(F48)=0,"",","""&amp;M$1&amp;""":"&amp;M48)
&amp;IF(LEN(F48)=0,"",","""&amp;N$1&amp;""":"&amp;N48)
&amp;IF(LEN(F48)=0,"",","""&amp;O$1&amp;""":"&amp;O48)
&amp;IF(LEN(F48)=0,"",","""&amp;P$1&amp;""":"&amp;P48)
&amp;IF(LEN(F48)=0,"",","""&amp;Q$1&amp;""":"&amp;Q48)
&amp;IF(LEN(F48)=0,"",","""&amp;R$1&amp;""":"&amp;R48)
&amp;IF(LEN(F48)=0,"","}")&amp;"}"</f>
        <v>{"dy":21,"sl":3,"id":"Actor1039m","stats":{"tr":3,"trp":6,"str":5,"dex":0,"int":10,"vit":0,"train":0,"wgGr0":0,"wgGr1":0,"wgGr2":0,"wgGr3":18,"wgLk":145}}</v>
      </c>
      <c r="AD48">
        <v>47</v>
      </c>
      <c r="AE48">
        <v>256</v>
      </c>
      <c r="AF48">
        <f>COUNTIF(R:R,AE48)</f>
        <v>1</v>
      </c>
    </row>
    <row r="49" spans="1:32">
      <c r="A49">
        <v>22</v>
      </c>
      <c r="B49">
        <f ca="1">IF(A49&lt;&gt;OFFSET(A49,-1,0),1,OFFSET(B49,-1,0)+1)</f>
        <v>1</v>
      </c>
      <c r="C49" t="str">
        <f t="shared" ca="1" si="67"/>
        <v>Actor1108m</v>
      </c>
      <c r="D49" t="str">
        <f>IF(ISBLANK(F49),"",
IFERROR(VLOOKUP(F49,[2]ActorTable!$A:$H,MATCH("이름참고",[2]ActorTable!$1:$1,0),0),"캐릭터없음"))</f>
        <v>메디아</v>
      </c>
      <c r="E49" t="str">
        <f t="shared" ca="1" si="68"/>
        <v/>
      </c>
      <c r="F49" t="s">
        <v>422</v>
      </c>
      <c r="G49">
        <v>3</v>
      </c>
      <c r="H49">
        <v>6</v>
      </c>
      <c r="I49">
        <v>8</v>
      </c>
      <c r="J49">
        <v>0</v>
      </c>
      <c r="K49">
        <v>0</v>
      </c>
      <c r="L49">
        <v>7</v>
      </c>
      <c r="M49">
        <v>0</v>
      </c>
      <c r="N49">
        <v>0</v>
      </c>
      <c r="O49">
        <v>0</v>
      </c>
      <c r="P49">
        <v>0</v>
      </c>
      <c r="Q49">
        <v>18</v>
      </c>
      <c r="R49">
        <v>248</v>
      </c>
      <c r="S49" t="str">
        <f>IFERROR(VLOOKUP(R49,[2]WingLookTable!$A:$B,2,0),"캐릭터없음")</f>
        <v>Wing_RedOtherOtherFullFast</v>
      </c>
      <c r="T49">
        <f t="shared" ca="1" si="75"/>
        <v>348</v>
      </c>
      <c r="U49"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v>
      </c>
      <c r="V49" t="str">
        <f ca="1">"{"""&amp;A$1&amp;""":"&amp;A49
&amp;","""&amp;B$1&amp;""":"&amp;B49
&amp;IF(LEN(F49)=0,"",","""&amp;F$1&amp;""":"""&amp;F49&amp;"""")
&amp;IF(LEN(F49)=0,"",",""stats"":{")
&amp;IF(LEN(F49)=0,"",""""&amp;G$1&amp;""":"&amp;G49)
&amp;IF(LEN(F49)=0,"",","""&amp;H$1&amp;""":"&amp;H49)
&amp;IF(LEN(F49)=0,"",","""&amp;I$1&amp;""":"&amp;I49)
&amp;IF(LEN(F49)=0,"",","""&amp;J$1&amp;""":"&amp;J49)
&amp;IF(LEN(F49)=0,"",","""&amp;K$1&amp;""":"&amp;K49)
&amp;IF(LEN(F49)=0,"",","""&amp;L$1&amp;""":"&amp;L49)
&amp;IF(LEN(F49)=0,"",","""&amp;M$1&amp;""":"&amp;M49)
&amp;IF(LEN(F49)=0,"",","""&amp;N$1&amp;""":"&amp;N49)
&amp;IF(LEN(F49)=0,"",","""&amp;O$1&amp;""":"&amp;O49)
&amp;IF(LEN(F49)=0,"",","""&amp;P$1&amp;""":"&amp;P49)
&amp;IF(LEN(F49)=0,"",","""&amp;Q$1&amp;""":"&amp;Q49)
&amp;IF(LEN(F49)=0,"",","""&amp;R$1&amp;""":"&amp;R49)
&amp;IF(LEN(F49)=0,"","}")&amp;"}"</f>
        <v>{"dy":22,"sl":1,"id":"Actor1218m","stats":{"tr":3,"trp":6,"str":8,"dex":0,"int":0,"vit":7,"train":0,"wgGr0":0,"wgGr1":0,"wgGr2":0,"wgGr3":18,"wgLk":248}}</v>
      </c>
      <c r="AD49">
        <v>48</v>
      </c>
      <c r="AE49">
        <v>260</v>
      </c>
      <c r="AF49">
        <f>COUNTIF(R:R,AE49)</f>
        <v>1</v>
      </c>
    </row>
    <row r="50" spans="1:32">
      <c r="A50">
        <v>22</v>
      </c>
      <c r="B50">
        <f ca="1">IF(A50&lt;&gt;OFFSET(A50,-1,0),1,OFFSET(B50,-1,0)+1)</f>
        <v>2</v>
      </c>
      <c r="C50" t="str">
        <f t="shared" ref="C50" ca="1" si="84">VLOOKUP(RANDBETWEEN(1,COUNTA(Z:Z)-1),Z:AA,2,0)</f>
        <v>Actor0007m</v>
      </c>
      <c r="D50" t="str">
        <f>IF(ISBLANK(F50),"",
IFERROR(VLOOKUP(F50,[2]ActorTable!$A:$H,MATCH("이름참고",[2]ActorTable!$1:$1,0),0),"캐릭터없음"))</f>
        <v>프리스</v>
      </c>
      <c r="E50" t="str">
        <f t="shared" ref="E50" ca="1" si="85">IF(AND(B50&lt;=OFFSET(B50,1,0),NOT(ISBLANK(F50))),
IF(F50=OFFSET(F50,1,0),"같음",""),"")</f>
        <v/>
      </c>
      <c r="F50" t="s">
        <v>367</v>
      </c>
      <c r="G50">
        <v>3</v>
      </c>
      <c r="H50">
        <v>6</v>
      </c>
      <c r="I50">
        <v>0</v>
      </c>
      <c r="J50">
        <v>10</v>
      </c>
      <c r="K50">
        <v>5</v>
      </c>
      <c r="L50">
        <v>0</v>
      </c>
      <c r="M50">
        <v>0</v>
      </c>
      <c r="N50">
        <v>0</v>
      </c>
      <c r="O50">
        <v>0</v>
      </c>
      <c r="P50">
        <v>0</v>
      </c>
      <c r="Q50">
        <v>18</v>
      </c>
      <c r="R50">
        <v>352</v>
      </c>
      <c r="S50" t="str">
        <f>IFERROR(VLOOKUP(R50,[2]WingLookTable!$A:$B,2,0),"캐릭터없음")</f>
        <v>Wing_GreenOtherOtherFullFast</v>
      </c>
      <c r="T50">
        <f t="shared" ref="T50" ca="1" si="86">VLOOKUP(RANDBETWEEN(1,COUNTA(AD:AD)-1),AD:AE,2,0)</f>
        <v>366</v>
      </c>
      <c r="U50" t="str">
        <f t="shared" ref="U50" ca="1" si="87">IF(ROW()=2,V50,OFFSET(U50,-1,0)&amp;IF(LEN(V50)=0,"",","&amp;V50))</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v>
      </c>
      <c r="V50" t="str">
        <f ca="1">"{"""&amp;A$1&amp;""":"&amp;A50
&amp;","""&amp;B$1&amp;""":"&amp;B50
&amp;IF(LEN(F50)=0,"",","""&amp;F$1&amp;""":"""&amp;F50&amp;"""")
&amp;IF(LEN(F50)=0,"",",""stats"":{")
&amp;IF(LEN(F50)=0,"",""""&amp;G$1&amp;""":"&amp;G50)
&amp;IF(LEN(F50)=0,"",","""&amp;H$1&amp;""":"&amp;H50)
&amp;IF(LEN(F50)=0,"",","""&amp;I$1&amp;""":"&amp;I50)
&amp;IF(LEN(F50)=0,"",","""&amp;J$1&amp;""":"&amp;J50)
&amp;IF(LEN(F50)=0,"",","""&amp;K$1&amp;""":"&amp;K50)
&amp;IF(LEN(F50)=0,"",","""&amp;L$1&amp;""":"&amp;L50)
&amp;IF(LEN(F50)=0,"",","""&amp;M$1&amp;""":"&amp;M50)
&amp;IF(LEN(F50)=0,"",","""&amp;N$1&amp;""":"&amp;N50)
&amp;IF(LEN(F50)=0,"",","""&amp;O$1&amp;""":"&amp;O50)
&amp;IF(LEN(F50)=0,"",","""&amp;P$1&amp;""":"&amp;P50)
&amp;IF(LEN(F50)=0,"",","""&amp;Q$1&amp;""":"&amp;Q50)
&amp;IF(LEN(F50)=0,"",","""&amp;R$1&amp;""":"&amp;R50)
&amp;IF(LEN(F50)=0,"","}")&amp;"}"</f>
        <v>{"dy":22,"sl":2,"id":"Actor0125m","stats":{"tr":3,"trp":6,"str":0,"dex":10,"int":5,"vit":0,"train":0,"wgGr0":0,"wgGr1":0,"wgGr2":0,"wgGr3":18,"wgLk":352}}</v>
      </c>
      <c r="AD50">
        <v>49</v>
      </c>
      <c r="AE50">
        <v>264</v>
      </c>
      <c r="AF50">
        <f>COUNTIF(R:R,AE50)</f>
        <v>1</v>
      </c>
    </row>
    <row r="51" spans="1:32">
      <c r="A51">
        <v>22</v>
      </c>
      <c r="B51">
        <f ca="1">IF(A51&lt;&gt;OFFSET(A51,-1,0),1,OFFSET(B51,-1,0)+1)</f>
        <v>3</v>
      </c>
      <c r="C51" t="str">
        <f t="shared" ref="C51" ca="1" si="88">VLOOKUP(RANDBETWEEN(1,COUNTA(Z:Z)-1),Z:AA,2,0)</f>
        <v>Actor0240m</v>
      </c>
      <c r="D51" t="str">
        <f>IF(ISBLANK(F51),"",
IFERROR(VLOOKUP(F51,[2]ActorTable!$A:$H,MATCH("이름참고",[2]ActorTable!$1:$1,0),0),"캐릭터없음"))</f>
        <v>클라크</v>
      </c>
      <c r="E51" t="str">
        <f t="shared" ref="E51" ca="1" si="89">IF(AND(B51&lt;=OFFSET(B51,1,0),NOT(ISBLANK(F51))),
IF(F51=OFFSET(F51,1,0),"같음",""),"")</f>
        <v/>
      </c>
      <c r="F51" t="s">
        <v>370</v>
      </c>
      <c r="G51">
        <v>3</v>
      </c>
      <c r="H51">
        <v>6</v>
      </c>
      <c r="I51">
        <v>0</v>
      </c>
      <c r="J51">
        <v>5</v>
      </c>
      <c r="K51">
        <v>10</v>
      </c>
      <c r="L51">
        <v>0</v>
      </c>
      <c r="M51">
        <v>0</v>
      </c>
      <c r="N51">
        <v>0</v>
      </c>
      <c r="O51">
        <v>0</v>
      </c>
      <c r="P51">
        <v>0</v>
      </c>
      <c r="Q51">
        <v>18</v>
      </c>
      <c r="R51">
        <v>199</v>
      </c>
      <c r="S51" t="str">
        <f>IFERROR(VLOOKUP(R51,[2]WingLookTable!$A:$B,2,0),"캐릭터없음")</f>
        <v>Wing_FireFullNoiseOtherSlow</v>
      </c>
      <c r="T51">
        <f t="shared" ref="T51" ca="1" si="90">VLOOKUP(RANDBETWEEN(1,COUNTA(AD:AD)-1),AD:AE,2,0)</f>
        <v>276</v>
      </c>
      <c r="U51" t="str">
        <f t="shared" ref="U51" ca="1" si="91">IF(ROW()=2,V51,OFFSET(U51,-1,0)&amp;IF(LEN(V51)=0,"",","&amp;V51))</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v>
      </c>
      <c r="V51" t="str">
        <f ca="1">"{"""&amp;A$1&amp;""":"&amp;A51
&amp;","""&amp;B$1&amp;""":"&amp;B51
&amp;IF(LEN(F51)=0,"",","""&amp;F$1&amp;""":"""&amp;F51&amp;"""")
&amp;IF(LEN(F51)=0,"",",""stats"":{")
&amp;IF(LEN(F51)=0,"",""""&amp;G$1&amp;""":"&amp;G51)
&amp;IF(LEN(F51)=0,"",","""&amp;H$1&amp;""":"&amp;H51)
&amp;IF(LEN(F51)=0,"",","""&amp;I$1&amp;""":"&amp;I51)
&amp;IF(LEN(F51)=0,"",","""&amp;J$1&amp;""":"&amp;J51)
&amp;IF(LEN(F51)=0,"",","""&amp;K$1&amp;""":"&amp;K51)
&amp;IF(LEN(F51)=0,"",","""&amp;L$1&amp;""":"&amp;L51)
&amp;IF(LEN(F51)=0,"",","""&amp;M$1&amp;""":"&amp;M51)
&amp;IF(LEN(F51)=0,"",","""&amp;N$1&amp;""":"&amp;N51)
&amp;IF(LEN(F51)=0,"",","""&amp;O$1&amp;""":"&amp;O51)
&amp;IF(LEN(F51)=0,"",","""&amp;P$1&amp;""":"&amp;P51)
&amp;IF(LEN(F51)=0,"",","""&amp;Q$1&amp;""":"&amp;Q51)
&amp;IF(LEN(F51)=0,"",","""&amp;R$1&amp;""":"&amp;R51)
&amp;IF(LEN(F51)=0,"","}")&amp;"}"</f>
        <v>{"dy":22,"sl":3,"id":"Actor2011m","stats":{"tr":3,"trp":6,"str":0,"dex":5,"int":10,"vit":0,"train":0,"wgGr0":0,"wgGr1":0,"wgGr2":0,"wgGr3":18,"wgLk":199}}</v>
      </c>
      <c r="AD51">
        <v>50</v>
      </c>
      <c r="AE51">
        <v>268</v>
      </c>
      <c r="AF51">
        <f>COUNTIF(R:R,AE51)</f>
        <v>0</v>
      </c>
    </row>
    <row r="52" spans="1:32">
      <c r="A52">
        <v>23</v>
      </c>
      <c r="B52">
        <f ca="1">IF(A52&lt;&gt;OFFSET(A52,-1,0),1,OFFSET(B52,-1,0)+1)</f>
        <v>1</v>
      </c>
      <c r="C52" t="str">
        <f t="shared" ref="C52" ca="1" si="92">VLOOKUP(RANDBETWEEN(1,COUNTA(Z:Z)-1),Z:AA,2,0)</f>
        <v>Actor0125m</v>
      </c>
      <c r="D52" t="str">
        <f>IF(ISBLANK(F52),"",
IFERROR(VLOOKUP(F52,[2]ActorTable!$A:$H,MATCH("이름참고",[2]ActorTable!$1:$1,0),0),"캐릭터없음"))</f>
        <v>오비우스</v>
      </c>
      <c r="E52" t="str">
        <f t="shared" ref="E52" ca="1" si="93">IF(AND(B52&lt;=OFFSET(B52,1,0),NOT(ISBLANK(F52))),
IF(F52=OFFSET(F52,1,0),"같음",""),"")</f>
        <v/>
      </c>
      <c r="F52" t="s">
        <v>349</v>
      </c>
      <c r="G52">
        <v>3</v>
      </c>
      <c r="H52">
        <v>6</v>
      </c>
      <c r="I52">
        <v>0</v>
      </c>
      <c r="J52">
        <v>8</v>
      </c>
      <c r="K52">
        <v>7</v>
      </c>
      <c r="L52">
        <v>0</v>
      </c>
      <c r="M52">
        <v>0</v>
      </c>
      <c r="N52">
        <v>0</v>
      </c>
      <c r="O52">
        <v>0</v>
      </c>
      <c r="P52">
        <v>0</v>
      </c>
      <c r="Q52">
        <v>18</v>
      </c>
      <c r="R52">
        <v>190</v>
      </c>
      <c r="S52" t="str">
        <f>IFERROR(VLOOKUP(R52,[2]WingLookTable!$A:$B,2,0),"캐릭터없음")</f>
        <v>Wing_DustYellowNoisePatternStripeSlow</v>
      </c>
      <c r="T52">
        <f t="shared" ref="T52" ca="1" si="94">VLOOKUP(RANDBETWEEN(1,COUNTA(AD:AD)-1),AD:AE,2,0)</f>
        <v>113</v>
      </c>
      <c r="U52" t="str">
        <f t="shared" ref="U52" ca="1" si="95">IF(ROW()=2,V52,OFFSET(U52,-1,0)&amp;IF(LEN(V52)=0,"",","&amp;V52))</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v>
      </c>
      <c r="V52" t="str">
        <f ca="1">"{"""&amp;A$1&amp;""":"&amp;A52
&amp;","""&amp;B$1&amp;""":"&amp;B52
&amp;IF(LEN(F52)=0,"",","""&amp;F$1&amp;""":"""&amp;F52&amp;"""")
&amp;IF(LEN(F52)=0,"",",""stats"":{")
&amp;IF(LEN(F52)=0,"",""""&amp;G$1&amp;""":"&amp;G52)
&amp;IF(LEN(F52)=0,"",","""&amp;H$1&amp;""":"&amp;H52)
&amp;IF(LEN(F52)=0,"",","""&amp;I$1&amp;""":"&amp;I52)
&amp;IF(LEN(F52)=0,"",","""&amp;J$1&amp;""":"&amp;J52)
&amp;IF(LEN(F52)=0,"",","""&amp;K$1&amp;""":"&amp;K52)
&amp;IF(LEN(F52)=0,"",","""&amp;L$1&amp;""":"&amp;L52)
&amp;IF(LEN(F52)=0,"",","""&amp;M$1&amp;""":"&amp;M52)
&amp;IF(LEN(F52)=0,"",","""&amp;N$1&amp;""":"&amp;N52)
&amp;IF(LEN(F52)=0,"",","""&amp;O$1&amp;""":"&amp;O52)
&amp;IF(LEN(F52)=0,"",","""&amp;P$1&amp;""":"&amp;P52)
&amp;IF(LEN(F52)=0,"",","""&amp;Q$1&amp;""":"&amp;Q52)
&amp;IF(LEN(F52)=0,"",","""&amp;R$1&amp;""":"&amp;R52)
&amp;IF(LEN(F52)=0,"","}")&amp;"}"</f>
        <v>{"dy":23,"sl":1,"id":"Actor1141m","stats":{"tr":3,"trp":6,"str":0,"dex":8,"int":7,"vit":0,"train":0,"wgGr0":0,"wgGr1":0,"wgGr2":0,"wgGr3":18,"wgLk":190}}</v>
      </c>
      <c r="AD52">
        <v>51</v>
      </c>
      <c r="AE52">
        <v>272</v>
      </c>
      <c r="AF52">
        <f>COUNTIF(R:R,AE52)</f>
        <v>0</v>
      </c>
    </row>
    <row r="53" spans="1:32">
      <c r="A53">
        <v>23</v>
      </c>
      <c r="B53">
        <f ca="1">IF(A53&lt;&gt;OFFSET(A53,-1,0),1,OFFSET(B53,-1,0)+1)</f>
        <v>2</v>
      </c>
      <c r="C53" t="str">
        <f t="shared" ref="C53" ca="1" si="96">VLOOKUP(RANDBETWEEN(1,COUNTA(Z:Z)-1),Z:AA,2,0)</f>
        <v>Actor1141m</v>
      </c>
      <c r="D53" t="str">
        <f>IF(ISBLANK(F53),"",
IFERROR(VLOOKUP(F53,[2]ActorTable!$A:$H,MATCH("이름참고",[2]ActorTable!$1:$1,0),0),"캐릭터없음"))</f>
        <v>도스로프</v>
      </c>
      <c r="E53" t="str">
        <f t="shared" ref="E53" ca="1" si="97">IF(AND(B53&lt;=OFFSET(B53,1,0),NOT(ISBLANK(F53))),
IF(F53=OFFSET(F53,1,0),"같음",""),"")</f>
        <v/>
      </c>
      <c r="F53" t="s">
        <v>389</v>
      </c>
      <c r="G53">
        <v>3</v>
      </c>
      <c r="H53">
        <v>6</v>
      </c>
      <c r="I53">
        <v>0</v>
      </c>
      <c r="J53">
        <v>15</v>
      </c>
      <c r="K53">
        <v>0</v>
      </c>
      <c r="L53">
        <v>0</v>
      </c>
      <c r="M53">
        <v>0</v>
      </c>
      <c r="N53">
        <v>0</v>
      </c>
      <c r="O53">
        <v>0</v>
      </c>
      <c r="P53">
        <v>0</v>
      </c>
      <c r="Q53">
        <v>18</v>
      </c>
      <c r="R53">
        <v>151</v>
      </c>
      <c r="S53" t="str">
        <f>IFERROR(VLOOKUP(R53,[2]WingLookTable!$A:$B,2,0),"캐릭터없음")</f>
        <v>Wing_DustCyanSineOtherFullFast</v>
      </c>
      <c r="T53">
        <f t="shared" ref="T53" ca="1" si="98">VLOOKUP(RANDBETWEEN(1,COUNTA(AD:AD)-1),AD:AE,2,0)</f>
        <v>214</v>
      </c>
      <c r="U53" t="str">
        <f t="shared" ref="U53" ca="1" si="99">IF(ROW()=2,V53,OFFSET(U53,-1,0)&amp;IF(LEN(V53)=0,"",","&amp;V53))</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v>
      </c>
      <c r="V53" t="str">
        <f ca="1">"{"""&amp;A$1&amp;""":"&amp;A53
&amp;","""&amp;B$1&amp;""":"&amp;B53
&amp;IF(LEN(F53)=0,"",","""&amp;F$1&amp;""":"""&amp;F53&amp;"""")
&amp;IF(LEN(F53)=0,"",",""stats"":{")
&amp;IF(LEN(F53)=0,"",""""&amp;G$1&amp;""":"&amp;G53)
&amp;IF(LEN(F53)=0,"",","""&amp;H$1&amp;""":"&amp;H53)
&amp;IF(LEN(F53)=0,"",","""&amp;I$1&amp;""":"&amp;I53)
&amp;IF(LEN(F53)=0,"",","""&amp;J$1&amp;""":"&amp;J53)
&amp;IF(LEN(F53)=0,"",","""&amp;K$1&amp;""":"&amp;K53)
&amp;IF(LEN(F53)=0,"",","""&amp;L$1&amp;""":"&amp;L53)
&amp;IF(LEN(F53)=0,"",","""&amp;M$1&amp;""":"&amp;M53)
&amp;IF(LEN(F53)=0,"",","""&amp;N$1&amp;""":"&amp;N53)
&amp;IF(LEN(F53)=0,"",","""&amp;O$1&amp;""":"&amp;O53)
&amp;IF(LEN(F53)=0,"",","""&amp;P$1&amp;""":"&amp;P53)
&amp;IF(LEN(F53)=0,"",","""&amp;Q$1&amp;""":"&amp;Q53)
&amp;IF(LEN(F53)=0,"",","""&amp;R$1&amp;""":"&amp;R53)
&amp;IF(LEN(F53)=0,"","}")&amp;"}"</f>
        <v>{"dy":23,"sl":2,"id":"Actor0030m","stats":{"tr":3,"trp":6,"str":0,"dex":15,"int":0,"vit":0,"train":0,"wgGr0":0,"wgGr1":0,"wgGr2":0,"wgGr3":18,"wgLk":151}}</v>
      </c>
      <c r="AD53">
        <v>52</v>
      </c>
      <c r="AE53">
        <v>276</v>
      </c>
      <c r="AF53">
        <f>COUNTIF(R:R,AE53)</f>
        <v>1</v>
      </c>
    </row>
    <row r="54" spans="1:32">
      <c r="A54">
        <v>24</v>
      </c>
      <c r="B54">
        <f ca="1">IF(A54&lt;&gt;OFFSET(A54,-1,0),1,OFFSET(B54,-1,0)+1)</f>
        <v>1</v>
      </c>
      <c r="C54" t="str">
        <f t="shared" ca="1" si="67"/>
        <v>Actor2238m</v>
      </c>
      <c r="D54" t="str">
        <f>IF(ISBLANK(F54),"",
IFERROR(VLOOKUP(F54,[2]ActorTable!$A:$H,MATCH("이름참고",[2]ActorTable!$1:$1,0),0),"캐릭터없음"))</f>
        <v>카츄진</v>
      </c>
      <c r="E54" t="str">
        <f t="shared" ca="1" si="68"/>
        <v/>
      </c>
      <c r="F54" t="s">
        <v>354</v>
      </c>
      <c r="G54">
        <v>3</v>
      </c>
      <c r="H54">
        <v>6</v>
      </c>
      <c r="I54">
        <v>5</v>
      </c>
      <c r="J54">
        <v>10</v>
      </c>
      <c r="K54">
        <v>0</v>
      </c>
      <c r="L54">
        <v>0</v>
      </c>
      <c r="M54">
        <v>0</v>
      </c>
      <c r="N54">
        <v>0</v>
      </c>
      <c r="O54">
        <v>0</v>
      </c>
      <c r="P54">
        <v>0</v>
      </c>
      <c r="Q54">
        <v>18</v>
      </c>
      <c r="R54">
        <v>226</v>
      </c>
      <c r="S54" t="str">
        <f>IFERROR(VLOOKUP(R54,[2]WingLookTable!$A:$B,2,0),"캐릭터없음")</f>
        <v>Wing_MultiOtherNoiseFullFast</v>
      </c>
      <c r="T54">
        <f t="shared" ca="1" si="75"/>
        <v>145</v>
      </c>
      <c r="U54"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v>
      </c>
      <c r="V54" t="str">
        <f ca="1">"{"""&amp;A$1&amp;""":"&amp;A54
&amp;","""&amp;B$1&amp;""":"&amp;B54
&amp;IF(LEN(F54)=0,"",","""&amp;F$1&amp;""":"""&amp;F54&amp;"""")
&amp;IF(LEN(F54)=0,"",",""stats"":{")
&amp;IF(LEN(F54)=0,"",""""&amp;G$1&amp;""":"&amp;G54)
&amp;IF(LEN(F54)=0,"",","""&amp;H$1&amp;""":"&amp;H54)
&amp;IF(LEN(F54)=0,"",","""&amp;I$1&amp;""":"&amp;I54)
&amp;IF(LEN(F54)=0,"",","""&amp;J$1&amp;""":"&amp;J54)
&amp;IF(LEN(F54)=0,"",","""&amp;K$1&amp;""":"&amp;K54)
&amp;IF(LEN(F54)=0,"",","""&amp;L$1&amp;""":"&amp;L54)
&amp;IF(LEN(F54)=0,"",","""&amp;M$1&amp;""":"&amp;M54)
&amp;IF(LEN(F54)=0,"",","""&amp;N$1&amp;""":"&amp;N54)
&amp;IF(LEN(F54)=0,"",","""&amp;O$1&amp;""":"&amp;O54)
&amp;IF(LEN(F54)=0,"",","""&amp;P$1&amp;""":"&amp;P54)
&amp;IF(LEN(F54)=0,"",","""&amp;Q$1&amp;""":"&amp;Q54)
&amp;IF(LEN(F54)=0,"",","""&amp;R$1&amp;""":"&amp;R54)
&amp;IF(LEN(F54)=0,"","}")&amp;"}"</f>
        <v>{"dy":24,"sl":1,"id":"Actor3117m","stats":{"tr":3,"trp":6,"str":5,"dex":10,"int":0,"vit":0,"train":0,"wgGr0":0,"wgGr1":0,"wgGr2":0,"wgGr3":18,"wgLk":226}}</v>
      </c>
      <c r="AD54">
        <v>53</v>
      </c>
      <c r="AE54">
        <v>280</v>
      </c>
      <c r="AF54">
        <f>COUNTIF(R:R,AE54)</f>
        <v>1</v>
      </c>
    </row>
    <row r="55" spans="1:32">
      <c r="A55">
        <v>24</v>
      </c>
      <c r="B55">
        <f ca="1">IF(A55&lt;&gt;OFFSET(A55,-1,0),1,OFFSET(B55,-1,0)+1)</f>
        <v>2</v>
      </c>
      <c r="C55" t="str">
        <f t="shared" ca="1" si="67"/>
        <v>Actor1108m</v>
      </c>
      <c r="D55" t="str">
        <f>IF(ISBLANK(F55),"",
IFERROR(VLOOKUP(F55,[2]ActorTable!$A:$H,MATCH("이름참고",[2]ActorTable!$1:$1,0),0),"캐릭터없음"))</f>
        <v>솔</v>
      </c>
      <c r="E55" t="str">
        <f t="shared" ca="1" si="68"/>
        <v/>
      </c>
      <c r="F55" t="s">
        <v>408</v>
      </c>
      <c r="G55">
        <v>3</v>
      </c>
      <c r="H55">
        <v>6</v>
      </c>
      <c r="I55">
        <v>0</v>
      </c>
      <c r="J55">
        <v>0</v>
      </c>
      <c r="K55">
        <v>15</v>
      </c>
      <c r="L55">
        <v>0</v>
      </c>
      <c r="M55">
        <v>0</v>
      </c>
      <c r="N55">
        <v>0</v>
      </c>
      <c r="O55">
        <v>0</v>
      </c>
      <c r="P55">
        <v>0</v>
      </c>
      <c r="Q55">
        <v>18</v>
      </c>
      <c r="R55">
        <v>214</v>
      </c>
      <c r="S55" t="str">
        <f>IFERROR(VLOOKUP(R55,[2]WingLookTable!$A:$B,2,0),"캐릭터없음")</f>
        <v>Wing_GrayStripeSineFullFast</v>
      </c>
      <c r="T55">
        <f t="shared" ca="1" si="75"/>
        <v>312</v>
      </c>
      <c r="U55"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v>
      </c>
      <c r="V55" t="str">
        <f ca="1">"{"""&amp;A$1&amp;""":"&amp;A55
&amp;","""&amp;B$1&amp;""":"&amp;B55
&amp;IF(LEN(F55)=0,"",","""&amp;F$1&amp;""":"""&amp;F55&amp;"""")
&amp;IF(LEN(F55)=0,"",",""stats"":{")
&amp;IF(LEN(F55)=0,"",""""&amp;G$1&amp;""":"&amp;G55)
&amp;IF(LEN(F55)=0,"",","""&amp;H$1&amp;""":"&amp;H55)
&amp;IF(LEN(F55)=0,"",","""&amp;I$1&amp;""":"&amp;I55)
&amp;IF(LEN(F55)=0,"",","""&amp;J$1&amp;""":"&amp;J55)
&amp;IF(LEN(F55)=0,"",","""&amp;K$1&amp;""":"&amp;K55)
&amp;IF(LEN(F55)=0,"",","""&amp;L$1&amp;""":"&amp;L55)
&amp;IF(LEN(F55)=0,"",","""&amp;M$1&amp;""":"&amp;M55)
&amp;IF(LEN(F55)=0,"",","""&amp;N$1&amp;""":"&amp;N55)
&amp;IF(LEN(F55)=0,"",","""&amp;O$1&amp;""":"&amp;O55)
&amp;IF(LEN(F55)=0,"",","""&amp;P$1&amp;""":"&amp;P55)
&amp;IF(LEN(F55)=0,"",","""&amp;Q$1&amp;""":"&amp;Q55)
&amp;IF(LEN(F55)=0,"",","""&amp;R$1&amp;""":"&amp;R55)
&amp;IF(LEN(F55)=0,"","}")&amp;"}"</f>
        <v>{"dy":24,"sl":2,"id":"Actor2015m","stats":{"tr":3,"trp":6,"str":0,"dex":0,"int":15,"vit":0,"train":0,"wgGr0":0,"wgGr1":0,"wgGr2":0,"wgGr3":18,"wgLk":214}}</v>
      </c>
      <c r="AD55">
        <v>54</v>
      </c>
      <c r="AE55">
        <v>284</v>
      </c>
      <c r="AF55">
        <f>COUNTIF(R:R,AE55)</f>
        <v>1</v>
      </c>
    </row>
    <row r="56" spans="1:32">
      <c r="A56">
        <v>25</v>
      </c>
      <c r="B56">
        <f ca="1">IF(A56&lt;&gt;OFFSET(A56,-1,0),1,OFFSET(B56,-1,0)+1)</f>
        <v>1</v>
      </c>
      <c r="C56" t="str">
        <f t="shared" ca="1" si="67"/>
        <v>Actor1108m</v>
      </c>
      <c r="D56" t="str">
        <f>IF(ISBLANK(F56),"",
IFERROR(VLOOKUP(F56,[2]ActorTable!$A:$H,MATCH("이름참고",[2]ActorTable!$1:$1,0),0),"캐릭터없음"))</f>
        <v>닉스</v>
      </c>
      <c r="E56" t="str">
        <f t="shared" ca="1" si="68"/>
        <v/>
      </c>
      <c r="F56" t="s">
        <v>319</v>
      </c>
      <c r="G56">
        <v>3</v>
      </c>
      <c r="H56">
        <v>6</v>
      </c>
      <c r="I56">
        <v>15</v>
      </c>
      <c r="J56">
        <v>0</v>
      </c>
      <c r="K56">
        <v>0</v>
      </c>
      <c r="L56">
        <v>0</v>
      </c>
      <c r="M56">
        <v>0</v>
      </c>
      <c r="N56">
        <v>0</v>
      </c>
      <c r="O56">
        <v>0</v>
      </c>
      <c r="P56">
        <v>0</v>
      </c>
      <c r="Q56">
        <v>18</v>
      </c>
      <c r="R56">
        <v>264</v>
      </c>
      <c r="S56" t="str">
        <f>IFERROR(VLOOKUP(R56,[2]WingLookTable!$A:$B,2,0),"캐릭터없음")</f>
        <v>Wing_SkySineNoneFullFast</v>
      </c>
      <c r="T56">
        <f t="shared" ca="1" si="75"/>
        <v>151</v>
      </c>
      <c r="U56"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v>
      </c>
      <c r="V56" t="str">
        <f ca="1">"{"""&amp;A$1&amp;""":"&amp;A56
&amp;","""&amp;B$1&amp;""":"&amp;B56
&amp;IF(LEN(F56)=0,"",","""&amp;F$1&amp;""":"""&amp;F56&amp;"""")
&amp;IF(LEN(F56)=0,"",",""stats"":{")
&amp;IF(LEN(F56)=0,"",""""&amp;G$1&amp;""":"&amp;G56)
&amp;IF(LEN(F56)=0,"",","""&amp;H$1&amp;""":"&amp;H56)
&amp;IF(LEN(F56)=0,"",","""&amp;I$1&amp;""":"&amp;I56)
&amp;IF(LEN(F56)=0,"",","""&amp;J$1&amp;""":"&amp;J56)
&amp;IF(LEN(F56)=0,"",","""&amp;K$1&amp;""":"&amp;K56)
&amp;IF(LEN(F56)=0,"",","""&amp;L$1&amp;""":"&amp;L56)
&amp;IF(LEN(F56)=0,"",","""&amp;M$1&amp;""":"&amp;M56)
&amp;IF(LEN(F56)=0,"",","""&amp;N$1&amp;""":"&amp;N56)
&amp;IF(LEN(F56)=0,"",","""&amp;O$1&amp;""":"&amp;O56)
&amp;IF(LEN(F56)=0,"",","""&amp;P$1&amp;""":"&amp;P56)
&amp;IF(LEN(F56)=0,"",","""&amp;Q$1&amp;""":"&amp;Q56)
&amp;IF(LEN(F56)=0,"",","""&amp;R$1&amp;""":"&amp;R56)
&amp;IF(LEN(F56)=0,"","}")&amp;"}"</f>
        <v>{"dy":25,"sl":1,"id":"Actor1109m","stats":{"tr":3,"trp":6,"str":15,"dex":0,"int":0,"vit":0,"train":0,"wgGr0":0,"wgGr1":0,"wgGr2":0,"wgGr3":18,"wgLk":264}}</v>
      </c>
      <c r="AD56">
        <v>55</v>
      </c>
      <c r="AE56">
        <v>288</v>
      </c>
      <c r="AF56">
        <f>COUNTIF(R:R,AE56)</f>
        <v>1</v>
      </c>
    </row>
    <row r="57" spans="1:32">
      <c r="A57">
        <v>25</v>
      </c>
      <c r="B57">
        <f ca="1">IF(A57&lt;&gt;OFFSET(A57,-1,0),1,OFFSET(B57,-1,0)+1)</f>
        <v>2</v>
      </c>
      <c r="C57" t="str">
        <f t="shared" ca="1" si="67"/>
        <v>Actor0201m</v>
      </c>
      <c r="D57" t="str">
        <f>IF(ISBLANK(F57),"",
IFERROR(VLOOKUP(F57,[2]ActorTable!$A:$H,MATCH("이름참고",[2]ActorTable!$1:$1,0),0),"캐릭터없음"))</f>
        <v>러센트</v>
      </c>
      <c r="E57" t="str">
        <f t="shared" ca="1" si="68"/>
        <v/>
      </c>
      <c r="F57" t="s">
        <v>384</v>
      </c>
      <c r="G57">
        <v>3</v>
      </c>
      <c r="H57">
        <v>6</v>
      </c>
      <c r="I57">
        <v>10</v>
      </c>
      <c r="J57">
        <v>0</v>
      </c>
      <c r="K57">
        <v>0</v>
      </c>
      <c r="L57">
        <v>5</v>
      </c>
      <c r="M57">
        <v>0</v>
      </c>
      <c r="N57">
        <v>0</v>
      </c>
      <c r="O57">
        <v>0</v>
      </c>
      <c r="P57">
        <v>0</v>
      </c>
      <c r="Q57">
        <v>18</v>
      </c>
      <c r="R57">
        <v>344</v>
      </c>
      <c r="S57" t="str">
        <f>IFERROR(VLOOKUP(R57,[2]WingLookTable!$A:$B,2,0),"캐릭터없음")</f>
        <v>Wing_DustYellowOtherStripeFullSlow</v>
      </c>
      <c r="T57">
        <f t="shared" ca="1" si="75"/>
        <v>369</v>
      </c>
      <c r="U57"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v>
      </c>
      <c r="V57" t="str">
        <f ca="1">"{"""&amp;A$1&amp;""":"&amp;A57
&amp;","""&amp;B$1&amp;""":"&amp;B57
&amp;IF(LEN(F57)=0,"",","""&amp;F$1&amp;""":"""&amp;F57&amp;"""")
&amp;IF(LEN(F57)=0,"",",""stats"":{")
&amp;IF(LEN(F57)=0,"",""""&amp;G$1&amp;""":"&amp;G57)
&amp;IF(LEN(F57)=0,"",","""&amp;H$1&amp;""":"&amp;H57)
&amp;IF(LEN(F57)=0,"",","""&amp;I$1&amp;""":"&amp;I57)
&amp;IF(LEN(F57)=0,"",","""&amp;J$1&amp;""":"&amp;J57)
&amp;IF(LEN(F57)=0,"",","""&amp;K$1&amp;""":"&amp;K57)
&amp;IF(LEN(F57)=0,"",","""&amp;L$1&amp;""":"&amp;L57)
&amp;IF(LEN(F57)=0,"",","""&amp;M$1&amp;""":"&amp;M57)
&amp;IF(LEN(F57)=0,"",","""&amp;N$1&amp;""":"&amp;N57)
&amp;IF(LEN(F57)=0,"",","""&amp;O$1&amp;""":"&amp;O57)
&amp;IF(LEN(F57)=0,"",","""&amp;P$1&amp;""":"&amp;P57)
&amp;IF(LEN(F57)=0,"",","""&amp;Q$1&amp;""":"&amp;Q57)
&amp;IF(LEN(F57)=0,"",","""&amp;R$1&amp;""":"&amp;R57)
&amp;IF(LEN(F57)=0,"","}")&amp;"}"</f>
        <v>{"dy":25,"sl":2,"id":"Actor0024m","stats":{"tr":3,"trp":6,"str":10,"dex":0,"int":0,"vit":5,"train":0,"wgGr0":0,"wgGr1":0,"wgGr2":0,"wgGr3":18,"wgLk":344}}</v>
      </c>
      <c r="AD57">
        <v>56</v>
      </c>
      <c r="AE57">
        <v>291</v>
      </c>
      <c r="AF57">
        <f>COUNTIF(R:R,AE57)</f>
        <v>1</v>
      </c>
    </row>
    <row r="58" spans="1:32">
      <c r="A58">
        <v>26</v>
      </c>
      <c r="B58">
        <f ca="1">IF(A58&lt;&gt;OFFSET(A58,-1,0),1,OFFSET(B58,-1,0)+1)</f>
        <v>1</v>
      </c>
      <c r="C58" t="str">
        <f t="shared" ref="C58:C59" ca="1" si="100">VLOOKUP(RANDBETWEEN(1,COUNTA(Z:Z)-1),Z:AA,2,0)</f>
        <v>Actor3114m</v>
      </c>
      <c r="D58" t="str">
        <f>IF(ISBLANK(F58),"",
IFERROR(VLOOKUP(F58,[2]ActorTable!$A:$H,MATCH("이름참고",[2]ActorTable!$1:$1,0),0),"캐릭터없음"))</f>
        <v>베이</v>
      </c>
      <c r="E58" t="str">
        <f t="shared" ref="E58:E59" ca="1" si="101">IF(AND(B58&lt;=OFFSET(B58,1,0),NOT(ISBLANK(F58))),
IF(F58=OFFSET(F58,1,0),"같음",""),"")</f>
        <v/>
      </c>
      <c r="F58" t="s">
        <v>315</v>
      </c>
      <c r="G58">
        <v>3</v>
      </c>
      <c r="H58">
        <v>6</v>
      </c>
      <c r="I58">
        <v>8</v>
      </c>
      <c r="J58">
        <v>7</v>
      </c>
      <c r="K58">
        <v>0</v>
      </c>
      <c r="L58">
        <v>0</v>
      </c>
      <c r="M58">
        <v>0</v>
      </c>
      <c r="N58">
        <v>0</v>
      </c>
      <c r="O58">
        <v>0</v>
      </c>
      <c r="P58">
        <v>0</v>
      </c>
      <c r="Q58">
        <v>18</v>
      </c>
      <c r="R58">
        <v>284</v>
      </c>
      <c r="S58" t="str">
        <f>IFERROR(VLOOKUP(R58,[2]WingLookTable!$A:$B,2,0),"캐릭터없음")</f>
        <v>Wing_YellowOtherNoiseStripeFast</v>
      </c>
      <c r="T58">
        <f t="shared" ref="T58" ca="1" si="102">VLOOKUP(RANDBETWEEN(1,COUNTA(AD:AD)-1),AD:AE,2,0)</f>
        <v>264</v>
      </c>
      <c r="U58"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v>
      </c>
      <c r="V58" t="str">
        <f ca="1">"{"""&amp;A$1&amp;""":"&amp;A58
&amp;","""&amp;B$1&amp;""":"&amp;B58
&amp;IF(LEN(F58)=0,"",","""&amp;F$1&amp;""":"""&amp;F58&amp;"""")
&amp;IF(LEN(F58)=0,"",",""stats"":{")
&amp;IF(LEN(F58)=0,"",""""&amp;G$1&amp;""":"&amp;G58)
&amp;IF(LEN(F58)=0,"",","""&amp;H$1&amp;""":"&amp;H58)
&amp;IF(LEN(F58)=0,"",","""&amp;I$1&amp;""":"&amp;I58)
&amp;IF(LEN(F58)=0,"",","""&amp;J$1&amp;""":"&amp;J58)
&amp;IF(LEN(F58)=0,"",","""&amp;K$1&amp;""":"&amp;K58)
&amp;IF(LEN(F58)=0,"",","""&amp;L$1&amp;""":"&amp;L58)
&amp;IF(LEN(F58)=0,"",","""&amp;M$1&amp;""":"&amp;M58)
&amp;IF(LEN(F58)=0,"",","""&amp;N$1&amp;""":"&amp;N58)
&amp;IF(LEN(F58)=0,"",","""&amp;O$1&amp;""":"&amp;O58)
&amp;IF(LEN(F58)=0,"",","""&amp;P$1&amp;""":"&amp;P58)
&amp;IF(LEN(F58)=0,"",","""&amp;Q$1&amp;""":"&amp;Q58)
&amp;IF(LEN(F58)=0,"",","""&amp;R$1&amp;""":"&amp;R58)
&amp;IF(LEN(F58)=0,"","}")&amp;"}"</f>
        <v>{"dy":26,"sl":1,"id":"Actor0104m","stats":{"tr":3,"trp":6,"str":8,"dex":7,"int":0,"vit":0,"train":0,"wgGr0":0,"wgGr1":0,"wgGr2":0,"wgGr3":18,"wgLk":284}}</v>
      </c>
      <c r="AD58">
        <v>57</v>
      </c>
      <c r="AE58">
        <v>294</v>
      </c>
      <c r="AF58">
        <f>COUNTIF(R:R,AE58)</f>
        <v>0</v>
      </c>
    </row>
    <row r="59" spans="1:32">
      <c r="A59">
        <v>26</v>
      </c>
      <c r="B59">
        <f ca="1">IF(A59&lt;&gt;OFFSET(A59,-1,0),1,OFFSET(B59,-1,0)+1)</f>
        <v>2</v>
      </c>
      <c r="C59" t="str">
        <f t="shared" ca="1" si="100"/>
        <v>Actor0125m</v>
      </c>
      <c r="D59" t="str">
        <f>IF(ISBLANK(F59),"",
IFERROR(VLOOKUP(F59,[2]ActorTable!$A:$H,MATCH("이름참고",[2]ActorTable!$1:$1,0),0),"캐릭터없음"))</f>
        <v>클라크</v>
      </c>
      <c r="E59" t="str">
        <f t="shared" ca="1" si="101"/>
        <v/>
      </c>
      <c r="F59" t="s">
        <v>370</v>
      </c>
      <c r="G59">
        <v>3</v>
      </c>
      <c r="H59">
        <v>6</v>
      </c>
      <c r="I59">
        <v>0</v>
      </c>
      <c r="J59">
        <v>8</v>
      </c>
      <c r="K59">
        <v>7</v>
      </c>
      <c r="L59">
        <v>0</v>
      </c>
      <c r="M59">
        <v>0</v>
      </c>
      <c r="N59">
        <v>0</v>
      </c>
      <c r="O59">
        <v>0</v>
      </c>
      <c r="P59">
        <v>0</v>
      </c>
      <c r="Q59">
        <v>18</v>
      </c>
      <c r="R59">
        <v>360</v>
      </c>
      <c r="S59" t="str">
        <f>IFERROR(VLOOKUP(R59,[2]WingLookTable!$A:$B,2,0),"캐릭터없음")</f>
        <v>Wing_MultiFullSineStripeSlow</v>
      </c>
      <c r="T59">
        <f t="shared" ref="T59" ca="1" si="103">VLOOKUP(RANDBETWEEN(1,COUNTA(AD:AD)-1),AD:AE,2,0)</f>
        <v>324</v>
      </c>
      <c r="U59" t="str">
        <f t="shared" ref="U59" ca="1" si="104">IF(ROW()=2,V59,OFFSET(U59,-1,0)&amp;IF(LEN(V59)=0,"",","&amp;V59))</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v>
      </c>
      <c r="V59" t="str">
        <f ca="1">"{"""&amp;A$1&amp;""":"&amp;A59
&amp;","""&amp;B$1&amp;""":"&amp;B59
&amp;IF(LEN(F59)=0,"",","""&amp;F$1&amp;""":"""&amp;F59&amp;"""")
&amp;IF(LEN(F59)=0,"",",""stats"":{")
&amp;IF(LEN(F59)=0,"",""""&amp;G$1&amp;""":"&amp;G59)
&amp;IF(LEN(F59)=0,"",","""&amp;H$1&amp;""":"&amp;H59)
&amp;IF(LEN(F59)=0,"",","""&amp;I$1&amp;""":"&amp;I59)
&amp;IF(LEN(F59)=0,"",","""&amp;J$1&amp;""":"&amp;J59)
&amp;IF(LEN(F59)=0,"",","""&amp;K$1&amp;""":"&amp;K59)
&amp;IF(LEN(F59)=0,"",","""&amp;L$1&amp;""":"&amp;L59)
&amp;IF(LEN(F59)=0,"",","""&amp;M$1&amp;""":"&amp;M59)
&amp;IF(LEN(F59)=0,"",","""&amp;N$1&amp;""":"&amp;N59)
&amp;IF(LEN(F59)=0,"",","""&amp;O$1&amp;""":"&amp;O59)
&amp;IF(LEN(F59)=0,"",","""&amp;P$1&amp;""":"&amp;P59)
&amp;IF(LEN(F59)=0,"",","""&amp;Q$1&amp;""":"&amp;Q59)
&amp;IF(LEN(F59)=0,"",","""&amp;R$1&amp;""":"&amp;R59)
&amp;IF(LEN(F59)=0,"","}")&amp;"}"</f>
        <v>{"dy":26,"sl":2,"id":"Actor2011m","stats":{"tr":3,"trp":6,"str":0,"dex":8,"int":7,"vit":0,"train":0,"wgGr0":0,"wgGr1":0,"wgGr2":0,"wgGr3":18,"wgLk":360}}</v>
      </c>
      <c r="AD59">
        <v>58</v>
      </c>
      <c r="AE59">
        <v>297</v>
      </c>
      <c r="AF59">
        <f>COUNTIF(R:R,AE59)</f>
        <v>1</v>
      </c>
    </row>
    <row r="60" spans="1:32">
      <c r="A60">
        <v>27</v>
      </c>
      <c r="B60">
        <f ca="1">IF(A60&lt;&gt;OFFSET(A60,-1,0),1,OFFSET(B60,-1,0)+1)</f>
        <v>1</v>
      </c>
      <c r="C60" t="str">
        <f t="shared" ca="1" si="67"/>
        <v>Actor2103m</v>
      </c>
      <c r="D60" t="str">
        <f>IF(ISBLANK(F60),"",
IFERROR(VLOOKUP(F60,[2]ActorTable!$A:$H,MATCH("이름참고",[2]ActorTable!$1:$1,0),0),"캐릭터없음"))</f>
        <v>테이슨</v>
      </c>
      <c r="E60" t="str">
        <f t="shared" ca="1" si="68"/>
        <v/>
      </c>
      <c r="F60" t="s">
        <v>360</v>
      </c>
      <c r="G60">
        <v>3</v>
      </c>
      <c r="H60">
        <v>6</v>
      </c>
      <c r="I60">
        <v>0</v>
      </c>
      <c r="J60">
        <v>5</v>
      </c>
      <c r="K60">
        <v>0</v>
      </c>
      <c r="L60">
        <v>10</v>
      </c>
      <c r="M60">
        <v>0</v>
      </c>
      <c r="N60">
        <v>0</v>
      </c>
      <c r="O60">
        <v>0</v>
      </c>
      <c r="P60">
        <v>0</v>
      </c>
      <c r="Q60">
        <v>18</v>
      </c>
      <c r="R60">
        <v>148</v>
      </c>
      <c r="S60" t="str">
        <f>IFERROR(VLOOKUP(R60,[2]WingLookTable!$A:$B,2,0),"캐릭터없음")</f>
        <v>Wing_DustCyanPatternFullFullSlow</v>
      </c>
      <c r="T60">
        <f t="shared" ref="T60:T63" ca="1" si="105">VLOOKUP(RANDBETWEEN(1,COUNTA(AD:AD)-1),AD:AE,2,0)</f>
        <v>328</v>
      </c>
      <c r="U60" t="str">
        <f t="shared" ref="U60:U63" ca="1" si="106">IF(ROW()=2,V60,OFFSET(U60,-1,0)&amp;IF(LEN(V60)=0,"",","&amp;V60))</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v>
      </c>
      <c r="V60" t="str">
        <f ca="1">"{"""&amp;A$1&amp;""":"&amp;A60
&amp;","""&amp;B$1&amp;""":"&amp;B60
&amp;IF(LEN(F60)=0,"",","""&amp;F$1&amp;""":"""&amp;F60&amp;"""")
&amp;IF(LEN(F60)=0,"",",""stats"":{")
&amp;IF(LEN(F60)=0,"",""""&amp;G$1&amp;""":"&amp;G60)
&amp;IF(LEN(F60)=0,"",","""&amp;H$1&amp;""":"&amp;H60)
&amp;IF(LEN(F60)=0,"",","""&amp;I$1&amp;""":"&amp;I60)
&amp;IF(LEN(F60)=0,"",","""&amp;J$1&amp;""":"&amp;J60)
&amp;IF(LEN(F60)=0,"",","""&amp;K$1&amp;""":"&amp;K60)
&amp;IF(LEN(F60)=0,"",","""&amp;L$1&amp;""":"&amp;L60)
&amp;IF(LEN(F60)=0,"",","""&amp;M$1&amp;""":"&amp;M60)
&amp;IF(LEN(F60)=0,"",","""&amp;N$1&amp;""":"&amp;N60)
&amp;IF(LEN(F60)=0,"",","""&amp;O$1&amp;""":"&amp;O60)
&amp;IF(LEN(F60)=0,"",","""&amp;P$1&amp;""":"&amp;P60)
&amp;IF(LEN(F60)=0,"",","""&amp;Q$1&amp;""":"&amp;Q60)
&amp;IF(LEN(F60)=0,"",","""&amp;R$1&amp;""":"&amp;R60)
&amp;IF(LEN(F60)=0,"","}")&amp;"}"</f>
        <v>{"dy":27,"sl":1,"id":"Actor1108m","stats":{"tr":3,"trp":6,"str":0,"dex":5,"int":0,"vit":10,"train":0,"wgGr0":0,"wgGr1":0,"wgGr2":0,"wgGr3":18,"wgLk":148}}</v>
      </c>
      <c r="AD60">
        <v>59</v>
      </c>
      <c r="AE60">
        <v>300</v>
      </c>
      <c r="AF60">
        <f>COUNTIF(R:R,AE60)</f>
        <v>1</v>
      </c>
    </row>
    <row r="61" spans="1:32">
      <c r="A61">
        <v>27</v>
      </c>
      <c r="B61">
        <f ca="1">IF(A61&lt;&gt;OFFSET(A61,-1,0),1,OFFSET(B61,-1,0)+1)</f>
        <v>2</v>
      </c>
      <c r="C61" t="str">
        <f t="shared" ref="C61" ca="1" si="107">VLOOKUP(RANDBETWEEN(1,COUNTA(Z:Z)-1),Z:AA,2,0)</f>
        <v>Actor0201m</v>
      </c>
      <c r="D61" t="str">
        <f>IF(ISBLANK(F61),"",
IFERROR(VLOOKUP(F61,[2]ActorTable!$A:$H,MATCH("이름참고",[2]ActorTable!$1:$1,0),0),"캐릭터없음"))</f>
        <v>롤라</v>
      </c>
      <c r="E61" t="str">
        <f t="shared" ref="E61" ca="1" si="108">IF(AND(B61&lt;=OFFSET(B61,1,0),NOT(ISBLANK(F61))),
IF(F61=OFFSET(F61,1,0),"같음",""),"")</f>
        <v/>
      </c>
      <c r="F61" t="s">
        <v>327</v>
      </c>
      <c r="G61">
        <v>3</v>
      </c>
      <c r="H61">
        <v>6</v>
      </c>
      <c r="I61">
        <v>0</v>
      </c>
      <c r="J61">
        <v>5</v>
      </c>
      <c r="K61">
        <v>10</v>
      </c>
      <c r="L61">
        <v>0</v>
      </c>
      <c r="M61">
        <v>0</v>
      </c>
      <c r="N61">
        <v>0</v>
      </c>
      <c r="O61">
        <v>0</v>
      </c>
      <c r="P61">
        <v>0</v>
      </c>
      <c r="Q61">
        <v>18</v>
      </c>
      <c r="R61">
        <v>154</v>
      </c>
      <c r="S61" t="str">
        <f>IFERROR(VLOOKUP(R61,[2]WingLookTable!$A:$B,2,0),"캐릭터없음")</f>
        <v>Wing_DustFireSinePatternFullSlow</v>
      </c>
      <c r="T61">
        <f t="shared" ca="1" si="105"/>
        <v>178</v>
      </c>
      <c r="U61" t="str">
        <f t="shared" ca="1" si="106"/>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v>
      </c>
      <c r="V61" t="str">
        <f ca="1">"{"""&amp;A$1&amp;""":"&amp;A61
&amp;","""&amp;B$1&amp;""":"&amp;B61
&amp;IF(LEN(F61)=0,"",","""&amp;F$1&amp;""":"""&amp;F61&amp;"""")
&amp;IF(LEN(F61)=0,"",",""stats"":{")
&amp;IF(LEN(F61)=0,"",""""&amp;G$1&amp;""":"&amp;G61)
&amp;IF(LEN(F61)=0,"",","""&amp;H$1&amp;""":"&amp;H61)
&amp;IF(LEN(F61)=0,"",","""&amp;I$1&amp;""":"&amp;I61)
&amp;IF(LEN(F61)=0,"",","""&amp;J$1&amp;""":"&amp;J61)
&amp;IF(LEN(F61)=0,"",","""&amp;K$1&amp;""":"&amp;K61)
&amp;IF(LEN(F61)=0,"",","""&amp;L$1&amp;""":"&amp;L61)
&amp;IF(LEN(F61)=0,"",","""&amp;M$1&amp;""":"&amp;M61)
&amp;IF(LEN(F61)=0,"",","""&amp;N$1&amp;""":"&amp;N61)
&amp;IF(LEN(F61)=0,"",","""&amp;O$1&amp;""":"&amp;O61)
&amp;IF(LEN(F61)=0,"",","""&amp;P$1&amp;""":"&amp;P61)
&amp;IF(LEN(F61)=0,"",","""&amp;Q$1&amp;""":"&amp;Q61)
&amp;IF(LEN(F61)=0,"",","""&amp;R$1&amp;""":"&amp;R61)
&amp;IF(LEN(F61)=0,"","}")&amp;"}"</f>
        <v>{"dy":27,"sl":2,"id":"Actor3019m","stats":{"tr":3,"trp":6,"str":0,"dex":5,"int":10,"vit":0,"train":0,"wgGr0":0,"wgGr1":0,"wgGr2":0,"wgGr3":18,"wgLk":154}}</v>
      </c>
      <c r="AD61">
        <v>60</v>
      </c>
      <c r="AE61">
        <v>303</v>
      </c>
      <c r="AF61">
        <f>COUNTIF(R:R,AE61)</f>
        <v>1</v>
      </c>
    </row>
    <row r="62" spans="1:32">
      <c r="A62">
        <v>28</v>
      </c>
      <c r="B62">
        <f ca="1">IF(A62&lt;&gt;OFFSET(A62,-1,0),1,OFFSET(B62,-1,0)+1)</f>
        <v>1</v>
      </c>
      <c r="C62" t="str">
        <f t="shared" ref="C62:C63" ca="1" si="109">VLOOKUP(RANDBETWEEN(1,COUNTA(Z:Z)-1),Z:AA,2,0)</f>
        <v>Actor3021m</v>
      </c>
      <c r="D62" t="str">
        <f>IF(ISBLANK(F62),"",
IFERROR(VLOOKUP(F62,[2]ActorTable!$A:$H,MATCH("이름참고",[2]ActorTable!$1:$1,0),0),"캐릭터없음"))</f>
        <v>메릴</v>
      </c>
      <c r="E62" t="str">
        <f t="shared" ref="E62:E63" ca="1" si="110">IF(AND(B62&lt;=OFFSET(B62,1,0),NOT(ISBLANK(F62))),
IF(F62=OFFSET(F62,1,0),"같음",""),"")</f>
        <v/>
      </c>
      <c r="F62" t="s">
        <v>432</v>
      </c>
      <c r="G62">
        <v>3</v>
      </c>
      <c r="H62">
        <v>6</v>
      </c>
      <c r="I62">
        <v>8</v>
      </c>
      <c r="J62">
        <v>0</v>
      </c>
      <c r="K62">
        <v>7</v>
      </c>
      <c r="L62">
        <v>0</v>
      </c>
      <c r="M62">
        <v>0</v>
      </c>
      <c r="N62">
        <v>0</v>
      </c>
      <c r="O62">
        <v>0</v>
      </c>
      <c r="P62">
        <v>0</v>
      </c>
      <c r="Q62">
        <v>18</v>
      </c>
      <c r="R62">
        <v>129</v>
      </c>
      <c r="S62" t="str">
        <f>IFERROR(VLOOKUP(R62,[2]WingLookTable!$A:$B,2,0),"캐릭터없음")</f>
        <v>Wing_CyanOtherBeeStripeFast</v>
      </c>
      <c r="T62">
        <f t="shared" ca="1" si="105"/>
        <v>352</v>
      </c>
      <c r="U62" t="str">
        <f t="shared" ca="1" si="106"/>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v>
      </c>
      <c r="V62" t="str">
        <f ca="1">"{"""&amp;A$1&amp;""":"&amp;A62
&amp;","""&amp;B$1&amp;""":"&amp;B62
&amp;IF(LEN(F62)=0,"",","""&amp;F$1&amp;""":"""&amp;F62&amp;"""")
&amp;IF(LEN(F62)=0,"",",""stats"":{")
&amp;IF(LEN(F62)=0,"",""""&amp;G$1&amp;""":"&amp;G62)
&amp;IF(LEN(F62)=0,"",","""&amp;H$1&amp;""":"&amp;H62)
&amp;IF(LEN(F62)=0,"",","""&amp;I$1&amp;""":"&amp;I62)
&amp;IF(LEN(F62)=0,"",","""&amp;J$1&amp;""":"&amp;J62)
&amp;IF(LEN(F62)=0,"",","""&amp;K$1&amp;""":"&amp;K62)
&amp;IF(LEN(F62)=0,"",","""&amp;L$1&amp;""":"&amp;L62)
&amp;IF(LEN(F62)=0,"",","""&amp;M$1&amp;""":"&amp;M62)
&amp;IF(LEN(F62)=0,"",","""&amp;N$1&amp;""":"&amp;N62)
&amp;IF(LEN(F62)=0,"",","""&amp;O$1&amp;""":"&amp;O62)
&amp;IF(LEN(F62)=0,"",","""&amp;P$1&amp;""":"&amp;P62)
&amp;IF(LEN(F62)=0,"",","""&amp;Q$1&amp;""":"&amp;Q62)
&amp;IF(LEN(F62)=0,"",","""&amp;R$1&amp;""":"&amp;R62)
&amp;IF(LEN(F62)=0,"","}")&amp;"}"</f>
        <v>{"dy":28,"sl":1,"id":"Actor3212m","stats":{"tr":3,"trp":6,"str":8,"dex":0,"int":7,"vit":0,"train":0,"wgGr0":0,"wgGr1":0,"wgGr2":0,"wgGr3":18,"wgLk":129}}</v>
      </c>
      <c r="AD62">
        <v>61</v>
      </c>
      <c r="AE62">
        <v>306</v>
      </c>
      <c r="AF62">
        <f>COUNTIF(R:R,AE62)</f>
        <v>1</v>
      </c>
    </row>
    <row r="63" spans="1:32">
      <c r="A63">
        <v>28</v>
      </c>
      <c r="B63">
        <f ca="1">IF(A63&lt;&gt;OFFSET(A63,-1,0),1,OFFSET(B63,-1,0)+1)</f>
        <v>2</v>
      </c>
      <c r="C63" t="str">
        <f t="shared" ca="1" si="109"/>
        <v>Actor3114m</v>
      </c>
      <c r="D63" t="str">
        <f>IF(ISBLANK(F63),"",
IFERROR(VLOOKUP(F63,[2]ActorTable!$A:$H,MATCH("이름참고",[2]ActorTable!$1:$1,0),0),"캐릭터없음"))</f>
        <v>카츄진</v>
      </c>
      <c r="E63" t="str">
        <f t="shared" ca="1" si="110"/>
        <v/>
      </c>
      <c r="F63" t="s">
        <v>326</v>
      </c>
      <c r="G63">
        <v>3</v>
      </c>
      <c r="H63">
        <v>6</v>
      </c>
      <c r="I63">
        <v>0</v>
      </c>
      <c r="J63">
        <v>0</v>
      </c>
      <c r="K63">
        <v>15</v>
      </c>
      <c r="L63">
        <v>0</v>
      </c>
      <c r="M63">
        <v>0</v>
      </c>
      <c r="N63">
        <v>0</v>
      </c>
      <c r="O63">
        <v>0</v>
      </c>
      <c r="P63">
        <v>0</v>
      </c>
      <c r="Q63">
        <v>18</v>
      </c>
      <c r="R63">
        <v>196</v>
      </c>
      <c r="S63" t="str">
        <f>IFERROR(VLOOKUP(R63,[2]WingLookTable!$A:$B,2,0),"캐릭터없음")</f>
        <v>Wing_FireBeeSineWingSlow</v>
      </c>
      <c r="T63">
        <f t="shared" ca="1" si="105"/>
        <v>344</v>
      </c>
      <c r="U63" t="str">
        <f t="shared" ca="1" si="106"/>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v>
      </c>
      <c r="V63" t="str">
        <f ca="1">"{"""&amp;A$1&amp;""":"&amp;A63
&amp;","""&amp;B$1&amp;""":"&amp;B63
&amp;IF(LEN(F63)=0,"",","""&amp;F$1&amp;""":"""&amp;F63&amp;"""")
&amp;IF(LEN(F63)=0,"",",""stats"":{")
&amp;IF(LEN(F63)=0,"",""""&amp;G$1&amp;""":"&amp;G63)
&amp;IF(LEN(F63)=0,"",","""&amp;H$1&amp;""":"&amp;H63)
&amp;IF(LEN(F63)=0,"",","""&amp;I$1&amp;""":"&amp;I63)
&amp;IF(LEN(F63)=0,"",","""&amp;J$1&amp;""":"&amp;J63)
&amp;IF(LEN(F63)=0,"",","""&amp;K$1&amp;""":"&amp;K63)
&amp;IF(LEN(F63)=0,"",","""&amp;L$1&amp;""":"&amp;L63)
&amp;IF(LEN(F63)=0,"",","""&amp;M$1&amp;""":"&amp;M63)
&amp;IF(LEN(F63)=0,"",","""&amp;N$1&amp;""":"&amp;N63)
&amp;IF(LEN(F63)=0,"",","""&amp;O$1&amp;""":"&amp;O63)
&amp;IF(LEN(F63)=0,"",","""&amp;P$1&amp;""":"&amp;P63)
&amp;IF(LEN(F63)=0,"",","""&amp;Q$1&amp;""":"&amp;Q63)
&amp;IF(LEN(F63)=0,"",","""&amp;R$1&amp;""":"&amp;R63)
&amp;IF(LEN(F63)=0,"","}")&amp;"}"</f>
        <v>{"dy":28,"sl":2,"id":"Actor3117m","stats":{"tr":3,"trp":6,"str":0,"dex":0,"int":15,"vit":0,"train":0,"wgGr0":0,"wgGr1":0,"wgGr2":0,"wgGr3":18,"wgLk":196}}</v>
      </c>
      <c r="AD63">
        <v>62</v>
      </c>
      <c r="AE63">
        <v>309</v>
      </c>
      <c r="AF63">
        <f>COUNTIF(R:R,AE63)</f>
        <v>0</v>
      </c>
    </row>
    <row r="64" spans="1:32">
      <c r="A64">
        <v>28</v>
      </c>
      <c r="B64">
        <f ca="1">IF(A64&lt;&gt;OFFSET(A64,-1,0),1,OFFSET(B64,-1,0)+1)</f>
        <v>3</v>
      </c>
      <c r="C64" t="str">
        <f t="shared" ref="C64" ca="1" si="111">VLOOKUP(RANDBETWEEN(1,COUNTA(Z:Z)-1),Z:AA,2,0)</f>
        <v>Actor0037m</v>
      </c>
      <c r="D64" t="str">
        <f>IF(ISBLANK(F64),"",
IFERROR(VLOOKUP(F64,[2]ActorTable!$A:$H,MATCH("이름참고",[2]ActorTable!$1:$1,0),0),"캐릭터없음"))</f>
        <v>헤르윈</v>
      </c>
      <c r="E64" t="str">
        <f t="shared" ref="E64" ca="1" si="112">IF(AND(B64&lt;=OFFSET(B64,1,0),NOT(ISBLANK(F64))),
IF(F64=OFFSET(F64,1,0),"같음",""),"")</f>
        <v/>
      </c>
      <c r="F64" t="s">
        <v>365</v>
      </c>
      <c r="G64">
        <v>3</v>
      </c>
      <c r="H64">
        <v>6</v>
      </c>
      <c r="I64">
        <v>7</v>
      </c>
      <c r="J64">
        <v>8</v>
      </c>
      <c r="K64">
        <v>0</v>
      </c>
      <c r="L64">
        <v>0</v>
      </c>
      <c r="M64">
        <v>0</v>
      </c>
      <c r="N64">
        <v>0</v>
      </c>
      <c r="O64">
        <v>0</v>
      </c>
      <c r="P64">
        <v>0</v>
      </c>
      <c r="Q64">
        <v>18</v>
      </c>
      <c r="R64">
        <v>280</v>
      </c>
      <c r="S64" t="str">
        <f>IFERROR(VLOOKUP(R64,[2]WingLookTable!$A:$B,2,0),"캐릭터없음")</f>
        <v>Wing_YellowFullSineStripeSlow</v>
      </c>
      <c r="T64">
        <f t="shared" ref="T64" ca="1" si="113">VLOOKUP(RANDBETWEEN(1,COUNTA(AD:AD)-1),AD:AE,2,0)</f>
        <v>154</v>
      </c>
      <c r="U64" t="str">
        <f t="shared" ref="U64" ca="1" si="114">IF(ROW()=2,V64,OFFSET(U64,-1,0)&amp;IF(LEN(V64)=0,"",","&amp;V64))</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v>
      </c>
      <c r="V64" t="str">
        <f ca="1">"{"""&amp;A$1&amp;""":"&amp;A64
&amp;","""&amp;B$1&amp;""":"&amp;B64
&amp;IF(LEN(F64)=0,"",","""&amp;F$1&amp;""":"""&amp;F64&amp;"""")
&amp;IF(LEN(F64)=0,"",",""stats"":{")
&amp;IF(LEN(F64)=0,"",""""&amp;G$1&amp;""":"&amp;G64)
&amp;IF(LEN(F64)=0,"",","""&amp;H$1&amp;""":"&amp;H64)
&amp;IF(LEN(F64)=0,"",","""&amp;I$1&amp;""":"&amp;I64)
&amp;IF(LEN(F64)=0,"",","""&amp;J$1&amp;""":"&amp;J64)
&amp;IF(LEN(F64)=0,"",","""&amp;K$1&amp;""":"&amp;K64)
&amp;IF(LEN(F64)=0,"",","""&amp;L$1&amp;""":"&amp;L64)
&amp;IF(LEN(F64)=0,"",","""&amp;M$1&amp;""":"&amp;M64)
&amp;IF(LEN(F64)=0,"",","""&amp;N$1&amp;""":"&amp;N64)
&amp;IF(LEN(F64)=0,"",","""&amp;O$1&amp;""":"&amp;O64)
&amp;IF(LEN(F64)=0,"",","""&amp;P$1&amp;""":"&amp;P64)
&amp;IF(LEN(F64)=0,"",","""&amp;Q$1&amp;""":"&amp;Q64)
&amp;IF(LEN(F64)=0,"",","""&amp;R$1&amp;""":"&amp;R64)
&amp;IF(LEN(F64)=0,"","}")&amp;"}"</f>
        <v>{"dy":28,"sl":3,"id":"Actor0007m","stats":{"tr":3,"trp":6,"str":7,"dex":8,"int":0,"vit":0,"train":0,"wgGr0":0,"wgGr1":0,"wgGr2":0,"wgGr3":18,"wgLk":280}}</v>
      </c>
      <c r="AD64">
        <v>63</v>
      </c>
      <c r="AE64">
        <v>312</v>
      </c>
      <c r="AF64">
        <f>COUNTIF(R:R,AE64)</f>
        <v>1</v>
      </c>
    </row>
    <row r="65" spans="1:32">
      <c r="A65">
        <v>29</v>
      </c>
      <c r="B65">
        <f ca="1">IF(A65&lt;&gt;OFFSET(A65,-1,0),1,OFFSET(B65,-1,0)+1)</f>
        <v>1</v>
      </c>
      <c r="C65" t="str">
        <f t="shared" ca="1" si="67"/>
        <v>Actor3231m</v>
      </c>
      <c r="D65" t="str">
        <f>IF(ISBLANK(F65),"",
IFERROR(VLOOKUP(F65,[2]ActorTable!$A:$H,MATCH("이름참고",[2]ActorTable!$1:$1,0),0),"캐릭터없음"))</f>
        <v>나인</v>
      </c>
      <c r="E65" t="str">
        <f t="shared" ca="1" si="68"/>
        <v/>
      </c>
      <c r="F65" t="s">
        <v>475</v>
      </c>
      <c r="G65">
        <v>3</v>
      </c>
      <c r="H65">
        <v>6</v>
      </c>
      <c r="I65">
        <v>0</v>
      </c>
      <c r="J65">
        <v>0</v>
      </c>
      <c r="K65">
        <v>15</v>
      </c>
      <c r="L65">
        <v>0</v>
      </c>
      <c r="M65">
        <v>0</v>
      </c>
      <c r="N65">
        <v>0</v>
      </c>
      <c r="O65">
        <v>0</v>
      </c>
      <c r="P65">
        <v>0</v>
      </c>
      <c r="Q65">
        <v>18</v>
      </c>
      <c r="R65">
        <v>166</v>
      </c>
      <c r="S65" t="str">
        <f>IFERROR(VLOOKUP(R65,[2]WingLookTable!$A:$B,2,0),"캐릭터없음")</f>
        <v>Wing_DustMultiNoisePatternFullFast</v>
      </c>
      <c r="T65">
        <f t="shared" ca="1" si="75"/>
        <v>163</v>
      </c>
      <c r="U65"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v>
      </c>
      <c r="V65" t="str">
        <f ca="1">"{"""&amp;A$1&amp;""":"&amp;A65
&amp;","""&amp;B$1&amp;""":"&amp;B65
&amp;IF(LEN(F65)=0,"",","""&amp;F$1&amp;""":"""&amp;F65&amp;"""")
&amp;IF(LEN(F65)=0,"",",""stats"":{")
&amp;IF(LEN(F65)=0,"",""""&amp;G$1&amp;""":"&amp;G65)
&amp;IF(LEN(F65)=0,"",","""&amp;H$1&amp;""":"&amp;H65)
&amp;IF(LEN(F65)=0,"",","""&amp;I$1&amp;""":"&amp;I65)
&amp;IF(LEN(F65)=0,"",","""&amp;J$1&amp;""":"&amp;J65)
&amp;IF(LEN(F65)=0,"",","""&amp;K$1&amp;""":"&amp;K65)
&amp;IF(LEN(F65)=0,"",","""&amp;L$1&amp;""":"&amp;L65)
&amp;IF(LEN(F65)=0,"",","""&amp;M$1&amp;""":"&amp;M65)
&amp;IF(LEN(F65)=0,"",","""&amp;N$1&amp;""":"&amp;N65)
&amp;IF(LEN(F65)=0,"",","""&amp;O$1&amp;""":"&amp;O65)
&amp;IF(LEN(F65)=0,"",","""&amp;P$1&amp;""":"&amp;P65)
&amp;IF(LEN(F65)=0,"",","""&amp;Q$1&amp;""":"&amp;Q65)
&amp;IF(LEN(F65)=0,"",","""&amp;R$1&amp;""":"&amp;R65)
&amp;IF(LEN(F65)=0,"","}")&amp;"}"</f>
        <v>{"dy":29,"sl":1,"id":"Actor0236m","stats":{"tr":3,"trp":6,"str":0,"dex":0,"int":15,"vit":0,"train":0,"wgGr0":0,"wgGr1":0,"wgGr2":0,"wgGr3":18,"wgLk":166}}</v>
      </c>
      <c r="AD65">
        <v>64</v>
      </c>
      <c r="AE65">
        <v>315</v>
      </c>
      <c r="AF65">
        <f>COUNTIF(R:R,AE65)</f>
        <v>1</v>
      </c>
    </row>
    <row r="66" spans="1:32">
      <c r="A66">
        <v>29</v>
      </c>
      <c r="B66">
        <f ca="1">IF(A66&lt;&gt;OFFSET(A66,-1,0),1,OFFSET(B66,-1,0)+1)</f>
        <v>2</v>
      </c>
      <c r="C66" t="str">
        <f t="shared" ca="1" si="67"/>
        <v>Actor3019m</v>
      </c>
      <c r="D66" t="str">
        <f>IF(ISBLANK(F66),"",
IFERROR(VLOOKUP(F66,[2]ActorTable!$A:$H,MATCH("이름참고",[2]ActorTable!$1:$1,0),0),"캐릭터없음"))</f>
        <v>프리스</v>
      </c>
      <c r="E66" t="str">
        <f t="shared" ca="1" si="68"/>
        <v/>
      </c>
      <c r="F66" t="s">
        <v>332</v>
      </c>
      <c r="G66">
        <v>3</v>
      </c>
      <c r="H66">
        <v>6</v>
      </c>
      <c r="I66">
        <v>0</v>
      </c>
      <c r="J66">
        <v>8</v>
      </c>
      <c r="K66">
        <v>7</v>
      </c>
      <c r="L66">
        <v>0</v>
      </c>
      <c r="M66">
        <v>0</v>
      </c>
      <c r="N66">
        <v>0</v>
      </c>
      <c r="O66">
        <v>0</v>
      </c>
      <c r="P66">
        <v>0</v>
      </c>
      <c r="Q66">
        <v>18</v>
      </c>
      <c r="R66">
        <v>363</v>
      </c>
      <c r="S66" t="str">
        <f>IFERROR(VLOOKUP(R66,[2]WingLookTable!$A:$B,2,0),"캐릭터없음")</f>
        <v>Wing_PinkOtherFullOtherFast</v>
      </c>
      <c r="T66">
        <f t="shared" ca="1" si="75"/>
        <v>160</v>
      </c>
      <c r="U66"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v>
      </c>
      <c r="V66" t="str">
        <f ca="1">"{"""&amp;A$1&amp;""":"&amp;A66
&amp;","""&amp;B$1&amp;""":"&amp;B66
&amp;IF(LEN(F66)=0,"",","""&amp;F$1&amp;""":"""&amp;F66&amp;"""")
&amp;IF(LEN(F66)=0,"",",""stats"":{")
&amp;IF(LEN(F66)=0,"",""""&amp;G$1&amp;""":"&amp;G66)
&amp;IF(LEN(F66)=0,"",","""&amp;H$1&amp;""":"&amp;H66)
&amp;IF(LEN(F66)=0,"",","""&amp;I$1&amp;""":"&amp;I66)
&amp;IF(LEN(F66)=0,"",","""&amp;J$1&amp;""":"&amp;J66)
&amp;IF(LEN(F66)=0,"",","""&amp;K$1&amp;""":"&amp;K66)
&amp;IF(LEN(F66)=0,"",","""&amp;L$1&amp;""":"&amp;L66)
&amp;IF(LEN(F66)=0,"",","""&amp;M$1&amp;""":"&amp;M66)
&amp;IF(LEN(F66)=0,"",","""&amp;N$1&amp;""":"&amp;N66)
&amp;IF(LEN(F66)=0,"",","""&amp;O$1&amp;""":"&amp;O66)
&amp;IF(LEN(F66)=0,"",","""&amp;P$1&amp;""":"&amp;P66)
&amp;IF(LEN(F66)=0,"",","""&amp;Q$1&amp;""":"&amp;Q66)
&amp;IF(LEN(F66)=0,"",","""&amp;R$1&amp;""":"&amp;R66)
&amp;IF(LEN(F66)=0,"","}")&amp;"}"</f>
        <v>{"dy":29,"sl":2,"id":"Actor0125m","stats":{"tr":3,"trp":6,"str":0,"dex":8,"int":7,"vit":0,"train":0,"wgGr0":0,"wgGr1":0,"wgGr2":0,"wgGr3":18,"wgLk":363}}</v>
      </c>
      <c r="AD66">
        <v>65</v>
      </c>
      <c r="AE66">
        <v>318</v>
      </c>
      <c r="AF66">
        <f>COUNTIF(R:R,AE66)</f>
        <v>0</v>
      </c>
    </row>
    <row r="67" spans="1:32">
      <c r="A67">
        <v>29</v>
      </c>
      <c r="B67">
        <f ca="1">IF(A67&lt;&gt;OFFSET(A67,-1,0),1,OFFSET(B67,-1,0)+1)</f>
        <v>3</v>
      </c>
      <c r="C67" t="str">
        <f t="shared" ref="C67" ca="1" si="115">VLOOKUP(RANDBETWEEN(1,COUNTA(Z:Z)-1),Z:AA,2,0)</f>
        <v>Actor0037m</v>
      </c>
      <c r="D67" t="str">
        <f>IF(ISBLANK(F67),"",
IFERROR(VLOOKUP(F67,[2]ActorTable!$A:$H,MATCH("이름참고",[2]ActorTable!$1:$1,0),0),"캐릭터없음"))</f>
        <v>그루퍼스</v>
      </c>
      <c r="E67" t="str">
        <f t="shared" ref="E67" ca="1" si="116">IF(AND(B67&lt;=OFFSET(B67,1,0),NOT(ISBLANK(F67))),
IF(F67=OFFSET(F67,1,0),"같음",""),"")</f>
        <v/>
      </c>
      <c r="F67" t="s">
        <v>320</v>
      </c>
      <c r="G67">
        <v>3</v>
      </c>
      <c r="H67">
        <v>6</v>
      </c>
      <c r="I67">
        <v>0</v>
      </c>
      <c r="J67">
        <v>0</v>
      </c>
      <c r="K67">
        <v>15</v>
      </c>
      <c r="L67">
        <v>0</v>
      </c>
      <c r="M67">
        <v>0</v>
      </c>
      <c r="N67">
        <v>0</v>
      </c>
      <c r="O67">
        <v>0</v>
      </c>
      <c r="P67">
        <v>0</v>
      </c>
      <c r="Q67">
        <v>18</v>
      </c>
      <c r="R67">
        <v>340</v>
      </c>
      <c r="S67" t="str">
        <f>IFERROR(VLOOKUP(R67,[2]WingLookTable!$A:$B,2,0),"캐릭터없음")</f>
        <v>Wing_DustRedStripeFullOtherSlow</v>
      </c>
      <c r="T67">
        <f t="shared" ref="T67" ca="1" si="117">VLOOKUP(RANDBETWEEN(1,COUNTA(AD:AD)-1),AD:AE,2,0)</f>
        <v>129</v>
      </c>
      <c r="U67" t="str">
        <f t="shared" ref="U67" ca="1" si="118">IF(ROW()=2,V67,OFFSET(U67,-1,0)&amp;IF(LEN(V67)=0,"",","&amp;V67))</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dy":29,"sl":3,"id":"Actor2010m","stats":{"tr":3,"trp":6,"str":0,"dex":0,"int":15,"vit":0,"train":0,"wgGr0":0,"wgGr1":0,"wgGr2":0,"wgGr3":18,"wgLk":340}}</v>
      </c>
      <c r="V67" t="str">
        <f ca="1">"{"""&amp;A$1&amp;""":"&amp;A67
&amp;","""&amp;B$1&amp;""":"&amp;B67
&amp;IF(LEN(F67)=0,"",","""&amp;F$1&amp;""":"""&amp;F67&amp;"""")
&amp;IF(LEN(F67)=0,"",",""stats"":{")
&amp;IF(LEN(F67)=0,"",""""&amp;G$1&amp;""":"&amp;G67)
&amp;IF(LEN(F67)=0,"",","""&amp;H$1&amp;""":"&amp;H67)
&amp;IF(LEN(F67)=0,"",","""&amp;I$1&amp;""":"&amp;I67)
&amp;IF(LEN(F67)=0,"",","""&amp;J$1&amp;""":"&amp;J67)
&amp;IF(LEN(F67)=0,"",","""&amp;K$1&amp;""":"&amp;K67)
&amp;IF(LEN(F67)=0,"",","""&amp;L$1&amp;""":"&amp;L67)
&amp;IF(LEN(F67)=0,"",","""&amp;M$1&amp;""":"&amp;M67)
&amp;IF(LEN(F67)=0,"",","""&amp;N$1&amp;""":"&amp;N67)
&amp;IF(LEN(F67)=0,"",","""&amp;O$1&amp;""":"&amp;O67)
&amp;IF(LEN(F67)=0,"",","""&amp;P$1&amp;""":"&amp;P67)
&amp;IF(LEN(F67)=0,"",","""&amp;Q$1&amp;""":"&amp;Q67)
&amp;IF(LEN(F67)=0,"",","""&amp;R$1&amp;""":"&amp;R67)
&amp;IF(LEN(F67)=0,"","}")&amp;"}"</f>
        <v>{"dy":29,"sl":3,"id":"Actor2010m","stats":{"tr":3,"trp":6,"str":0,"dex":0,"int":15,"vit":0,"train":0,"wgGr0":0,"wgGr1":0,"wgGr2":0,"wgGr3":18,"wgLk":340}}</v>
      </c>
      <c r="AD67">
        <v>66</v>
      </c>
      <c r="AE67">
        <v>321</v>
      </c>
      <c r="AF67">
        <f>COUNTIF(R:R,AE67)</f>
        <v>1</v>
      </c>
    </row>
    <row r="68" spans="1:32">
      <c r="A68">
        <v>30</v>
      </c>
      <c r="B68">
        <f ca="1">IF(A68&lt;&gt;OFFSET(A68,-1,0),1,OFFSET(B68,-1,0)+1)</f>
        <v>1</v>
      </c>
      <c r="C68" t="str">
        <f t="shared" ca="1" si="67"/>
        <v>Actor0113m</v>
      </c>
      <c r="D68" t="str">
        <f>IF(ISBLANK(F68),"",
IFERROR(VLOOKUP(F68,[2]ActorTable!$A:$H,MATCH("이름참고",[2]ActorTable!$1:$1,0),0),"캐릭터없음"))</f>
        <v>슬로니카</v>
      </c>
      <c r="E68" t="str">
        <f t="shared" ca="1" si="68"/>
        <v/>
      </c>
      <c r="F68" t="s">
        <v>361</v>
      </c>
      <c r="G68">
        <v>3</v>
      </c>
      <c r="H68">
        <v>6</v>
      </c>
      <c r="I68">
        <v>0</v>
      </c>
      <c r="J68">
        <v>5</v>
      </c>
      <c r="K68">
        <v>10</v>
      </c>
      <c r="L68">
        <v>0</v>
      </c>
      <c r="M68">
        <v>0</v>
      </c>
      <c r="N68">
        <v>0</v>
      </c>
      <c r="O68">
        <v>0</v>
      </c>
      <c r="P68">
        <v>0</v>
      </c>
      <c r="Q68">
        <v>18</v>
      </c>
      <c r="R68">
        <v>303</v>
      </c>
      <c r="S68" t="str">
        <f>IFERROR(VLOOKUP(R68,[2]WingLookTable!$A:$B,2,0),"캐릭터없음")</f>
        <v>Wing_DustFireOtherOtherStripeFast</v>
      </c>
      <c r="T68">
        <f t="shared" ca="1" si="75"/>
        <v>214</v>
      </c>
      <c r="U68"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dy":29,"sl":3,"id":"Actor2010m","stats":{"tr":3,"trp":6,"str":0,"dex":0,"int":15,"vit":0,"train":0,"wgGr0":0,"wgGr1":0,"wgGr2":0,"wgGr3":18,"wgLk":340}},{"dy":30,"sl":1,"id":"Actor3114m","stats":{"tr":3,"trp":6,"str":0,"dex":5,"int":10,"vit":0,"train":0,"wgGr0":0,"wgGr1":0,"wgGr2":0,"wgGr3":18,"wgLk":303}}</v>
      </c>
      <c r="V68" t="str">
        <f ca="1">"{"""&amp;A$1&amp;""":"&amp;A68
&amp;","""&amp;B$1&amp;""":"&amp;B68
&amp;IF(LEN(F68)=0,"",","""&amp;F$1&amp;""":"""&amp;F68&amp;"""")
&amp;IF(LEN(F68)=0,"",",""stats"":{")
&amp;IF(LEN(F68)=0,"",""""&amp;G$1&amp;""":"&amp;G68)
&amp;IF(LEN(F68)=0,"",","""&amp;H$1&amp;""":"&amp;H68)
&amp;IF(LEN(F68)=0,"",","""&amp;I$1&amp;""":"&amp;I68)
&amp;IF(LEN(F68)=0,"",","""&amp;J$1&amp;""":"&amp;J68)
&amp;IF(LEN(F68)=0,"",","""&amp;K$1&amp;""":"&amp;K68)
&amp;IF(LEN(F68)=0,"",","""&amp;L$1&amp;""":"&amp;L68)
&amp;IF(LEN(F68)=0,"",","""&amp;M$1&amp;""":"&amp;M68)
&amp;IF(LEN(F68)=0,"",","""&amp;N$1&amp;""":"&amp;N68)
&amp;IF(LEN(F68)=0,"",","""&amp;O$1&amp;""":"&amp;O68)
&amp;IF(LEN(F68)=0,"",","""&amp;P$1&amp;""":"&amp;P68)
&amp;IF(LEN(F68)=0,"",","""&amp;Q$1&amp;""":"&amp;Q68)
&amp;IF(LEN(F68)=0,"",","""&amp;R$1&amp;""":"&amp;R68)
&amp;IF(LEN(F68)=0,"","}")&amp;"}"</f>
        <v>{"dy":30,"sl":1,"id":"Actor3114m","stats":{"tr":3,"trp":6,"str":0,"dex":5,"int":10,"vit":0,"train":0,"wgGr0":0,"wgGr1":0,"wgGr2":0,"wgGr3":18,"wgLk":303}}</v>
      </c>
      <c r="AD68">
        <v>67</v>
      </c>
      <c r="AE68">
        <v>324</v>
      </c>
      <c r="AF68">
        <f>COUNTIF(R:R,AE68)</f>
        <v>1</v>
      </c>
    </row>
    <row r="69" spans="1:32">
      <c r="A69">
        <v>30</v>
      </c>
      <c r="B69">
        <f ca="1">IF(A69&lt;&gt;OFFSET(A69,-1,0),1,OFFSET(B69,-1,0)+1)</f>
        <v>2</v>
      </c>
      <c r="C69" t="str">
        <f t="shared" ref="C69" ca="1" si="119">VLOOKUP(RANDBETWEEN(1,COUNTA(Z:Z)-1),Z:AA,2,0)</f>
        <v>Actor2120m</v>
      </c>
      <c r="D69" t="str">
        <f>IF(ISBLANK(F69),"",
IFERROR(VLOOKUP(F69,[2]ActorTable!$A:$H,MATCH("이름참고",[2]ActorTable!$1:$1,0),0),"캐릭터없음"))</f>
        <v>에이잭</v>
      </c>
      <c r="E69" t="str">
        <f t="shared" ref="E69" ca="1" si="120">IF(AND(B69&lt;=OFFSET(B69,1,0),NOT(ISBLANK(F69))),
IF(F69=OFFSET(F69,1,0),"같음",""),"")</f>
        <v/>
      </c>
      <c r="F69" t="s">
        <v>405</v>
      </c>
      <c r="G69">
        <v>3</v>
      </c>
      <c r="H69">
        <v>6</v>
      </c>
      <c r="I69">
        <v>5</v>
      </c>
      <c r="J69">
        <v>5</v>
      </c>
      <c r="K69">
        <v>0</v>
      </c>
      <c r="L69">
        <v>5</v>
      </c>
      <c r="M69">
        <v>0</v>
      </c>
      <c r="N69">
        <v>0</v>
      </c>
      <c r="O69">
        <v>0</v>
      </c>
      <c r="P69">
        <v>0</v>
      </c>
      <c r="Q69">
        <v>18</v>
      </c>
      <c r="R69">
        <v>172</v>
      </c>
      <c r="S69" t="str">
        <f>IFERROR(VLOOKUP(R69,[2]WingLookTable!$A:$B,2,0),"캐릭터없음")</f>
        <v>Wing_DustMultiSineOtherFullSlow</v>
      </c>
      <c r="T69">
        <f t="shared" ref="T69" ca="1" si="121">VLOOKUP(RANDBETWEEN(1,COUNTA(AD:AD)-1),AD:AE,2,0)</f>
        <v>217</v>
      </c>
      <c r="U69" t="str">
        <f t="shared" ref="U69" ca="1" si="122">IF(ROW()=2,V69,OFFSET(U69,-1,0)&amp;IF(LEN(V69)=0,"",","&amp;V69))</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dy":29,"sl":3,"id":"Actor2010m","stats":{"tr":3,"trp":6,"str":0,"dex":0,"int":15,"vit":0,"train":0,"wgGr0":0,"wgGr1":0,"wgGr2":0,"wgGr3":18,"wgLk":340}},{"dy":30,"sl":1,"id":"Actor3114m","stats":{"tr":3,"trp":6,"str":0,"dex":5,"int":10,"vit":0,"train":0,"wgGr0":0,"wgGr1":0,"wgGr2":0,"wgGr3":18,"wgLk":303}},{"dy":30,"sl":2,"id":"Actor1029m","stats":{"tr":3,"trp":6,"str":5,"dex":5,"int":0,"vit":5,"train":0,"wgGr0":0,"wgGr1":0,"wgGr2":0,"wgGr3":18,"wgLk":172}}</v>
      </c>
      <c r="V69" t="str">
        <f ca="1">"{"""&amp;A$1&amp;""":"&amp;A69
&amp;","""&amp;B$1&amp;""":"&amp;B69
&amp;IF(LEN(F69)=0,"",","""&amp;F$1&amp;""":"""&amp;F69&amp;"""")
&amp;IF(LEN(F69)=0,"",",""stats"":{")
&amp;IF(LEN(F69)=0,"",""""&amp;G$1&amp;""":"&amp;G69)
&amp;IF(LEN(F69)=0,"",","""&amp;H$1&amp;""":"&amp;H69)
&amp;IF(LEN(F69)=0,"",","""&amp;I$1&amp;""":"&amp;I69)
&amp;IF(LEN(F69)=0,"",","""&amp;J$1&amp;""":"&amp;J69)
&amp;IF(LEN(F69)=0,"",","""&amp;K$1&amp;""":"&amp;K69)
&amp;IF(LEN(F69)=0,"",","""&amp;L$1&amp;""":"&amp;L69)
&amp;IF(LEN(F69)=0,"",","""&amp;M$1&amp;""":"&amp;M69)
&amp;IF(LEN(F69)=0,"",","""&amp;N$1&amp;""":"&amp;N69)
&amp;IF(LEN(F69)=0,"",","""&amp;O$1&amp;""":"&amp;O69)
&amp;IF(LEN(F69)=0,"",","""&amp;P$1&amp;""":"&amp;P69)
&amp;IF(LEN(F69)=0,"",","""&amp;Q$1&amp;""":"&amp;Q69)
&amp;IF(LEN(F69)=0,"",","""&amp;R$1&amp;""":"&amp;R69)
&amp;IF(LEN(F69)=0,"","}")&amp;"}"</f>
        <v>{"dy":30,"sl":2,"id":"Actor1029m","stats":{"tr":3,"trp":6,"str":5,"dex":5,"int":0,"vit":5,"train":0,"wgGr0":0,"wgGr1":0,"wgGr2":0,"wgGr3":18,"wgLk":172}}</v>
      </c>
      <c r="AD69">
        <v>68</v>
      </c>
      <c r="AE69">
        <v>328</v>
      </c>
      <c r="AF69">
        <f>COUNTIF(R:R,AE69)</f>
        <v>1</v>
      </c>
    </row>
    <row r="70" spans="1:32">
      <c r="A70">
        <v>31</v>
      </c>
      <c r="B70">
        <f ca="1">IF(A70&lt;&gt;OFFSET(A70,-1,0),1,OFFSET(B70,-1,0)+1)</f>
        <v>1</v>
      </c>
      <c r="C70" t="str">
        <f t="shared" ref="C70" ca="1" si="123">VLOOKUP(RANDBETWEEN(1,COUNTA(Z:Z)-1),Z:AA,2,0)</f>
        <v>Actor0024m</v>
      </c>
      <c r="D70" t="str">
        <f>IF(ISBLANK(F70),"",
IFERROR(VLOOKUP(F70,[2]ActorTable!$A:$H,MATCH("이름참고",[2]ActorTable!$1:$1,0),0),"캐릭터없음"))</f>
        <v>케이저</v>
      </c>
      <c r="E70" t="str">
        <f t="shared" ref="E70" ca="1" si="124">IF(AND(B70&lt;=OFFSET(B70,1,0),NOT(ISBLANK(F70))),
IF(F70=OFFSET(F70,1,0),"같음",""),"")</f>
        <v/>
      </c>
      <c r="F70" t="s">
        <v>322</v>
      </c>
      <c r="G70">
        <v>3</v>
      </c>
      <c r="H70">
        <v>6</v>
      </c>
      <c r="I70">
        <v>0</v>
      </c>
      <c r="J70">
        <v>8</v>
      </c>
      <c r="K70">
        <v>7</v>
      </c>
      <c r="L70">
        <v>0</v>
      </c>
      <c r="M70">
        <v>0</v>
      </c>
      <c r="N70">
        <v>0</v>
      </c>
      <c r="O70">
        <v>0</v>
      </c>
      <c r="P70">
        <v>0</v>
      </c>
      <c r="Q70">
        <v>18</v>
      </c>
      <c r="R70">
        <v>276</v>
      </c>
      <c r="S70" t="str">
        <f>IFERROR(VLOOKUP(R70,[2]WingLookTable!$A:$B,2,0),"캐릭터없음")</f>
        <v>Wing_WhiteSineNoiseFullFast</v>
      </c>
      <c r="T70">
        <f t="shared" ref="T70" ca="1" si="125">VLOOKUP(RANDBETWEEN(1,COUNTA(AD:AD)-1),AD:AE,2,0)</f>
        <v>196</v>
      </c>
      <c r="U70" t="str">
        <f t="shared" ref="U70" ca="1" si="126">IF(ROW()=2,V70,OFFSET(U70,-1,0)&amp;IF(LEN(V70)=0,"",","&amp;V70))</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dy":29,"sl":3,"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v>
      </c>
      <c r="V70" t="str">
        <f ca="1">"{"""&amp;A$1&amp;""":"&amp;A70
&amp;","""&amp;B$1&amp;""":"&amp;B70
&amp;IF(LEN(F70)=0,"",","""&amp;F$1&amp;""":"""&amp;F70&amp;"""")
&amp;IF(LEN(F70)=0,"",",""stats"":{")
&amp;IF(LEN(F70)=0,"",""""&amp;G$1&amp;""":"&amp;G70)
&amp;IF(LEN(F70)=0,"",","""&amp;H$1&amp;""":"&amp;H70)
&amp;IF(LEN(F70)=0,"",","""&amp;I$1&amp;""":"&amp;I70)
&amp;IF(LEN(F70)=0,"",","""&amp;J$1&amp;""":"&amp;J70)
&amp;IF(LEN(F70)=0,"",","""&amp;K$1&amp;""":"&amp;K70)
&amp;IF(LEN(F70)=0,"",","""&amp;L$1&amp;""":"&amp;L70)
&amp;IF(LEN(F70)=0,"",","""&amp;M$1&amp;""":"&amp;M70)
&amp;IF(LEN(F70)=0,"",","""&amp;N$1&amp;""":"&amp;N70)
&amp;IF(LEN(F70)=0,"",","""&amp;O$1&amp;""":"&amp;O70)
&amp;IF(LEN(F70)=0,"",","""&amp;P$1&amp;""":"&amp;P70)
&amp;IF(LEN(F70)=0,"",","""&amp;Q$1&amp;""":"&amp;Q70)
&amp;IF(LEN(F70)=0,"",","""&amp;R$1&amp;""":"&amp;R70)
&amp;IF(LEN(F70)=0,"","}")&amp;"}"</f>
        <v>{"dy":31,"sl":1,"id":"Actor0113m","stats":{"tr":3,"trp":6,"str":0,"dex":8,"int":7,"vit":0,"train":0,"wgGr0":0,"wgGr1":0,"wgGr2":0,"wgGr3":18,"wgLk":276}}</v>
      </c>
      <c r="AD70">
        <v>69</v>
      </c>
      <c r="AE70">
        <v>332</v>
      </c>
      <c r="AF70">
        <f>COUNTIF(R:R,AE70)</f>
        <v>0</v>
      </c>
    </row>
    <row r="71" spans="1:32">
      <c r="A71">
        <v>31</v>
      </c>
      <c r="B71">
        <f ca="1">IF(A71&lt;&gt;OFFSET(A71,-1,0),1,OFFSET(B71,-1,0)+1)</f>
        <v>2</v>
      </c>
      <c r="C71" t="str">
        <f t="shared" ref="C71" ca="1" si="127">VLOOKUP(RANDBETWEEN(1,COUNTA(Z:Z)-1),Z:AA,2,0)</f>
        <v>Actor0024m</v>
      </c>
      <c r="D71" t="str">
        <f>IF(ISBLANK(F71),"",
IFERROR(VLOOKUP(F71,[2]ActorTable!$A:$H,MATCH("이름참고",[2]ActorTable!$1:$1,0),0),"캐릭터없음"))</f>
        <v>딘즈</v>
      </c>
      <c r="E71" t="str">
        <f t="shared" ref="E71" ca="1" si="128">IF(AND(B71&lt;=OFFSET(B71,1,0),NOT(ISBLANK(F71))),
IF(F71=OFFSET(F71,1,0),"같음",""),"")</f>
        <v/>
      </c>
      <c r="F71" t="s">
        <v>484</v>
      </c>
      <c r="G71">
        <v>3</v>
      </c>
      <c r="H71">
        <v>6</v>
      </c>
      <c r="I71">
        <v>0</v>
      </c>
      <c r="J71">
        <v>7</v>
      </c>
      <c r="K71">
        <v>8</v>
      </c>
      <c r="L71">
        <v>0</v>
      </c>
      <c r="M71">
        <v>0</v>
      </c>
      <c r="N71">
        <v>0</v>
      </c>
      <c r="O71">
        <v>0</v>
      </c>
      <c r="P71">
        <v>0</v>
      </c>
      <c r="Q71">
        <v>18</v>
      </c>
      <c r="R71">
        <v>101</v>
      </c>
      <c r="S71" t="str">
        <f>IFERROR(VLOOKUP(R71,[2]WingLookTable!$A:$B,2,0),"캐릭터없음")</f>
        <v>Wing_BlackFullSineStripeFast</v>
      </c>
      <c r="T71">
        <f t="shared" ref="T71" ca="1" si="129">VLOOKUP(RANDBETWEEN(1,COUNTA(AD:AD)-1),AD:AE,2,0)</f>
        <v>196</v>
      </c>
      <c r="U71" t="str">
        <f t="shared" ref="U71" ca="1" si="130">IF(ROW()=2,V71,OFFSET(U71,-1,0)&amp;IF(LEN(V71)=0,"",","&amp;V71))</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dy":29,"sl":3,"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V71" t="str">
        <f ca="1">"{"""&amp;A$1&amp;""":"&amp;A71
&amp;","""&amp;B$1&amp;""":"&amp;B71
&amp;IF(LEN(F71)=0,"",","""&amp;F$1&amp;""":"""&amp;F71&amp;"""")
&amp;IF(LEN(F71)=0,"",",""stats"":{")
&amp;IF(LEN(F71)=0,"",""""&amp;G$1&amp;""":"&amp;G71)
&amp;IF(LEN(F71)=0,"",","""&amp;H$1&amp;""":"&amp;H71)
&amp;IF(LEN(F71)=0,"",","""&amp;I$1&amp;""":"&amp;I71)
&amp;IF(LEN(F71)=0,"",","""&amp;J$1&amp;""":"&amp;J71)
&amp;IF(LEN(F71)=0,"",","""&amp;K$1&amp;""":"&amp;K71)
&amp;IF(LEN(F71)=0,"",","""&amp;L$1&amp;""":"&amp;L71)
&amp;IF(LEN(F71)=0,"",","""&amp;M$1&amp;""":"&amp;M71)
&amp;IF(LEN(F71)=0,"",","""&amp;N$1&amp;""":"&amp;N71)
&amp;IF(LEN(F71)=0,"",","""&amp;O$1&amp;""":"&amp;O71)
&amp;IF(LEN(F71)=0,"",","""&amp;P$1&amp;""":"&amp;P71)
&amp;IF(LEN(F71)=0,"",","""&amp;Q$1&amp;""":"&amp;Q71)
&amp;IF(LEN(F71)=0,"",","""&amp;R$1&amp;""":"&amp;R71)
&amp;IF(LEN(F71)=0,"","}")&amp;"}"</f>
        <v>{"dy":31,"sl":2,"id":"Actor3022m","stats":{"tr":3,"trp":6,"str":0,"dex":7,"int":8,"vit":0,"train":0,"wgGr0":0,"wgGr1":0,"wgGr2":0,"wgGr3":18,"wgLk":101}}</v>
      </c>
      <c r="AD71">
        <v>70</v>
      </c>
      <c r="AE71">
        <v>336</v>
      </c>
      <c r="AF71">
        <f>COUNTIF(R:R,AE71)</f>
        <v>1</v>
      </c>
    </row>
    <row r="72" spans="1:32">
      <c r="AD72">
        <v>71</v>
      </c>
      <c r="AE72">
        <v>340</v>
      </c>
      <c r="AF72">
        <f>COUNTIF(R:R,AE72)</f>
        <v>1</v>
      </c>
    </row>
    <row r="73" spans="1:32">
      <c r="AD73">
        <v>72</v>
      </c>
      <c r="AE73">
        <v>344</v>
      </c>
      <c r="AF73">
        <f>COUNTIF(R:R,AE73)</f>
        <v>1</v>
      </c>
    </row>
    <row r="74" spans="1:32">
      <c r="AD74">
        <v>73</v>
      </c>
      <c r="AE74">
        <v>348</v>
      </c>
      <c r="AF74">
        <f>COUNTIF(R:R,AE74)</f>
        <v>1</v>
      </c>
    </row>
    <row r="75" spans="1:32">
      <c r="AD75">
        <v>74</v>
      </c>
      <c r="AE75">
        <v>352</v>
      </c>
      <c r="AF75">
        <f>COUNTIF(R:R,AE75)</f>
        <v>1</v>
      </c>
    </row>
    <row r="76" spans="1:32">
      <c r="AD76">
        <v>75</v>
      </c>
      <c r="AE76">
        <v>356</v>
      </c>
      <c r="AF76">
        <f>COUNTIF(R:R,AE76)</f>
        <v>1</v>
      </c>
    </row>
    <row r="77" spans="1:32">
      <c r="AD77">
        <v>76</v>
      </c>
      <c r="AE77">
        <v>360</v>
      </c>
      <c r="AF77">
        <f>COUNTIF(R:R,AE77)</f>
        <v>1</v>
      </c>
    </row>
    <row r="78" spans="1:32">
      <c r="AD78">
        <v>77</v>
      </c>
      <c r="AE78">
        <v>363</v>
      </c>
      <c r="AF78">
        <f>COUNTIF(R:R,AE78)</f>
        <v>1</v>
      </c>
    </row>
    <row r="79" spans="1:32">
      <c r="AD79">
        <v>78</v>
      </c>
      <c r="AE79">
        <v>366</v>
      </c>
      <c r="AF79">
        <f>COUNTIF(R:R,AE79)</f>
        <v>1</v>
      </c>
    </row>
    <row r="80" spans="1:32">
      <c r="AD80">
        <v>79</v>
      </c>
      <c r="AE80">
        <v>369</v>
      </c>
      <c r="AF80">
        <f>COUNTIF(R:R,AE80)</f>
        <v>1</v>
      </c>
    </row>
    <row r="81" spans="30:32">
      <c r="AD81">
        <v>80</v>
      </c>
      <c r="AE81">
        <v>372</v>
      </c>
      <c r="AF81">
        <f>COUNTIF(R:R,AE81)</f>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387</v>
      </c>
      <c r="B5">
        <v>175</v>
      </c>
      <c r="C5" t="s">
        <v>385</v>
      </c>
      <c r="D5" t="s">
        <v>386</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2022-05-23T11:07:41Z</dcterms:modified>
</cp:coreProperties>
</file>