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DF4253-0C4F-4CB1-8E4D-6D9BFC931DC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C64" i="1"/>
  <c r="S38" i="5" l="1"/>
  <c r="O38" i="5"/>
  <c r="H38" i="5"/>
  <c r="E38" i="5"/>
  <c r="C38" i="5"/>
  <c r="A38" i="5"/>
  <c r="C37" i="1"/>
  <c r="S101" i="5" l="1"/>
  <c r="H101" i="5"/>
  <c r="E101" i="5"/>
  <c r="C101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S100" i="5"/>
  <c r="O100" i="5"/>
  <c r="H100" i="5"/>
  <c r="E100" i="5"/>
  <c r="C100" i="5"/>
  <c r="A100" i="5"/>
  <c r="C100" i="1"/>
  <c r="C99" i="1"/>
  <c r="O101" i="5"/>
  <c r="S105" i="5" l="1"/>
  <c r="O105" i="5"/>
  <c r="H105" i="5"/>
  <c r="E105" i="5"/>
  <c r="C105" i="5"/>
  <c r="S104" i="5"/>
  <c r="O104" i="5"/>
  <c r="H104" i="5"/>
  <c r="E104" i="5"/>
  <c r="C104" i="5"/>
  <c r="C104" i="1"/>
  <c r="C103" i="1"/>
  <c r="S35" i="5" l="1"/>
  <c r="O35" i="5"/>
  <c r="H35" i="5"/>
  <c r="E35" i="5"/>
  <c r="C35" i="5"/>
  <c r="A35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C67" i="1"/>
  <c r="C69" i="1"/>
  <c r="C66" i="1"/>
  <c r="C68" i="1"/>
  <c r="C34" i="1"/>
  <c r="S47" i="5" l="1"/>
  <c r="O47" i="5"/>
  <c r="H47" i="5"/>
  <c r="E47" i="5"/>
  <c r="C47" i="5"/>
  <c r="A47" i="5"/>
  <c r="C46" i="1"/>
  <c r="S140" i="5" l="1"/>
  <c r="O140" i="5"/>
  <c r="H140" i="5"/>
  <c r="E140" i="5"/>
  <c r="C140" i="5"/>
  <c r="A140" i="5"/>
  <c r="C139" i="1"/>
  <c r="S74" i="5" l="1"/>
  <c r="O74" i="5"/>
  <c r="H74" i="5"/>
  <c r="E74" i="5"/>
  <c r="C74" i="5"/>
  <c r="A74" i="5"/>
  <c r="C73" i="1"/>
  <c r="S128" i="5" l="1"/>
  <c r="O128" i="5"/>
  <c r="H128" i="5"/>
  <c r="E128" i="5"/>
  <c r="C128" i="5"/>
  <c r="A128" i="5"/>
  <c r="S46" i="5"/>
  <c r="O46" i="5"/>
  <c r="H46" i="5"/>
  <c r="E46" i="5"/>
  <c r="C46" i="5"/>
  <c r="A46" i="5"/>
  <c r="C45" i="1"/>
  <c r="C127" i="1"/>
  <c r="S112" i="5" l="1"/>
  <c r="O112" i="5"/>
  <c r="H112" i="5"/>
  <c r="E112" i="5"/>
  <c r="C112" i="5"/>
  <c r="S111" i="5"/>
  <c r="O111" i="5"/>
  <c r="H111" i="5"/>
  <c r="E111" i="5"/>
  <c r="C111" i="5"/>
  <c r="S110" i="5"/>
  <c r="O110" i="5"/>
  <c r="H110" i="5"/>
  <c r="E110" i="5"/>
  <c r="C110" i="5"/>
  <c r="S109" i="5"/>
  <c r="O109" i="5"/>
  <c r="H109" i="5"/>
  <c r="E109" i="5"/>
  <c r="C109" i="5"/>
  <c r="S134" i="5"/>
  <c r="O134" i="5"/>
  <c r="H134" i="5"/>
  <c r="E134" i="5"/>
  <c r="C134" i="5"/>
  <c r="A134" i="5"/>
  <c r="C111" i="1"/>
  <c r="C108" i="1"/>
  <c r="C133" i="1"/>
  <c r="C109" i="1"/>
  <c r="C110" i="1"/>
  <c r="S82" i="5" l="1"/>
  <c r="O82" i="5"/>
  <c r="H82" i="5"/>
  <c r="E82" i="5"/>
  <c r="C82" i="5"/>
  <c r="A82" i="5"/>
  <c r="S83" i="5"/>
  <c r="O83" i="5"/>
  <c r="H83" i="5"/>
  <c r="E83" i="5"/>
  <c r="C83" i="5"/>
  <c r="A83" i="5"/>
  <c r="C82" i="1"/>
  <c r="C81" i="1"/>
  <c r="S84" i="5" l="1"/>
  <c r="O84" i="5"/>
  <c r="H84" i="5"/>
  <c r="E84" i="5"/>
  <c r="C84" i="5"/>
  <c r="A84" i="5"/>
  <c r="S81" i="5"/>
  <c r="O81" i="5"/>
  <c r="H81" i="5"/>
  <c r="E81" i="5"/>
  <c r="C81" i="5"/>
  <c r="A81" i="5"/>
  <c r="C80" i="1"/>
  <c r="C83" i="1"/>
  <c r="S145" i="5" l="1"/>
  <c r="H145" i="5"/>
  <c r="E145" i="5"/>
  <c r="C145" i="5"/>
  <c r="A145" i="5"/>
  <c r="S144" i="5"/>
  <c r="O144" i="5"/>
  <c r="H144" i="5"/>
  <c r="E144" i="5"/>
  <c r="C144" i="5"/>
  <c r="A144" i="5"/>
  <c r="C143" i="1"/>
  <c r="O145" i="5"/>
  <c r="C144" i="1"/>
  <c r="J76" i="5" l="1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C14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27" i="5"/>
  <c r="O127" i="5"/>
  <c r="H127" i="5"/>
  <c r="E127" i="5"/>
  <c r="C127" i="5"/>
  <c r="A127" i="5"/>
  <c r="C53" i="1"/>
  <c r="C126" i="1"/>
  <c r="C52" i="1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C141" i="1"/>
  <c r="C140" i="1"/>
  <c r="S130" i="5" l="1"/>
  <c r="O130" i="5"/>
  <c r="H130" i="5"/>
  <c r="E130" i="5"/>
  <c r="C130" i="5"/>
  <c r="A130" i="5"/>
  <c r="C129" i="1"/>
  <c r="S138" i="5" l="1"/>
  <c r="O138" i="5"/>
  <c r="H138" i="5"/>
  <c r="E138" i="5"/>
  <c r="C138" i="5"/>
  <c r="A138" i="5"/>
  <c r="S91" i="5"/>
  <c r="O91" i="5"/>
  <c r="H91" i="5"/>
  <c r="E91" i="5"/>
  <c r="C91" i="5"/>
  <c r="A91" i="5"/>
  <c r="C90" i="1"/>
  <c r="C137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76" i="5" l="1"/>
  <c r="O76" i="5"/>
  <c r="H76" i="5"/>
  <c r="E76" i="5"/>
  <c r="C76" i="5"/>
  <c r="A76" i="5"/>
  <c r="C118" i="1"/>
  <c r="C117" i="1"/>
  <c r="C116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5" i="1"/>
  <c r="C49" i="1"/>
  <c r="C61" i="1"/>
  <c r="C50" i="1"/>
  <c r="C40" i="1"/>
  <c r="S86" i="5" l="1"/>
  <c r="O86" i="5"/>
  <c r="H86" i="5"/>
  <c r="E86" i="5"/>
  <c r="C86" i="5"/>
  <c r="A86" i="5"/>
  <c r="C85" i="1"/>
  <c r="S88" i="5" l="1"/>
  <c r="O88" i="5"/>
  <c r="H88" i="5"/>
  <c r="E88" i="5"/>
  <c r="C88" i="5"/>
  <c r="A88" i="5"/>
  <c r="C87" i="1"/>
  <c r="S95" i="5" l="1"/>
  <c r="O95" i="5"/>
  <c r="H95" i="5"/>
  <c r="E95" i="5"/>
  <c r="C95" i="5"/>
  <c r="A95" i="5"/>
  <c r="C94" i="1"/>
  <c r="J541" i="5" l="1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S11" i="5" l="1"/>
  <c r="O11" i="5"/>
  <c r="H11" i="5"/>
  <c r="E11" i="5"/>
  <c r="C11" i="5"/>
  <c r="A11" i="5"/>
  <c r="C10" i="1"/>
  <c r="S209" i="5" l="1"/>
  <c r="O209" i="5"/>
  <c r="H209" i="5"/>
  <c r="E209" i="5"/>
  <c r="C209" i="5"/>
  <c r="A209" i="5"/>
  <c r="S208" i="5" l="1"/>
  <c r="O208" i="5"/>
  <c r="H208" i="5"/>
  <c r="E208" i="5"/>
  <c r="C208" i="5"/>
  <c r="A208" i="5"/>
  <c r="C207" i="1"/>
  <c r="C208" i="1"/>
  <c r="S213" i="5" l="1"/>
  <c r="O213" i="5"/>
  <c r="H213" i="5"/>
  <c r="E213" i="5"/>
  <c r="C213" i="5"/>
  <c r="A213" i="5"/>
  <c r="C212" i="1"/>
  <c r="S207" i="5" l="1"/>
  <c r="O207" i="5"/>
  <c r="H207" i="5"/>
  <c r="E207" i="5"/>
  <c r="C207" i="5"/>
  <c r="A207" i="5"/>
  <c r="C206" i="1"/>
  <c r="S206" i="5" l="1"/>
  <c r="O206" i="5"/>
  <c r="H206" i="5"/>
  <c r="E206" i="5"/>
  <c r="C206" i="5"/>
  <c r="A206" i="5"/>
  <c r="C20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37" i="5"/>
  <c r="O137" i="5"/>
  <c r="H137" i="5"/>
  <c r="E137" i="5"/>
  <c r="C137" i="5"/>
  <c r="A137" i="5"/>
  <c r="C43" i="1"/>
  <c r="C60" i="1"/>
  <c r="C136" i="1"/>
  <c r="S80" i="5" l="1"/>
  <c r="O80" i="5"/>
  <c r="H80" i="5"/>
  <c r="E80" i="5"/>
  <c r="C80" i="5"/>
  <c r="A80" i="5"/>
  <c r="S205" i="5" l="1"/>
  <c r="O205" i="5"/>
  <c r="H205" i="5"/>
  <c r="E205" i="5"/>
  <c r="C205" i="5"/>
  <c r="A205" i="5"/>
  <c r="O204" i="5"/>
  <c r="H204" i="5"/>
  <c r="E204" i="5"/>
  <c r="C204" i="5"/>
  <c r="A204" i="5"/>
  <c r="S204" i="5"/>
  <c r="C204" i="1"/>
  <c r="C203" i="1"/>
  <c r="C7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C201" i="1"/>
  <c r="C202" i="1"/>
  <c r="U200" i="5" l="1"/>
  <c r="U199" i="5"/>
  <c r="U193" i="5"/>
  <c r="U192" i="5"/>
  <c r="U177" i="5"/>
  <c r="U176" i="5"/>
  <c r="U175" i="5"/>
  <c r="U161" i="5"/>
  <c r="U160" i="5"/>
  <c r="U159" i="5"/>
  <c r="U158" i="5"/>
  <c r="U157" i="5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J527" i="5" l="1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S684" i="5" l="1"/>
  <c r="O684" i="5"/>
  <c r="J684" i="5"/>
  <c r="H684" i="5"/>
  <c r="E684" i="5"/>
  <c r="C684" i="5"/>
  <c r="A684" i="5"/>
  <c r="S683" i="5"/>
  <c r="O683" i="5"/>
  <c r="J683" i="5"/>
  <c r="H683" i="5"/>
  <c r="E683" i="5"/>
  <c r="C683" i="5"/>
  <c r="A683" i="5"/>
  <c r="O666" i="5"/>
  <c r="H666" i="5"/>
  <c r="E666" i="5"/>
  <c r="C666" i="5"/>
  <c r="A666" i="5"/>
  <c r="O665" i="5"/>
  <c r="H665" i="5"/>
  <c r="E665" i="5"/>
  <c r="C665" i="5"/>
  <c r="A665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J685" i="5" l="1"/>
  <c r="J686" i="5"/>
  <c r="J687" i="5"/>
  <c r="J680" i="5"/>
  <c r="J681" i="5"/>
  <c r="J682" i="5"/>
  <c r="J606" i="5"/>
  <c r="J607" i="5"/>
  <c r="J608" i="5"/>
  <c r="J609" i="5"/>
  <c r="J610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C307" i="1"/>
  <c r="C308" i="1"/>
  <c r="C309" i="1"/>
  <c r="S610" i="5" l="1"/>
  <c r="H610" i="5"/>
  <c r="E610" i="5"/>
  <c r="C610" i="5"/>
  <c r="A610" i="5"/>
  <c r="S609" i="5"/>
  <c r="H609" i="5"/>
  <c r="E609" i="5"/>
  <c r="C609" i="5"/>
  <c r="A609" i="5"/>
  <c r="S608" i="5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S539" i="5"/>
  <c r="O539" i="5"/>
  <c r="H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C275" i="1"/>
  <c r="C288" i="1"/>
  <c r="C277" i="1"/>
  <c r="O608" i="5"/>
  <c r="C278" i="1"/>
  <c r="C276" i="1"/>
  <c r="O607" i="5"/>
  <c r="O609" i="5"/>
  <c r="O610" i="5"/>
  <c r="O606" i="5"/>
  <c r="J451" i="5" l="1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C262" i="1"/>
  <c r="C261" i="1"/>
  <c r="J307" i="5" l="1"/>
  <c r="J308" i="5"/>
  <c r="J309" i="5"/>
  <c r="J310" i="5"/>
  <c r="J311" i="5"/>
  <c r="S311" i="5"/>
  <c r="H311" i="5"/>
  <c r="E311" i="5"/>
  <c r="C311" i="5"/>
  <c r="A311" i="5"/>
  <c r="S310" i="5"/>
  <c r="H310" i="5"/>
  <c r="E310" i="5"/>
  <c r="C310" i="5"/>
  <c r="A310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O307" i="5"/>
  <c r="O309" i="5"/>
  <c r="O310" i="5"/>
  <c r="O308" i="5"/>
  <c r="O311" i="5"/>
  <c r="L366" i="5" l="1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J393" i="5"/>
  <c r="J394" i="5"/>
  <c r="J395" i="5"/>
  <c r="C234" i="1"/>
  <c r="K399" i="5" l="1"/>
  <c r="K400" i="5"/>
  <c r="K401" i="5"/>
  <c r="S199" i="5" l="1"/>
  <c r="O199" i="5"/>
  <c r="H199" i="5"/>
  <c r="E199" i="5"/>
  <c r="C199" i="5"/>
  <c r="A199" i="5"/>
  <c r="C198" i="1"/>
  <c r="S165" i="5" l="1"/>
  <c r="O165" i="5"/>
  <c r="H165" i="5"/>
  <c r="E165" i="5"/>
  <c r="C165" i="5"/>
  <c r="A165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4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S198" i="5" l="1"/>
  <c r="H198" i="5"/>
  <c r="E198" i="5"/>
  <c r="C198" i="5"/>
  <c r="A198" i="5"/>
  <c r="O198" i="5"/>
  <c r="C197" i="1"/>
  <c r="S196" i="5" l="1"/>
  <c r="O196" i="5"/>
  <c r="H196" i="5"/>
  <c r="E196" i="5"/>
  <c r="C196" i="5"/>
  <c r="A196" i="5"/>
  <c r="S197" i="5"/>
  <c r="H197" i="5"/>
  <c r="E197" i="5"/>
  <c r="C197" i="5"/>
  <c r="A197" i="5"/>
  <c r="E5" i="4"/>
  <c r="D5" i="4"/>
  <c r="O197" i="5"/>
  <c r="C195" i="1"/>
  <c r="C196" i="1"/>
  <c r="S195" i="5" l="1"/>
  <c r="O195" i="5"/>
  <c r="H195" i="5"/>
  <c r="E195" i="5"/>
  <c r="C195" i="5"/>
  <c r="A195" i="5"/>
  <c r="E4" i="4"/>
  <c r="D4" i="4"/>
  <c r="S216" i="5"/>
  <c r="O216" i="5"/>
  <c r="H216" i="5"/>
  <c r="E216" i="5"/>
  <c r="C216" i="5"/>
  <c r="A216" i="5"/>
  <c r="S215" i="5"/>
  <c r="O215" i="5"/>
  <c r="H215" i="5"/>
  <c r="E215" i="5"/>
  <c r="C215" i="5"/>
  <c r="A215" i="5"/>
  <c r="S19" i="5"/>
  <c r="O19" i="5"/>
  <c r="H19" i="5"/>
  <c r="E19" i="5"/>
  <c r="C19" i="5"/>
  <c r="A19" i="5"/>
  <c r="S18" i="5"/>
  <c r="O18" i="5"/>
  <c r="H18" i="5"/>
  <c r="E18" i="5"/>
  <c r="C18" i="5"/>
  <c r="A18" i="5"/>
  <c r="C214" i="1"/>
  <c r="C194" i="1"/>
  <c r="C17" i="1"/>
  <c r="C215" i="1"/>
  <c r="C18" i="1"/>
  <c r="S194" i="5" l="1"/>
  <c r="O194" i="5"/>
  <c r="H194" i="5"/>
  <c r="E194" i="5"/>
  <c r="C194" i="5"/>
  <c r="A194" i="5"/>
  <c r="S192" i="5" l="1"/>
  <c r="O192" i="5"/>
  <c r="S193" i="5"/>
  <c r="O193" i="5"/>
  <c r="H193" i="5"/>
  <c r="E193" i="5"/>
  <c r="C193" i="5"/>
  <c r="A193" i="5"/>
  <c r="C192" i="1"/>
  <c r="C193" i="1"/>
  <c r="S214" i="5" l="1"/>
  <c r="O214" i="5"/>
  <c r="H214" i="5"/>
  <c r="E214" i="5"/>
  <c r="C214" i="5"/>
  <c r="A214" i="5"/>
  <c r="H192" i="5" l="1"/>
  <c r="E192" i="5"/>
  <c r="C192" i="5"/>
  <c r="A192" i="5"/>
  <c r="C213" i="1"/>
  <c r="C191" i="1"/>
  <c r="E3" i="4" l="1"/>
  <c r="D3" i="4"/>
  <c r="S191" i="5" l="1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90" i="1"/>
  <c r="S670" i="5" l="1"/>
  <c r="O670" i="5"/>
  <c r="H670" i="5"/>
  <c r="E670" i="5"/>
  <c r="C670" i="5"/>
  <c r="A670" i="5"/>
  <c r="S526" i="5"/>
  <c r="O526" i="5"/>
  <c r="H526" i="5"/>
  <c r="E526" i="5"/>
  <c r="C526" i="5"/>
  <c r="A526" i="5"/>
  <c r="S306" i="5"/>
  <c r="H306" i="5"/>
  <c r="E306" i="5"/>
  <c r="C306" i="5"/>
  <c r="A306" i="5"/>
  <c r="S300" i="5"/>
  <c r="J300" i="5"/>
  <c r="H300" i="5"/>
  <c r="E300" i="5"/>
  <c r="C300" i="5"/>
  <c r="A300" i="5"/>
  <c r="S281" i="5"/>
  <c r="H281" i="5"/>
  <c r="E281" i="5"/>
  <c r="C281" i="5"/>
  <c r="A281" i="5"/>
  <c r="S277" i="5"/>
  <c r="H277" i="5"/>
  <c r="E277" i="5"/>
  <c r="C277" i="5"/>
  <c r="A277" i="5"/>
  <c r="S262" i="5"/>
  <c r="J262" i="5"/>
  <c r="H262" i="5"/>
  <c r="E262" i="5"/>
  <c r="C262" i="5"/>
  <c r="A262" i="5"/>
  <c r="S258" i="5"/>
  <c r="J258" i="5"/>
  <c r="H258" i="5"/>
  <c r="E258" i="5"/>
  <c r="C258" i="5"/>
  <c r="A258" i="5"/>
  <c r="S239" i="5"/>
  <c r="H239" i="5"/>
  <c r="E239" i="5"/>
  <c r="C239" i="5"/>
  <c r="A239" i="5"/>
  <c r="S235" i="5"/>
  <c r="H235" i="5"/>
  <c r="E235" i="5"/>
  <c r="C235" i="5"/>
  <c r="A235" i="5"/>
  <c r="O258" i="5"/>
  <c r="O235" i="5"/>
  <c r="O262" i="5"/>
  <c r="C189" i="1"/>
  <c r="O306" i="5"/>
  <c r="O300" i="5"/>
  <c r="O281" i="5"/>
  <c r="C188" i="1"/>
  <c r="O277" i="5"/>
  <c r="O239" i="5"/>
  <c r="S188" i="5" l="1"/>
  <c r="H188" i="5"/>
  <c r="E188" i="5"/>
  <c r="C188" i="5"/>
  <c r="A188" i="5"/>
  <c r="S187" i="5"/>
  <c r="O187" i="5"/>
  <c r="H187" i="5"/>
  <c r="E187" i="5"/>
  <c r="C187" i="5"/>
  <c r="A187" i="5"/>
  <c r="O188" i="5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C312" i="1"/>
  <c r="C313" i="1"/>
  <c r="C187" i="1"/>
  <c r="C311" i="1"/>
  <c r="C310" i="1"/>
  <c r="C186" i="1"/>
  <c r="I125" i="5" l="1"/>
  <c r="S56" i="5" l="1"/>
  <c r="O56" i="5"/>
  <c r="H56" i="5"/>
  <c r="E56" i="5"/>
  <c r="C56" i="5"/>
  <c r="A56" i="5"/>
  <c r="S116" i="5"/>
  <c r="O116" i="5"/>
  <c r="H116" i="5"/>
  <c r="E116" i="5"/>
  <c r="C116" i="5"/>
  <c r="C115" i="1"/>
  <c r="C55" i="1"/>
  <c r="S59" i="5" l="1"/>
  <c r="H59" i="5"/>
  <c r="E59" i="5"/>
  <c r="C59" i="5"/>
  <c r="A59" i="5"/>
  <c r="O59" i="5"/>
  <c r="S122" i="5" l="1"/>
  <c r="O122" i="5"/>
  <c r="H122" i="5"/>
  <c r="E122" i="5"/>
  <c r="C122" i="5"/>
  <c r="C58" i="1"/>
  <c r="C121" i="1"/>
  <c r="O123" i="5" l="1"/>
  <c r="H123" i="5"/>
  <c r="E123" i="5"/>
  <c r="C123" i="5"/>
  <c r="S123" i="5"/>
  <c r="C122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5" i="1"/>
  <c r="C184" i="1"/>
  <c r="C183" i="1"/>
  <c r="S704" i="5" l="1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I150" i="5" l="1"/>
  <c r="I151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321" i="1"/>
  <c r="C319" i="1"/>
  <c r="C150" i="1"/>
  <c r="C149" i="1"/>
  <c r="C318" i="1"/>
  <c r="C32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0" i="5" l="1"/>
  <c r="O170" i="5"/>
  <c r="H170" i="5"/>
  <c r="E170" i="5"/>
  <c r="C170" i="5"/>
  <c r="A170" i="5"/>
  <c r="C169" i="1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33" i="5" l="1"/>
  <c r="S217" i="5"/>
  <c r="S212" i="5"/>
  <c r="S211" i="5"/>
  <c r="S210" i="5"/>
  <c r="S181" i="5"/>
  <c r="S180" i="5"/>
  <c r="S179" i="5"/>
  <c r="S178" i="5"/>
  <c r="S177" i="5"/>
  <c r="S176" i="5"/>
  <c r="S175" i="5"/>
  <c r="S172" i="5"/>
  <c r="S171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05" i="5"/>
  <c r="S304" i="5"/>
  <c r="S303" i="5"/>
  <c r="S302" i="5"/>
  <c r="S301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1" i="5"/>
  <c r="S260" i="5"/>
  <c r="S259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402" i="5"/>
  <c r="S401" i="5"/>
  <c r="S400" i="5"/>
  <c r="S399" i="5"/>
  <c r="S398" i="5"/>
  <c r="S397" i="5"/>
  <c r="S396" i="5"/>
  <c r="S395" i="5"/>
  <c r="O180" i="5"/>
  <c r="H180" i="5"/>
  <c r="E180" i="5"/>
  <c r="C180" i="5"/>
  <c r="A180" i="5"/>
  <c r="C182" i="1"/>
  <c r="C180" i="1"/>
  <c r="C181" i="1"/>
  <c r="O181" i="5" l="1"/>
  <c r="H181" i="5" l="1"/>
  <c r="E181" i="5"/>
  <c r="C181" i="5"/>
  <c r="A181" i="5"/>
  <c r="C179" i="1"/>
  <c r="O179" i="5" l="1"/>
  <c r="H179" i="5"/>
  <c r="E179" i="5"/>
  <c r="C179" i="5"/>
  <c r="A179" i="5"/>
  <c r="S115" i="5" l="1"/>
  <c r="O115" i="5"/>
  <c r="H115" i="5"/>
  <c r="E115" i="5"/>
  <c r="C115" i="5"/>
  <c r="C178" i="1"/>
  <c r="C114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25" i="5" l="1"/>
  <c r="O125" i="5"/>
  <c r="H125" i="5"/>
  <c r="E125" i="5"/>
  <c r="C125" i="5"/>
  <c r="A125" i="5"/>
  <c r="C56" i="1"/>
  <c r="S126" i="5" l="1"/>
  <c r="O126" i="5"/>
  <c r="H126" i="5"/>
  <c r="E126" i="5"/>
  <c r="C126" i="5"/>
  <c r="A126" i="5"/>
  <c r="C124" i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C71" i="1"/>
  <c r="C125" i="1"/>
  <c r="S97" i="5" l="1"/>
  <c r="O97" i="5"/>
  <c r="H97" i="5"/>
  <c r="E97" i="5"/>
  <c r="C97" i="5"/>
  <c r="A97" i="5"/>
  <c r="S108" i="5" l="1"/>
  <c r="O108" i="5"/>
  <c r="H108" i="5"/>
  <c r="E108" i="5"/>
  <c r="C108" i="5"/>
  <c r="S106" i="5"/>
  <c r="O106" i="5"/>
  <c r="H106" i="5"/>
  <c r="E106" i="5"/>
  <c r="C106" i="5"/>
  <c r="C96" i="1"/>
  <c r="C106" i="1"/>
  <c r="C107" i="1"/>
  <c r="S121" i="5" l="1"/>
  <c r="O121" i="5"/>
  <c r="H121" i="5"/>
  <c r="E121" i="5"/>
  <c r="C121" i="5"/>
  <c r="C120" i="1"/>
  <c r="S146" i="5" l="1"/>
  <c r="O146" i="5"/>
  <c r="H146" i="5"/>
  <c r="E146" i="5"/>
  <c r="C146" i="5"/>
  <c r="A146" i="5"/>
  <c r="O133" i="5" l="1"/>
  <c r="H133" i="5"/>
  <c r="E133" i="5"/>
  <c r="C133" i="5"/>
  <c r="A133" i="5"/>
  <c r="C145" i="1"/>
  <c r="C132" i="1"/>
  <c r="S132" i="5" l="1"/>
  <c r="O132" i="5"/>
  <c r="H132" i="5"/>
  <c r="E132" i="5"/>
  <c r="C132" i="5"/>
  <c r="A132" i="5"/>
  <c r="C130" i="1"/>
  <c r="S114" i="5" l="1"/>
  <c r="O114" i="5"/>
  <c r="H114" i="5"/>
  <c r="E114" i="5"/>
  <c r="C114" i="5"/>
  <c r="S93" i="5" l="1"/>
  <c r="O93" i="5"/>
  <c r="H93" i="5"/>
  <c r="E93" i="5"/>
  <c r="C93" i="5"/>
  <c r="A93" i="5"/>
  <c r="S94" i="5"/>
  <c r="O94" i="5"/>
  <c r="H94" i="5"/>
  <c r="E94" i="5"/>
  <c r="C94" i="5"/>
  <c r="A94" i="5"/>
  <c r="C93" i="1"/>
  <c r="C113" i="1"/>
  <c r="S43" i="5" l="1"/>
  <c r="O43" i="5"/>
  <c r="H43" i="5"/>
  <c r="E43" i="5"/>
  <c r="C43" i="5"/>
  <c r="A43" i="5"/>
  <c r="C42" i="1"/>
  <c r="C92" i="1"/>
  <c r="S99" i="5" l="1"/>
  <c r="O99" i="5"/>
  <c r="H99" i="5"/>
  <c r="E99" i="5"/>
  <c r="C99" i="5"/>
  <c r="A99" i="5"/>
  <c r="C9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4" i="1"/>
  <c r="S135" i="5" l="1"/>
  <c r="O135" i="5"/>
  <c r="H135" i="5"/>
  <c r="E135" i="5"/>
  <c r="C135" i="5"/>
  <c r="A135" i="5"/>
  <c r="S90" i="5"/>
  <c r="O90" i="5"/>
  <c r="H90" i="5"/>
  <c r="E90" i="5"/>
  <c r="C90" i="5"/>
  <c r="A90" i="5"/>
  <c r="C134" i="1"/>
  <c r="C48" i="1"/>
  <c r="H178" i="5" l="1"/>
  <c r="E178" i="5"/>
  <c r="C178" i="5"/>
  <c r="A178" i="5"/>
  <c r="O178" i="5"/>
  <c r="C177" i="1"/>
  <c r="C8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0" i="1"/>
  <c r="C23" i="1"/>
  <c r="C19" i="1"/>
  <c r="C24" i="1"/>
  <c r="C22" i="1"/>
  <c r="O212" i="5" l="1"/>
  <c r="H212" i="5"/>
  <c r="E212" i="5"/>
  <c r="C212" i="5"/>
  <c r="A212" i="5"/>
  <c r="O211" i="5"/>
  <c r="H211" i="5"/>
  <c r="E211" i="5"/>
  <c r="C211" i="5"/>
  <c r="A211" i="5"/>
  <c r="C211" i="1"/>
  <c r="C210" i="1"/>
  <c r="O210" i="5" l="1"/>
  <c r="H210" i="5"/>
  <c r="E210" i="5"/>
  <c r="C210" i="5"/>
  <c r="A210" i="5"/>
  <c r="O177" i="5" l="1"/>
  <c r="H177" i="5"/>
  <c r="E177" i="5"/>
  <c r="C177" i="5"/>
  <c r="A177" i="5"/>
  <c r="O176" i="5"/>
  <c r="H176" i="5"/>
  <c r="E176" i="5"/>
  <c r="C176" i="5"/>
  <c r="A176" i="5"/>
  <c r="O175" i="5"/>
  <c r="H175" i="5"/>
  <c r="E175" i="5"/>
  <c r="C175" i="5"/>
  <c r="A175" i="5"/>
  <c r="C176" i="1"/>
  <c r="C175" i="1"/>
  <c r="C209" i="1"/>
  <c r="O172" i="5" l="1"/>
  <c r="H172" i="5"/>
  <c r="E172" i="5"/>
  <c r="C172" i="5"/>
  <c r="A172" i="5"/>
  <c r="O171" i="5"/>
  <c r="H171" i="5"/>
  <c r="E171" i="5"/>
  <c r="C171" i="5"/>
  <c r="A171" i="5"/>
  <c r="C171" i="1"/>
  <c r="C174" i="1"/>
  <c r="S169" i="5" l="1"/>
  <c r="O169" i="5"/>
  <c r="H169" i="5"/>
  <c r="E169" i="5"/>
  <c r="C169" i="5"/>
  <c r="A169" i="5"/>
  <c r="S168" i="5"/>
  <c r="O168" i="5"/>
  <c r="H168" i="5"/>
  <c r="E168" i="5"/>
  <c r="C168" i="5"/>
  <c r="A168" i="5"/>
  <c r="C168" i="1"/>
  <c r="C170" i="1"/>
  <c r="S158" i="5" l="1"/>
  <c r="O158" i="5"/>
  <c r="H158" i="5"/>
  <c r="E158" i="5"/>
  <c r="C158" i="5"/>
  <c r="A158" i="5"/>
  <c r="C157" i="1"/>
  <c r="C167" i="1"/>
  <c r="L405" i="5" l="1"/>
  <c r="I33" i="5" l="1"/>
  <c r="S164" i="5" l="1"/>
  <c r="H164" i="5"/>
  <c r="E164" i="5"/>
  <c r="C164" i="5"/>
  <c r="A164" i="5"/>
  <c r="O164" i="5"/>
  <c r="C163" i="1"/>
  <c r="O162" i="5" l="1"/>
  <c r="S162" i="5"/>
  <c r="H162" i="5"/>
  <c r="E162" i="5"/>
  <c r="A162" i="5"/>
  <c r="C162" i="5"/>
  <c r="E2" i="4"/>
  <c r="D2" i="4"/>
  <c r="S163" i="5"/>
  <c r="H163" i="5"/>
  <c r="E163" i="5"/>
  <c r="C163" i="5"/>
  <c r="A163" i="5"/>
  <c r="C161" i="1"/>
  <c r="O163" i="5"/>
  <c r="C162" i="1"/>
  <c r="S33" i="5" l="1"/>
  <c r="O33" i="5"/>
  <c r="H33" i="5"/>
  <c r="E33" i="5"/>
  <c r="C33" i="5"/>
  <c r="A33" i="5"/>
  <c r="J312" i="5" l="1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C32" i="1"/>
  <c r="J276" i="5" l="1"/>
  <c r="J277" i="5" s="1"/>
  <c r="H276" i="5"/>
  <c r="E276" i="5"/>
  <c r="C276" i="5"/>
  <c r="A276" i="5"/>
  <c r="J275" i="5"/>
  <c r="H275" i="5"/>
  <c r="E275" i="5"/>
  <c r="C275" i="5"/>
  <c r="A275" i="5"/>
  <c r="J263" i="5"/>
  <c r="J264" i="5"/>
  <c r="J265" i="5"/>
  <c r="J266" i="5"/>
  <c r="J267" i="5"/>
  <c r="J268" i="5"/>
  <c r="J269" i="5"/>
  <c r="J270" i="5"/>
  <c r="J271" i="5"/>
  <c r="H271" i="5"/>
  <c r="E271" i="5"/>
  <c r="C271" i="5"/>
  <c r="A271" i="5"/>
  <c r="H270" i="5"/>
  <c r="E270" i="5"/>
  <c r="C270" i="5"/>
  <c r="A270" i="5"/>
  <c r="H269" i="5"/>
  <c r="E269" i="5"/>
  <c r="C269" i="5"/>
  <c r="A269" i="5"/>
  <c r="H268" i="5"/>
  <c r="E268" i="5"/>
  <c r="C268" i="5"/>
  <c r="A268" i="5"/>
  <c r="O268" i="5"/>
  <c r="O271" i="5"/>
  <c r="O275" i="5"/>
  <c r="O276" i="5"/>
  <c r="O270" i="5"/>
  <c r="O269" i="5"/>
  <c r="J278" i="5" l="1"/>
  <c r="J279" i="5"/>
  <c r="J280" i="5"/>
  <c r="J281" i="5" s="1"/>
  <c r="J272" i="5"/>
  <c r="J273" i="5"/>
  <c r="J274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9" i="5"/>
  <c r="J260" i="5"/>
  <c r="J261" i="5"/>
  <c r="J475" i="5" l="1"/>
  <c r="J476" i="5"/>
  <c r="J477" i="5"/>
  <c r="J478" i="5"/>
  <c r="J479" i="5"/>
  <c r="J469" i="5"/>
  <c r="J468" i="5"/>
  <c r="J467" i="5"/>
  <c r="J466" i="5"/>
  <c r="J465" i="5"/>
  <c r="J464" i="5"/>
  <c r="J463" i="5"/>
  <c r="J462" i="5"/>
  <c r="J461" i="5"/>
  <c r="J282" i="5" l="1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1" i="5"/>
  <c r="J302" i="5"/>
  <c r="J30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1" i="5" l="1"/>
  <c r="O161" i="5"/>
  <c r="H161" i="5"/>
  <c r="E161" i="5"/>
  <c r="C161" i="5"/>
  <c r="A161" i="5"/>
  <c r="S160" i="5" l="1"/>
  <c r="O160" i="5"/>
  <c r="H160" i="5"/>
  <c r="E160" i="5"/>
  <c r="C160" i="5"/>
  <c r="A160" i="5"/>
  <c r="C160" i="1"/>
  <c r="S159" i="5" l="1"/>
  <c r="O159" i="5"/>
  <c r="H159" i="5"/>
  <c r="E159" i="5"/>
  <c r="C159" i="5"/>
  <c r="A159" i="5"/>
  <c r="C159" i="1"/>
  <c r="J577" i="5" l="1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C158" i="1"/>
  <c r="O651" i="5" l="1"/>
  <c r="A646" i="5" l="1"/>
  <c r="C646" i="5"/>
  <c r="E646" i="5"/>
  <c r="H646" i="5"/>
  <c r="O646" i="5"/>
  <c r="S646" i="5"/>
  <c r="J634" i="5" l="1"/>
  <c r="J635" i="5"/>
  <c r="J636" i="5"/>
  <c r="J637" i="5"/>
  <c r="J638" i="5"/>
  <c r="L406" i="5" l="1"/>
  <c r="L407" i="5"/>
  <c r="S562" i="5"/>
  <c r="O562" i="5"/>
  <c r="H562" i="5"/>
  <c r="E562" i="5"/>
  <c r="C562" i="5"/>
  <c r="A562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61" i="5"/>
  <c r="O561" i="5"/>
  <c r="H561" i="5"/>
  <c r="E561" i="5"/>
  <c r="C561" i="5"/>
  <c r="A561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7" i="5"/>
  <c r="O157" i="5"/>
  <c r="H157" i="5"/>
  <c r="E157" i="5"/>
  <c r="C157" i="5"/>
  <c r="A157" i="5"/>
  <c r="J502" i="5"/>
  <c r="J501" i="5" s="1"/>
  <c r="J500" i="5" s="1"/>
  <c r="J499" i="5" s="1"/>
  <c r="C7" i="1"/>
  <c r="C6" i="1"/>
  <c r="C14" i="1"/>
  <c r="C156" i="1"/>
  <c r="C13" i="1"/>
  <c r="C5" i="1"/>
  <c r="C12" i="1"/>
  <c r="L480" i="5" l="1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K424" i="5" l="1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H280" i="5" l="1"/>
  <c r="E280" i="5"/>
  <c r="C280" i="5"/>
  <c r="A280" i="5"/>
  <c r="H279" i="5"/>
  <c r="E279" i="5"/>
  <c r="C279" i="5"/>
  <c r="A279" i="5"/>
  <c r="O279" i="5"/>
  <c r="O280" i="5"/>
  <c r="H261" i="5" l="1"/>
  <c r="E261" i="5"/>
  <c r="C261" i="5"/>
  <c r="A261" i="5"/>
  <c r="H260" i="5"/>
  <c r="E260" i="5"/>
  <c r="C260" i="5"/>
  <c r="A260" i="5"/>
  <c r="O260" i="5"/>
  <c r="O261" i="5"/>
  <c r="S12" i="5" l="1"/>
  <c r="O12" i="5"/>
  <c r="H12" i="5"/>
  <c r="E12" i="5"/>
  <c r="C12" i="5"/>
  <c r="A12" i="5"/>
  <c r="C11" i="1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304" i="1"/>
  <c r="C306" i="1"/>
  <c r="C305" i="1"/>
  <c r="S638" i="5" l="1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22" i="5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O619" i="5"/>
  <c r="H619" i="5"/>
  <c r="E619" i="5"/>
  <c r="C619" i="5"/>
  <c r="A619" i="5"/>
  <c r="O618" i="5"/>
  <c r="H618" i="5"/>
  <c r="E618" i="5"/>
  <c r="C618" i="5"/>
  <c r="A618" i="5"/>
  <c r="O617" i="5"/>
  <c r="H617" i="5"/>
  <c r="E617" i="5"/>
  <c r="C617" i="5"/>
  <c r="A617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C250" i="1"/>
  <c r="C291" i="1"/>
  <c r="O622" i="5"/>
  <c r="C292" i="1"/>
  <c r="O621" i="5"/>
  <c r="S619" i="5"/>
  <c r="C296" i="1"/>
  <c r="O620" i="5"/>
  <c r="C248" i="1"/>
  <c r="S617" i="5"/>
  <c r="S618" i="5"/>
  <c r="C246" i="1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C236" i="1"/>
  <c r="C229" i="1"/>
  <c r="C226" i="1"/>
  <c r="C243" i="1"/>
  <c r="C244" i="1"/>
  <c r="C238" i="1"/>
  <c r="C225" i="1"/>
  <c r="C240" i="1"/>
  <c r="C241" i="1"/>
  <c r="C230" i="1"/>
  <c r="C237" i="1"/>
  <c r="C227" i="1"/>
  <c r="C242" i="1"/>
  <c r="C228" i="1"/>
  <c r="A698" i="5" l="1"/>
  <c r="C698" i="5"/>
  <c r="E698" i="5"/>
  <c r="H698" i="5"/>
  <c r="O698" i="5"/>
  <c r="S698" i="5"/>
  <c r="S644" i="5"/>
  <c r="O644" i="5"/>
  <c r="H644" i="5"/>
  <c r="E644" i="5"/>
  <c r="C644" i="5"/>
  <c r="A644" i="5"/>
  <c r="O398" i="5" l="1"/>
  <c r="H398" i="5"/>
  <c r="E398" i="5"/>
  <c r="C398" i="5"/>
  <c r="A398" i="5"/>
  <c r="O397" i="5"/>
  <c r="H397" i="5"/>
  <c r="E397" i="5"/>
  <c r="C397" i="5"/>
  <c r="A397" i="5"/>
  <c r="O392" i="5"/>
  <c r="H392" i="5"/>
  <c r="E392" i="5"/>
  <c r="C392" i="5"/>
  <c r="A392" i="5"/>
  <c r="O391" i="5"/>
  <c r="H391" i="5"/>
  <c r="E391" i="5"/>
  <c r="C391" i="5"/>
  <c r="A391" i="5"/>
  <c r="I28" i="5" l="1"/>
  <c r="S143" i="5" l="1"/>
  <c r="O143" i="5"/>
  <c r="H143" i="5"/>
  <c r="E143" i="5"/>
  <c r="C143" i="5"/>
  <c r="A143" i="5"/>
  <c r="C142" i="1"/>
  <c r="S139" i="5" l="1"/>
  <c r="O139" i="5"/>
  <c r="H139" i="5"/>
  <c r="E139" i="5"/>
  <c r="C139" i="5"/>
  <c r="A139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0" i="5"/>
  <c r="O120" i="5"/>
  <c r="H120" i="5"/>
  <c r="E120" i="5"/>
  <c r="C120" i="5"/>
  <c r="S113" i="5"/>
  <c r="O113" i="5"/>
  <c r="H113" i="5"/>
  <c r="E113" i="5"/>
  <c r="C113" i="5"/>
  <c r="S107" i="5"/>
  <c r="O107" i="5"/>
  <c r="H107" i="5"/>
  <c r="E107" i="5"/>
  <c r="C107" i="5"/>
  <c r="S103" i="5"/>
  <c r="O103" i="5"/>
  <c r="H103" i="5"/>
  <c r="E103" i="5"/>
  <c r="C103" i="5"/>
  <c r="S102" i="5"/>
  <c r="O102" i="5"/>
  <c r="H102" i="5"/>
  <c r="E102" i="5"/>
  <c r="C102" i="5"/>
  <c r="S98" i="5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79" i="5"/>
  <c r="O79" i="5"/>
  <c r="H79" i="5"/>
  <c r="E79" i="5"/>
  <c r="C79" i="5"/>
  <c r="A79" i="5"/>
  <c r="S78" i="5"/>
  <c r="O78" i="5"/>
  <c r="H78" i="5"/>
  <c r="E78" i="5"/>
  <c r="C78" i="5"/>
  <c r="A78" i="5"/>
  <c r="S77" i="5"/>
  <c r="O77" i="5"/>
  <c r="H77" i="5"/>
  <c r="E77" i="5"/>
  <c r="C77" i="5"/>
  <c r="A77" i="5"/>
  <c r="S75" i="5"/>
  <c r="O75" i="5"/>
  <c r="H75" i="5"/>
  <c r="E75" i="5"/>
  <c r="C75" i="5"/>
  <c r="A75" i="5"/>
  <c r="C74" i="1"/>
  <c r="C78" i="1"/>
  <c r="C102" i="1"/>
  <c r="C128" i="1"/>
  <c r="C97" i="1"/>
  <c r="C123" i="1"/>
  <c r="C76" i="1"/>
  <c r="C138" i="1"/>
  <c r="C135" i="1"/>
  <c r="C112" i="1"/>
  <c r="C77" i="1"/>
  <c r="C105" i="1"/>
  <c r="C91" i="1"/>
  <c r="C119" i="1"/>
  <c r="C101" i="1"/>
  <c r="C95" i="1"/>
  <c r="C131" i="1"/>
  <c r="C86" i="1"/>
  <c r="C88" i="1"/>
  <c r="S71" i="5" l="1"/>
  <c r="O71" i="5"/>
  <c r="H71" i="5"/>
  <c r="E71" i="5"/>
  <c r="C71" i="5"/>
  <c r="A71" i="5"/>
  <c r="S66" i="5"/>
  <c r="O66" i="5"/>
  <c r="H66" i="5"/>
  <c r="E66" i="5"/>
  <c r="C66" i="5"/>
  <c r="A66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0" i="1"/>
  <c r="C65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47" i="1"/>
  <c r="C51" i="1"/>
  <c r="C54" i="1"/>
  <c r="C39" i="1"/>
  <c r="C59" i="1"/>
  <c r="C36" i="1"/>
  <c r="S36" i="5" l="1"/>
  <c r="O36" i="5"/>
  <c r="H36" i="5"/>
  <c r="E36" i="5"/>
  <c r="C36" i="5"/>
  <c r="A36" i="5"/>
  <c r="C35" i="1"/>
  <c r="I499" i="5" l="1"/>
  <c r="I500" i="5"/>
  <c r="O437" i="5" l="1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426" i="5"/>
  <c r="S437" i="5"/>
  <c r="S428" i="5"/>
  <c r="S435" i="5"/>
  <c r="S427" i="5"/>
  <c r="S436" i="5"/>
  <c r="I501" i="5" l="1"/>
  <c r="I502" i="5" l="1"/>
  <c r="I503" i="5" l="1"/>
  <c r="O404" i="5" l="1"/>
  <c r="H404" i="5"/>
  <c r="E404" i="5"/>
  <c r="C404" i="5"/>
  <c r="A404" i="5"/>
  <c r="O403" i="5"/>
  <c r="H403" i="5"/>
  <c r="E403" i="5"/>
  <c r="C403" i="5"/>
  <c r="A40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6" i="1"/>
  <c r="C2" i="1"/>
  <c r="C28" i="1"/>
  <c r="S26" i="5" l="1"/>
  <c r="O26" i="5"/>
  <c r="H26" i="5"/>
  <c r="E26" i="5"/>
  <c r="C26" i="5"/>
  <c r="A26" i="5"/>
  <c r="S700" i="5" l="1"/>
  <c r="O700" i="5"/>
  <c r="H700" i="5"/>
  <c r="E700" i="5"/>
  <c r="C700" i="5"/>
  <c r="A700" i="5"/>
  <c r="S699" i="5"/>
  <c r="O699" i="5"/>
  <c r="H699" i="5"/>
  <c r="E699" i="5"/>
  <c r="C699" i="5"/>
  <c r="A699" i="5"/>
  <c r="H697" i="5" l="1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5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16" i="5"/>
  <c r="H615" i="5"/>
  <c r="H614" i="5"/>
  <c r="H613" i="5"/>
  <c r="H612" i="5"/>
  <c r="H611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0" i="5"/>
  <c r="H557" i="5"/>
  <c r="H556" i="5"/>
  <c r="H555" i="5"/>
  <c r="H523" i="5"/>
  <c r="H522" i="5"/>
  <c r="H521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34" i="5"/>
  <c r="H433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2" i="5"/>
  <c r="H396" i="5"/>
  <c r="H390" i="5"/>
  <c r="H356" i="5"/>
  <c r="H355" i="5"/>
  <c r="H354" i="5"/>
  <c r="H353" i="5"/>
  <c r="H352" i="5"/>
  <c r="H351" i="5"/>
  <c r="H350" i="5"/>
  <c r="H349" i="5"/>
  <c r="H348" i="5"/>
  <c r="H320" i="5"/>
  <c r="H319" i="5"/>
  <c r="H318" i="5"/>
  <c r="H317" i="5"/>
  <c r="H316" i="5"/>
  <c r="H315" i="5"/>
  <c r="H314" i="5"/>
  <c r="H313" i="5"/>
  <c r="H312" i="5"/>
  <c r="H305" i="5"/>
  <c r="H304" i="5"/>
  <c r="H303" i="5"/>
  <c r="H302" i="5"/>
  <c r="H301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78" i="5"/>
  <c r="H274" i="5"/>
  <c r="H273" i="5"/>
  <c r="H272" i="5"/>
  <c r="H267" i="5"/>
  <c r="H266" i="5"/>
  <c r="H265" i="5"/>
  <c r="H264" i="5"/>
  <c r="H263" i="5"/>
  <c r="H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8" i="5"/>
  <c r="H237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156" i="5"/>
  <c r="H155" i="5"/>
  <c r="H154" i="5"/>
  <c r="H153" i="5"/>
  <c r="H152" i="5"/>
  <c r="H34" i="5"/>
  <c r="H32" i="5"/>
  <c r="H28" i="5"/>
  <c r="G5" i="6"/>
  <c r="G4" i="6"/>
  <c r="G3" i="6"/>
  <c r="G2" i="6"/>
  <c r="G8" i="6"/>
  <c r="G7" i="6"/>
  <c r="S697" i="5"/>
  <c r="O697" i="5"/>
  <c r="E697" i="5"/>
  <c r="C697" i="5"/>
  <c r="A697" i="5"/>
  <c r="E2" i="6"/>
  <c r="E3" i="6"/>
  <c r="C316" i="1"/>
  <c r="C317" i="1"/>
  <c r="E5" i="6"/>
  <c r="C3" i="6"/>
  <c r="C5" i="6"/>
  <c r="C2" i="6"/>
  <c r="E4" i="6"/>
  <c r="C4" i="6"/>
  <c r="S661" i="5" l="1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28" i="5"/>
  <c r="O628" i="5"/>
  <c r="E628" i="5"/>
  <c r="C628" i="5"/>
  <c r="A628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S616" i="5"/>
  <c r="E616" i="5"/>
  <c r="C616" i="5"/>
  <c r="A616" i="5"/>
  <c r="S615" i="5"/>
  <c r="E615" i="5"/>
  <c r="C615" i="5"/>
  <c r="A615" i="5"/>
  <c r="S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S601" i="5"/>
  <c r="S602" i="5"/>
  <c r="S603" i="5"/>
  <c r="S605" i="5"/>
  <c r="S604" i="5"/>
  <c r="O616" i="5"/>
  <c r="O614" i="5"/>
  <c r="C285" i="1"/>
  <c r="S611" i="5"/>
  <c r="C286" i="1"/>
  <c r="C303" i="1"/>
  <c r="C294" i="1"/>
  <c r="C314" i="1"/>
  <c r="S612" i="5"/>
  <c r="S613" i="5"/>
  <c r="C287" i="1"/>
  <c r="C293" i="1"/>
  <c r="C315" i="1"/>
  <c r="O615" i="5"/>
  <c r="S656" i="5" l="1"/>
  <c r="S655" i="5"/>
  <c r="S654" i="5"/>
  <c r="S653" i="5"/>
  <c r="S652" i="5"/>
  <c r="S651" i="5"/>
  <c r="S650" i="5"/>
  <c r="S649" i="5"/>
  <c r="S648" i="5"/>
  <c r="S647" i="5"/>
  <c r="S645" i="5"/>
  <c r="S643" i="5"/>
  <c r="S642" i="5"/>
  <c r="S641" i="5"/>
  <c r="S640" i="5"/>
  <c r="S639" i="5"/>
  <c r="S633" i="5"/>
  <c r="S632" i="5"/>
  <c r="S631" i="5"/>
  <c r="S630" i="5"/>
  <c r="S629" i="5"/>
  <c r="S600" i="5"/>
  <c r="S599" i="5"/>
  <c r="S598" i="5"/>
  <c r="S597" i="5"/>
  <c r="S596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0" i="5"/>
  <c r="S557" i="5"/>
  <c r="S556" i="5"/>
  <c r="S555" i="5"/>
  <c r="S523" i="5"/>
  <c r="S522" i="5"/>
  <c r="S521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79" i="5"/>
  <c r="S478" i="5"/>
  <c r="S477" i="5"/>
  <c r="S476" i="5"/>
  <c r="S475" i="5"/>
  <c r="S469" i="5"/>
  <c r="S468" i="5"/>
  <c r="S467" i="5"/>
  <c r="S466" i="5"/>
  <c r="S465" i="5"/>
  <c r="S464" i="5"/>
  <c r="S463" i="5"/>
  <c r="S462" i="5"/>
  <c r="S461" i="5"/>
  <c r="S423" i="5"/>
  <c r="S422" i="5"/>
  <c r="S421" i="5"/>
  <c r="S420" i="5"/>
  <c r="S419" i="5"/>
  <c r="S418" i="5"/>
  <c r="S417" i="5"/>
  <c r="S416" i="5"/>
  <c r="S415" i="5"/>
  <c r="S414" i="5"/>
  <c r="S410" i="5"/>
  <c r="S409" i="5"/>
  <c r="S408" i="5"/>
  <c r="S404" i="5"/>
  <c r="S403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156" i="5"/>
  <c r="S154" i="5"/>
  <c r="S153" i="5"/>
  <c r="S34" i="5"/>
  <c r="S32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E651" i="5"/>
  <c r="C651" i="5"/>
  <c r="A651" i="5"/>
  <c r="S433" i="5"/>
  <c r="S491" i="5"/>
  <c r="S492" i="5"/>
  <c r="S484" i="5"/>
  <c r="S493" i="5"/>
  <c r="S489" i="5"/>
  <c r="S424" i="5"/>
  <c r="S425" i="5"/>
  <c r="S482" i="5"/>
  <c r="S490" i="5"/>
  <c r="S434" i="5"/>
  <c r="S480" i="5"/>
  <c r="S481" i="5"/>
  <c r="S483" i="5"/>
  <c r="S459" i="5"/>
  <c r="S456" i="5"/>
  <c r="S473" i="5"/>
  <c r="S471" i="5"/>
  <c r="S496" i="5"/>
  <c r="S498" i="5"/>
  <c r="S470" i="5"/>
  <c r="S497" i="5"/>
  <c r="S452" i="5"/>
  <c r="S454" i="5"/>
  <c r="S460" i="5"/>
  <c r="S495" i="5"/>
  <c r="S457" i="5"/>
  <c r="S453" i="5"/>
  <c r="S594" i="5"/>
  <c r="S472" i="5"/>
  <c r="S152" i="5"/>
  <c r="S494" i="5"/>
  <c r="S474" i="5"/>
  <c r="S455" i="5"/>
  <c r="S591" i="5"/>
  <c r="S595" i="5"/>
  <c r="S458" i="5"/>
  <c r="S593" i="5"/>
  <c r="S155" i="5"/>
  <c r="S592" i="5"/>
  <c r="O650" i="5" l="1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5" i="5"/>
  <c r="E645" i="5"/>
  <c r="C645" i="5"/>
  <c r="A645" i="5"/>
  <c r="C302" i="1"/>
  <c r="C298" i="1"/>
  <c r="C301" i="1"/>
  <c r="C297" i="1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57" i="5"/>
  <c r="E557" i="5"/>
  <c r="C557" i="5"/>
  <c r="A557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E633" i="5" l="1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00" i="5"/>
  <c r="C600" i="5"/>
  <c r="A600" i="5"/>
  <c r="E599" i="5"/>
  <c r="C599" i="5"/>
  <c r="A599" i="5"/>
  <c r="E598" i="5"/>
  <c r="C598" i="5"/>
  <c r="A598" i="5"/>
  <c r="E597" i="5"/>
  <c r="C597" i="5"/>
  <c r="A597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0" i="5"/>
  <c r="E560" i="5"/>
  <c r="C560" i="5"/>
  <c r="A560" i="5"/>
  <c r="O556" i="5"/>
  <c r="E556" i="5"/>
  <c r="C556" i="5"/>
  <c r="A556" i="5"/>
  <c r="O555" i="5"/>
  <c r="E555" i="5"/>
  <c r="C555" i="5"/>
  <c r="A555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633" i="5"/>
  <c r="O631" i="5"/>
  <c r="O629" i="5"/>
  <c r="O632" i="5"/>
  <c r="O630" i="5"/>
  <c r="O600" i="5"/>
  <c r="O598" i="5"/>
  <c r="O596" i="5"/>
  <c r="O597" i="5"/>
  <c r="O599" i="5"/>
  <c r="C280" i="1"/>
  <c r="C272" i="1"/>
  <c r="C274" i="1"/>
  <c r="C279" i="1"/>
  <c r="C289" i="1"/>
  <c r="C284" i="1"/>
  <c r="C295" i="1"/>
  <c r="C283" i="1"/>
  <c r="C281" i="1"/>
  <c r="C271" i="1"/>
  <c r="C299" i="1"/>
  <c r="C300" i="1"/>
  <c r="C282" i="1"/>
  <c r="C273" i="1"/>
  <c r="C290" i="1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34" i="5"/>
  <c r="C433" i="5"/>
  <c r="C425" i="5"/>
  <c r="C424" i="5"/>
  <c r="C270" i="1"/>
  <c r="C268" i="1"/>
  <c r="C269" i="1"/>
  <c r="E484" i="5" l="1"/>
  <c r="A484" i="5"/>
  <c r="E483" i="5"/>
  <c r="A483" i="5"/>
  <c r="E482" i="5"/>
  <c r="A482" i="5"/>
  <c r="E481" i="5"/>
  <c r="A481" i="5"/>
  <c r="E480" i="5"/>
  <c r="A480" i="5"/>
  <c r="A479" i="5"/>
  <c r="E479" i="5"/>
  <c r="O484" i="5"/>
  <c r="O482" i="5"/>
  <c r="O480" i="5"/>
  <c r="O481" i="5"/>
  <c r="O483" i="5"/>
  <c r="E478" i="5"/>
  <c r="A478" i="5"/>
  <c r="E477" i="5"/>
  <c r="A477" i="5"/>
  <c r="O474" i="5"/>
  <c r="E474" i="5"/>
  <c r="A474" i="5"/>
  <c r="O473" i="5"/>
  <c r="E473" i="5"/>
  <c r="A473" i="5"/>
  <c r="O472" i="5"/>
  <c r="E472" i="5"/>
  <c r="A472" i="5"/>
  <c r="E469" i="5"/>
  <c r="A469" i="5"/>
  <c r="E468" i="5"/>
  <c r="A468" i="5"/>
  <c r="E467" i="5"/>
  <c r="A467" i="5"/>
  <c r="E466" i="5"/>
  <c r="A466" i="5"/>
  <c r="E465" i="5"/>
  <c r="A465" i="5"/>
  <c r="E464" i="5"/>
  <c r="A464" i="5"/>
  <c r="E463" i="5"/>
  <c r="A463" i="5"/>
  <c r="O460" i="5"/>
  <c r="E460" i="5"/>
  <c r="A460" i="5"/>
  <c r="O459" i="5"/>
  <c r="E459" i="5"/>
  <c r="A459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356" i="5"/>
  <c r="O355" i="5"/>
  <c r="O354" i="5"/>
  <c r="O353" i="5"/>
  <c r="O352" i="5"/>
  <c r="O351" i="5"/>
  <c r="O350" i="5"/>
  <c r="O349" i="5"/>
  <c r="O348" i="5"/>
  <c r="O320" i="5"/>
  <c r="O319" i="5"/>
  <c r="O318" i="5"/>
  <c r="O317" i="5"/>
  <c r="O316" i="5"/>
  <c r="O315" i="5"/>
  <c r="O314" i="5"/>
  <c r="O313" i="5"/>
  <c r="O312" i="5"/>
  <c r="O471" i="5"/>
  <c r="O470" i="5"/>
  <c r="O453" i="5"/>
  <c r="O452" i="5"/>
  <c r="O434" i="5"/>
  <c r="O433" i="5"/>
  <c r="O425" i="5"/>
  <c r="E476" i="5"/>
  <c r="A476" i="5"/>
  <c r="E475" i="5"/>
  <c r="A475" i="5"/>
  <c r="E471" i="5"/>
  <c r="A471" i="5"/>
  <c r="E470" i="5"/>
  <c r="A470" i="5"/>
  <c r="E462" i="5"/>
  <c r="A462" i="5"/>
  <c r="E461" i="5"/>
  <c r="A461" i="5"/>
  <c r="E453" i="5"/>
  <c r="A453" i="5"/>
  <c r="E452" i="5"/>
  <c r="A452" i="5"/>
  <c r="O479" i="5"/>
  <c r="O477" i="5"/>
  <c r="O463" i="5"/>
  <c r="O467" i="5"/>
  <c r="O478" i="5"/>
  <c r="O476" i="5"/>
  <c r="O466" i="5"/>
  <c r="O469" i="5"/>
  <c r="C267" i="1"/>
  <c r="O462" i="5"/>
  <c r="O464" i="5"/>
  <c r="O468" i="5"/>
  <c r="O465" i="5"/>
  <c r="O461" i="5"/>
  <c r="O475" i="5"/>
  <c r="E434" i="5" l="1"/>
  <c r="A434" i="5"/>
  <c r="E433" i="5"/>
  <c r="A433" i="5"/>
  <c r="E425" i="5"/>
  <c r="A425" i="5"/>
  <c r="O424" i="5"/>
  <c r="O423" i="5"/>
  <c r="E424" i="5"/>
  <c r="C423" i="5"/>
  <c r="A424" i="5"/>
  <c r="C263" i="1"/>
  <c r="C265" i="1"/>
  <c r="C264" i="1"/>
  <c r="C260" i="1"/>
  <c r="C266" i="1"/>
  <c r="E356" i="5" l="1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51" i="5"/>
  <c r="E350" i="5"/>
  <c r="E349" i="5"/>
  <c r="E348" i="5"/>
  <c r="E315" i="5"/>
  <c r="E314" i="5"/>
  <c r="E313" i="5"/>
  <c r="E312" i="5"/>
  <c r="C351" i="5"/>
  <c r="C350" i="5"/>
  <c r="C349" i="5"/>
  <c r="C348" i="5"/>
  <c r="C315" i="5"/>
  <c r="C314" i="5"/>
  <c r="C313" i="5"/>
  <c r="C312" i="5"/>
  <c r="A314" i="5"/>
  <c r="A315" i="5"/>
  <c r="A349" i="5"/>
  <c r="A351" i="5"/>
  <c r="A350" i="5"/>
  <c r="A348" i="5"/>
  <c r="A313" i="5"/>
  <c r="A312" i="5"/>
  <c r="E238" i="5"/>
  <c r="C238" i="5"/>
  <c r="A238" i="5"/>
  <c r="E237" i="5"/>
  <c r="C237" i="5"/>
  <c r="A237" i="5"/>
  <c r="O238" i="5"/>
  <c r="C239" i="1"/>
  <c r="C235" i="1"/>
  <c r="O237" i="5"/>
  <c r="C259" i="1"/>
  <c r="S28" i="5" l="1"/>
  <c r="S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2" i="5"/>
  <c r="O396" i="5"/>
  <c r="O390" i="5"/>
  <c r="O156" i="5"/>
  <c r="O155" i="5"/>
  <c r="O154" i="5"/>
  <c r="O153" i="5"/>
  <c r="O152" i="5"/>
  <c r="O34" i="5"/>
  <c r="O32" i="5"/>
  <c r="O28" i="5"/>
  <c r="O3" i="5"/>
  <c r="O224" i="5"/>
  <c r="O233" i="5"/>
  <c r="O301" i="5"/>
  <c r="O242" i="5"/>
  <c r="C253" i="1"/>
  <c r="O286" i="5"/>
  <c r="C217" i="1"/>
  <c r="O227" i="5"/>
  <c r="O302" i="5"/>
  <c r="O220" i="5"/>
  <c r="O247" i="5"/>
  <c r="O230" i="5"/>
  <c r="C252" i="1"/>
  <c r="O263" i="5"/>
  <c r="O282" i="5"/>
  <c r="O295" i="5"/>
  <c r="C258" i="1"/>
  <c r="O245" i="5"/>
  <c r="C231" i="1"/>
  <c r="O274" i="5"/>
  <c r="O289" i="5"/>
  <c r="O278" i="5"/>
  <c r="C151" i="1"/>
  <c r="C155" i="1"/>
  <c r="O297" i="5"/>
  <c r="C219" i="1"/>
  <c r="O265" i="5"/>
  <c r="O246" i="5"/>
  <c r="O250" i="5"/>
  <c r="C220" i="1"/>
  <c r="O254" i="5"/>
  <c r="O228" i="5"/>
  <c r="O249" i="5"/>
  <c r="C233" i="1"/>
  <c r="O244" i="5"/>
  <c r="O231" i="5"/>
  <c r="O287" i="5"/>
  <c r="O298" i="5"/>
  <c r="O253" i="5"/>
  <c r="C257" i="1"/>
  <c r="O218" i="5"/>
  <c r="O264" i="5"/>
  <c r="O222" i="5"/>
  <c r="O217" i="5"/>
  <c r="O240" i="5"/>
  <c r="O267" i="5"/>
  <c r="C154" i="1"/>
  <c r="O255" i="5"/>
  <c r="O251" i="5"/>
  <c r="O225" i="5"/>
  <c r="O292" i="5"/>
  <c r="O243" i="5"/>
  <c r="O273" i="5"/>
  <c r="O226" i="5"/>
  <c r="O223" i="5"/>
  <c r="O284" i="5"/>
  <c r="C33" i="1"/>
  <c r="C216" i="1"/>
  <c r="O294" i="5"/>
  <c r="C232" i="1"/>
  <c r="O248" i="5"/>
  <c r="O305" i="5"/>
  <c r="O219" i="5"/>
  <c r="O303" i="5"/>
  <c r="C254" i="1"/>
  <c r="C218" i="1"/>
  <c r="O257" i="5"/>
  <c r="C221" i="1"/>
  <c r="O236" i="5"/>
  <c r="O283" i="5"/>
  <c r="O299" i="5"/>
  <c r="O241" i="5"/>
  <c r="O293" i="5"/>
  <c r="O259" i="5"/>
  <c r="O296" i="5"/>
  <c r="O266" i="5"/>
  <c r="C223" i="1"/>
  <c r="O234" i="5"/>
  <c r="O272" i="5"/>
  <c r="O304" i="5"/>
  <c r="C31" i="1"/>
  <c r="O232" i="5"/>
  <c r="C249" i="1"/>
  <c r="O288" i="5"/>
  <c r="O290" i="5"/>
  <c r="O252" i="5"/>
  <c r="C245" i="1"/>
  <c r="C153" i="1"/>
  <c r="C222" i="1"/>
  <c r="O229" i="5"/>
  <c r="C247" i="1"/>
  <c r="C224" i="1"/>
  <c r="O285" i="5"/>
  <c r="C251" i="1"/>
  <c r="C256" i="1"/>
  <c r="C255" i="1"/>
  <c r="O291" i="5"/>
  <c r="C152" i="1"/>
  <c r="O256" i="5"/>
  <c r="Q2" i="5" l="1"/>
  <c r="M2" i="5"/>
  <c r="O221" i="5"/>
  <c r="E6" i="6"/>
  <c r="C6" i="6"/>
  <c r="E423" i="5" l="1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2" i="5"/>
  <c r="C402" i="5"/>
  <c r="A402" i="5"/>
  <c r="E396" i="5"/>
  <c r="C396" i="5"/>
  <c r="A396" i="5"/>
  <c r="E390" i="5"/>
  <c r="C390" i="5"/>
  <c r="A390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9" i="5"/>
  <c r="C259" i="5"/>
  <c r="E259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72" i="5"/>
  <c r="C272" i="5"/>
  <c r="E272" i="5"/>
  <c r="A273" i="5"/>
  <c r="C273" i="5"/>
  <c r="E273" i="5"/>
  <c r="A274" i="5"/>
  <c r="C274" i="5"/>
  <c r="E274" i="5"/>
  <c r="A278" i="5"/>
  <c r="C278" i="5"/>
  <c r="E278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E305" i="5" l="1"/>
  <c r="C305" i="5"/>
  <c r="A305" i="5"/>
  <c r="W2" i="5" l="1"/>
  <c r="V2" i="5"/>
  <c r="U2" i="5"/>
  <c r="T2" i="5"/>
  <c r="S2" i="5"/>
  <c r="R2" i="5" s="1"/>
  <c r="P2" i="5" l="1"/>
  <c r="G6" i="6" l="1"/>
  <c r="A536" i="5" l="1"/>
  <c r="C536" i="5"/>
  <c r="E536" i="5"/>
  <c r="A537" i="5"/>
  <c r="C537" i="5"/>
  <c r="E537" i="5"/>
  <c r="A538" i="5"/>
  <c r="C538" i="5"/>
  <c r="E538" i="5"/>
  <c r="A539" i="5"/>
  <c r="C539" i="5"/>
  <c r="E539" i="5"/>
  <c r="A540" i="5"/>
  <c r="C540" i="5"/>
  <c r="E5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<sst xmlns="http://schemas.openxmlformats.org/spreadsheetml/2006/main" count="2438" uniqueCount="1155">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</sst>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1"/>
  <sheetViews>
    <sheetView workbookViewId="0">
      <pane ySplit="1" topLeftCell="A48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8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0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1154</v>
      </c>
      <c r="B64" s="10" t="s">
        <v>25</v>
      </c>
      <c r="C64" s="6">
        <f t="shared" ref="C64" ca="1" si="26">VLOOKUP(B64,OFFSET(INDIRECT("$A:$B"),0,MATCH(B$1&amp;"_Verify",INDIRECT("$1:$1"),0)-1),2,0)</f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1138</v>
      </c>
      <c r="B66" s="10" t="s">
        <v>338</v>
      </c>
      <c r="C66" s="6">
        <f t="shared" ca="1" si="25"/>
        <v>21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1139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1140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1141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450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688</v>
      </c>
      <c r="B71" s="10" t="s">
        <v>686</v>
      </c>
      <c r="C71" s="6">
        <f t="shared" ref="C71:C73" ca="1" si="27">VLOOKUP(B71,OFFSET(INDIRECT("$A:$B"),0,MATCH(B$1&amp;"_Verify",INDIRECT("$1:$1"),0)-1),2,0)</f>
        <v>13</v>
      </c>
      <c r="F71" t="s">
        <v>744</v>
      </c>
      <c r="G71">
        <v>77</v>
      </c>
      <c r="H71">
        <v>1</v>
      </c>
    </row>
    <row r="72" spans="1:8" x14ac:dyDescent="0.3">
      <c r="A72" s="10" t="s">
        <v>691</v>
      </c>
      <c r="B72" s="10" t="s">
        <v>692</v>
      </c>
      <c r="C72" s="6">
        <f t="shared" ca="1" si="27"/>
        <v>11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1122</v>
      </c>
      <c r="B73" s="10" t="s">
        <v>1123</v>
      </c>
      <c r="C73" s="6">
        <f t="shared" ca="1" si="27"/>
        <v>95</v>
      </c>
      <c r="D73" s="10"/>
      <c r="F73" t="s">
        <v>822</v>
      </c>
      <c r="G73">
        <v>79</v>
      </c>
    </row>
    <row r="74" spans="1:8" x14ac:dyDescent="0.3">
      <c r="A74" s="10" t="s">
        <v>451</v>
      </c>
      <c r="B74" s="10" t="s">
        <v>25</v>
      </c>
      <c r="C74" s="6">
        <f t="shared" ref="C74:C141" ca="1" si="28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1047</v>
      </c>
      <c r="B75" s="10" t="s">
        <v>1043</v>
      </c>
      <c r="C75" s="6">
        <f t="shared" ref="C75" ca="1" si="29">VLOOKUP(B75,OFFSET(INDIRECT("$A:$B"),0,MATCH(B$1&amp;"_Verify",INDIRECT("$1:$1"),0)-1),2,0)</f>
        <v>45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452</v>
      </c>
      <c r="B76" s="10" t="s">
        <v>25</v>
      </c>
      <c r="C76" s="6">
        <f t="shared" ca="1" si="28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453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454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964</v>
      </c>
      <c r="B79" s="10" t="s">
        <v>968</v>
      </c>
      <c r="C79" s="6">
        <f t="shared" ca="1" si="28"/>
        <v>26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1089</v>
      </c>
      <c r="B80" s="10" t="s">
        <v>1085</v>
      </c>
      <c r="C80" s="6">
        <f t="shared" ca="1" si="28"/>
        <v>91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1099</v>
      </c>
      <c r="B81" s="10" t="s">
        <v>268</v>
      </c>
      <c r="C81" s="6">
        <f t="shared" ca="1" si="28"/>
        <v>14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1093</v>
      </c>
      <c r="B83" s="10" t="s">
        <v>25</v>
      </c>
      <c r="C83" s="6">
        <f t="shared" ca="1" si="28"/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455</v>
      </c>
      <c r="B84" s="10" t="s">
        <v>25</v>
      </c>
      <c r="C84" s="6">
        <f t="shared" ref="C84" ca="1" si="31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1014</v>
      </c>
      <c r="B85" s="10" t="s">
        <v>1010</v>
      </c>
      <c r="C85" s="6">
        <f t="shared" ref="C85" ca="1" si="32">VLOOKUP(B85,OFFSET(INDIRECT("$A:$B"),0,MATCH(B$1&amp;"_Verify",INDIRECT("$1:$1"),0)-1),2,0)</f>
        <v>87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456</v>
      </c>
      <c r="B86" s="10" t="s">
        <v>25</v>
      </c>
      <c r="C86" s="6">
        <f t="shared" ca="1" si="28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1008</v>
      </c>
      <c r="B87" s="10" t="s">
        <v>416</v>
      </c>
      <c r="C87" s="6">
        <f t="shared" ca="1" si="28"/>
        <v>63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652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653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1060</v>
      </c>
      <c r="B90" s="10" t="s">
        <v>25</v>
      </c>
      <c r="C90" s="6">
        <f t="shared" ref="C90" ca="1" si="34">VLOOKUP(B90,OFFSET(INDIRECT("$A:$B"),0,MATCH(B$1&amp;"_Verify",INDIRECT("$1:$1"),0)-1),2,0)</f>
        <v>2</v>
      </c>
      <c r="D90" s="10"/>
    </row>
    <row r="91" spans="1:8" x14ac:dyDescent="0.3">
      <c r="A91" s="10" t="s">
        <v>457</v>
      </c>
      <c r="B91" s="10" t="s">
        <v>25</v>
      </c>
      <c r="C91" s="6">
        <f t="shared" ca="1" si="28"/>
        <v>2</v>
      </c>
      <c r="D91" s="10"/>
    </row>
    <row r="92" spans="1:8" x14ac:dyDescent="0.3">
      <c r="A92" s="10" t="s">
        <v>670</v>
      </c>
      <c r="B92" s="10" t="s">
        <v>338</v>
      </c>
      <c r="C92" s="6">
        <f t="shared" ref="C92:C94" ca="1" si="35">VLOOKUP(B92,OFFSET(INDIRECT("$A:$B"),0,MATCH(B$1&amp;"_Verify",INDIRECT("$1:$1"),0)-1),2,0)</f>
        <v>21</v>
      </c>
      <c r="D92" s="10"/>
    </row>
    <row r="93" spans="1:8" x14ac:dyDescent="0.3">
      <c r="A93" s="10" t="s">
        <v>669</v>
      </c>
      <c r="B93" s="10" t="s">
        <v>25</v>
      </c>
      <c r="C93" s="6">
        <f t="shared" ca="1" si="35"/>
        <v>2</v>
      </c>
      <c r="D93" s="10"/>
    </row>
    <row r="94" spans="1:8" x14ac:dyDescent="0.3">
      <c r="A94" s="10" t="s">
        <v>1005</v>
      </c>
      <c r="B94" s="10" t="s">
        <v>926</v>
      </c>
      <c r="C94" s="6">
        <f t="shared" ca="1" si="35"/>
        <v>23</v>
      </c>
      <c r="D94" s="10"/>
    </row>
    <row r="95" spans="1:8" x14ac:dyDescent="0.3">
      <c r="A95" s="10" t="s">
        <v>458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685</v>
      </c>
      <c r="B96" s="10" t="s">
        <v>25</v>
      </c>
      <c r="C96" s="6">
        <f t="shared" ca="1" si="28"/>
        <v>2</v>
      </c>
      <c r="D96" s="10"/>
    </row>
    <row r="97" spans="1:8" x14ac:dyDescent="0.3">
      <c r="A97" s="10" t="s">
        <v>459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661</v>
      </c>
      <c r="B98" s="10" t="s">
        <v>182</v>
      </c>
      <c r="C98" s="6">
        <f t="shared" ca="1" si="28"/>
        <v>33</v>
      </c>
      <c r="D98" s="10"/>
    </row>
    <row r="99" spans="1:8" s="10" customFormat="1" x14ac:dyDescent="0.3">
      <c r="A99" s="10" t="s">
        <v>1149</v>
      </c>
      <c r="B99" s="10" t="s">
        <v>338</v>
      </c>
      <c r="C99" s="6">
        <f t="shared" ref="C99:C100" ca="1" si="36">VLOOKUP(B99,OFFSET(INDIRECT("$A:$B"),0,MATCH(B$1&amp;"_Verify",INDIRECT("$1:$1"),0)-1),2,0)</f>
        <v>21</v>
      </c>
    </row>
    <row r="100" spans="1:8" s="10" customFormat="1" x14ac:dyDescent="0.3">
      <c r="A100" s="10" t="s">
        <v>1151</v>
      </c>
      <c r="B100" s="10" t="s">
        <v>21</v>
      </c>
      <c r="C100" s="6">
        <f t="shared" ca="1" si="36"/>
        <v>7</v>
      </c>
    </row>
    <row r="101" spans="1:8" x14ac:dyDescent="0.3">
      <c r="A101" s="10" t="s">
        <v>460</v>
      </c>
      <c r="B101" s="10" t="s">
        <v>25</v>
      </c>
      <c r="C101" s="6">
        <f t="shared" ca="1" si="28"/>
        <v>2</v>
      </c>
      <c r="D101" s="10"/>
    </row>
    <row r="102" spans="1:8" x14ac:dyDescent="0.3">
      <c r="A102" s="10" t="s">
        <v>461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1147</v>
      </c>
      <c r="B103" s="10" t="s">
        <v>338</v>
      </c>
      <c r="C103" s="6">
        <f t="shared" ca="1" si="28"/>
        <v>21</v>
      </c>
      <c r="D103" s="10"/>
    </row>
    <row r="104" spans="1:8" s="10" customFormat="1" x14ac:dyDescent="0.3">
      <c r="A104" s="10" t="s">
        <v>1148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682</v>
      </c>
      <c r="B105" s="10" t="s">
        <v>25</v>
      </c>
      <c r="C105" s="6">
        <f t="shared" ca="1" si="28"/>
        <v>2</v>
      </c>
      <c r="D105" s="10"/>
      <c r="F105" s="10"/>
      <c r="G105" s="10"/>
      <c r="H105" s="10"/>
    </row>
    <row r="106" spans="1:8" x14ac:dyDescent="0.3">
      <c r="A106" s="10" t="s">
        <v>462</v>
      </c>
      <c r="B106" s="10" t="s">
        <v>25</v>
      </c>
      <c r="C106" s="6">
        <f t="shared" ref="C106:C111" ca="1" si="37">VLOOKUP(B106,OFFSET(INDIRECT("$A:$B"),0,MATCH(B$1&amp;"_Verify",INDIRECT("$1:$1"),0)-1),2,0)</f>
        <v>2</v>
      </c>
      <c r="D106" s="10"/>
    </row>
    <row r="107" spans="1:8" x14ac:dyDescent="0.3">
      <c r="A107" s="10" t="s">
        <v>683</v>
      </c>
      <c r="B107" s="10" t="s">
        <v>775</v>
      </c>
      <c r="C107" s="6">
        <f t="shared" ca="1" si="37"/>
        <v>25</v>
      </c>
      <c r="D107" s="10"/>
    </row>
    <row r="108" spans="1:8" x14ac:dyDescent="0.3">
      <c r="A108" s="10" t="s">
        <v>1105</v>
      </c>
      <c r="B108" s="10" t="s">
        <v>1110</v>
      </c>
      <c r="C108" s="6">
        <f t="shared" ca="1" si="37"/>
        <v>21</v>
      </c>
      <c r="D108" s="10"/>
    </row>
    <row r="109" spans="1:8" x14ac:dyDescent="0.3">
      <c r="A109" s="10" t="s">
        <v>1103</v>
      </c>
      <c r="B109" s="10" t="s">
        <v>1049</v>
      </c>
      <c r="C109" s="6">
        <f t="shared" ca="1" si="37"/>
        <v>89</v>
      </c>
      <c r="D109" s="10"/>
    </row>
    <row r="110" spans="1:8" x14ac:dyDescent="0.3">
      <c r="A110" s="10" t="s">
        <v>1100</v>
      </c>
      <c r="B110" s="10" t="s">
        <v>25</v>
      </c>
      <c r="C110" s="6">
        <f t="shared" ca="1" si="37"/>
        <v>2</v>
      </c>
      <c r="D110" s="10"/>
    </row>
    <row r="111" spans="1:8" x14ac:dyDescent="0.3">
      <c r="A111" s="10" t="s">
        <v>1108</v>
      </c>
      <c r="B111" s="10" t="s">
        <v>25</v>
      </c>
      <c r="C111" s="6">
        <f t="shared" ca="1" si="37"/>
        <v>2</v>
      </c>
      <c r="D111" s="10"/>
    </row>
    <row r="112" spans="1:8" x14ac:dyDescent="0.3">
      <c r="A112" s="10" t="s">
        <v>717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673</v>
      </c>
      <c r="B113" s="10" t="s">
        <v>926</v>
      </c>
      <c r="C113" s="6">
        <f t="shared" ref="C113:C114" ca="1" si="38">VLOOKUP(B113,OFFSET(INDIRECT("$A:$B"),0,MATCH(B$1&amp;"_Verify",INDIRECT("$1:$1"),0)-1),2,0)</f>
        <v>23</v>
      </c>
      <c r="D113" s="10"/>
    </row>
    <row r="114" spans="1:8" s="10" customFormat="1" x14ac:dyDescent="0.3">
      <c r="A114" s="10" t="s">
        <v>463</v>
      </c>
      <c r="B114" s="10" t="s">
        <v>25</v>
      </c>
      <c r="C114" s="6">
        <f t="shared" ca="1" si="38"/>
        <v>2</v>
      </c>
      <c r="F114"/>
      <c r="G114"/>
      <c r="H114"/>
    </row>
    <row r="115" spans="1:8" s="10" customFormat="1" x14ac:dyDescent="0.3">
      <c r="A115" s="10" t="s">
        <v>800</v>
      </c>
      <c r="B115" s="10" t="s">
        <v>791</v>
      </c>
      <c r="C115" s="6">
        <f t="shared" ref="C115:C118" ca="1" si="39">VLOOKUP(B115,OFFSET(INDIRECT("$A:$B"),0,MATCH(B$1&amp;"_Verify",INDIRECT("$1:$1"),0)-1),2,0)</f>
        <v>28</v>
      </c>
      <c r="F115"/>
      <c r="G115"/>
      <c r="H115"/>
    </row>
    <row r="116" spans="1:8" s="10" customFormat="1" x14ac:dyDescent="0.3">
      <c r="A116" s="10" t="s">
        <v>1053</v>
      </c>
      <c r="B116" s="10" t="s">
        <v>168</v>
      </c>
      <c r="C116" s="6">
        <f t="shared" ca="1" si="39"/>
        <v>52</v>
      </c>
    </row>
    <row r="117" spans="1:8" s="10" customFormat="1" x14ac:dyDescent="0.3">
      <c r="A117" s="10" t="s">
        <v>1055</v>
      </c>
      <c r="B117" s="10" t="s">
        <v>1049</v>
      </c>
      <c r="C117" s="6">
        <f t="shared" ca="1" si="39"/>
        <v>89</v>
      </c>
    </row>
    <row r="118" spans="1:8" s="10" customFormat="1" x14ac:dyDescent="0.3">
      <c r="A118" s="10" t="s">
        <v>1057</v>
      </c>
      <c r="B118" s="10" t="s">
        <v>54</v>
      </c>
      <c r="C118" s="6">
        <f t="shared" ca="1" si="39"/>
        <v>8</v>
      </c>
      <c r="F118"/>
      <c r="G118"/>
      <c r="H118"/>
    </row>
    <row r="119" spans="1:8" x14ac:dyDescent="0.3">
      <c r="A119" s="10" t="s">
        <v>464</v>
      </c>
      <c r="B119" s="10" t="s">
        <v>25</v>
      </c>
      <c r="C119" s="6">
        <f t="shared" ca="1" si="28"/>
        <v>2</v>
      </c>
      <c r="D119" s="10"/>
      <c r="F119" s="10"/>
      <c r="G119" s="10"/>
      <c r="H119" s="10"/>
    </row>
    <row r="120" spans="1:8" x14ac:dyDescent="0.3">
      <c r="A120" s="10" t="s">
        <v>681</v>
      </c>
      <c r="B120" s="10" t="s">
        <v>170</v>
      </c>
      <c r="C120" s="6">
        <f t="shared" ca="1" si="28"/>
        <v>56</v>
      </c>
      <c r="D120" s="10"/>
    </row>
    <row r="121" spans="1:8" s="10" customFormat="1" x14ac:dyDescent="0.3">
      <c r="A121" s="10" t="s">
        <v>787</v>
      </c>
      <c r="B121" s="10" t="s">
        <v>186</v>
      </c>
      <c r="C121" s="6">
        <f t="shared" ca="1" si="28"/>
        <v>35</v>
      </c>
      <c r="F121"/>
      <c r="G121"/>
      <c r="H121"/>
    </row>
    <row r="122" spans="1:8" x14ac:dyDescent="0.3">
      <c r="A122" s="10" t="s">
        <v>786</v>
      </c>
      <c r="B122" s="10" t="s">
        <v>781</v>
      </c>
      <c r="C122" s="6">
        <f t="shared" ref="C122" ca="1" si="40">VLOOKUP(B122,OFFSET(INDIRECT("$A:$B"),0,MATCH(B$1&amp;"_Verify",INDIRECT("$1:$1"),0)-1),2,0)</f>
        <v>32</v>
      </c>
      <c r="D122" s="10"/>
      <c r="F122" s="10"/>
      <c r="G122" s="10"/>
      <c r="H122" s="10"/>
    </row>
    <row r="123" spans="1:8" s="10" customFormat="1" x14ac:dyDescent="0.3">
      <c r="A123" s="10" t="s">
        <v>465</v>
      </c>
      <c r="B123" s="10" t="s">
        <v>25</v>
      </c>
      <c r="C123" s="6">
        <f t="shared" ca="1" si="28"/>
        <v>2</v>
      </c>
      <c r="F123"/>
      <c r="G123"/>
      <c r="H123"/>
    </row>
    <row r="124" spans="1:8" x14ac:dyDescent="0.3">
      <c r="A124" s="10" t="s">
        <v>707</v>
      </c>
      <c r="B124" s="10" t="s">
        <v>25</v>
      </c>
      <c r="C124" s="6">
        <f t="shared" ref="C124" ca="1" si="41">VLOOKUP(B124,OFFSET(INDIRECT("$A:$B"),0,MATCH(B$1&amp;"_Verify",INDIRECT("$1:$1"),0)-1),2,0)</f>
        <v>2</v>
      </c>
      <c r="D124" s="10"/>
      <c r="F124" s="10"/>
      <c r="G124" s="10"/>
      <c r="H124" s="10"/>
    </row>
    <row r="125" spans="1:8" x14ac:dyDescent="0.3">
      <c r="A125" s="10" t="s">
        <v>701</v>
      </c>
      <c r="B125" s="10" t="s">
        <v>695</v>
      </c>
      <c r="C125" s="6">
        <f t="shared" ref="C125:C127" ca="1" si="42">VLOOKUP(B125,OFFSET(INDIRECT("$A:$B"),0,MATCH(B$1&amp;"_Verify",INDIRECT("$1:$1"),0)-1),2,0)</f>
        <v>74</v>
      </c>
      <c r="D125" s="10"/>
      <c r="F125" s="10"/>
      <c r="G125" s="10"/>
      <c r="H125" s="10"/>
    </row>
    <row r="126" spans="1:8" s="10" customFormat="1" x14ac:dyDescent="0.3">
      <c r="A126" s="10" t="s">
        <v>1068</v>
      </c>
      <c r="B126" s="10" t="s">
        <v>25</v>
      </c>
      <c r="C126" s="6">
        <f t="shared" ca="1" si="42"/>
        <v>2</v>
      </c>
    </row>
    <row r="127" spans="1:8" s="10" customFormat="1" x14ac:dyDescent="0.3">
      <c r="A127" s="10" t="s">
        <v>1120</v>
      </c>
      <c r="B127" s="10" t="s">
        <v>168</v>
      </c>
      <c r="C127" s="6">
        <f t="shared" ca="1" si="42"/>
        <v>52</v>
      </c>
    </row>
    <row r="128" spans="1:8" x14ac:dyDescent="0.3">
      <c r="A128" s="10" t="s">
        <v>466</v>
      </c>
      <c r="B128" s="10" t="s">
        <v>25</v>
      </c>
      <c r="C128" s="6">
        <f t="shared" ca="1" si="28"/>
        <v>2</v>
      </c>
      <c r="D128" s="10"/>
      <c r="F128" s="10"/>
      <c r="G128" s="10"/>
      <c r="H128" s="10"/>
    </row>
    <row r="129" spans="1:8" s="10" customFormat="1" x14ac:dyDescent="0.3">
      <c r="A129" s="10" t="s">
        <v>1065</v>
      </c>
      <c r="B129" s="10" t="s">
        <v>25</v>
      </c>
      <c r="C129" s="6">
        <f t="shared" ref="C129" ca="1" si="43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675</v>
      </c>
      <c r="B130" s="10" t="s">
        <v>25</v>
      </c>
      <c r="C130" s="6">
        <f t="shared" ref="C130" ca="1" si="44">VLOOKUP(B130,OFFSET(INDIRECT("$A:$B"),0,MATCH(B$1&amp;"_Verify",INDIRECT("$1:$1"),0)-1),2,0)</f>
        <v>2</v>
      </c>
    </row>
    <row r="131" spans="1:8" s="10" customFormat="1" x14ac:dyDescent="0.3">
      <c r="A131" s="10" t="s">
        <v>467</v>
      </c>
      <c r="B131" s="10" t="s">
        <v>25</v>
      </c>
      <c r="C131" s="6">
        <f t="shared" ca="1" si="28"/>
        <v>2</v>
      </c>
    </row>
    <row r="132" spans="1:8" x14ac:dyDescent="0.3">
      <c r="A132" s="10" t="s">
        <v>676</v>
      </c>
      <c r="B132" s="10" t="s">
        <v>411</v>
      </c>
      <c r="C132" s="6">
        <f t="shared" ca="1" si="28"/>
        <v>43</v>
      </c>
      <c r="D132" s="10"/>
      <c r="F132" s="10"/>
      <c r="G132" s="10"/>
      <c r="H132" s="10"/>
    </row>
    <row r="133" spans="1:8" x14ac:dyDescent="0.3">
      <c r="A133" s="10" t="s">
        <v>1102</v>
      </c>
      <c r="B133" s="10" t="s">
        <v>338</v>
      </c>
      <c r="C133" s="6">
        <f t="shared" ca="1" si="28"/>
        <v>21</v>
      </c>
      <c r="D133" s="10"/>
    </row>
    <row r="134" spans="1:8" s="10" customFormat="1" x14ac:dyDescent="0.3">
      <c r="A134" s="10" t="s">
        <v>649</v>
      </c>
      <c r="B134" s="10" t="s">
        <v>25</v>
      </c>
      <c r="C134" s="6">
        <f t="shared" ref="C134" ca="1" si="45">VLOOKUP(B134,OFFSET(INDIRECT("$A:$B"),0,MATCH(B$1&amp;"_Verify",INDIRECT("$1:$1"),0)-1),2,0)</f>
        <v>2</v>
      </c>
      <c r="F134"/>
      <c r="G134"/>
      <c r="H134"/>
    </row>
    <row r="135" spans="1:8" x14ac:dyDescent="0.3">
      <c r="A135" s="10" t="s">
        <v>468</v>
      </c>
      <c r="B135" s="10" t="s">
        <v>644</v>
      </c>
      <c r="C135" s="6">
        <f t="shared" ca="1" si="28"/>
        <v>73</v>
      </c>
      <c r="D135" s="10"/>
      <c r="F135" s="10"/>
      <c r="G135" s="10"/>
      <c r="H135" s="10"/>
    </row>
    <row r="136" spans="1:8" x14ac:dyDescent="0.3">
      <c r="A136" s="10" t="s">
        <v>966</v>
      </c>
      <c r="B136" s="10" t="s">
        <v>170</v>
      </c>
      <c r="C136" s="6">
        <f t="shared" ca="1" si="28"/>
        <v>56</v>
      </c>
      <c r="D136" s="10"/>
    </row>
    <row r="137" spans="1:8" x14ac:dyDescent="0.3">
      <c r="A137" s="10" t="s">
        <v>1062</v>
      </c>
      <c r="B137" s="10" t="s">
        <v>25</v>
      </c>
      <c r="C137" s="6">
        <f t="shared" ca="1" si="28"/>
        <v>2</v>
      </c>
      <c r="D137" s="10"/>
    </row>
    <row r="138" spans="1:8" x14ac:dyDescent="0.3">
      <c r="A138" s="10" t="s">
        <v>469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1129</v>
      </c>
      <c r="B139" s="10" t="s">
        <v>24</v>
      </c>
      <c r="C139" s="6">
        <f ca="1">VLOOKUP(B139,OFFSET(INDIRECT("$A:$B"),0,MATCH(B$1&amp;"_Verify",INDIRECT("$1:$1"),0)-1),2,0)</f>
        <v>4</v>
      </c>
      <c r="D139" s="10"/>
    </row>
    <row r="140" spans="1:8" s="10" customFormat="1" x14ac:dyDescent="0.3">
      <c r="A140" s="10" t="s">
        <v>1067</v>
      </c>
      <c r="B140" s="10" t="s">
        <v>338</v>
      </c>
      <c r="C140" s="6">
        <f t="shared" ca="1" si="28"/>
        <v>21</v>
      </c>
      <c r="F140"/>
      <c r="G140"/>
      <c r="H140"/>
    </row>
    <row r="141" spans="1:8" s="10" customFormat="1" x14ac:dyDescent="0.3">
      <c r="A141" s="10" t="s">
        <v>1084</v>
      </c>
      <c r="B141" s="10" t="s">
        <v>54</v>
      </c>
      <c r="C141" s="6">
        <f t="shared" ca="1" si="28"/>
        <v>8</v>
      </c>
      <c r="F141"/>
      <c r="G141"/>
      <c r="H141"/>
    </row>
    <row r="142" spans="1:8" s="10" customFormat="1" x14ac:dyDescent="0.3">
      <c r="A142" s="10" t="s">
        <v>471</v>
      </c>
      <c r="B142" s="10" t="s">
        <v>25</v>
      </c>
      <c r="C142" s="6">
        <f t="shared" ref="C142:C143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1077</v>
      </c>
      <c r="B143" s="10" t="s">
        <v>1083</v>
      </c>
      <c r="C143" s="6">
        <f t="shared" ca="1" si="46"/>
        <v>90</v>
      </c>
    </row>
    <row r="144" spans="1:8" s="10" customFormat="1" x14ac:dyDescent="0.3">
      <c r="A144" s="10" t="s">
        <v>1079</v>
      </c>
      <c r="B144" s="10" t="s">
        <v>21</v>
      </c>
      <c r="C144" s="6">
        <f t="shared" ref="C144" ca="1" si="47">VLOOKUP(B144,OFFSET(INDIRECT("$A:$B"),0,MATCH(B$1&amp;"_Verify",INDIRECT("$1:$1"),0)-1),2,0)</f>
        <v>7</v>
      </c>
    </row>
    <row r="145" spans="1:8" s="10" customFormat="1" x14ac:dyDescent="0.3">
      <c r="A145" s="10" t="s">
        <v>678</v>
      </c>
      <c r="B145" s="10" t="s">
        <v>25</v>
      </c>
      <c r="C145" s="6">
        <f t="shared" ref="C145:C149" ca="1" si="48">VLOOKUP(B145,OFFSET(INDIRECT("$A:$B"),0,MATCH(B$1&amp;"_Verify",INDIRECT("$1:$1"),0)-1),2,0)</f>
        <v>2</v>
      </c>
    </row>
    <row r="146" spans="1:8" s="10" customFormat="1" x14ac:dyDescent="0.3">
      <c r="A146" s="10" t="s">
        <v>1072</v>
      </c>
      <c r="B146" s="10" t="s">
        <v>926</v>
      </c>
      <c r="C146" s="6">
        <f t="shared" ca="1" si="48"/>
        <v>23</v>
      </c>
    </row>
    <row r="147" spans="1:8" s="10" customFormat="1" x14ac:dyDescent="0.3">
      <c r="A147" s="10" t="s">
        <v>1073</v>
      </c>
      <c r="B147" s="10" t="s">
        <v>338</v>
      </c>
      <c r="C147" s="6">
        <f t="shared" ca="1" si="48"/>
        <v>21</v>
      </c>
    </row>
    <row r="148" spans="1:8" x14ac:dyDescent="0.3">
      <c r="A148" s="10" t="s">
        <v>1074</v>
      </c>
      <c r="B148" s="10" t="s">
        <v>25</v>
      </c>
      <c r="C148" s="6">
        <f t="shared" ca="1" si="48"/>
        <v>2</v>
      </c>
      <c r="D148" s="10"/>
      <c r="F148" s="10"/>
      <c r="G148" s="10"/>
      <c r="H148" s="10"/>
    </row>
    <row r="149" spans="1:8" x14ac:dyDescent="0.3">
      <c r="A149" s="10" t="s">
        <v>117</v>
      </c>
      <c r="B149" s="10" t="s">
        <v>13</v>
      </c>
      <c r="C149" s="6">
        <f t="shared" ca="1" si="48"/>
        <v>2</v>
      </c>
      <c r="D149" s="10"/>
      <c r="F149" s="10"/>
      <c r="G149" s="10"/>
      <c r="H149" s="10"/>
    </row>
    <row r="150" spans="1:8" s="10" customFormat="1" x14ac:dyDescent="0.3">
      <c r="A150" s="10" t="s">
        <v>755</v>
      </c>
      <c r="B150" s="10" t="s">
        <v>13</v>
      </c>
      <c r="C150" s="6">
        <f t="shared" ref="C150" ca="1" si="49">VLOOKUP(B150,OFFSET(INDIRECT("$A:$B"),0,MATCH(B$1&amp;"_Verify",INDIRECT("$1:$1"),0)-1),2,0)</f>
        <v>2</v>
      </c>
    </row>
    <row r="151" spans="1:8" x14ac:dyDescent="0.3">
      <c r="A151" t="s">
        <v>107</v>
      </c>
      <c r="B151" t="s">
        <v>93</v>
      </c>
      <c r="C151" s="6">
        <f t="shared" ca="1" si="11"/>
        <v>13</v>
      </c>
    </row>
    <row r="152" spans="1:8" s="10" customFormat="1" x14ac:dyDescent="0.3">
      <c r="A152" t="s">
        <v>106</v>
      </c>
      <c r="B152" t="s">
        <v>105</v>
      </c>
      <c r="C152" s="6">
        <f t="shared" ca="1" si="11"/>
        <v>54</v>
      </c>
      <c r="D152"/>
      <c r="F152"/>
      <c r="G152"/>
      <c r="H152"/>
    </row>
    <row r="153" spans="1:8" x14ac:dyDescent="0.3">
      <c r="A153" t="s">
        <v>113</v>
      </c>
      <c r="B153" t="s">
        <v>112</v>
      </c>
      <c r="C153" s="6">
        <f t="shared" ca="1" si="11"/>
        <v>53</v>
      </c>
      <c r="F153" s="10"/>
      <c r="G153" s="10"/>
      <c r="H153" s="10"/>
    </row>
    <row r="154" spans="1:8" x14ac:dyDescent="0.3">
      <c r="A154" t="s">
        <v>119</v>
      </c>
      <c r="B154" t="s">
        <v>93</v>
      </c>
      <c r="C154" s="6">
        <f t="shared" ca="1" si="11"/>
        <v>13</v>
      </c>
    </row>
    <row r="155" spans="1:8" s="10" customFormat="1" x14ac:dyDescent="0.3">
      <c r="A155" t="s">
        <v>116</v>
      </c>
      <c r="B155" t="s">
        <v>136</v>
      </c>
      <c r="C155" s="6">
        <f t="shared" ca="1" si="11"/>
        <v>55</v>
      </c>
      <c r="D155"/>
    </row>
    <row r="156" spans="1:8" s="10" customFormat="1" x14ac:dyDescent="0.3">
      <c r="A156" s="10" t="s">
        <v>540</v>
      </c>
      <c r="B156" s="10" t="s">
        <v>535</v>
      </c>
      <c r="C156" s="6">
        <f t="shared" ref="C156:C158" ca="1" si="50">VLOOKUP(B156,OFFSET(INDIRECT("$A:$B"),0,MATCH(B$1&amp;"_Verify",INDIRECT("$1:$1"),0)-1),2,0)</f>
        <v>69</v>
      </c>
      <c r="F156"/>
      <c r="G156"/>
      <c r="H156"/>
    </row>
    <row r="157" spans="1:8" x14ac:dyDescent="0.3">
      <c r="A157" s="10" t="s">
        <v>586</v>
      </c>
      <c r="B157" s="10" t="s">
        <v>535</v>
      </c>
      <c r="C157" s="6">
        <f t="shared" ref="C157" ca="1" si="51">VLOOKUP(B157,OFFSET(INDIRECT("$A:$B"),0,MATCH(B$1&amp;"_Verify",INDIRECT("$1:$1"),0)-1),2,0)</f>
        <v>69</v>
      </c>
      <c r="D157" s="10"/>
    </row>
    <row r="158" spans="1:8" x14ac:dyDescent="0.3">
      <c r="A158" s="10" t="s">
        <v>557</v>
      </c>
      <c r="B158" s="10" t="s">
        <v>535</v>
      </c>
      <c r="C158" s="6">
        <f t="shared" ca="1" si="50"/>
        <v>69</v>
      </c>
      <c r="D158" s="10"/>
      <c r="F158" s="10"/>
      <c r="G158" s="10"/>
      <c r="H158" s="10"/>
    </row>
    <row r="159" spans="1:8" s="10" customFormat="1" x14ac:dyDescent="0.3">
      <c r="A159" s="10" t="s">
        <v>552</v>
      </c>
      <c r="B159" s="10" t="s">
        <v>535</v>
      </c>
      <c r="C159" s="6">
        <f t="shared" ref="C159" ca="1" si="52">VLOOKUP(B159,OFFSET(INDIRECT("$A:$B"),0,MATCH(B$1&amp;"_Verify",INDIRECT("$1:$1"),0)-1),2,0)</f>
        <v>69</v>
      </c>
    </row>
    <row r="160" spans="1:8" s="10" customFormat="1" x14ac:dyDescent="0.3">
      <c r="A160" s="10" t="s">
        <v>554</v>
      </c>
      <c r="B160" s="10" t="s">
        <v>535</v>
      </c>
      <c r="C160" s="6">
        <f t="shared" ref="C160" ca="1" si="53">VLOOKUP(B160,OFFSET(INDIRECT("$A:$B"),0,MATCH(B$1&amp;"_Verify",INDIRECT("$1:$1"),0)-1),2,0)</f>
        <v>69</v>
      </c>
      <c r="F160"/>
      <c r="G160"/>
      <c r="H160"/>
    </row>
    <row r="161" spans="1:8" s="10" customFormat="1" x14ac:dyDescent="0.3">
      <c r="A161" s="10" t="s">
        <v>573</v>
      </c>
      <c r="B161" s="10" t="s">
        <v>26</v>
      </c>
      <c r="C161" s="6">
        <f t="shared" ca="1" si="11"/>
        <v>6</v>
      </c>
      <c r="F161"/>
      <c r="G161"/>
      <c r="H161"/>
    </row>
    <row r="162" spans="1:8" s="10" customFormat="1" x14ac:dyDescent="0.3">
      <c r="A162" s="10" t="s">
        <v>575</v>
      </c>
      <c r="B162" s="10" t="s">
        <v>21</v>
      </c>
      <c r="C162" s="6">
        <f t="shared" ca="1" si="11"/>
        <v>7</v>
      </c>
    </row>
    <row r="163" spans="1:8" s="10" customFormat="1" x14ac:dyDescent="0.3">
      <c r="A163" s="10" t="s">
        <v>582</v>
      </c>
      <c r="B163" s="10" t="s">
        <v>576</v>
      </c>
      <c r="C163" s="6">
        <f t="shared" ref="C163" ca="1" si="54">VLOOKUP(B163,OFFSET(INDIRECT("$A:$B"),0,MATCH(B$1&amp;"_Verify",INDIRECT("$1:$1"),0)-1),2,0)</f>
        <v>70</v>
      </c>
    </row>
    <row r="164" spans="1:8" s="10" customFormat="1" x14ac:dyDescent="0.3">
      <c r="A164" s="10" t="s">
        <v>902</v>
      </c>
      <c r="B164" s="10" t="s">
        <v>576</v>
      </c>
      <c r="C164" s="6">
        <f t="shared" ref="C164" ca="1" si="55">VLOOKUP(B164,OFFSET(INDIRECT("$A:$B"),0,MATCH(B$1&amp;"_Verify",INDIRECT("$1:$1"),0)-1),2,0)</f>
        <v>70</v>
      </c>
    </row>
    <row r="165" spans="1:8" x14ac:dyDescent="0.3">
      <c r="A165" s="10" t="s">
        <v>905</v>
      </c>
      <c r="B165" s="10" t="s">
        <v>576</v>
      </c>
      <c r="C165" s="6">
        <f t="shared" ref="C165" ca="1" si="56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907</v>
      </c>
      <c r="B166" s="10" t="s">
        <v>576</v>
      </c>
      <c r="C166" s="6">
        <f t="shared" ref="C166" ca="1" si="57">VLOOKUP(B166,OFFSET(INDIRECT("$A:$B"),0,MATCH(B$1&amp;"_Verify",INDIRECT("$1:$1"),0)-1),2,0)</f>
        <v>70</v>
      </c>
      <c r="D166" s="10"/>
      <c r="F166" s="10"/>
      <c r="G166" s="10"/>
      <c r="H166" s="10"/>
    </row>
    <row r="167" spans="1:8" x14ac:dyDescent="0.3">
      <c r="A167" s="10" t="s">
        <v>595</v>
      </c>
      <c r="B167" s="10" t="s">
        <v>576</v>
      </c>
      <c r="C167" s="6">
        <f t="shared" ref="C167" ca="1" si="58">VLOOKUP(B167,OFFSET(INDIRECT("$A:$B"),0,MATCH(B$1&amp;"_Verify",INDIRECT("$1:$1"),0)-1),2,0)</f>
        <v>70</v>
      </c>
      <c r="D167" s="10"/>
      <c r="F167" s="10"/>
      <c r="G167" s="10"/>
      <c r="H167" s="10"/>
    </row>
    <row r="168" spans="1:8" s="10" customFormat="1" x14ac:dyDescent="0.3">
      <c r="A168" s="10" t="s">
        <v>597</v>
      </c>
      <c r="B168" s="10" t="s">
        <v>588</v>
      </c>
      <c r="C168" s="6">
        <f t="shared" ref="C168:C170" ca="1" si="59">VLOOKUP(B168,OFFSET(INDIRECT("$A:$B"),0,MATCH(B$1&amp;"_Verify",INDIRECT("$1:$1"),0)-1),2,0)</f>
        <v>71</v>
      </c>
      <c r="F168"/>
      <c r="G168"/>
      <c r="H168"/>
    </row>
    <row r="169" spans="1:8" s="10" customFormat="1" x14ac:dyDescent="0.3">
      <c r="A169" s="10" t="s">
        <v>752</v>
      </c>
      <c r="B169" s="10" t="s">
        <v>588</v>
      </c>
      <c r="C169" s="6">
        <f t="shared" ref="C169" ca="1" si="60">VLOOKUP(B169,OFFSET(INDIRECT("$A:$B"),0,MATCH(B$1&amp;"_Verify",INDIRECT("$1:$1"),0)-1),2,0)</f>
        <v>71</v>
      </c>
      <c r="F169"/>
      <c r="G169"/>
      <c r="H169"/>
    </row>
    <row r="170" spans="1:8" s="10" customFormat="1" x14ac:dyDescent="0.3">
      <c r="A170" s="10" t="s">
        <v>600</v>
      </c>
      <c r="B170" s="10" t="s">
        <v>576</v>
      </c>
      <c r="C170" s="6">
        <f t="shared" ca="1" si="59"/>
        <v>70</v>
      </c>
    </row>
    <row r="171" spans="1:8" s="10" customFormat="1" x14ac:dyDescent="0.3">
      <c r="A171" s="10" t="s">
        <v>601</v>
      </c>
      <c r="B171" s="10" t="s">
        <v>576</v>
      </c>
      <c r="C171" s="6">
        <f t="shared" ref="C171:C174" ca="1" si="61">VLOOKUP(B171,OFFSET(INDIRECT("$A:$B"),0,MATCH(B$1&amp;"_Verify",INDIRECT("$1:$1"),0)-1),2,0)</f>
        <v>70</v>
      </c>
    </row>
    <row r="172" spans="1:8" x14ac:dyDescent="0.3">
      <c r="A172" s="10" t="s">
        <v>898</v>
      </c>
      <c r="B172" s="10" t="s">
        <v>576</v>
      </c>
      <c r="C172" s="6">
        <f t="shared" ca="1" si="61"/>
        <v>70</v>
      </c>
      <c r="D172" s="10"/>
      <c r="F172" s="10"/>
      <c r="G172" s="10"/>
      <c r="H172" s="10"/>
    </row>
    <row r="173" spans="1:8" x14ac:dyDescent="0.3">
      <c r="A173" s="10" t="s">
        <v>899</v>
      </c>
      <c r="B173" s="10" t="s">
        <v>576</v>
      </c>
      <c r="C173" s="6">
        <f t="shared" ref="C173" ca="1" si="62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608</v>
      </c>
      <c r="B174" s="10" t="s">
        <v>535</v>
      </c>
      <c r="C174" s="6">
        <f t="shared" ca="1" si="61"/>
        <v>69</v>
      </c>
      <c r="D174" s="10"/>
    </row>
    <row r="175" spans="1:8" s="10" customFormat="1" x14ac:dyDescent="0.3">
      <c r="A175" s="10" t="s">
        <v>609</v>
      </c>
      <c r="B175" s="10" t="s">
        <v>535</v>
      </c>
      <c r="C175" s="6">
        <f t="shared" ref="C175" ca="1" si="63">VLOOKUP(B175,OFFSET(INDIRECT("$A:$B"),0,MATCH(B$1&amp;"_Verify",INDIRECT("$1:$1"),0)-1),2,0)</f>
        <v>69</v>
      </c>
      <c r="F175"/>
      <c r="G175"/>
      <c r="H175"/>
    </row>
    <row r="176" spans="1:8" x14ac:dyDescent="0.3">
      <c r="A176" s="10" t="s">
        <v>610</v>
      </c>
      <c r="B176" s="10" t="s">
        <v>535</v>
      </c>
      <c r="C176" s="6">
        <f t="shared" ref="C176" ca="1" si="64">VLOOKUP(B176,OFFSET(INDIRECT("$A:$B"),0,MATCH(B$1&amp;"_Verify",INDIRECT("$1:$1"),0)-1),2,0)</f>
        <v>69</v>
      </c>
      <c r="D176" s="10"/>
    </row>
    <row r="177" spans="1:8" x14ac:dyDescent="0.3">
      <c r="A177" s="10" t="s">
        <v>642</v>
      </c>
      <c r="B177" s="10" t="s">
        <v>637</v>
      </c>
      <c r="C177" s="6">
        <f ca="1">VLOOKUP(B177,OFFSET(INDIRECT("$A:$B"),0,MATCH(B$1&amp;"_Verify",INDIRECT("$1:$1"),0)-1),2,0)</f>
        <v>72</v>
      </c>
      <c r="D177" s="10"/>
      <c r="F177" s="10"/>
      <c r="G177" s="10"/>
      <c r="H177" s="10"/>
    </row>
    <row r="178" spans="1:8" x14ac:dyDescent="0.3">
      <c r="A178" s="10" t="s">
        <v>728</v>
      </c>
      <c r="B178" s="10" t="s">
        <v>720</v>
      </c>
      <c r="C178" s="6">
        <f ca="1">VLOOKUP(B178,OFFSET(INDIRECT("$A:$B"),0,MATCH(B$1&amp;"_Verify",INDIRECT("$1:$1"),0)-1),2,0)</f>
        <v>75</v>
      </c>
      <c r="D178" s="10"/>
    </row>
    <row r="179" spans="1:8" x14ac:dyDescent="0.3">
      <c r="A179" s="10" t="s">
        <v>732</v>
      </c>
      <c r="B179" s="10" t="s">
        <v>733</v>
      </c>
      <c r="C179" s="6">
        <f ca="1">VLOOKUP(B179,OFFSET(INDIRECT("$A:$B"),0,MATCH(B$1&amp;"_Verify",INDIRECT("$1:$1"),0)-1),2,0)</f>
        <v>4</v>
      </c>
      <c r="D179" s="10"/>
    </row>
    <row r="180" spans="1:8" x14ac:dyDescent="0.3">
      <c r="A180" s="10" t="s">
        <v>735</v>
      </c>
      <c r="B180" s="10" t="s">
        <v>734</v>
      </c>
      <c r="C180" s="6">
        <f ca="1">VLOOKUP(B180,OFFSET(INDIRECT("$A:$B"),0,MATCH(B$1&amp;"_Verify",INDIRECT("$1:$1"),0)-1),2,0)</f>
        <v>76</v>
      </c>
      <c r="D180" s="10"/>
    </row>
    <row r="181" spans="1:8" x14ac:dyDescent="0.3">
      <c r="A181" s="10" t="s">
        <v>747</v>
      </c>
      <c r="B181" s="10" t="s">
        <v>745</v>
      </c>
      <c r="C181" s="6">
        <f t="shared" ref="C181:C185" ca="1" si="65">VLOOKUP(B181,OFFSET(INDIRECT("$A:$B"),0,MATCH(B$1&amp;"_Verify",INDIRECT("$1:$1"),0)-1),2,0)</f>
        <v>77</v>
      </c>
      <c r="D181" s="10"/>
    </row>
    <row r="182" spans="1:8" x14ac:dyDescent="0.3">
      <c r="A182" s="10" t="s">
        <v>749</v>
      </c>
      <c r="B182" s="10" t="s">
        <v>745</v>
      </c>
      <c r="C182" s="6">
        <f t="shared" ca="1" si="65"/>
        <v>77</v>
      </c>
      <c r="D182" s="10"/>
    </row>
    <row r="183" spans="1:8" x14ac:dyDescent="0.3">
      <c r="A183" s="10" t="s">
        <v>768</v>
      </c>
      <c r="B183" s="10" t="s">
        <v>576</v>
      </c>
      <c r="C183" s="6">
        <f t="shared" ca="1" si="65"/>
        <v>70</v>
      </c>
      <c r="D183" s="10"/>
    </row>
    <row r="184" spans="1:8" x14ac:dyDescent="0.3">
      <c r="A184" s="10" t="s">
        <v>770</v>
      </c>
      <c r="B184" s="10" t="s">
        <v>576</v>
      </c>
      <c r="C184" s="6">
        <f t="shared" ca="1" si="65"/>
        <v>70</v>
      </c>
      <c r="D184" s="10"/>
    </row>
    <row r="185" spans="1:8" x14ac:dyDescent="0.3">
      <c r="A185" s="10" t="s">
        <v>773</v>
      </c>
      <c r="B185" s="10" t="s">
        <v>588</v>
      </c>
      <c r="C185" s="6">
        <f t="shared" ca="1" si="65"/>
        <v>71</v>
      </c>
      <c r="D185" s="10"/>
    </row>
    <row r="186" spans="1:8" x14ac:dyDescent="0.3">
      <c r="A186" s="10" t="s">
        <v>828</v>
      </c>
      <c r="B186" s="10" t="s">
        <v>822</v>
      </c>
      <c r="C186" s="6">
        <f t="shared" ref="C186:C188" ca="1" si="66">VLOOKUP(B186,OFFSET(INDIRECT("$A:$B"),0,MATCH(B$1&amp;"_Verify",INDIRECT("$1:$1"),0)-1),2,0)</f>
        <v>79</v>
      </c>
      <c r="D186" s="10"/>
    </row>
    <row r="187" spans="1:8" x14ac:dyDescent="0.3">
      <c r="A187" s="10" t="s">
        <v>854</v>
      </c>
      <c r="B187" s="10" t="s">
        <v>826</v>
      </c>
      <c r="C187" s="6">
        <f t="shared" ca="1" si="66"/>
        <v>7</v>
      </c>
      <c r="D187" s="10"/>
    </row>
    <row r="188" spans="1:8" x14ac:dyDescent="0.3">
      <c r="A188" s="10" t="s">
        <v>837</v>
      </c>
      <c r="B188" s="10" t="s">
        <v>576</v>
      </c>
      <c r="C188" s="6">
        <f t="shared" ca="1" si="66"/>
        <v>70</v>
      </c>
      <c r="D188" s="10"/>
    </row>
    <row r="189" spans="1:8" x14ac:dyDescent="0.3">
      <c r="A189" s="10" t="s">
        <v>839</v>
      </c>
      <c r="B189" s="10" t="s">
        <v>576</v>
      </c>
      <c r="C189" s="6">
        <f t="shared" ref="C189:C190" ca="1" si="67">VLOOKUP(B189,OFFSET(INDIRECT("$A:$B"),0,MATCH(B$1&amp;"_Verify",INDIRECT("$1:$1"),0)-1),2,0)</f>
        <v>70</v>
      </c>
      <c r="D189" s="10"/>
    </row>
    <row r="190" spans="1:8" x14ac:dyDescent="0.3">
      <c r="A190" s="10" t="s">
        <v>845</v>
      </c>
      <c r="B190" s="10" t="s">
        <v>843</v>
      </c>
      <c r="C190" s="6">
        <f t="shared" ca="1" si="67"/>
        <v>80</v>
      </c>
      <c r="D190" s="10"/>
    </row>
    <row r="191" spans="1:8" x14ac:dyDescent="0.3">
      <c r="A191" s="10" t="s">
        <v>857</v>
      </c>
      <c r="B191" s="10" t="s">
        <v>536</v>
      </c>
      <c r="C191" s="6">
        <f t="shared" ref="C191" ca="1" si="68">VLOOKUP(B191,OFFSET(INDIRECT("$A:$B"),0,MATCH(B$1&amp;"_Verify",INDIRECT("$1:$1"),0)-1),2,0)</f>
        <v>69</v>
      </c>
      <c r="D191" s="10"/>
    </row>
    <row r="192" spans="1:8" x14ac:dyDescent="0.3">
      <c r="A192" s="10" t="s">
        <v>861</v>
      </c>
      <c r="B192" s="10" t="s">
        <v>536</v>
      </c>
      <c r="C192" s="6">
        <f t="shared" ref="C192" ca="1" si="69">VLOOKUP(B192,OFFSET(INDIRECT("$A:$B"),0,MATCH(B$1&amp;"_Verify",INDIRECT("$1:$1"),0)-1),2,0)</f>
        <v>69</v>
      </c>
      <c r="D192" s="10"/>
    </row>
    <row r="193" spans="1:4" x14ac:dyDescent="0.3">
      <c r="A193" s="10" t="s">
        <v>866</v>
      </c>
      <c r="B193" s="10" t="s">
        <v>226</v>
      </c>
      <c r="C193" s="6">
        <f t="shared" ref="C193:C196" ca="1" si="70">VLOOKUP(B193,OFFSET(INDIRECT("$A:$B"),0,MATCH(B$1&amp;"_Verify",INDIRECT("$1:$1"),0)-1),2,0)</f>
        <v>15</v>
      </c>
      <c r="D193" s="10"/>
    </row>
    <row r="194" spans="1:4" x14ac:dyDescent="0.3">
      <c r="A194" s="10" t="s">
        <v>878</v>
      </c>
      <c r="B194" s="10" t="s">
        <v>26</v>
      </c>
      <c r="C194" s="6">
        <f t="shared" ca="1" si="70"/>
        <v>6</v>
      </c>
      <c r="D194" s="10"/>
    </row>
    <row r="195" spans="1:4" x14ac:dyDescent="0.3">
      <c r="A195" s="10" t="s">
        <v>885</v>
      </c>
      <c r="B195" s="10" t="s">
        <v>822</v>
      </c>
      <c r="C195" s="6">
        <f t="shared" ca="1" si="70"/>
        <v>79</v>
      </c>
      <c r="D195" s="10"/>
    </row>
    <row r="196" spans="1:4" x14ac:dyDescent="0.3">
      <c r="A196" s="10" t="s">
        <v>882</v>
      </c>
      <c r="B196" s="10" t="s">
        <v>715</v>
      </c>
      <c r="C196" s="6">
        <f t="shared" ca="1" si="70"/>
        <v>7</v>
      </c>
      <c r="D196" s="10"/>
    </row>
    <row r="197" spans="1:4" x14ac:dyDescent="0.3">
      <c r="A197" s="10" t="s">
        <v>895</v>
      </c>
      <c r="B197" s="10" t="s">
        <v>888</v>
      </c>
      <c r="C197" s="6">
        <f t="shared" ref="C197" ca="1" si="71">VLOOKUP(B197,OFFSET(INDIRECT("$A:$B"),0,MATCH(B$1&amp;"_Verify",INDIRECT("$1:$1"),0)-1),2,0)</f>
        <v>81</v>
      </c>
      <c r="D197" s="10"/>
    </row>
    <row r="198" spans="1:4" x14ac:dyDescent="0.3">
      <c r="A198" s="10" t="s">
        <v>908</v>
      </c>
      <c r="B198" s="10" t="s">
        <v>909</v>
      </c>
      <c r="C198" s="6">
        <f t="shared" ref="C198" ca="1" si="72">VLOOKUP(B198,OFFSET(INDIRECT("$A:$B"),0,MATCH(B$1&amp;"_Verify",INDIRECT("$1:$1"),0)-1),2,0)</f>
        <v>69</v>
      </c>
      <c r="D198" s="10"/>
    </row>
    <row r="199" spans="1:4" x14ac:dyDescent="0.3">
      <c r="A199" s="10" t="s">
        <v>943</v>
      </c>
      <c r="B199" s="10" t="s">
        <v>535</v>
      </c>
      <c r="C199" s="6">
        <f t="shared" ref="C199" ca="1" si="73">VLOOKUP(B199,OFFSET(INDIRECT("$A:$B"),0,MATCH(B$1&amp;"_Verify",INDIRECT("$1:$1"),0)-1),2,0)</f>
        <v>69</v>
      </c>
      <c r="D199" s="10"/>
    </row>
    <row r="200" spans="1:4" x14ac:dyDescent="0.3">
      <c r="A200" s="10" t="s">
        <v>944</v>
      </c>
      <c r="B200" s="10" t="s">
        <v>24</v>
      </c>
      <c r="C200" s="6">
        <f ca="1">VLOOKUP(B200,OFFSET(INDIRECT("$A:$B"),0,MATCH(B$1&amp;"_Verify",INDIRECT("$1:$1"),0)-1),2,0)</f>
        <v>4</v>
      </c>
      <c r="D200" s="10"/>
    </row>
    <row r="201" spans="1:4" x14ac:dyDescent="0.3">
      <c r="A201" s="10" t="s">
        <v>946</v>
      </c>
      <c r="B201" s="10" t="s">
        <v>576</v>
      </c>
      <c r="C201" s="6">
        <f t="shared" ref="C201" ca="1" si="74">VLOOKUP(B201,OFFSET(INDIRECT("$A:$B"),0,MATCH(B$1&amp;"_Verify",INDIRECT("$1:$1"),0)-1),2,0)</f>
        <v>70</v>
      </c>
      <c r="D201" s="10"/>
    </row>
    <row r="202" spans="1:4" x14ac:dyDescent="0.3">
      <c r="A202" s="10" t="s">
        <v>951</v>
      </c>
      <c r="B202" s="10" t="s">
        <v>953</v>
      </c>
      <c r="C202" s="6">
        <f t="shared" ref="C202:C205" ca="1" si="75">VLOOKUP(B202,OFFSET(INDIRECT("$A:$B"),0,MATCH(B$1&amp;"_Verify",INDIRECT("$1:$1"),0)-1),2,0)</f>
        <v>52</v>
      </c>
      <c r="D202" s="10"/>
    </row>
    <row r="203" spans="1:4" x14ac:dyDescent="0.3">
      <c r="A203" s="10" t="s">
        <v>958</v>
      </c>
      <c r="B203" s="10" t="s">
        <v>93</v>
      </c>
      <c r="C203" s="6">
        <f t="shared" ca="1" si="75"/>
        <v>13</v>
      </c>
      <c r="D203" s="10"/>
    </row>
    <row r="204" spans="1:4" x14ac:dyDescent="0.3">
      <c r="A204" s="10" t="s">
        <v>960</v>
      </c>
      <c r="B204" s="10" t="s">
        <v>169</v>
      </c>
      <c r="C204" s="6">
        <f t="shared" ca="1" si="75"/>
        <v>55</v>
      </c>
      <c r="D204" s="10"/>
    </row>
    <row r="205" spans="1:4" x14ac:dyDescent="0.3">
      <c r="A205" s="10" t="s">
        <v>979</v>
      </c>
      <c r="B205" s="10" t="s">
        <v>588</v>
      </c>
      <c r="C205" s="6">
        <f t="shared" ca="1" si="75"/>
        <v>71</v>
      </c>
      <c r="D205" s="10"/>
    </row>
    <row r="206" spans="1:4" x14ac:dyDescent="0.3">
      <c r="A206" s="10" t="s">
        <v>981</v>
      </c>
      <c r="B206" s="10" t="s">
        <v>588</v>
      </c>
      <c r="C206" s="6">
        <f t="shared" ref="C206" ca="1" si="76">VLOOKUP(B206,OFFSET(INDIRECT("$A:$B"),0,MATCH(B$1&amp;"_Verify",INDIRECT("$1:$1"),0)-1),2,0)</f>
        <v>71</v>
      </c>
      <c r="D206" s="10"/>
    </row>
    <row r="207" spans="1:4" x14ac:dyDescent="0.3">
      <c r="A207" s="10" t="s">
        <v>990</v>
      </c>
      <c r="B207" s="10" t="s">
        <v>985</v>
      </c>
      <c r="C207" s="6">
        <f t="shared" ref="C207" ca="1" si="77">VLOOKUP(B207,OFFSET(INDIRECT("$A:$B"),0,MATCH(B$1&amp;"_Verify",INDIRECT("$1:$1"),0)-1),2,0)</f>
        <v>85</v>
      </c>
      <c r="D207" s="10"/>
    </row>
    <row r="208" spans="1:4" x14ac:dyDescent="0.3">
      <c r="A208" s="10" t="s">
        <v>1001</v>
      </c>
      <c r="B208" s="10" t="s">
        <v>992</v>
      </c>
      <c r="C208" s="6">
        <f t="shared" ref="C208" ca="1" si="78">VLOOKUP(B208,OFFSET(INDIRECT("$A:$B"),0,MATCH(B$1&amp;"_Verify",INDIRECT("$1:$1"),0)-1),2,0)</f>
        <v>86</v>
      </c>
      <c r="D208" s="10"/>
    </row>
    <row r="209" spans="1:4" x14ac:dyDescent="0.3">
      <c r="A209" s="10" t="s">
        <v>620</v>
      </c>
      <c r="B209" s="10" t="s">
        <v>24</v>
      </c>
      <c r="C209" s="6">
        <f t="shared" ref="C209" ca="1" si="79">VLOOKUP(B209,OFFSET(INDIRECT("$A:$B"),0,MATCH(B$1&amp;"_Verify",INDIRECT("$1:$1"),0)-1),2,0)</f>
        <v>4</v>
      </c>
      <c r="D209" s="10"/>
    </row>
    <row r="210" spans="1:4" x14ac:dyDescent="0.3">
      <c r="A210" s="10" t="s">
        <v>624</v>
      </c>
      <c r="B210" s="10" t="s">
        <v>24</v>
      </c>
      <c r="C210" s="6">
        <f t="shared" ref="C210" ca="1" si="80">VLOOKUP(B210,OFFSET(INDIRECT("$A:$B"),0,MATCH(B$1&amp;"_Verify",INDIRECT("$1:$1"),0)-1),2,0)</f>
        <v>4</v>
      </c>
      <c r="D210" s="10"/>
    </row>
    <row r="211" spans="1:4" x14ac:dyDescent="0.3">
      <c r="A211" s="10" t="s">
        <v>626</v>
      </c>
      <c r="B211" s="10" t="s">
        <v>24</v>
      </c>
      <c r="C211" s="6">
        <f t="shared" ref="C211:C213" ca="1" si="81">VLOOKUP(B211,OFFSET(INDIRECT("$A:$B"),0,MATCH(B$1&amp;"_Verify",INDIRECT("$1:$1"),0)-1),2,0)</f>
        <v>4</v>
      </c>
      <c r="D211" s="10"/>
    </row>
    <row r="212" spans="1:4" x14ac:dyDescent="0.3">
      <c r="A212" s="10" t="s">
        <v>984</v>
      </c>
      <c r="B212" s="10" t="s">
        <v>338</v>
      </c>
      <c r="C212" s="6">
        <f t="shared" ca="1" si="81"/>
        <v>21</v>
      </c>
      <c r="D212" s="10"/>
    </row>
    <row r="213" spans="1:4" x14ac:dyDescent="0.3">
      <c r="A213" s="10" t="s">
        <v>860</v>
      </c>
      <c r="B213" s="10" t="s">
        <v>54</v>
      </c>
      <c r="C213" s="6">
        <f t="shared" ca="1" si="81"/>
        <v>8</v>
      </c>
      <c r="D213" s="10"/>
    </row>
    <row r="214" spans="1:4" x14ac:dyDescent="0.3">
      <c r="A214" s="10" t="s">
        <v>870</v>
      </c>
      <c r="B214" s="10" t="s">
        <v>54</v>
      </c>
      <c r="C214" s="6">
        <f t="shared" ref="C214:C215" ca="1" si="82">VLOOKUP(B214,OFFSET(INDIRECT("$A:$B"),0,MATCH(B$1&amp;"_Verify",INDIRECT("$1:$1"),0)-1),2,0)</f>
        <v>8</v>
      </c>
      <c r="D214" s="10"/>
    </row>
    <row r="215" spans="1:4" x14ac:dyDescent="0.3">
      <c r="A215" s="10" t="s">
        <v>871</v>
      </c>
      <c r="B215" s="10" t="s">
        <v>54</v>
      </c>
      <c r="C215" s="6">
        <f t="shared" ca="1" si="82"/>
        <v>8</v>
      </c>
      <c r="D215" s="10"/>
    </row>
    <row r="216" spans="1:4" x14ac:dyDescent="0.3">
      <c r="A216" t="s">
        <v>242</v>
      </c>
      <c r="B216" t="s">
        <v>21</v>
      </c>
      <c r="C216" s="6">
        <f t="shared" ca="1" si="11"/>
        <v>7</v>
      </c>
    </row>
    <row r="217" spans="1:4" x14ac:dyDescent="0.3">
      <c r="A217" t="s">
        <v>243</v>
      </c>
      <c r="B217" t="s">
        <v>21</v>
      </c>
      <c r="C217" s="6">
        <f t="shared" ca="1" si="11"/>
        <v>7</v>
      </c>
    </row>
    <row r="218" spans="1:4" x14ac:dyDescent="0.3">
      <c r="A218" t="s">
        <v>244</v>
      </c>
      <c r="B218" t="s">
        <v>21</v>
      </c>
      <c r="C218" s="6">
        <f t="shared" ca="1" si="11"/>
        <v>7</v>
      </c>
    </row>
    <row r="219" spans="1:4" x14ac:dyDescent="0.3">
      <c r="A219" t="s">
        <v>245</v>
      </c>
      <c r="B219" t="s">
        <v>21</v>
      </c>
      <c r="C219" s="6">
        <f t="shared" ca="1" si="11"/>
        <v>7</v>
      </c>
    </row>
    <row r="220" spans="1:4" x14ac:dyDescent="0.3">
      <c r="A220" t="s">
        <v>246</v>
      </c>
      <c r="B220" t="s">
        <v>21</v>
      </c>
      <c r="C220" s="6">
        <f t="shared" ca="1" si="11"/>
        <v>7</v>
      </c>
    </row>
    <row r="221" spans="1:4" x14ac:dyDescent="0.3">
      <c r="A221" t="s">
        <v>247</v>
      </c>
      <c r="B221" t="s">
        <v>21</v>
      </c>
      <c r="C221" s="6">
        <f t="shared" ca="1" si="11"/>
        <v>7</v>
      </c>
    </row>
    <row r="222" spans="1:4" x14ac:dyDescent="0.3">
      <c r="A222" t="s">
        <v>248</v>
      </c>
      <c r="B222" t="s">
        <v>21</v>
      </c>
      <c r="C222" s="6">
        <f t="shared" ca="1" si="11"/>
        <v>7</v>
      </c>
    </row>
    <row r="223" spans="1:4" x14ac:dyDescent="0.3">
      <c r="A223" t="s">
        <v>249</v>
      </c>
      <c r="B223" t="s">
        <v>21</v>
      </c>
      <c r="C223" s="6">
        <f t="shared" ca="1" si="11"/>
        <v>7</v>
      </c>
    </row>
    <row r="224" spans="1:4" x14ac:dyDescent="0.3">
      <c r="A224" t="s">
        <v>250</v>
      </c>
      <c r="B224" t="s">
        <v>21</v>
      </c>
      <c r="C224" s="6">
        <f t="shared" ca="1" si="11"/>
        <v>7</v>
      </c>
    </row>
    <row r="225" spans="1:4" x14ac:dyDescent="0.3">
      <c r="A225" s="10" t="s">
        <v>484</v>
      </c>
      <c r="B225" s="10" t="s">
        <v>21</v>
      </c>
      <c r="C225" s="6">
        <f t="shared" ref="C225:C229" ca="1" si="83">VLOOKUP(B225,OFFSET(INDIRECT("$A:$B"),0,MATCH(B$1&amp;"_Verify",INDIRECT("$1:$1"),0)-1),2,0)</f>
        <v>7</v>
      </c>
      <c r="D225" s="10"/>
    </row>
    <row r="226" spans="1:4" x14ac:dyDescent="0.3">
      <c r="A226" s="10" t="s">
        <v>487</v>
      </c>
      <c r="B226" s="10" t="s">
        <v>21</v>
      </c>
      <c r="C226" s="6">
        <f t="shared" ref="C226" ca="1" si="84">VLOOKUP(B226,OFFSET(INDIRECT("$A:$B"),0,MATCH(B$1&amp;"_Verify",INDIRECT("$1:$1"),0)-1),2,0)</f>
        <v>7</v>
      </c>
      <c r="D226" s="10"/>
    </row>
    <row r="227" spans="1:4" x14ac:dyDescent="0.3">
      <c r="A227" s="10" t="s">
        <v>485</v>
      </c>
      <c r="B227" s="10" t="s">
        <v>21</v>
      </c>
      <c r="C227" s="6">
        <f t="shared" ca="1" si="83"/>
        <v>7</v>
      </c>
      <c r="D227" s="10"/>
    </row>
    <row r="228" spans="1:4" x14ac:dyDescent="0.3">
      <c r="A228" s="10" t="s">
        <v>488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s="10" t="s">
        <v>486</v>
      </c>
      <c r="B229" s="10" t="s">
        <v>21</v>
      </c>
      <c r="C229" s="6">
        <f t="shared" ca="1" si="83"/>
        <v>7</v>
      </c>
      <c r="D229" s="10"/>
    </row>
    <row r="230" spans="1:4" x14ac:dyDescent="0.3">
      <c r="A230" s="10" t="s">
        <v>489</v>
      </c>
      <c r="B230" s="10" t="s">
        <v>21</v>
      </c>
      <c r="C230" s="6">
        <f t="shared" ref="C230" ca="1" si="86">VLOOKUP(B230,OFFSET(INDIRECT("$A:$B"),0,MATCH(B$1&amp;"_Verify",INDIRECT("$1:$1"),0)-1),2,0)</f>
        <v>7</v>
      </c>
      <c r="D230" s="10"/>
    </row>
    <row r="231" spans="1:4" x14ac:dyDescent="0.3">
      <c r="A231" t="s">
        <v>251</v>
      </c>
      <c r="B231" t="s">
        <v>21</v>
      </c>
      <c r="C231" s="6">
        <f t="shared" ca="1" si="11"/>
        <v>7</v>
      </c>
    </row>
    <row r="232" spans="1:4" x14ac:dyDescent="0.3">
      <c r="A232" t="s">
        <v>252</v>
      </c>
      <c r="B232" t="s">
        <v>21</v>
      </c>
      <c r="C232" s="6">
        <f t="shared" ca="1" si="11"/>
        <v>7</v>
      </c>
    </row>
    <row r="233" spans="1:4" x14ac:dyDescent="0.3">
      <c r="A233" t="s">
        <v>253</v>
      </c>
      <c r="B233" t="s">
        <v>21</v>
      </c>
      <c r="C233" s="6">
        <f t="shared" ca="1" si="11"/>
        <v>7</v>
      </c>
    </row>
    <row r="234" spans="1:4" x14ac:dyDescent="0.3">
      <c r="A234" s="10" t="s">
        <v>915</v>
      </c>
      <c r="B234" s="10" t="s">
        <v>21</v>
      </c>
      <c r="C234" s="6">
        <f t="shared" ref="C234" ca="1" si="87">VLOOKUP(B234,OFFSET(INDIRECT("$A:$B"),0,MATCH(B$1&amp;"_Verify",INDIRECT("$1:$1"),0)-1),2,0)</f>
        <v>7</v>
      </c>
      <c r="D234" s="10"/>
    </row>
    <row r="235" spans="1:4" x14ac:dyDescent="0.3">
      <c r="A235" t="s">
        <v>266</v>
      </c>
      <c r="B235" t="s">
        <v>268</v>
      </c>
      <c r="C235" s="6">
        <f t="shared" ca="1" si="11"/>
        <v>14</v>
      </c>
    </row>
    <row r="236" spans="1:4" x14ac:dyDescent="0.3">
      <c r="A236" s="10" t="s">
        <v>490</v>
      </c>
      <c r="B236" s="10" t="s">
        <v>268</v>
      </c>
      <c r="C236" s="6">
        <f t="shared" ref="C236:C237" ca="1" si="88">VLOOKUP(B236,OFFSET(INDIRECT("$A:$B"),0,MATCH(B$1&amp;"_Verify",INDIRECT("$1:$1"),0)-1),2,0)</f>
        <v>14</v>
      </c>
      <c r="D236" s="10"/>
    </row>
    <row r="237" spans="1:4" x14ac:dyDescent="0.3">
      <c r="A237" s="10" t="s">
        <v>492</v>
      </c>
      <c r="B237" s="10" t="s">
        <v>268</v>
      </c>
      <c r="C237" s="6">
        <f t="shared" ca="1" si="88"/>
        <v>14</v>
      </c>
      <c r="D237" s="10"/>
    </row>
    <row r="238" spans="1:4" x14ac:dyDescent="0.3">
      <c r="A238" s="10" t="s">
        <v>494</v>
      </c>
      <c r="B238" s="10" t="s">
        <v>268</v>
      </c>
      <c r="C238" s="6">
        <f t="shared" ref="C238" ca="1" si="89">VLOOKUP(B238,OFFSET(INDIRECT("$A:$B"),0,MATCH(B$1&amp;"_Verify",INDIRECT("$1:$1"),0)-1),2,0)</f>
        <v>14</v>
      </c>
      <c r="D238" s="10"/>
    </row>
    <row r="239" spans="1:4" x14ac:dyDescent="0.3">
      <c r="A239" t="s">
        <v>267</v>
      </c>
      <c r="B239" t="s">
        <v>268</v>
      </c>
      <c r="C239" s="6">
        <f t="shared" ca="1" si="11"/>
        <v>14</v>
      </c>
    </row>
    <row r="240" spans="1:4" x14ac:dyDescent="0.3">
      <c r="A240" s="10" t="s">
        <v>495</v>
      </c>
      <c r="B240" s="10" t="s">
        <v>268</v>
      </c>
      <c r="C240" s="6">
        <f t="shared" ref="C240:C241" ca="1" si="90">VLOOKUP(B240,OFFSET(INDIRECT("$A:$B"),0,MATCH(B$1&amp;"_Verify",INDIRECT("$1:$1"),0)-1),2,0)</f>
        <v>14</v>
      </c>
      <c r="D240" s="10"/>
    </row>
    <row r="241" spans="1:8" x14ac:dyDescent="0.3">
      <c r="A241" s="10" t="s">
        <v>496</v>
      </c>
      <c r="B241" s="10" t="s">
        <v>268</v>
      </c>
      <c r="C241" s="6">
        <f t="shared" ca="1" si="90"/>
        <v>14</v>
      </c>
      <c r="D241" s="10"/>
    </row>
    <row r="242" spans="1:8" x14ac:dyDescent="0.3">
      <c r="A242" s="10" t="s">
        <v>497</v>
      </c>
      <c r="B242" s="10" t="s">
        <v>268</v>
      </c>
      <c r="C242" s="6">
        <f t="shared" ref="C242" ca="1" si="91">VLOOKUP(B242,OFFSET(INDIRECT("$A:$B"),0,MATCH(B$1&amp;"_Verify",INDIRECT("$1:$1"),0)-1),2,0)</f>
        <v>14</v>
      </c>
      <c r="D242" s="10"/>
    </row>
    <row r="243" spans="1:8" x14ac:dyDescent="0.3">
      <c r="A243" s="10" t="s">
        <v>498</v>
      </c>
      <c r="B243" s="10" t="s">
        <v>475</v>
      </c>
      <c r="C243" s="6">
        <f t="shared" ref="C243:C244" ca="1" si="92">VLOOKUP(B243,OFFSET(INDIRECT("$A:$B"),0,MATCH(B$1&amp;"_Verify",INDIRECT("$1:$1"),0)-1),2,0)</f>
        <v>64</v>
      </c>
      <c r="D243" s="10"/>
    </row>
    <row r="244" spans="1:8" x14ac:dyDescent="0.3">
      <c r="A244" s="10" t="s">
        <v>499</v>
      </c>
      <c r="B244" s="10" t="s">
        <v>477</v>
      </c>
      <c r="C244" s="6">
        <f t="shared" ca="1" si="92"/>
        <v>65</v>
      </c>
      <c r="D244" s="10"/>
    </row>
    <row r="245" spans="1:8" x14ac:dyDescent="0.3">
      <c r="A245" t="s">
        <v>171</v>
      </c>
      <c r="B245" t="s">
        <v>165</v>
      </c>
      <c r="C245" s="6">
        <f t="shared" ca="1" si="11"/>
        <v>57</v>
      </c>
    </row>
    <row r="246" spans="1:8" x14ac:dyDescent="0.3">
      <c r="A246" s="10" t="s">
        <v>502</v>
      </c>
      <c r="B246" s="10" t="s">
        <v>165</v>
      </c>
      <c r="C246" s="6">
        <f t="shared" ref="C246" ca="1" si="93">VLOOKUP(B246,OFFSET(INDIRECT("$A:$B"),0,MATCH(B$1&amp;"_Verify",INDIRECT("$1:$1"),0)-1),2,0)</f>
        <v>57</v>
      </c>
      <c r="D246" s="10"/>
    </row>
    <row r="247" spans="1:8" x14ac:dyDescent="0.3">
      <c r="A247" t="s">
        <v>172</v>
      </c>
      <c r="B247" t="s">
        <v>165</v>
      </c>
      <c r="C247" s="6">
        <f t="shared" ca="1" si="11"/>
        <v>57</v>
      </c>
    </row>
    <row r="248" spans="1:8" x14ac:dyDescent="0.3">
      <c r="A248" s="10" t="s">
        <v>503</v>
      </c>
      <c r="B248" s="10" t="s">
        <v>165</v>
      </c>
      <c r="C248" s="6">
        <f t="shared" ref="C248" ca="1" si="94">VLOOKUP(B248,OFFSET(INDIRECT("$A:$B"),0,MATCH(B$1&amp;"_Verify",INDIRECT("$1:$1"),0)-1),2,0)</f>
        <v>57</v>
      </c>
      <c r="D248" s="10"/>
    </row>
    <row r="249" spans="1:8" s="10" customFormat="1" x14ac:dyDescent="0.3">
      <c r="A249" t="s">
        <v>173</v>
      </c>
      <c r="B249" t="s">
        <v>165</v>
      </c>
      <c r="C249" s="6">
        <f t="shared" ca="1" si="11"/>
        <v>57</v>
      </c>
      <c r="D249"/>
      <c r="F249"/>
      <c r="G249"/>
      <c r="H249"/>
    </row>
    <row r="250" spans="1:8" s="10" customFormat="1" x14ac:dyDescent="0.3">
      <c r="A250" s="10" t="s">
        <v>504</v>
      </c>
      <c r="B250" s="10" t="s">
        <v>165</v>
      </c>
      <c r="C250" s="6">
        <f t="shared" ref="C250" ca="1" si="95">VLOOKUP(B250,OFFSET(INDIRECT("$A:$B"),0,MATCH(B$1&amp;"_Verify",INDIRECT("$1:$1"),0)-1),2,0)</f>
        <v>57</v>
      </c>
      <c r="F250"/>
      <c r="G250"/>
      <c r="H250"/>
    </row>
    <row r="251" spans="1:8" s="10" customFormat="1" x14ac:dyDescent="0.3">
      <c r="A251" t="s">
        <v>174</v>
      </c>
      <c r="B251" t="s">
        <v>184</v>
      </c>
      <c r="C251" s="6">
        <f t="shared" ca="1" si="11"/>
        <v>31</v>
      </c>
      <c r="D251"/>
      <c r="F251"/>
      <c r="G251"/>
      <c r="H251"/>
    </row>
    <row r="252" spans="1:8" s="10" customFormat="1" x14ac:dyDescent="0.3">
      <c r="A252" t="s">
        <v>175</v>
      </c>
      <c r="B252" t="s">
        <v>182</v>
      </c>
      <c r="C252" s="6">
        <f t="shared" ca="1" si="11"/>
        <v>33</v>
      </c>
      <c r="D252"/>
    </row>
    <row r="253" spans="1:8" x14ac:dyDescent="0.3">
      <c r="A253" t="s">
        <v>176</v>
      </c>
      <c r="B253" t="s">
        <v>185</v>
      </c>
      <c r="C253" s="6">
        <f t="shared" ca="1" si="11"/>
        <v>34</v>
      </c>
      <c r="F253" s="10"/>
      <c r="G253" s="10"/>
      <c r="H253" s="10"/>
    </row>
    <row r="254" spans="1:8" x14ac:dyDescent="0.3">
      <c r="A254" t="s">
        <v>177</v>
      </c>
      <c r="B254" t="s">
        <v>186</v>
      </c>
      <c r="C254" s="6">
        <f t="shared" ca="1" si="11"/>
        <v>35</v>
      </c>
      <c r="F254" s="10"/>
      <c r="G254" s="10"/>
      <c r="H254" s="10"/>
    </row>
    <row r="255" spans="1:8" x14ac:dyDescent="0.3">
      <c r="A255" t="s">
        <v>178</v>
      </c>
      <c r="B255" t="s">
        <v>187</v>
      </c>
      <c r="C255" s="6">
        <f t="shared" ca="1" si="11"/>
        <v>36</v>
      </c>
      <c r="F255" s="10"/>
      <c r="G255" s="10"/>
      <c r="H255" s="10"/>
    </row>
    <row r="256" spans="1:8" x14ac:dyDescent="0.3">
      <c r="A256" t="s">
        <v>179</v>
      </c>
      <c r="B256" t="s">
        <v>188</v>
      </c>
      <c r="C256" s="6">
        <f t="shared" ca="1" si="11"/>
        <v>37</v>
      </c>
    </row>
    <row r="257" spans="1:4" x14ac:dyDescent="0.3">
      <c r="A257" t="s">
        <v>180</v>
      </c>
      <c r="B257" t="s">
        <v>189</v>
      </c>
      <c r="C257" s="6">
        <f t="shared" ca="1" si="11"/>
        <v>38</v>
      </c>
    </row>
    <row r="258" spans="1:4" x14ac:dyDescent="0.3">
      <c r="A258" t="s">
        <v>181</v>
      </c>
      <c r="B258" t="s">
        <v>190</v>
      </c>
      <c r="C258" s="6">
        <f t="shared" ca="1" si="11"/>
        <v>39</v>
      </c>
    </row>
    <row r="259" spans="1:4" x14ac:dyDescent="0.3">
      <c r="A259" t="s">
        <v>269</v>
      </c>
      <c r="B259" t="s">
        <v>526</v>
      </c>
      <c r="C259" s="6">
        <f t="shared" ref="C259" ca="1" si="96">VLOOKUP(B259,OFFSET(INDIRECT("$A:$B"),0,MATCH(B$1&amp;"_Verify",INDIRECT("$1:$1"),0)-1),2,0)</f>
        <v>68</v>
      </c>
    </row>
    <row r="260" spans="1:4" x14ac:dyDescent="0.3">
      <c r="A260" t="s">
        <v>270</v>
      </c>
      <c r="B260" t="s">
        <v>526</v>
      </c>
      <c r="C260" s="6">
        <f t="shared" ref="C260:C261" ca="1" si="97">VLOOKUP(B260,OFFSET(INDIRECT("$A:$B"),0,MATCH(B$1&amp;"_Verify",INDIRECT("$1:$1"),0)-1),2,0)</f>
        <v>68</v>
      </c>
    </row>
    <row r="261" spans="1:4" x14ac:dyDescent="0.3">
      <c r="A261" s="10" t="s">
        <v>932</v>
      </c>
      <c r="B261" s="10" t="s">
        <v>526</v>
      </c>
      <c r="C261" s="6">
        <f t="shared" ca="1" si="97"/>
        <v>68</v>
      </c>
      <c r="D261" s="10"/>
    </row>
    <row r="262" spans="1:4" x14ac:dyDescent="0.3">
      <c r="A262" s="10" t="s">
        <v>933</v>
      </c>
      <c r="B262" s="10" t="s">
        <v>526</v>
      </c>
      <c r="C262" s="6">
        <f t="shared" ref="C262" ca="1" si="98">VLOOKUP(B262,OFFSET(INDIRECT("$A:$B"),0,MATCH(B$1&amp;"_Verify",INDIRECT("$1:$1"),0)-1),2,0)</f>
        <v>68</v>
      </c>
      <c r="D262" s="10"/>
    </row>
    <row r="263" spans="1:4" x14ac:dyDescent="0.3">
      <c r="A263" t="s">
        <v>290</v>
      </c>
      <c r="B263" t="s">
        <v>93</v>
      </c>
      <c r="C263" s="6">
        <f t="shared" ref="C263:C266" ca="1" si="99">VLOOKUP(B263,OFFSET(INDIRECT("$A:$B"),0,MATCH(B$1&amp;"_Verify",INDIRECT("$1:$1"),0)-1),2,0)</f>
        <v>13</v>
      </c>
    </row>
    <row r="264" spans="1:4" x14ac:dyDescent="0.3">
      <c r="A264" t="s">
        <v>292</v>
      </c>
      <c r="B264" t="s">
        <v>21</v>
      </c>
      <c r="C264" s="6">
        <f t="shared" ca="1" si="99"/>
        <v>7</v>
      </c>
    </row>
    <row r="265" spans="1:4" x14ac:dyDescent="0.3">
      <c r="A265" t="s">
        <v>291</v>
      </c>
      <c r="B265" t="s">
        <v>93</v>
      </c>
      <c r="C265" s="6">
        <f t="shared" ca="1" si="99"/>
        <v>13</v>
      </c>
    </row>
    <row r="266" spans="1:4" x14ac:dyDescent="0.3">
      <c r="A266" t="s">
        <v>294</v>
      </c>
      <c r="B266" t="s">
        <v>21</v>
      </c>
      <c r="C266" s="6">
        <f t="shared" ca="1" si="99"/>
        <v>7</v>
      </c>
    </row>
    <row r="267" spans="1:4" x14ac:dyDescent="0.3">
      <c r="A267" t="s">
        <v>298</v>
      </c>
      <c r="B267" s="10" t="s">
        <v>526</v>
      </c>
      <c r="C267" s="6">
        <f t="shared" ref="C267" ca="1" si="100">VLOOKUP(B267,OFFSET(INDIRECT("$A:$B"),0,MATCH(B$1&amp;"_Verify",INDIRECT("$1:$1"),0)-1),2,0)</f>
        <v>68</v>
      </c>
    </row>
    <row r="268" spans="1:4" x14ac:dyDescent="0.3">
      <c r="A268" t="s">
        <v>299</v>
      </c>
      <c r="B268" s="10" t="s">
        <v>526</v>
      </c>
      <c r="C268" s="6">
        <f t="shared" ref="C268:C270" ca="1" si="101">VLOOKUP(B268,OFFSET(INDIRECT("$A:$B"),0,MATCH(B$1&amp;"_Verify",INDIRECT("$1:$1"),0)-1),2,0)</f>
        <v>68</v>
      </c>
    </row>
    <row r="269" spans="1:4" x14ac:dyDescent="0.3">
      <c r="A269" t="s">
        <v>300</v>
      </c>
      <c r="B269" t="s">
        <v>93</v>
      </c>
      <c r="C269" s="6">
        <f t="shared" ca="1" si="101"/>
        <v>13</v>
      </c>
    </row>
    <row r="270" spans="1:4" x14ac:dyDescent="0.3">
      <c r="A270" t="s">
        <v>301</v>
      </c>
      <c r="B270" t="s">
        <v>225</v>
      </c>
      <c r="C270" s="6">
        <f t="shared" ca="1" si="101"/>
        <v>15</v>
      </c>
    </row>
    <row r="271" spans="1:4" x14ac:dyDescent="0.3">
      <c r="A271" t="s">
        <v>302</v>
      </c>
      <c r="B271" t="s">
        <v>228</v>
      </c>
      <c r="C271" s="6">
        <f t="shared" ref="C271" ca="1" si="102">VLOOKUP(B271,OFFSET(INDIRECT("$A:$B"),0,MATCH(B$1&amp;"_Verify",INDIRECT("$1:$1"),0)-1),2,0)</f>
        <v>16</v>
      </c>
    </row>
    <row r="272" spans="1:4" x14ac:dyDescent="0.3">
      <c r="A272" t="s">
        <v>303</v>
      </c>
      <c r="B272" t="s">
        <v>228</v>
      </c>
      <c r="C272" s="6">
        <f t="shared" ref="C272" ca="1" si="103">VLOOKUP(B272,OFFSET(INDIRECT("$A:$B"),0,MATCH(B$1&amp;"_Verify",INDIRECT("$1:$1"),0)-1),2,0)</f>
        <v>16</v>
      </c>
    </row>
    <row r="273" spans="1:4" x14ac:dyDescent="0.3">
      <c r="A273" t="s">
        <v>306</v>
      </c>
      <c r="B273" t="s">
        <v>229</v>
      </c>
      <c r="C273" s="6">
        <f t="shared" ref="C273" ca="1" si="104">VLOOKUP(B273,OFFSET(INDIRECT("$A:$B"),0,MATCH(B$1&amp;"_Verify",INDIRECT("$1:$1"),0)-1),2,0)</f>
        <v>17</v>
      </c>
    </row>
    <row r="274" spans="1:4" x14ac:dyDescent="0.3">
      <c r="A274" t="s">
        <v>307</v>
      </c>
      <c r="B274" t="s">
        <v>229</v>
      </c>
      <c r="C274" s="6">
        <f t="shared" ref="C274" ca="1" si="105">VLOOKUP(B274,OFFSET(INDIRECT("$A:$B"),0,MATCH(B$1&amp;"_Verify",INDIRECT("$1:$1"),0)-1),2,0)</f>
        <v>17</v>
      </c>
    </row>
    <row r="275" spans="1:4" x14ac:dyDescent="0.3">
      <c r="A275" s="10" t="s">
        <v>934</v>
      </c>
      <c r="B275" s="10" t="s">
        <v>229</v>
      </c>
      <c r="C275" s="6">
        <f t="shared" ref="C275:C276" ca="1" si="106">VLOOKUP(B275,OFFSET(INDIRECT("$A:$B"),0,MATCH(B$1&amp;"_Verify",INDIRECT("$1:$1"),0)-1),2,0)</f>
        <v>17</v>
      </c>
      <c r="D275" s="10"/>
    </row>
    <row r="276" spans="1:4" x14ac:dyDescent="0.3">
      <c r="A276" s="10" t="s">
        <v>935</v>
      </c>
      <c r="B276" s="10" t="s">
        <v>229</v>
      </c>
      <c r="C276" s="6">
        <f t="shared" ca="1" si="106"/>
        <v>17</v>
      </c>
      <c r="D276" s="10"/>
    </row>
    <row r="277" spans="1:4" x14ac:dyDescent="0.3">
      <c r="A277" s="10" t="s">
        <v>936</v>
      </c>
      <c r="B277" s="10" t="s">
        <v>924</v>
      </c>
      <c r="C277" s="6">
        <f t="shared" ref="C277:C278" ca="1" si="107">VLOOKUP(B277,OFFSET(INDIRECT("$A:$B"),0,MATCH(B$1&amp;"_Verify",INDIRECT("$1:$1"),0)-1),2,0)</f>
        <v>84</v>
      </c>
      <c r="D277" s="10"/>
    </row>
    <row r="278" spans="1:4" x14ac:dyDescent="0.3">
      <c r="A278" s="10" t="s">
        <v>937</v>
      </c>
      <c r="B278" s="10" t="s">
        <v>924</v>
      </c>
      <c r="C278" s="6">
        <f t="shared" ca="1" si="107"/>
        <v>84</v>
      </c>
      <c r="D278" s="10"/>
    </row>
    <row r="279" spans="1:4" x14ac:dyDescent="0.3">
      <c r="A279" t="s">
        <v>308</v>
      </c>
      <c r="B279" t="s">
        <v>230</v>
      </c>
      <c r="C279" s="6">
        <f t="shared" ref="C279" ca="1" si="108">VLOOKUP(B279,OFFSET(INDIRECT("$A:$B"),0,MATCH(B$1&amp;"_Verify",INDIRECT("$1:$1"),0)-1),2,0)</f>
        <v>18</v>
      </c>
    </row>
    <row r="280" spans="1:4" x14ac:dyDescent="0.3">
      <c r="A280" t="s">
        <v>309</v>
      </c>
      <c r="B280" t="s">
        <v>230</v>
      </c>
      <c r="C280" s="6">
        <f t="shared" ref="C280" ca="1" si="109">VLOOKUP(B280,OFFSET(INDIRECT("$A:$B"),0,MATCH(B$1&amp;"_Verify",INDIRECT("$1:$1"),0)-1),2,0)</f>
        <v>18</v>
      </c>
    </row>
    <row r="281" spans="1:4" x14ac:dyDescent="0.3">
      <c r="A281" t="s">
        <v>310</v>
      </c>
      <c r="B281" t="s">
        <v>231</v>
      </c>
      <c r="C281" s="6">
        <f t="shared" ref="C281" ca="1" si="110">VLOOKUP(B281,OFFSET(INDIRECT("$A:$B"),0,MATCH(B$1&amp;"_Verify",INDIRECT("$1:$1"),0)-1),2,0)</f>
        <v>19</v>
      </c>
    </row>
    <row r="282" spans="1:4" x14ac:dyDescent="0.3">
      <c r="A282" t="s">
        <v>311</v>
      </c>
      <c r="B282" t="s">
        <v>231</v>
      </c>
      <c r="C282" s="6">
        <f t="shared" ref="C282" ca="1" si="111">VLOOKUP(B282,OFFSET(INDIRECT("$A:$B"),0,MATCH(B$1&amp;"_Verify",INDIRECT("$1:$1"),0)-1),2,0)</f>
        <v>19</v>
      </c>
    </row>
    <row r="283" spans="1:4" x14ac:dyDescent="0.3">
      <c r="A283" t="s">
        <v>313</v>
      </c>
      <c r="B283" t="s">
        <v>239</v>
      </c>
      <c r="C283" s="6">
        <f t="shared" ref="C283:C294" ca="1" si="112">VLOOKUP(B283,OFFSET(INDIRECT("$A:$B"),0,MATCH(B$1&amp;"_Verify",INDIRECT("$1:$1"),0)-1),2,0)</f>
        <v>20</v>
      </c>
    </row>
    <row r="284" spans="1:4" x14ac:dyDescent="0.3">
      <c r="A284" t="s">
        <v>314</v>
      </c>
      <c r="B284" t="s">
        <v>239</v>
      </c>
      <c r="C284" s="6">
        <f t="shared" ca="1" si="112"/>
        <v>20</v>
      </c>
    </row>
    <row r="285" spans="1:4" x14ac:dyDescent="0.3">
      <c r="A285" t="s">
        <v>363</v>
      </c>
      <c r="B285" t="s">
        <v>93</v>
      </c>
      <c r="C285" s="6">
        <f t="shared" ref="C285:C288" ca="1" si="113">VLOOKUP(B285,OFFSET(INDIRECT("$A:$B"),0,MATCH(B$1&amp;"_Verify",INDIRECT("$1:$1"),0)-1),2,0)</f>
        <v>13</v>
      </c>
      <c r="D285" s="6"/>
    </row>
    <row r="286" spans="1:4" x14ac:dyDescent="0.3">
      <c r="A286" t="s">
        <v>365</v>
      </c>
      <c r="B286" t="s">
        <v>338</v>
      </c>
      <c r="C286" s="6">
        <f t="shared" ca="1" si="113"/>
        <v>21</v>
      </c>
    </row>
    <row r="287" spans="1:4" x14ac:dyDescent="0.3">
      <c r="A287" t="s">
        <v>369</v>
      </c>
      <c r="B287" t="s">
        <v>57</v>
      </c>
      <c r="C287" s="6">
        <f t="shared" ca="1" si="113"/>
        <v>11</v>
      </c>
    </row>
    <row r="288" spans="1:4" x14ac:dyDescent="0.3">
      <c r="A288" s="10" t="s">
        <v>938</v>
      </c>
      <c r="B288" s="10" t="s">
        <v>21</v>
      </c>
      <c r="C288" s="6">
        <f t="shared" ca="1" si="113"/>
        <v>7</v>
      </c>
      <c r="D288" s="10"/>
    </row>
    <row r="289" spans="1:4" x14ac:dyDescent="0.3">
      <c r="A289" t="s">
        <v>315</v>
      </c>
      <c r="B289" t="s">
        <v>93</v>
      </c>
      <c r="C289" s="6">
        <f t="shared" ca="1" si="112"/>
        <v>13</v>
      </c>
    </row>
    <row r="290" spans="1:4" x14ac:dyDescent="0.3">
      <c r="A290" t="s">
        <v>317</v>
      </c>
      <c r="B290" t="s">
        <v>21</v>
      </c>
      <c r="C290" s="6">
        <f t="shared" ca="1" si="112"/>
        <v>7</v>
      </c>
    </row>
    <row r="291" spans="1:4" x14ac:dyDescent="0.3">
      <c r="A291" s="10" t="s">
        <v>506</v>
      </c>
      <c r="B291" s="10" t="s">
        <v>93</v>
      </c>
      <c r="C291" s="6">
        <f t="shared" ca="1" si="112"/>
        <v>13</v>
      </c>
      <c r="D291" s="10"/>
    </row>
    <row r="292" spans="1:4" x14ac:dyDescent="0.3">
      <c r="A292" s="10" t="s">
        <v>508</v>
      </c>
      <c r="B292" s="10" t="s">
        <v>21</v>
      </c>
      <c r="C292" s="6">
        <f t="shared" ca="1" si="112"/>
        <v>7</v>
      </c>
      <c r="D292" s="10"/>
    </row>
    <row r="293" spans="1:4" x14ac:dyDescent="0.3">
      <c r="A293" t="s">
        <v>370</v>
      </c>
      <c r="B293" t="s">
        <v>342</v>
      </c>
      <c r="C293" s="6">
        <f t="shared" ca="1" si="112"/>
        <v>61</v>
      </c>
    </row>
    <row r="294" spans="1:4" x14ac:dyDescent="0.3">
      <c r="A294" t="s">
        <v>371</v>
      </c>
      <c r="B294" t="s">
        <v>346</v>
      </c>
      <c r="C294" s="6">
        <f t="shared" ca="1" si="112"/>
        <v>59</v>
      </c>
    </row>
    <row r="295" spans="1:4" x14ac:dyDescent="0.3">
      <c r="A295" t="s">
        <v>318</v>
      </c>
      <c r="B295" t="s">
        <v>240</v>
      </c>
      <c r="C295" s="6">
        <f t="shared" ref="C295:C298" ca="1" si="114">VLOOKUP(B295,OFFSET(INDIRECT("$A:$B"),0,MATCH(B$1&amp;"_Verify",INDIRECT("$1:$1"),0)-1),2,0)</f>
        <v>58</v>
      </c>
    </row>
    <row r="296" spans="1:4" x14ac:dyDescent="0.3">
      <c r="A296" s="10" t="s">
        <v>510</v>
      </c>
      <c r="B296" s="10" t="s">
        <v>240</v>
      </c>
      <c r="C296" s="6">
        <f t="shared" ref="C296" ca="1" si="115">VLOOKUP(B296,OFFSET(INDIRECT("$A:$B"),0,MATCH(B$1&amp;"_Verify",INDIRECT("$1:$1"),0)-1),2,0)</f>
        <v>58</v>
      </c>
      <c r="D296" s="10"/>
    </row>
    <row r="297" spans="1:4" x14ac:dyDescent="0.3">
      <c r="A297" t="s">
        <v>329</v>
      </c>
      <c r="B297" t="s">
        <v>273</v>
      </c>
      <c r="C297" s="6">
        <f t="shared" ca="1" si="114"/>
        <v>41</v>
      </c>
    </row>
    <row r="298" spans="1:4" x14ac:dyDescent="0.3">
      <c r="A298" t="s">
        <v>331</v>
      </c>
      <c r="B298" t="s">
        <v>54</v>
      </c>
      <c r="C298" s="6">
        <f t="shared" ca="1" si="114"/>
        <v>8</v>
      </c>
    </row>
    <row r="299" spans="1:4" x14ac:dyDescent="0.3">
      <c r="A299" t="s">
        <v>320</v>
      </c>
      <c r="B299" t="s">
        <v>274</v>
      </c>
      <c r="C299" s="6">
        <f t="shared" ref="C299" ca="1" si="116">VLOOKUP(B299,OFFSET(INDIRECT("$A:$B"),0,MATCH(B$1&amp;"_Verify",INDIRECT("$1:$1"),0)-1),2,0)</f>
        <v>40</v>
      </c>
    </row>
    <row r="300" spans="1:4" x14ac:dyDescent="0.3">
      <c r="A300" t="s">
        <v>322</v>
      </c>
      <c r="B300" t="s">
        <v>55</v>
      </c>
      <c r="C300" s="6">
        <f t="shared" ref="C300" ca="1" si="117">VLOOKUP(B300,OFFSET(INDIRECT("$A:$B"),0,MATCH(B$1&amp;"_Verify",INDIRECT("$1:$1"),0)-1),2,0)</f>
        <v>9</v>
      </c>
    </row>
    <row r="301" spans="1:4" x14ac:dyDescent="0.3">
      <c r="A301" t="s">
        <v>352</v>
      </c>
      <c r="B301" t="s">
        <v>345</v>
      </c>
      <c r="C301" s="6">
        <f t="shared" ref="C301" ca="1" si="118">VLOOKUP(B301,OFFSET(INDIRECT("$A:$B"),0,MATCH(B$1&amp;"_Verify",INDIRECT("$1:$1"),0)-1),2,0)</f>
        <v>42</v>
      </c>
    </row>
    <row r="302" spans="1:4" x14ac:dyDescent="0.3">
      <c r="A302" t="s">
        <v>353</v>
      </c>
      <c r="B302" t="s">
        <v>284</v>
      </c>
      <c r="C302" s="6">
        <f t="shared" ref="C302" ca="1" si="119">VLOOKUP(B302,OFFSET(INDIRECT("$A:$B"),0,MATCH(B$1&amp;"_Verify",INDIRECT("$1:$1"),0)-1),2,0)</f>
        <v>60</v>
      </c>
    </row>
    <row r="303" spans="1:4" x14ac:dyDescent="0.3">
      <c r="A303" t="s">
        <v>375</v>
      </c>
      <c r="B303" t="s">
        <v>376</v>
      </c>
      <c r="C303" s="6">
        <f t="shared" ref="C303:C305" ca="1" si="120">VLOOKUP(B303,OFFSET(INDIRECT("$A:$B"),0,MATCH(B$1&amp;"_Verify",INDIRECT("$1:$1"),0)-1),2,0)</f>
        <v>62</v>
      </c>
    </row>
    <row r="304" spans="1:4" x14ac:dyDescent="0.3">
      <c r="A304" s="10" t="s">
        <v>516</v>
      </c>
      <c r="B304" s="10" t="s">
        <v>519</v>
      </c>
      <c r="C304" s="6">
        <f t="shared" ca="1" si="120"/>
        <v>66</v>
      </c>
      <c r="D304" s="10"/>
    </row>
    <row r="305" spans="1:4" x14ac:dyDescent="0.3">
      <c r="A305" s="10" t="s">
        <v>518</v>
      </c>
      <c r="B305" s="10" t="s">
        <v>519</v>
      </c>
      <c r="C305" s="6">
        <f t="shared" ca="1" si="120"/>
        <v>66</v>
      </c>
      <c r="D305" s="10"/>
    </row>
    <row r="306" spans="1:4" x14ac:dyDescent="0.3">
      <c r="A306" s="10" t="s">
        <v>532</v>
      </c>
      <c r="B306" s="10" t="s">
        <v>522</v>
      </c>
      <c r="C306" s="6">
        <f t="shared" ref="C306:C313" ca="1" si="121">VLOOKUP(B306,OFFSET(INDIRECT("$A:$B"),0,MATCH(B$1&amp;"_Verify",INDIRECT("$1:$1"),0)-1),2,0)</f>
        <v>67</v>
      </c>
      <c r="D306" s="10"/>
    </row>
    <row r="307" spans="1:4" x14ac:dyDescent="0.3">
      <c r="A307" s="10" t="s">
        <v>941</v>
      </c>
      <c r="B307" s="10" t="s">
        <v>939</v>
      </c>
      <c r="C307" s="6">
        <f t="shared" ref="C307:C309" ca="1" si="122">VLOOKUP(B307,OFFSET(INDIRECT("$A:$B"),0,MATCH(B$1&amp;"_Verify",INDIRECT("$1:$1"),0)-1),2,0)</f>
        <v>82</v>
      </c>
      <c r="D307" s="10"/>
    </row>
    <row r="308" spans="1:4" x14ac:dyDescent="0.3">
      <c r="A308" s="10" t="s">
        <v>942</v>
      </c>
      <c r="B308" s="10" t="s">
        <v>939</v>
      </c>
      <c r="C308" s="6">
        <f t="shared" ca="1" si="122"/>
        <v>82</v>
      </c>
      <c r="D308" s="10"/>
    </row>
    <row r="309" spans="1:4" x14ac:dyDescent="0.3">
      <c r="A309" s="10" t="s">
        <v>940</v>
      </c>
      <c r="B309" s="10" t="s">
        <v>920</v>
      </c>
      <c r="C309" s="6">
        <f t="shared" ca="1" si="122"/>
        <v>83</v>
      </c>
      <c r="D309" s="10"/>
    </row>
    <row r="310" spans="1:4" x14ac:dyDescent="0.3">
      <c r="A310" s="10" t="s">
        <v>809</v>
      </c>
      <c r="B310" s="10" t="s">
        <v>381</v>
      </c>
      <c r="C310" s="6">
        <f t="shared" ca="1" si="121"/>
        <v>22</v>
      </c>
      <c r="D310" s="10"/>
    </row>
    <row r="311" spans="1:4" x14ac:dyDescent="0.3">
      <c r="A311" s="10" t="s">
        <v>810</v>
      </c>
      <c r="B311" s="10" t="s">
        <v>381</v>
      </c>
      <c r="C311" s="6">
        <f t="shared" ca="1" si="121"/>
        <v>22</v>
      </c>
      <c r="D311" s="10"/>
    </row>
    <row r="312" spans="1:4" x14ac:dyDescent="0.3">
      <c r="A312" s="10" t="s">
        <v>812</v>
      </c>
      <c r="B312" s="10" t="s">
        <v>381</v>
      </c>
      <c r="C312" s="6">
        <f t="shared" ca="1" si="121"/>
        <v>22</v>
      </c>
      <c r="D312" s="10"/>
    </row>
    <row r="313" spans="1:4" x14ac:dyDescent="0.3">
      <c r="A313" s="10" t="s">
        <v>814</v>
      </c>
      <c r="B313" s="10" t="s">
        <v>381</v>
      </c>
      <c r="C313" s="6">
        <f t="shared" ca="1" si="121"/>
        <v>22</v>
      </c>
      <c r="D313" s="10"/>
    </row>
    <row r="314" spans="1:4" x14ac:dyDescent="0.3">
      <c r="A314" t="s">
        <v>384</v>
      </c>
      <c r="B314" t="s">
        <v>381</v>
      </c>
      <c r="C314" s="6">
        <f t="shared" ref="C314" ca="1" si="123">VLOOKUP(B314,OFFSET(INDIRECT("$A:$B"),0,MATCH(B$1&amp;"_Verify",INDIRECT("$1:$1"),0)-1),2,0)</f>
        <v>22</v>
      </c>
    </row>
    <row r="315" spans="1:4" x14ac:dyDescent="0.3">
      <c r="A315" t="s">
        <v>398</v>
      </c>
      <c r="B315" t="s">
        <v>381</v>
      </c>
      <c r="C315" s="6">
        <f t="shared" ref="C315" ca="1" si="124">VLOOKUP(B315,OFFSET(INDIRECT("$A:$B"),0,MATCH(B$1&amp;"_Verify",INDIRECT("$1:$1"),0)-1),2,0)</f>
        <v>22</v>
      </c>
    </row>
    <row r="316" spans="1:4" x14ac:dyDescent="0.3">
      <c r="A316" t="s">
        <v>386</v>
      </c>
      <c r="B316" t="s">
        <v>381</v>
      </c>
      <c r="C316" s="6">
        <f t="shared" ref="C316:C319" ca="1" si="125">VLOOKUP(B316,OFFSET(INDIRECT("$A:$B"),0,MATCH(B$1&amp;"_Verify",INDIRECT("$1:$1"),0)-1),2,0)</f>
        <v>22</v>
      </c>
    </row>
    <row r="317" spans="1:4" x14ac:dyDescent="0.3">
      <c r="A317" t="s">
        <v>399</v>
      </c>
      <c r="B317" t="s">
        <v>381</v>
      </c>
      <c r="C317" s="6">
        <f t="shared" ca="1" si="125"/>
        <v>22</v>
      </c>
    </row>
    <row r="318" spans="1:4" x14ac:dyDescent="0.3">
      <c r="A318" s="10" t="s">
        <v>762</v>
      </c>
      <c r="B318" s="10" t="s">
        <v>381</v>
      </c>
      <c r="C318" s="6">
        <f t="shared" ca="1" si="125"/>
        <v>22</v>
      </c>
      <c r="D318" s="10"/>
    </row>
    <row r="319" spans="1:4" x14ac:dyDescent="0.3">
      <c r="A319" s="10" t="s">
        <v>763</v>
      </c>
      <c r="B319" s="10" t="s">
        <v>381</v>
      </c>
      <c r="C319" s="6">
        <f t="shared" ca="1" si="125"/>
        <v>22</v>
      </c>
      <c r="D319" s="10"/>
    </row>
    <row r="320" spans="1:4" x14ac:dyDescent="0.3">
      <c r="A320" s="10" t="s">
        <v>764</v>
      </c>
      <c r="B320" s="10" t="s">
        <v>381</v>
      </c>
      <c r="C320" s="6">
        <f t="shared" ref="C320:C321" ca="1" si="126">VLOOKUP(B320,OFFSET(INDIRECT("$A:$B"),0,MATCH(B$1&amp;"_Verify",INDIRECT("$1:$1"),0)-1),2,0)</f>
        <v>22</v>
      </c>
      <c r="D320" s="10"/>
    </row>
    <row r="321" spans="1:4" x14ac:dyDescent="0.3">
      <c r="A321" s="10" t="s">
        <v>765</v>
      </c>
      <c r="B321" s="10" t="s">
        <v>381</v>
      </c>
      <c r="C321" s="6">
        <f t="shared" ca="1" si="126"/>
        <v>22</v>
      </c>
      <c r="D321" s="10"/>
    </row>
  </sheetData>
  <phoneticPr fontId="1" type="noConversion"/>
  <dataValidations count="1">
    <dataValidation type="list" allowBlank="1" showInputMessage="1" showErrorMessage="1" sqref="B2:B32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4"/>
  <sheetViews>
    <sheetView tabSelected="1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A65" sqref="A6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407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8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0" ca="1" si="1">IF(NOT(ISBLANK(N3)),N3,
IF(ISBLANK(M3),"",
VLOOKUP(M3,OFFSET(INDIRECT("$A:$B"),0,MATCH(M$1&amp;"_Verify",INDIRECT("$1:$1"),0)-1),2,0)
))</f>
        <v/>
      </c>
      <c r="S3" s="7" t="str">
        <f t="shared" ref="S3:S27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10.5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1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1" ca="1" si="73">IF(NOT(ISBLANK(N63)),N63,
IF(ISBLANK(M63),"",
VLOOKUP(M63,OFFSET(INDIRECT("$A:$B"),0,MATCH(M$1&amp;"_Verify",INDIRECT("$1:$1"),0)-1),2,0)
))</f>
        <v/>
      </c>
      <c r="S63" s="7" t="str">
        <f t="shared" ref="S63:S71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5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5" ca="1" si="76">IF(NOT(ISBLANK(N64)),N64,
IF(ISBLANK(M64),"",
VLOOKUP(M64,OFFSET(INDIRECT("$A:$B"),0,MATCH(M$1&amp;"_Verify",INDIRECT("$1:$1"),0)-1),2,0)
))</f>
        <v>4</v>
      </c>
      <c r="S64" s="7" t="str">
        <f t="shared" ref="S64:S65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UltimateAttackAkai_01</v>
      </c>
      <c r="B65" s="10" t="s">
        <v>1154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5</v>
      </c>
      <c r="O65" s="7" t="str">
        <f t="shared" ca="1" si="76"/>
        <v/>
      </c>
      <c r="S65" s="7" t="str">
        <f t="shared" ca="1" si="77"/>
        <v/>
      </c>
      <c r="W65" s="1">
        <v>1</v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UltimateCreateYuka_01</v>
      </c>
      <c r="B67" s="10" t="s">
        <v>1138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CreateHitObject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73"/>
        <v/>
      </c>
      <c r="S67" s="7" t="str">
        <f t="shared" ca="1" si="74"/>
        <v/>
      </c>
      <c r="T67" s="1" t="s">
        <v>1058</v>
      </c>
    </row>
    <row r="68" spans="1:23" x14ac:dyDescent="0.3">
      <c r="A68" s="1" t="str">
        <f t="shared" si="72"/>
        <v>UltimateCreateYukaBig_01</v>
      </c>
      <c r="B68" s="10" t="s">
        <v>1139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1137</v>
      </c>
    </row>
    <row r="69" spans="1:23" x14ac:dyDescent="0.3">
      <c r="A69" s="1" t="str">
        <f t="shared" si="72"/>
        <v>UltimateAttackYuka_01</v>
      </c>
      <c r="B69" s="10" t="s">
        <v>1140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</v>
      </c>
      <c r="O69" s="7" t="str">
        <f t="shared" ca="1" si="73"/>
        <v/>
      </c>
      <c r="S69" s="7" t="str">
        <f t="shared" ca="1" si="74"/>
        <v/>
      </c>
      <c r="W69" s="1">
        <v>1</v>
      </c>
    </row>
    <row r="70" spans="1:23" x14ac:dyDescent="0.3">
      <c r="A70" s="1" t="str">
        <f t="shared" si="72"/>
        <v>UltimateAttackYukaBig_01</v>
      </c>
      <c r="B70" s="10" t="s">
        <v>1141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4.4000000000000004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NormalAttackSteampunkRobot_01</v>
      </c>
      <c r="B71" s="10" t="s">
        <v>449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0.38200000000000001</v>
      </c>
      <c r="O71" s="7" t="str">
        <f t="shared" ca="1" si="73"/>
        <v/>
      </c>
      <c r="S71" s="7" t="str">
        <f t="shared" ca="1" si="74"/>
        <v/>
      </c>
    </row>
    <row r="72" spans="1:23" x14ac:dyDescent="0.3">
      <c r="A72" s="1" t="str">
        <f t="shared" ref="A72" si="78">B72&amp;"_"&amp;TEXT(D72,"00")</f>
        <v>CallHealSpSteampunkRobot_01</v>
      </c>
      <c r="B72" s="10" t="s">
        <v>687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CallAffectorValue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ref="O72" ca="1" si="79">IF(NOT(ISBLANK(N72)),N72,
IF(ISBLANK(M72),"",
VLOOKUP(M72,OFFSET(INDIRECT("$A:$B"),0,MATCH(M$1&amp;"_Verify",INDIRECT("$1:$1"),0)-1),2,0)
))</f>
        <v/>
      </c>
      <c r="R72" s="1">
        <v>1</v>
      </c>
      <c r="S72" s="7">
        <f t="shared" ref="S72" ca="1" si="80">IF(NOT(ISBLANK(R72)),R72,
IF(ISBLANK(Q72),"",
VLOOKUP(Q72,OFFSET(INDIRECT("$A:$B"),0,MATCH(Q$1&amp;"_Verify",INDIRECT("$1:$1"),0)-1),2,0)
))</f>
        <v>1</v>
      </c>
      <c r="U72" s="1" t="s">
        <v>693</v>
      </c>
    </row>
    <row r="73" spans="1:23" x14ac:dyDescent="0.3">
      <c r="A73" s="1" t="str">
        <f t="shared" ref="A73:A74" si="81">B73&amp;"_"&amp;TEXT(D73,"00")</f>
        <v>CallHealSpSteampunkRobot_HealSp_01</v>
      </c>
      <c r="B73" s="10" t="s">
        <v>690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Heal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K73" s="1">
        <v>1</v>
      </c>
      <c r="N73" s="1">
        <v>1</v>
      </c>
      <c r="O73" s="7">
        <f t="shared" ref="O73:O74" ca="1" si="82">IF(NOT(ISBLANK(N73)),N73,
IF(ISBLANK(M73),"",
VLOOKUP(M73,OFFSET(INDIRECT("$A:$B"),0,MATCH(M$1&amp;"_Verify",INDIRECT("$1:$1"),0)-1),2,0)
))</f>
        <v>1</v>
      </c>
      <c r="S73" s="7" t="str">
        <f t="shared" ref="S73:S74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81"/>
        <v>LP_PaybackSpFullSteampunkRobot_01</v>
      </c>
      <c r="B74" s="10" t="s">
        <v>1122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PaybackSpFull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82"/>
        <v/>
      </c>
      <c r="S74" s="7" t="str">
        <f t="shared" ca="1" si="83"/>
        <v/>
      </c>
    </row>
    <row r="75" spans="1:23" x14ac:dyDescent="0.3">
      <c r="A75" s="1" t="str">
        <f t="shared" ref="A75:A142" si="84">B75&amp;"_"&amp;TEXT(D75,"00")</f>
        <v>NormalAttackKachujin_01</v>
      </c>
      <c r="B75" s="10" t="s">
        <v>451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ref="O75:O142" ca="1" si="85">IF(NOT(ISBLANK(N75)),N75,
IF(ISBLANK(M75),"",
VLOOKUP(M75,OFFSET(INDIRECT("$A:$B"),0,MATCH(M$1&amp;"_Verify",INDIRECT("$1:$1"),0)-1),2,0)
))</f>
        <v/>
      </c>
      <c r="S75" s="7" t="str">
        <f t="shared" ref="S75:S142" ca="1" si="86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ref="A76" si="87">B76&amp;"_"&amp;TEXT(D76,"00")</f>
        <v>UltimateLifeTimeKachujin_01</v>
      </c>
      <c r="B76" s="10" t="s">
        <v>1046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LifeTimeHitObject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13</v>
      </c>
      <c r="J76" s="1">
        <f>1.3*3</f>
        <v>3.9000000000000004</v>
      </c>
      <c r="O76" s="7" t="str">
        <f t="shared" ref="O76" ca="1" si="88">IF(NOT(ISBLANK(N76)),N76,
IF(ISBLANK(M76),"",
VLOOKUP(M76,OFFSET(INDIRECT("$A:$B"),0,MATCH(M$1&amp;"_Verify",INDIRECT("$1:$1"),0)-1),2,0)
))</f>
        <v/>
      </c>
      <c r="S76" s="7" t="str">
        <f t="shared" ref="S76" ca="1" si="89">IF(NOT(ISBLANK(R76)),R76,
IF(ISBLANK(Q76),"",
VLOOKUP(Q76,OFFSET(INDIRECT("$A:$B"),0,MATCH(Q$1&amp;"_Verify",INDIRECT("$1:$1"),0)-1),2,0)
))</f>
        <v/>
      </c>
      <c r="W76" s="1" t="s">
        <v>1048</v>
      </c>
    </row>
    <row r="77" spans="1:23" x14ac:dyDescent="0.3">
      <c r="A77" s="1" t="str">
        <f t="shared" si="84"/>
        <v>NormalAttackMedea_01</v>
      </c>
      <c r="B77" s="10" t="s">
        <v>452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0.46899999999999997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NormalAttackLola_01</v>
      </c>
      <c r="B78" s="10" t="s">
        <v>453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0.57499999999999996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NormalAttackRockElemental_01</v>
      </c>
      <c r="B79" s="10" t="s">
        <v>454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0.88500000000000001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ChangeAttackStateRockElemental_01</v>
      </c>
      <c r="B80" s="10" t="s">
        <v>964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ChangeAttackStateByTime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J80" s="1">
        <v>1.2</v>
      </c>
      <c r="O80" s="7" t="str">
        <f t="shared" ca="1" si="85"/>
        <v/>
      </c>
      <c r="S80" s="7" t="str">
        <f t="shared" ca="1" si="86"/>
        <v/>
      </c>
      <c r="T80" s="1" t="s">
        <v>965</v>
      </c>
    </row>
    <row r="81" spans="1:23" x14ac:dyDescent="0.3">
      <c r="A81" s="1" t="str">
        <f t="shared" ref="A81:A84" si="90">B81&amp;"_"&amp;TEXT(D81,"00")</f>
        <v>UltimateRollRockElemental_01</v>
      </c>
      <c r="B81" s="10" t="s">
        <v>1090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Roll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7.2</v>
      </c>
      <c r="J81" s="1">
        <v>3.8</v>
      </c>
      <c r="O81" s="7" t="str">
        <f t="shared" ref="O81:O84" ca="1" si="91">IF(NOT(ISBLANK(N81)),N81,
IF(ISBLANK(M81),"",
VLOOKUP(M81,OFFSET(INDIRECT("$A:$B"),0,MATCH(M$1&amp;"_Verify",INDIRECT("$1:$1"),0)-1),2,0)
))</f>
        <v/>
      </c>
      <c r="S81" s="7" t="str">
        <f t="shared" ref="S81:S84" ca="1" si="92">IF(NOT(ISBLANK(R81)),R81,
IF(ISBLANK(Q81),"",
VLOOKUP(Q81,OFFSET(INDIRECT("$A:$B"),0,MATCH(Q$1&amp;"_Verify",INDIRECT("$1:$1"),0)-1),2,0)
))</f>
        <v/>
      </c>
      <c r="T81" s="1" t="s">
        <v>1092</v>
      </c>
    </row>
    <row r="82" spans="1:23" x14ac:dyDescent="0.3">
      <c r="A82" s="1" t="str">
        <f t="shared" si="90"/>
        <v>UltimateReduceRockElemental_01</v>
      </c>
      <c r="B82" s="10" t="s">
        <v>1098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ReduceDamage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12.6</v>
      </c>
      <c r="J82" s="1">
        <v>12.6</v>
      </c>
      <c r="K82" s="1">
        <v>12.6</v>
      </c>
      <c r="L82" s="1">
        <v>12.6</v>
      </c>
      <c r="N82" s="1">
        <v>9300</v>
      </c>
      <c r="O82" s="7">
        <f t="shared" ca="1" si="91"/>
        <v>9300</v>
      </c>
      <c r="S82" s="7" t="str">
        <f t="shared" ca="1" si="92"/>
        <v/>
      </c>
    </row>
    <row r="83" spans="1:23" x14ac:dyDescent="0.3">
      <c r="A83" s="1" t="str">
        <f t="shared" ref="A83" si="93">B83&amp;"_"&amp;TEXT(D83,"00")</f>
        <v>UltimatePreAttackRockElemental_01</v>
      </c>
      <c r="B83" s="10" t="s">
        <v>1096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0.55000000000000004</v>
      </c>
      <c r="O83" s="7" t="str">
        <f t="shared" ref="O83" ca="1" si="94">IF(NOT(ISBLANK(N83)),N83,
IF(ISBLANK(M83),"",
VLOOKUP(M83,OFFSET(INDIRECT("$A:$B"),0,MATCH(M$1&amp;"_Verify",INDIRECT("$1:$1"),0)-1),2,0)
))</f>
        <v/>
      </c>
      <c r="S83" s="7" t="str">
        <f t="shared" ref="S83" ca="1" si="95">IF(NOT(ISBLANK(R83)),R83,
IF(ISBLANK(Q83),"",
VLOOKUP(Q83,OFFSET(INDIRECT("$A:$B"),0,MATCH(Q$1&amp;"_Verify",INDIRECT("$1:$1"),0)-1),2,0)
))</f>
        <v/>
      </c>
      <c r="W83" s="1">
        <v>1</v>
      </c>
    </row>
    <row r="84" spans="1:23" x14ac:dyDescent="0.3">
      <c r="A84" s="1" t="str">
        <f t="shared" si="90"/>
        <v>UltimateAttackRockElemental_01</v>
      </c>
      <c r="B84" s="10" t="s">
        <v>1093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1.2</v>
      </c>
      <c r="O84" s="7" t="str">
        <f t="shared" ca="1" si="91"/>
        <v/>
      </c>
      <c r="S84" s="7" t="str">
        <f t="shared" ca="1" si="92"/>
        <v/>
      </c>
      <c r="W84" s="1">
        <v>1</v>
      </c>
    </row>
    <row r="85" spans="1:23" x14ac:dyDescent="0.3">
      <c r="A85" s="1" t="str">
        <f t="shared" si="84"/>
        <v>NormalAttackSoldier_01</v>
      </c>
      <c r="B85" s="10" t="s">
        <v>455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0.71499999999999997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6">B86&amp;"_"&amp;TEXT(D86,"00")</f>
        <v>UltimateOnMoveBuffSoldier_01</v>
      </c>
      <c r="B86" s="10" t="s">
        <v>1013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OnMove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17</v>
      </c>
      <c r="L86" s="1">
        <v>0.8</v>
      </c>
      <c r="O86" s="7" t="str">
        <f t="shared" ref="O86" ca="1" si="97">IF(NOT(ISBLANK(N86)),N86,
IF(ISBLANK(M86),"",
VLOOKUP(M86,OFFSET(INDIRECT("$A:$B"),0,MATCH(M$1&amp;"_Verify",INDIRECT("$1:$1"),0)-1),2,0)
))</f>
        <v/>
      </c>
      <c r="S86" s="7" t="str">
        <f t="shared" ref="S86" ca="1" si="98">IF(NOT(ISBLANK(R86)),R86,
IF(ISBLANK(Q86),"",
VLOOKUP(Q86,OFFSET(INDIRECT("$A:$B"),0,MATCH(Q$1&amp;"_Verify",INDIRECT("$1:$1"),0)-1),2,0)
))</f>
        <v/>
      </c>
      <c r="U86" s="1" t="s">
        <v>1018</v>
      </c>
      <c r="V86" s="1" t="s">
        <v>1015</v>
      </c>
      <c r="W86" s="1" t="s">
        <v>1016</v>
      </c>
    </row>
    <row r="87" spans="1:23" x14ac:dyDescent="0.3">
      <c r="A87" s="1" t="str">
        <f t="shared" si="84"/>
        <v>NormalAttackDualWarrior_01</v>
      </c>
      <c r="B87" s="10" t="s">
        <v>456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0.753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si="84"/>
        <v>UltimatePositionBuffDualWarrior_01</v>
      </c>
      <c r="B88" s="10" t="s">
        <v>1008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PositionBuff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10.5</v>
      </c>
      <c r="J88" s="1">
        <v>4.5</v>
      </c>
      <c r="L88" s="1">
        <v>0.66659999999999997</v>
      </c>
      <c r="O88" s="7" t="str">
        <f t="shared" ca="1" si="85"/>
        <v/>
      </c>
      <c r="P88" s="1">
        <v>8</v>
      </c>
      <c r="S88" s="7" t="str">
        <f t="shared" ca="1" si="86"/>
        <v/>
      </c>
      <c r="V88" s="1" t="s">
        <v>1009</v>
      </c>
    </row>
    <row r="89" spans="1:23" x14ac:dyDescent="0.3">
      <c r="A89" s="1" t="str">
        <f t="shared" si="84"/>
        <v>NormalAttackPreGloryArmor_01</v>
      </c>
      <c r="B89" s="10" t="s">
        <v>652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0.48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:A91" si="99">B90&amp;"_"&amp;TEXT(D90,"00")</f>
        <v>NormalAttackGloryArmor_01</v>
      </c>
      <c r="B90" s="10" t="s">
        <v>653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1.385</v>
      </c>
      <c r="O90" s="7" t="str">
        <f t="shared" ref="O90:O91" ca="1" si="100">IF(NOT(ISBLANK(N90)),N90,
IF(ISBLANK(M90),"",
VLOOKUP(M90,OFFSET(INDIRECT("$A:$B"),0,MATCH(M$1&amp;"_Verify",INDIRECT("$1:$1"),0)-1),2,0)
))</f>
        <v/>
      </c>
      <c r="S90" s="7" t="str">
        <f t="shared" ref="S90:S91" ca="1" si="101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99"/>
        <v>UltimateAttackGloryArmor_01</v>
      </c>
      <c r="B91" s="10" t="s">
        <v>1061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1.25</v>
      </c>
      <c r="O91" s="7" t="str">
        <f t="shared" ca="1" si="100"/>
        <v/>
      </c>
      <c r="S91" s="7" t="str">
        <f t="shared" ca="1" si="101"/>
        <v/>
      </c>
      <c r="W91" s="1">
        <v>1</v>
      </c>
    </row>
    <row r="92" spans="1:23" x14ac:dyDescent="0.3">
      <c r="A92" s="1" t="str">
        <f t="shared" si="84"/>
        <v>NormalAttackRpgKnight_01</v>
      </c>
      <c r="B92" s="10" t="s">
        <v>457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1.024</v>
      </c>
      <c r="O92" s="7" t="str">
        <f t="shared" ca="1" si="85"/>
        <v/>
      </c>
      <c r="S92" s="7" t="str">
        <f t="shared" ca="1" si="86"/>
        <v/>
      </c>
    </row>
    <row r="93" spans="1:23" x14ac:dyDescent="0.3">
      <c r="A93" s="1" t="str">
        <f t="shared" ref="A93" si="102">B93&amp;"_"&amp;TEXT(D93,"00")</f>
        <v>NormalAttackCreateRpgKnight_01</v>
      </c>
      <c r="B93" s="10" t="s">
        <v>670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CreateHitObject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N93" s="1">
        <v>1</v>
      </c>
      <c r="O93" s="7">
        <f t="shared" ref="O93" ca="1" si="103">IF(NOT(ISBLANK(N93)),N93,
IF(ISBLANK(M93),"",
VLOOKUP(M93,OFFSET(INDIRECT("$A:$B"),0,MATCH(M$1&amp;"_Verify",INDIRECT("$1:$1"),0)-1),2,0)
))</f>
        <v>1</v>
      </c>
      <c r="P93" s="1">
        <v>1</v>
      </c>
      <c r="S93" s="7" t="str">
        <f t="shared" ref="S93" ca="1" si="104">IF(NOT(ISBLANK(R93)),R93,
IF(ISBLANK(Q93),"",
VLOOKUP(Q93,OFFSET(INDIRECT("$A:$B"),0,MATCH(Q$1&amp;"_Verify",INDIRECT("$1:$1"),0)-1),2,0)
))</f>
        <v/>
      </c>
      <c r="T93" s="1" t="s">
        <v>671</v>
      </c>
    </row>
    <row r="94" spans="1:23" x14ac:dyDescent="0.3">
      <c r="A94" s="1" t="str">
        <f t="shared" ref="A94:A95" si="105">B94&amp;"_"&amp;TEXT(D94,"00")</f>
        <v>NormalAttackPostRpgKnight_01</v>
      </c>
      <c r="B94" s="10" t="s">
        <v>669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0.38</v>
      </c>
      <c r="O94" s="7" t="str">
        <f t="shared" ref="O94:O95" ca="1" si="106">IF(NOT(ISBLANK(N94)),N94,
IF(ISBLANK(M94),"",
VLOOKUP(M94,OFFSET(INDIRECT("$A:$B"),0,MATCH(M$1&amp;"_Verify",INDIRECT("$1:$1"),0)-1),2,0)
))</f>
        <v/>
      </c>
      <c r="S94" s="7" t="str">
        <f t="shared" ref="S94:S95" ca="1" si="10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05"/>
        <v>UltimateRemoveRpgKnight_01</v>
      </c>
      <c r="B95" s="10" t="s">
        <v>1005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RemoveColliderHitObject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</v>
      </c>
      <c r="J95" s="1">
        <v>1.9</v>
      </c>
      <c r="O95" s="7" t="str">
        <f t="shared" ca="1" si="106"/>
        <v/>
      </c>
      <c r="P95" s="1">
        <v>1</v>
      </c>
      <c r="R95" s="1">
        <v>1</v>
      </c>
      <c r="S95" s="7">
        <f t="shared" ca="1" si="107"/>
        <v>1</v>
      </c>
      <c r="W95" s="1" t="s">
        <v>1006</v>
      </c>
    </row>
    <row r="96" spans="1:23" x14ac:dyDescent="0.3">
      <c r="A96" s="1" t="str">
        <f t="shared" si="84"/>
        <v>NormalAttackDemonHuntress_01</v>
      </c>
      <c r="B96" s="10" t="s">
        <v>458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0.45500000000000002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UltimateAttackDemonHuntress_01</v>
      </c>
      <c r="B97" s="10" t="s">
        <v>685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12.7</v>
      </c>
      <c r="O97" s="7" t="str">
        <f t="shared" ca="1" si="85"/>
        <v/>
      </c>
      <c r="S97" s="7" t="str">
        <f t="shared" ca="1" si="86"/>
        <v/>
      </c>
      <c r="W97" s="1">
        <v>1</v>
      </c>
    </row>
    <row r="98" spans="1:23" x14ac:dyDescent="0.3">
      <c r="A98" s="1" t="str">
        <f t="shared" si="84"/>
        <v>NormalAttackMobileFemale_01</v>
      </c>
      <c r="B98" s="10" t="s">
        <v>459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0.85499999999999998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1" si="108">B99&amp;"_"&amp;TEXT(D99,"00")</f>
        <v>LP_RicochetBetterMobileFemale_01</v>
      </c>
      <c r="B99" s="10" t="s">
        <v>661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RicochetHitObject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2</v>
      </c>
      <c r="O99" s="7">
        <f t="shared" ref="O99:O101" ca="1" si="109">IF(NOT(ISBLANK(N99)),N99,
IF(ISBLANK(M99),"",
VLOOKUP(M99,OFFSET(INDIRECT("$A:$B"),0,MATCH(M$1&amp;"_Verify",INDIRECT("$1:$1"),0)-1),2,0)
))</f>
        <v>2</v>
      </c>
      <c r="S99" s="7" t="str">
        <f t="shared" ref="S99:S101" ca="1" si="110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8"/>
        <v>UltimateCreateMobileFemale_01</v>
      </c>
      <c r="B100" s="10" t="s">
        <v>1150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O100" s="7" t="str">
        <f t="shared" ca="1" si="109"/>
        <v/>
      </c>
      <c r="S100" s="7" t="str">
        <f t="shared" ca="1" si="110"/>
        <v/>
      </c>
      <c r="T100" s="1" t="s">
        <v>1058</v>
      </c>
    </row>
    <row r="101" spans="1:23" x14ac:dyDescent="0.3">
      <c r="A101" s="1" t="str">
        <f t="shared" si="108"/>
        <v>UltimateMoveSpeedDownMobileFemale_01</v>
      </c>
      <c r="B101" s="10" t="s">
        <v>1152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23</v>
      </c>
      <c r="J101" s="1">
        <v>-0.5</v>
      </c>
      <c r="M101" s="1" t="s">
        <v>155</v>
      </c>
      <c r="O101" s="7">
        <f t="shared" ca="1" si="109"/>
        <v>10</v>
      </c>
      <c r="S101" s="7" t="str">
        <f t="shared" ca="1" si="110"/>
        <v/>
      </c>
    </row>
    <row r="102" spans="1:23" x14ac:dyDescent="0.3">
      <c r="A102" s="1" t="str">
        <f t="shared" si="84"/>
        <v>NormalAttackCyborgCharacter_01</v>
      </c>
      <c r="B102" s="10" t="s">
        <v>460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0.65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NormalAttackSandWarrior_01</v>
      </c>
      <c r="B103" s="10" t="s">
        <v>461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1.125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UltimateCreateSandWarrior_01</v>
      </c>
      <c r="B104" s="10" t="s">
        <v>1145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O104" s="7" t="str">
        <f t="shared" ca="1" si="85"/>
        <v/>
      </c>
      <c r="S104" s="7" t="str">
        <f t="shared" ca="1" si="86"/>
        <v/>
      </c>
      <c r="T104" s="1" t="s">
        <v>1058</v>
      </c>
    </row>
    <row r="105" spans="1:23" x14ac:dyDescent="0.3">
      <c r="A105" s="1" t="str">
        <f t="shared" si="84"/>
        <v>UltimateAttackSandWarrior_01</v>
      </c>
      <c r="B105" s="10" t="s">
        <v>1146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5.7</v>
      </c>
      <c r="O105" s="7" t="str">
        <f t="shared" ca="1" si="85"/>
        <v/>
      </c>
      <c r="S105" s="7" t="str">
        <f t="shared" ca="1" si="86"/>
        <v/>
      </c>
      <c r="W105" s="1">
        <v>1</v>
      </c>
    </row>
    <row r="106" spans="1:23" x14ac:dyDescent="0.3">
      <c r="A106" s="1" t="str">
        <f t="shared" ref="A106" si="111">B106&amp;"_"&amp;TEXT(D106,"00")</f>
        <v>NormalAttackPreBladeFanDancer_01</v>
      </c>
      <c r="B106" s="10" t="s">
        <v>682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0.65500000000000003</v>
      </c>
      <c r="O106" s="7" t="str">
        <f t="shared" ref="O106" ca="1" si="112">IF(NOT(ISBLANK(N106)),N106,
IF(ISBLANK(M106),"",
VLOOKUP(M106,OFFSET(INDIRECT("$A:$B"),0,MATCH(M$1&amp;"_Verify",INDIRECT("$1:$1"),0)-1),2,0)
))</f>
        <v/>
      </c>
      <c r="S106" s="7" t="str">
        <f t="shared" ref="S106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4"/>
        <v>NormalAttackBladeFanDancer_01</v>
      </c>
      <c r="B107" s="10" t="s">
        <v>462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1.4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si="84"/>
        <v>ChangeAttackStateBladeFanDancer_01</v>
      </c>
      <c r="B108" s="10" t="s">
        <v>684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ChangeAttackStateByDistance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</v>
      </c>
      <c r="N108" s="1">
        <v>1</v>
      </c>
      <c r="O108" s="7">
        <f t="shared" ca="1" si="85"/>
        <v>1</v>
      </c>
      <c r="S108" s="7" t="str">
        <f t="shared" ca="1" si="86"/>
        <v/>
      </c>
      <c r="T108" s="1" t="s">
        <v>666</v>
      </c>
    </row>
    <row r="109" spans="1:23" x14ac:dyDescent="0.3">
      <c r="A109" s="1" t="str">
        <f t="shared" si="84"/>
        <v>UltimateCreateBladeFanDancer_01</v>
      </c>
      <c r="B109" s="10" t="s">
        <v>1106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CreateHitObject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O109" s="7" t="str">
        <f t="shared" ca="1" si="85"/>
        <v/>
      </c>
      <c r="S109" s="7" t="str">
        <f t="shared" ca="1" si="86"/>
        <v/>
      </c>
      <c r="T109" s="1" t="s">
        <v>1058</v>
      </c>
    </row>
    <row r="110" spans="1:23" x14ac:dyDescent="0.3">
      <c r="A110" s="1" t="str">
        <f t="shared" ref="A110:A112" si="114">B110&amp;"_"&amp;TEXT(D110,"00")</f>
        <v>UltimateDelayedCreateBladeFanDancer_01</v>
      </c>
      <c r="B110" s="10" t="s">
        <v>1104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</v>
      </c>
      <c r="O110" s="7" t="str">
        <f t="shared" ref="O110:O112" ca="1" si="115">IF(NOT(ISBLANK(N110)),N110,
IF(ISBLANK(M110),"",
VLOOKUP(M110,OFFSET(INDIRECT("$A:$B"),0,MATCH(M$1&amp;"_Verify",INDIRECT("$1:$1"),0)-1),2,0)
))</f>
        <v/>
      </c>
      <c r="R110" s="1">
        <v>1</v>
      </c>
      <c r="S110" s="7">
        <f t="shared" ref="S110:S112" ca="1" si="116">IF(NOT(ISBLANK(R110)),R110,
IF(ISBLANK(Q110),"",
VLOOKUP(Q110,OFFSET(INDIRECT("$A:$B"),0,MATCH(Q$1&amp;"_Verify",INDIRECT("$1:$1"),0)-1),2,0)
))</f>
        <v>1</v>
      </c>
      <c r="T110" s="1" t="s">
        <v>1107</v>
      </c>
    </row>
    <row r="111" spans="1:23" x14ac:dyDescent="0.3">
      <c r="A111" s="1" t="str">
        <f t="shared" si="114"/>
        <v>UltimateAttackBladeFanDancer_01</v>
      </c>
      <c r="B111" s="10" t="s">
        <v>1101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5.4</v>
      </c>
      <c r="O111" s="7" t="str">
        <f t="shared" ca="1" si="115"/>
        <v/>
      </c>
      <c r="S111" s="7" t="str">
        <f t="shared" ca="1" si="116"/>
        <v/>
      </c>
      <c r="W111" s="1">
        <v>1</v>
      </c>
    </row>
    <row r="112" spans="1:23" x14ac:dyDescent="0.3">
      <c r="A112" s="1" t="str">
        <f t="shared" si="114"/>
        <v>UltimateAttackBladeFanDancerRound_01</v>
      </c>
      <c r="B112" s="10" t="s">
        <v>1109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0.51</v>
      </c>
      <c r="O112" s="7" t="str">
        <f t="shared" ca="1" si="115"/>
        <v/>
      </c>
      <c r="S112" s="7" t="str">
        <f t="shared" ca="1" si="116"/>
        <v/>
      </c>
      <c r="W112" s="1">
        <v>1</v>
      </c>
    </row>
    <row r="113" spans="1:23" x14ac:dyDescent="0.3">
      <c r="A113" s="1" t="str">
        <f t="shared" si="84"/>
        <v>NormalAttackPreSyria_01</v>
      </c>
      <c r="B113" s="10" t="s">
        <v>717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0.41499999999999998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:A115" si="117">B114&amp;"_"&amp;TEXT(D114,"00")</f>
        <v>NormalAttackRemoveSyria_01</v>
      </c>
      <c r="B114" s="10" t="s">
        <v>673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RemoveColliderHitObject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0.17</v>
      </c>
      <c r="J114" s="1">
        <v>1.9</v>
      </c>
      <c r="K114" s="1">
        <v>160</v>
      </c>
      <c r="O114" s="7" t="str">
        <f t="shared" ref="O114:O115" ca="1" si="118">IF(NOT(ISBLANK(N114)),N114,
IF(ISBLANK(M114),"",
VLOOKUP(M114,OFFSET(INDIRECT("$A:$B"),0,MATCH(M$1&amp;"_Verify",INDIRECT("$1:$1"),0)-1),2,0)
))</f>
        <v/>
      </c>
      <c r="S114" s="7" t="str">
        <f t="shared" ref="S114:S115" ca="1" si="119">IF(NOT(ISBLANK(R114)),R114,
IF(ISBLANK(Q114),"",
VLOOKUP(Q114,OFFSET(INDIRECT("$A:$B"),0,MATCH(Q$1&amp;"_Verify",INDIRECT("$1:$1"),0)-1),2,0)
))</f>
        <v/>
      </c>
      <c r="T114" s="1" t="s">
        <v>719</v>
      </c>
    </row>
    <row r="115" spans="1:23" x14ac:dyDescent="0.3">
      <c r="A115" s="1" t="str">
        <f t="shared" si="117"/>
        <v>NormalAttackSyria_01</v>
      </c>
      <c r="B115" s="10" t="s">
        <v>463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2.57</v>
      </c>
      <c r="O115" s="7" t="str">
        <f t="shared" ca="1" si="118"/>
        <v/>
      </c>
      <c r="S115" s="7" t="str">
        <f t="shared" ca="1" si="119"/>
        <v/>
      </c>
    </row>
    <row r="116" spans="1:23" x14ac:dyDescent="0.3">
      <c r="A116" s="1" t="str">
        <f t="shared" ref="A116:A117" si="120">B116&amp;"_"&amp;TEXT(D116,"00")</f>
        <v>HitFlagSyria_01</v>
      </c>
      <c r="B116" s="10" t="s">
        <v>799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HitFlag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ref="O116:O117" ca="1" si="121">IF(NOT(ISBLANK(N116)),N116,
IF(ISBLANK(M116),"",
VLOOKUP(M116,OFFSET(INDIRECT("$A:$B"),0,MATCH(M$1&amp;"_Verify",INDIRECT("$1:$1"),0)-1),2,0)
))</f>
        <v>2</v>
      </c>
      <c r="P116" s="1">
        <v>1</v>
      </c>
      <c r="S116" s="7" t="str">
        <f t="shared" ref="S116:S117" ca="1" si="122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20"/>
        <v>InvincibleSyria_01</v>
      </c>
      <c r="B117" s="10" t="s">
        <v>1052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Invincible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4.9000000000000004</v>
      </c>
      <c r="O117" s="7" t="str">
        <f t="shared" ca="1" si="121"/>
        <v/>
      </c>
      <c r="S117" s="7" t="str">
        <f t="shared" ca="1" si="122"/>
        <v/>
      </c>
    </row>
    <row r="118" spans="1:23" x14ac:dyDescent="0.3">
      <c r="A118" s="1" t="str">
        <f t="shared" ref="A118:A119" si="123">B118&amp;"_"&amp;TEXT(D118,"00")</f>
        <v>DelayedCreateSyria_01</v>
      </c>
      <c r="B118" s="10" t="s">
        <v>1054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4.5</v>
      </c>
      <c r="O118" s="7" t="str">
        <f t="shared" ref="O118:O119" ca="1" si="124">IF(NOT(ISBLANK(N118)),N118,
IF(ISBLANK(M118),"",
VLOOKUP(M118,OFFSET(INDIRECT("$A:$B"),0,MATCH(M$1&amp;"_Verify",INDIRECT("$1:$1"),0)-1),2,0)
))</f>
        <v/>
      </c>
      <c r="S118" s="7" t="str">
        <f t="shared" ref="S118:S119" ca="1" si="125">IF(NOT(ISBLANK(R118)),R118,
IF(ISBLANK(Q118),"",
VLOOKUP(Q118,OFFSET(INDIRECT("$A:$B"),0,MATCH(Q$1&amp;"_Verify",INDIRECT("$1:$1"),0)-1),2,0)
))</f>
        <v/>
      </c>
      <c r="T118" s="1" t="s">
        <v>1059</v>
      </c>
    </row>
    <row r="119" spans="1:23" x14ac:dyDescent="0.3">
      <c r="A119" s="1" t="str">
        <f t="shared" si="123"/>
        <v>CannotActionSyria_01</v>
      </c>
      <c r="B119" s="10" t="s">
        <v>1056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CannotAction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5.9</v>
      </c>
      <c r="O119" s="7" t="str">
        <f t="shared" ca="1" si="124"/>
        <v/>
      </c>
      <c r="S119" s="7" t="str">
        <f t="shared" ca="1" si="125"/>
        <v/>
      </c>
    </row>
    <row r="120" spans="1:23" x14ac:dyDescent="0.3">
      <c r="A120" s="1" t="str">
        <f t="shared" si="84"/>
        <v>NormalAttackLinhi_01</v>
      </c>
      <c r="B120" s="10" t="s">
        <v>464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0.82499999999999996</v>
      </c>
      <c r="O120" s="7" t="str">
        <f t="shared" ca="1" si="85"/>
        <v/>
      </c>
      <c r="R120" s="1">
        <v>1</v>
      </c>
      <c r="S120" s="7">
        <f t="shared" ca="1" si="86"/>
        <v>1</v>
      </c>
    </row>
    <row r="121" spans="1:23" x14ac:dyDescent="0.3">
      <c r="A121" s="1" t="str">
        <f t="shared" si="84"/>
        <v>IgnoreEvadeVisualLinhi_01</v>
      </c>
      <c r="B121" s="10" t="s">
        <v>680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IgnoreEvadeVisual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K121" s="1">
        <v>0.28000000000000003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si="84"/>
        <v>LP_ParallelBetterLinhi_01</v>
      </c>
      <c r="B122" s="10" t="s">
        <v>787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ParallelHitObject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85"/>
        <v>2</v>
      </c>
      <c r="S122" s="7" t="str">
        <f t="shared" ca="1" si="86"/>
        <v/>
      </c>
    </row>
    <row r="123" spans="1:23" x14ac:dyDescent="0.3">
      <c r="A123" s="1" t="str">
        <f t="shared" ref="A123" si="126">B123&amp;"_"&amp;TEXT(D123,"00")</f>
        <v>LP_WallThroughLinhi_01</v>
      </c>
      <c r="B123" s="10" t="s">
        <v>786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WallThroughHitObject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</v>
      </c>
      <c r="J123" s="1">
        <v>0</v>
      </c>
      <c r="K123" s="1">
        <v>1</v>
      </c>
      <c r="L123" s="1">
        <v>0</v>
      </c>
      <c r="N123" s="1">
        <v>1</v>
      </c>
      <c r="O123" s="7">
        <f t="shared" ref="O123" ca="1" si="127">IF(NOT(ISBLANK(N123)),N123,
IF(ISBLANK(M123),"",
VLOOKUP(M123,OFFSET(INDIRECT("$A:$B"),0,MATCH(M$1&amp;"_Verify",INDIRECT("$1:$1"),0)-1),2,0)
))</f>
        <v>1</v>
      </c>
      <c r="P123" s="1">
        <v>1</v>
      </c>
      <c r="S123" s="7" t="str">
        <f t="shared" ref="S123" ca="1" si="128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84"/>
        <v>NormalAttackNecromancerFour_01</v>
      </c>
      <c r="B124" s="10" t="s">
        <v>465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1.05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29">B125&amp;"_"&amp;TEXT(D125,"00")</f>
        <v>NormalAttackMovingNecromancerFour_01</v>
      </c>
      <c r="B125" s="10" t="s">
        <v>707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0.675*K126</f>
        <v>0.40500000000000003</v>
      </c>
      <c r="O125" s="7" t="str">
        <f t="shared" ref="O125" ca="1" si="130">IF(NOT(ISBLANK(N125)),N125,
IF(ISBLANK(M125),"",
VLOOKUP(M125,OFFSET(INDIRECT("$A:$B"),0,MATCH(M$1&amp;"_Verify",INDIRECT("$1:$1"),0)-1),2,0)
))</f>
        <v/>
      </c>
      <c r="S125" s="7" t="str">
        <f t="shared" ref="S125" ca="1" si="131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8" si="132">B126&amp;"_"&amp;TEXT(D126,"00")</f>
        <v>AttackOnMovingNecromancerFour_01</v>
      </c>
      <c r="B126" s="10" t="s">
        <v>700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AttackOnMoving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0.31</v>
      </c>
      <c r="K126" s="1">
        <v>0.6</v>
      </c>
      <c r="O126" s="7" t="str">
        <f t="shared" ref="O126:O128" ca="1" si="133">IF(NOT(ISBLANK(N126)),N126,
IF(ISBLANK(M126),"",
VLOOKUP(M126,OFFSET(INDIRECT("$A:$B"),0,MATCH(M$1&amp;"_Verify",INDIRECT("$1:$1"),0)-1),2,0)
))</f>
        <v/>
      </c>
      <c r="S126" s="7" t="str">
        <f t="shared" ref="S126:S128" ca="1" si="134">IF(NOT(ISBLANK(R126)),R126,
IF(ISBLANK(Q126),"",
VLOOKUP(Q126,OFFSET(INDIRECT("$A:$B"),0,MATCH(Q$1&amp;"_Verify",INDIRECT("$1:$1"),0)-1),2,0)
))</f>
        <v/>
      </c>
      <c r="T126" s="1" t="s">
        <v>702</v>
      </c>
      <c r="U126" s="1" t="s">
        <v>706</v>
      </c>
      <c r="V126" s="1" t="s">
        <v>704</v>
      </c>
      <c r="W126" s="1" t="s">
        <v>703</v>
      </c>
    </row>
    <row r="127" spans="1:23" x14ac:dyDescent="0.3">
      <c r="A127" s="1" t="str">
        <f t="shared" si="132"/>
        <v>UltimateAttackNecromancerFour_01</v>
      </c>
      <c r="B127" s="10" t="s">
        <v>1068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16.399999999999999</v>
      </c>
      <c r="O127" s="7" t="str">
        <f t="shared" ca="1" si="133"/>
        <v/>
      </c>
      <c r="S127" s="7" t="str">
        <f t="shared" ca="1" si="134"/>
        <v/>
      </c>
      <c r="W127" s="1">
        <v>1</v>
      </c>
    </row>
    <row r="128" spans="1:23" x14ac:dyDescent="0.3">
      <c r="A128" s="1" t="str">
        <f t="shared" si="132"/>
        <v>InvincibleNecromancerFour_01</v>
      </c>
      <c r="B128" s="10" t="s">
        <v>1119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Invincible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1.71</v>
      </c>
      <c r="O128" s="7" t="str">
        <f t="shared" ca="1" si="133"/>
        <v/>
      </c>
      <c r="R128" s="1">
        <v>1</v>
      </c>
      <c r="S128" s="7">
        <f t="shared" ca="1" si="134"/>
        <v>1</v>
      </c>
    </row>
    <row r="129" spans="1:23" x14ac:dyDescent="0.3">
      <c r="A129" s="1" t="str">
        <f t="shared" si="84"/>
        <v>NormalAttackGirlWarrior_01</v>
      </c>
      <c r="B129" s="10" t="s">
        <v>466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0.81499999999999995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" si="135">B130&amp;"_"&amp;TEXT(D130,"00")</f>
        <v>UltimateAttackGirlWarrior_01</v>
      </c>
      <c r="B130" s="10" t="s">
        <v>1066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5.8</v>
      </c>
      <c r="O130" s="7" t="str">
        <f t="shared" ref="O130" ca="1" si="136">IF(NOT(ISBLANK(N130)),N130,
IF(ISBLANK(M130),"",
VLOOKUP(M130,OFFSET(INDIRECT("$A:$B"),0,MATCH(M$1&amp;"_Verify",INDIRECT("$1:$1"),0)-1),2,0)
))</f>
        <v/>
      </c>
      <c r="S130" s="7" t="str">
        <f t="shared" ref="S130" ca="1" si="137">IF(NOT(ISBLANK(R130)),R130,
IF(ISBLANK(Q130),"",
VLOOKUP(Q130,OFFSET(INDIRECT("$A:$B"),0,MATCH(Q$1&amp;"_Verify",INDIRECT("$1:$1"),0)-1),2,0)
))</f>
        <v/>
      </c>
      <c r="W130" s="1">
        <v>1</v>
      </c>
    </row>
    <row r="131" spans="1:23" x14ac:dyDescent="0.3">
      <c r="A131" s="1" t="str">
        <f t="shared" si="84"/>
        <v>NormalAttackPreGirlArcher_01</v>
      </c>
      <c r="B131" s="10" t="s">
        <v>675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0.76300000000000001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:A134" si="138">B132&amp;"_"&amp;TEXT(D132,"00")</f>
        <v>NormalAttackGirlArcher_01</v>
      </c>
      <c r="B132" s="10" t="s">
        <v>467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0.52500000000000002</v>
      </c>
      <c r="O132" s="7" t="str">
        <f t="shared" ref="O132:O134" ca="1" si="139">IF(NOT(ISBLANK(N132)),N132,
IF(ISBLANK(M132),"",
VLOOKUP(M132,OFFSET(INDIRECT("$A:$B"),0,MATCH(M$1&amp;"_Verify",INDIRECT("$1:$1"),0)-1),2,0)
))</f>
        <v/>
      </c>
      <c r="S132" s="7" t="str">
        <f t="shared" ref="S132" ca="1" si="140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si="138"/>
        <v>LP_AddGeneratorCreateCountGirlArcher_01</v>
      </c>
      <c r="B133" s="10" t="s">
        <v>677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AddGeneratorCreateCount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2</v>
      </c>
      <c r="O133" s="7">
        <f t="shared" ca="1" si="139"/>
        <v>2</v>
      </c>
      <c r="S133" s="7" t="str">
        <f t="shared" ref="S133:S135" ca="1" si="141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8"/>
        <v>UltimateCreateGirlArcher_01</v>
      </c>
      <c r="B134" s="10" t="s">
        <v>1102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ca="1" si="139"/>
        <v/>
      </c>
      <c r="S134" s="7" t="str">
        <f t="shared" ca="1" si="141"/>
        <v/>
      </c>
      <c r="T134" s="1" t="s">
        <v>1058</v>
      </c>
    </row>
    <row r="135" spans="1:23" x14ac:dyDescent="0.3">
      <c r="A135" s="1" t="str">
        <f t="shared" ref="A135" si="142">B135&amp;"_"&amp;TEXT(D135,"00")</f>
        <v>NormalAttackWeakEnergyShieldRobot_01</v>
      </c>
      <c r="B135" s="10" t="s">
        <v>649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0.1</v>
      </c>
      <c r="O135" s="7" t="str">
        <f t="shared" ref="O135" ca="1" si="143">IF(NOT(ISBLANK(N135)),N135,
IF(ISBLANK(M135),"",
VLOOKUP(M135,OFFSET(INDIRECT("$A:$B"),0,MATCH(M$1&amp;"_Verify",INDIRECT("$1:$1"),0)-1),2,0)
))</f>
        <v/>
      </c>
      <c r="R135" s="1">
        <v>1</v>
      </c>
      <c r="S135" s="7">
        <f t="shared" ca="1" si="141"/>
        <v>1</v>
      </c>
    </row>
    <row r="136" spans="1:23" x14ac:dyDescent="0.3">
      <c r="A136" s="1" t="str">
        <f t="shared" si="84"/>
        <v>NormalAttackEnergyShieldRobot_01</v>
      </c>
      <c r="B136" s="10" t="s">
        <v>468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DelayedBasedDamage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1.3</v>
      </c>
      <c r="J136" s="1">
        <v>2.8</v>
      </c>
      <c r="O136" s="7" t="str">
        <f t="shared" ca="1" si="85"/>
        <v/>
      </c>
      <c r="R136" s="1">
        <v>1</v>
      </c>
      <c r="S136" s="7">
        <f t="shared" ca="1" si="86"/>
        <v>1</v>
      </c>
      <c r="W136" s="1" t="s">
        <v>650</v>
      </c>
    </row>
    <row r="137" spans="1:23" x14ac:dyDescent="0.3">
      <c r="A137" s="1" t="str">
        <f t="shared" si="84"/>
        <v>IgnoreEvadeVisualEnergyShieldRobot_01</v>
      </c>
      <c r="B137" s="10" t="s">
        <v>966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0.36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si="84"/>
        <v>UltimateAttackEnergyShieldRobot_01</v>
      </c>
      <c r="B138" s="10" t="s">
        <v>1063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0.28999999999999998</v>
      </c>
      <c r="O138" s="7" t="str">
        <f t="shared" ca="1" si="85"/>
        <v/>
      </c>
      <c r="S138" s="7" t="str">
        <f t="shared" ca="1" si="86"/>
        <v/>
      </c>
      <c r="W138" s="1">
        <v>1</v>
      </c>
    </row>
    <row r="139" spans="1:23" x14ac:dyDescent="0.3">
      <c r="A139" s="1" t="str">
        <f t="shared" si="84"/>
        <v>NormalAttackIceMagician_01</v>
      </c>
      <c r="B139" s="10" t="s">
        <v>469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0.224</v>
      </c>
      <c r="O139" s="7" t="str">
        <f t="shared" ca="1" si="85"/>
        <v/>
      </c>
      <c r="S139" s="7" t="str">
        <f t="shared" ca="1" si="86"/>
        <v/>
      </c>
    </row>
    <row r="140" spans="1:23" x14ac:dyDescent="0.3">
      <c r="A140" s="1" t="str">
        <f t="shared" si="84"/>
        <v>AddForceIceMagician_01</v>
      </c>
      <c r="B140" s="10" t="s">
        <v>1128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N140" s="1">
        <v>1</v>
      </c>
      <c r="O140" s="7">
        <f t="shared" ca="1" si="85"/>
        <v>1</v>
      </c>
      <c r="S140" s="7" t="str">
        <f t="shared" ca="1" si="86"/>
        <v/>
      </c>
    </row>
    <row r="141" spans="1:23" x14ac:dyDescent="0.3">
      <c r="A141" s="1" t="str">
        <f t="shared" si="84"/>
        <v>UltimateCreateIceMagician_01</v>
      </c>
      <c r="B141" s="10" t="s">
        <v>1067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85"/>
        <v/>
      </c>
      <c r="S141" s="7" t="str">
        <f t="shared" ca="1" si="86"/>
        <v/>
      </c>
      <c r="T141" s="1" t="s">
        <v>1058</v>
      </c>
    </row>
    <row r="142" spans="1:23" x14ac:dyDescent="0.3">
      <c r="A142" s="1" t="str">
        <f t="shared" si="84"/>
        <v>UltimateCannotActionIceMagician_01</v>
      </c>
      <c r="B142" s="10" t="s">
        <v>1084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0.33329999999999999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ref="A143" si="144">B143&amp;"_"&amp;TEXT(D143,"00")</f>
        <v>NormalAttackAngelicWarrior_01</v>
      </c>
      <c r="B143" s="10" t="s">
        <v>470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0.495</v>
      </c>
      <c r="O143" s="7" t="str">
        <f t="shared" ref="O143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ref="A144:A145" si="147">B144&amp;"_"&amp;TEXT(D144,"00")</f>
        <v>UltimateRemoveAngelicWarrior_01</v>
      </c>
      <c r="B144" s="10" t="s">
        <v>1078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RemoveCannotAction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8.8000000000000007</v>
      </c>
      <c r="O144" s="7" t="str">
        <f t="shared" ref="O144:O145" ca="1" si="148">IF(NOT(ISBLANK(N144)),N144,
IF(ISBLANK(M144),"",
VLOOKUP(M144,OFFSET(INDIRECT("$A:$B"),0,MATCH(M$1&amp;"_Verify",INDIRECT("$1:$1"),0)-1),2,0)
))</f>
        <v/>
      </c>
      <c r="S144" s="7" t="str">
        <f t="shared" ref="S144:S145" ca="1" si="149">IF(NOT(ISBLANK(R144)),R144,
IF(ISBLANK(Q144),"",
VLOOKUP(Q144,OFFSET(INDIRECT("$A:$B"),0,MATCH(Q$1&amp;"_Verify",INDIRECT("$1:$1"),0)-1),2,0)
))</f>
        <v/>
      </c>
      <c r="V144" s="1" t="s">
        <v>1081</v>
      </c>
      <c r="W144" s="1" t="s">
        <v>1082</v>
      </c>
    </row>
    <row r="145" spans="1:23" x14ac:dyDescent="0.3">
      <c r="A145" s="1" t="str">
        <f t="shared" si="147"/>
        <v>UltimateAttackSpeedUpAngelicWarrior_01</v>
      </c>
      <c r="B145" s="10" t="s">
        <v>1080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8.8000000000000007</v>
      </c>
      <c r="J145" s="1">
        <v>1.5</v>
      </c>
      <c r="M145" s="1" t="s">
        <v>148</v>
      </c>
      <c r="O145" s="7">
        <f t="shared" ca="1" si="148"/>
        <v>3</v>
      </c>
      <c r="S145" s="7" t="str">
        <f t="shared" ca="1" si="149"/>
        <v/>
      </c>
    </row>
    <row r="146" spans="1:23" x14ac:dyDescent="0.3">
      <c r="A146" s="1" t="str">
        <f t="shared" ref="A146:A150" si="150">B146&amp;"_"&amp;TEXT(D146,"00")</f>
        <v>NormalAttackUnicornCharacter_01</v>
      </c>
      <c r="B146" s="10" t="s">
        <v>679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0.54500000000000004</v>
      </c>
      <c r="K146" s="1">
        <v>1</v>
      </c>
      <c r="O146" s="7" t="str">
        <f t="shared" ref="O146:O150" ca="1" si="151">IF(NOT(ISBLANK(N146)),N146,
IF(ISBLANK(M146),"",
VLOOKUP(M146,OFFSET(INDIRECT("$A:$B"),0,MATCH(M$1&amp;"_Verify",INDIRECT("$1:$1"),0)-1),2,0)
))</f>
        <v/>
      </c>
      <c r="S146" s="7" t="str">
        <f t="shared" ref="S146:S150" ca="1" si="152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si="150"/>
        <v>UltimateRemoveUnicornCharacter_01</v>
      </c>
      <c r="B147" s="10" t="s">
        <v>1072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RemoveColliderHitObject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0.8</v>
      </c>
      <c r="J147" s="1">
        <v>3.3</v>
      </c>
      <c r="O147" s="7" t="str">
        <f t="shared" ca="1" si="151"/>
        <v/>
      </c>
      <c r="S147" s="7" t="str">
        <f t="shared" ca="1" si="152"/>
        <v/>
      </c>
    </row>
    <row r="148" spans="1:23" x14ac:dyDescent="0.3">
      <c r="A148" s="1" t="str">
        <f t="shared" si="150"/>
        <v>UltimateCreateUnicornCharacter_01</v>
      </c>
      <c r="B148" s="10" t="s">
        <v>1073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151"/>
        <v/>
      </c>
      <c r="S148" s="7" t="str">
        <f t="shared" ca="1" si="152"/>
        <v/>
      </c>
      <c r="T148" s="1" t="s">
        <v>1058</v>
      </c>
    </row>
    <row r="149" spans="1:23" x14ac:dyDescent="0.3">
      <c r="A149" s="1" t="str">
        <f t="shared" si="150"/>
        <v>UltimateAttackUnicornCharacter_01</v>
      </c>
      <c r="B149" s="10" t="s">
        <v>1074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10.8</v>
      </c>
      <c r="O149" s="7" t="str">
        <f t="shared" ca="1" si="151"/>
        <v/>
      </c>
      <c r="S149" s="7" t="str">
        <f t="shared" ca="1" si="152"/>
        <v/>
      </c>
      <c r="W149" s="1">
        <v>1</v>
      </c>
    </row>
    <row r="150" spans="1:23" x14ac:dyDescent="0.3">
      <c r="A150" s="1" t="str">
        <f t="shared" si="150"/>
        <v>NormalAttackKeepSeries_01</v>
      </c>
      <c r="B150" s="10" t="s">
        <v>760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f>(1/0.8)*0.45</f>
        <v>0.5625</v>
      </c>
      <c r="O150" s="7" t="str">
        <f t="shared" ca="1" si="151"/>
        <v/>
      </c>
      <c r="S150" s="7" t="str">
        <f t="shared" ca="1" si="152"/>
        <v/>
      </c>
    </row>
    <row r="151" spans="1:23" x14ac:dyDescent="0.3">
      <c r="A151" s="1" t="str">
        <f t="shared" ref="A151" si="153">B151&amp;"_"&amp;TEXT(D151,"00")</f>
        <v>NormalAttackAyuko_01</v>
      </c>
      <c r="B151" s="10" t="s">
        <v>761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f>(1/0.8)*0.45</f>
        <v>0.5625</v>
      </c>
      <c r="O151" s="7" t="str">
        <f t="shared" ref="O151" ca="1" si="154">IF(NOT(ISBLANK(N151)),N151,
IF(ISBLANK(M151),"",
VLOOKUP(M151,OFFSET(INDIRECT("$A:$B"),0,MATCH(M$1&amp;"_Verify",INDIRECT("$1:$1"),0)-1),2,0)
))</f>
        <v/>
      </c>
      <c r="S151" s="7" t="str">
        <f t="shared" ref="S151" ca="1" si="155">IF(NOT(ISBLANK(R151)),R151,
IF(ISBLANK(Q151),"",
VLOOKUP(Q151,OFFSET(INDIRECT("$A:$B"),0,MATCH(Q$1&amp;"_Verify",INDIRECT("$1:$1"),0)-1),2,0)
))</f>
        <v/>
      </c>
    </row>
    <row r="152" spans="1:23" x14ac:dyDescent="0.3">
      <c r="A152" s="1" t="str">
        <f t="shared" si="0"/>
        <v>CallInvincibleTortoise_01</v>
      </c>
      <c r="B152" t="s">
        <v>107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1"/>
        <v/>
      </c>
      <c r="Q152" s="1" t="s">
        <v>224</v>
      </c>
      <c r="S152" s="7">
        <f t="shared" ca="1" si="2"/>
        <v>4</v>
      </c>
      <c r="U152" s="1" t="s">
        <v>106</v>
      </c>
    </row>
    <row r="153" spans="1:23" x14ac:dyDescent="0.3">
      <c r="A153" s="1" t="str">
        <f t="shared" si="0"/>
        <v>InvincibleTortoise_01</v>
      </c>
      <c r="B153" t="s">
        <v>106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InvincibleTortoise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O153" s="7" t="str">
        <f t="shared" ca="1" si="1"/>
        <v/>
      </c>
      <c r="S153" s="7" t="str">
        <f t="shared" ca="1" si="2"/>
        <v/>
      </c>
      <c r="T153" s="1" t="s">
        <v>108</v>
      </c>
      <c r="U153" s="1" t="s">
        <v>109</v>
      </c>
    </row>
    <row r="154" spans="1:23" x14ac:dyDescent="0.3">
      <c r="A154" s="1" t="str">
        <f t="shared" si="0"/>
        <v>CountBarrier5Times_01</v>
      </c>
      <c r="B154" t="s">
        <v>114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CountBarrier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"/>
        <v/>
      </c>
      <c r="P154" s="1">
        <v>5</v>
      </c>
      <c r="S154" s="7" t="str">
        <f t="shared" ca="1" si="2"/>
        <v/>
      </c>
      <c r="V154" s="1" t="s">
        <v>115</v>
      </c>
    </row>
    <row r="155" spans="1:23" x14ac:dyDescent="0.3">
      <c r="A155" s="1" t="str">
        <f t="shared" si="0"/>
        <v>CallBurrowNinjaAssassin_01</v>
      </c>
      <c r="B155" t="s">
        <v>119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1"/>
        <v/>
      </c>
      <c r="Q155" s="1" t="s">
        <v>224</v>
      </c>
      <c r="S155" s="7">
        <f t="shared" ca="1" si="2"/>
        <v>4</v>
      </c>
      <c r="U155" s="1" t="s">
        <v>116</v>
      </c>
    </row>
    <row r="156" spans="1:23" x14ac:dyDescent="0.3">
      <c r="A156" s="1" t="str">
        <f t="shared" si="0"/>
        <v>BurrowNinjaAssassin_01</v>
      </c>
      <c r="B156" t="s">
        <v>116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Burrow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K156" s="1">
        <v>0.5</v>
      </c>
      <c r="L156" s="1">
        <v>1</v>
      </c>
      <c r="O156" s="7" t="str">
        <f t="shared" ca="1" si="1"/>
        <v/>
      </c>
      <c r="P156" s="1">
        <v>2</v>
      </c>
      <c r="S156" s="7" t="str">
        <f t="shared" ca="1" si="2"/>
        <v/>
      </c>
      <c r="T156" s="1" t="s">
        <v>129</v>
      </c>
      <c r="U156" s="1" t="s">
        <v>130</v>
      </c>
      <c r="V156" s="1" t="s">
        <v>131</v>
      </c>
      <c r="W156" s="1" t="s">
        <v>132</v>
      </c>
    </row>
    <row r="157" spans="1:23" x14ac:dyDescent="0.3">
      <c r="A157" s="1" t="str">
        <f t="shared" si="0"/>
        <v>RushPigPet_01</v>
      </c>
      <c r="B157" s="10" t="s">
        <v>540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1.5</v>
      </c>
      <c r="K157" s="1">
        <v>-1</v>
      </c>
      <c r="L157" s="1">
        <v>0</v>
      </c>
      <c r="N157" s="1">
        <v>1</v>
      </c>
      <c r="O157" s="7">
        <f t="shared" ca="1" si="1"/>
        <v>1</v>
      </c>
      <c r="P157" s="1">
        <v>-1</v>
      </c>
      <c r="S157" s="7" t="str">
        <f t="shared" ca="1" si="2"/>
        <v/>
      </c>
      <c r="T157" s="1" t="s">
        <v>541</v>
      </c>
      <c r="U157" s="1">
        <f>1/1.25*(3/2)*1.25</f>
        <v>1.5000000000000002</v>
      </c>
    </row>
    <row r="158" spans="1:23" x14ac:dyDescent="0.3">
      <c r="A158" s="1" t="str">
        <f t="shared" ref="A158" si="156">B158&amp;"_"&amp;TEXT(D158,"00")</f>
        <v>RushPigPet_Purple_01</v>
      </c>
      <c r="B158" s="10" t="s">
        <v>586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J158" s="1">
        <v>1.5</v>
      </c>
      <c r="K158" s="1">
        <v>-1</v>
      </c>
      <c r="L158" s="1">
        <v>100</v>
      </c>
      <c r="N158" s="1">
        <v>3</v>
      </c>
      <c r="O158" s="7">
        <f t="shared" ref="O158" ca="1" si="157">IF(NOT(ISBLANK(N158)),N158,
IF(ISBLANK(M158),"",
VLOOKUP(M158,OFFSET(INDIRECT("$A:$B"),0,MATCH(M$1&amp;"_Verify",INDIRECT("$1:$1"),0)-1),2,0)
))</f>
        <v>3</v>
      </c>
      <c r="P158" s="1">
        <v>-1</v>
      </c>
      <c r="S158" s="7" t="str">
        <f t="shared" ref="S158" ca="1" si="158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1/1.25*(3/2)*1.25</f>
        <v>1.5000000000000002</v>
      </c>
    </row>
    <row r="159" spans="1:23" x14ac:dyDescent="0.3">
      <c r="A159" s="1" t="str">
        <f t="shared" ref="A159" si="159">B159&amp;"_"&amp;TEXT(D159,"00")</f>
        <v>RushPolygonalMetalon_Green_01</v>
      </c>
      <c r="B159" s="10" t="s">
        <v>556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</v>
      </c>
      <c r="J159" s="1">
        <v>1</v>
      </c>
      <c r="K159" s="1">
        <v>0</v>
      </c>
      <c r="L159" s="1">
        <v>0</v>
      </c>
      <c r="N159" s="1">
        <v>1</v>
      </c>
      <c r="O159" s="7">
        <f t="shared" ref="O159" ca="1" si="160">IF(NOT(ISBLANK(N159)),N159,
IF(ISBLANK(M159),"",
VLOOKUP(M159,OFFSET(INDIRECT("$A:$B"),0,MATCH(M$1&amp;"_Verify",INDIRECT("$1:$1"),0)-1),2,0)
))</f>
        <v>1</v>
      </c>
      <c r="P159" s="1">
        <v>250</v>
      </c>
      <c r="S159" s="7" t="str">
        <f t="shared" ref="S159" ca="1" si="161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ref="A160" si="162">B160&amp;"_"&amp;TEXT(D160,"00")</f>
        <v>RushCuteUniq_01</v>
      </c>
      <c r="B160" s="10" t="s">
        <v>553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2.5</v>
      </c>
      <c r="K160" s="1">
        <v>1</v>
      </c>
      <c r="L160" s="1">
        <v>0</v>
      </c>
      <c r="N160" s="1">
        <v>0</v>
      </c>
      <c r="O160" s="7">
        <f t="shared" ref="O160" ca="1" si="163">IF(NOT(ISBLANK(N160)),N160,
IF(ISBLANK(M160),"",
VLOOKUP(M160,OFFSET(INDIRECT("$A:$B"),0,MATCH(M$1&amp;"_Verify",INDIRECT("$1:$1"),0)-1),2,0)
))</f>
        <v>0</v>
      </c>
      <c r="P160" s="1">
        <v>-1</v>
      </c>
      <c r="S160" s="7" t="str">
        <f t="shared" ref="S160" ca="1" si="164">IF(NOT(ISBLANK(R160)),R160,
IF(ISBLANK(Q160),"",
VLOOKUP(Q160,OFFSET(INDIRECT("$A:$B"),0,MATCH(Q$1&amp;"_Verify",INDIRECT("$1:$1"),0)-1),2,0)
))</f>
        <v/>
      </c>
      <c r="T160" s="1" t="s">
        <v>541</v>
      </c>
      <c r="U160" s="1">
        <f>1/1.25*(6/5)*1.25</f>
        <v>1.2</v>
      </c>
    </row>
    <row r="161" spans="1:23" x14ac:dyDescent="0.3">
      <c r="A161" s="1" t="str">
        <f t="shared" ref="A161:A163" si="165">B161&amp;"_"&amp;TEXT(D161,"00")</f>
        <v>RushRobotSphere_01</v>
      </c>
      <c r="B161" s="10" t="s">
        <v>554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8</v>
      </c>
      <c r="J161" s="1">
        <v>2</v>
      </c>
      <c r="K161" s="1">
        <v>5</v>
      </c>
      <c r="L161" s="1">
        <v>0</v>
      </c>
      <c r="N161" s="1">
        <v>0</v>
      </c>
      <c r="O161" s="7">
        <f t="shared" ref="O161:O163" ca="1" si="166">IF(NOT(ISBLANK(N161)),N161,
IF(ISBLANK(M161),"",
VLOOKUP(M161,OFFSET(INDIRECT("$A:$B"),0,MATCH(M$1&amp;"_Verify",INDIRECT("$1:$1"),0)-1),2,0)
))</f>
        <v>0</v>
      </c>
      <c r="P161" s="1">
        <v>-1</v>
      </c>
      <c r="S161" s="7" t="str">
        <f t="shared" ref="S161:S163" ca="1" si="167">IF(NOT(ISBLANK(R161)),R161,
IF(ISBLANK(Q161),"",
VLOOKUP(Q161,OFFSET(INDIRECT("$A:$B"),0,MATCH(Q$1&amp;"_Verify",INDIRECT("$1:$1"),0)-1),2,0)
))</f>
        <v/>
      </c>
      <c r="T161" s="1" t="s">
        <v>541</v>
      </c>
      <c r="U161" s="1">
        <f>1/1.25*(6/5)*1.25</f>
        <v>1.2</v>
      </c>
    </row>
    <row r="162" spans="1:23" x14ac:dyDescent="0.3">
      <c r="A162" s="1" t="str">
        <f t="shared" si="165"/>
        <v>SlowDebuffCyc_01</v>
      </c>
      <c r="B162" s="10" t="s">
        <v>573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AddActorState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66"/>
        <v/>
      </c>
      <c r="S162" s="7" t="str">
        <f t="shared" ca="1" si="167"/>
        <v/>
      </c>
      <c r="T162" s="1" t="s">
        <v>574</v>
      </c>
    </row>
    <row r="163" spans="1:23" x14ac:dyDescent="0.3">
      <c r="A163" s="1" t="str">
        <f t="shared" si="165"/>
        <v>AS_SlowCyc_01</v>
      </c>
      <c r="B163" s="1" t="s">
        <v>575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-0.5</v>
      </c>
      <c r="M163" s="1" t="s">
        <v>155</v>
      </c>
      <c r="O163" s="7">
        <f t="shared" ca="1" si="166"/>
        <v>10</v>
      </c>
      <c r="R163" s="1">
        <v>1</v>
      </c>
      <c r="S163" s="7">
        <f t="shared" ca="1" si="167"/>
        <v>1</v>
      </c>
      <c r="W163" s="1" t="s">
        <v>584</v>
      </c>
    </row>
    <row r="164" spans="1:23" x14ac:dyDescent="0.3">
      <c r="A164" s="1" t="str">
        <f t="shared" ref="A164" si="168">B164&amp;"_"&amp;TEXT(D164,"00")</f>
        <v>TeleportWarAssassin_01</v>
      </c>
      <c r="B164" s="1" t="s">
        <v>581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0.8</v>
      </c>
      <c r="J164" s="1">
        <v>1.5</v>
      </c>
      <c r="N164" s="1">
        <v>0</v>
      </c>
      <c r="O164" s="7">
        <f t="shared" ref="O164" ca="1" si="169">IF(NOT(ISBLANK(N164)),N164,
IF(ISBLANK(M164),"",
VLOOKUP(M164,OFFSET(INDIRECT("$A:$B"),0,MATCH(M$1&amp;"_Verify",INDIRECT("$1:$1"),0)-1),2,0)
))</f>
        <v>0</v>
      </c>
      <c r="S164" s="7" t="str">
        <f t="shared" ref="S164" ca="1" si="170">IF(NOT(ISBLANK(R164)),R164,
IF(ISBLANK(Q164),"",
VLOOKUP(Q164,OFFSET(INDIRECT("$A:$B"),0,MATCH(Q$1&amp;"_Verify",INDIRECT("$1:$1"),0)-1),2,0)
))</f>
        <v/>
      </c>
      <c r="T164" s="1" t="s">
        <v>578</v>
      </c>
      <c r="W164" s="1" t="s">
        <v>583</v>
      </c>
    </row>
    <row r="165" spans="1:23" x14ac:dyDescent="0.3">
      <c r="A165" s="1" t="str">
        <f t="shared" ref="A165" si="171">B165&amp;"_"&amp;TEXT(D165,"00")</f>
        <v>TeleportWarAssassin_Red_01</v>
      </c>
      <c r="B165" s="1" t="s">
        <v>902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1.5</v>
      </c>
      <c r="N165" s="1">
        <v>0</v>
      </c>
      <c r="O165" s="7">
        <f t="shared" ref="O165" ca="1" si="172">IF(NOT(ISBLANK(N165)),N165,
IF(ISBLANK(M165),"",
VLOOKUP(M165,OFFSET(INDIRECT("$A:$B"),0,MATCH(M$1&amp;"_Verify",INDIRECT("$1:$1"),0)-1),2,0)
))</f>
        <v>0</v>
      </c>
      <c r="S165" s="7" t="str">
        <f t="shared" ref="S165" ca="1" si="173">IF(NOT(ISBLANK(R165)),R165,
IF(ISBLANK(Q165),"",
VLOOKUP(Q165,OFFSET(INDIRECT("$A:$B"),0,MATCH(Q$1&amp;"_Verify",INDIRECT("$1:$1"),0)-1),2,0)
))</f>
        <v/>
      </c>
      <c r="T165" s="1" t="s">
        <v>903</v>
      </c>
      <c r="W165" s="1" t="s">
        <v>840</v>
      </c>
    </row>
    <row r="166" spans="1:23" x14ac:dyDescent="0.3">
      <c r="A166" s="1" t="str">
        <f t="shared" ref="A166" si="174">B166&amp;"_"&amp;TEXT(D166,"00")</f>
        <v>TeleportWarAssassin_RedRandom_01</v>
      </c>
      <c r="B166" s="1" t="s">
        <v>905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2.2000000000000002</v>
      </c>
      <c r="N166" s="1">
        <v>4</v>
      </c>
      <c r="O166" s="7">
        <f t="shared" ref="O166" ca="1" si="175">IF(NOT(ISBLANK(N166)),N166,
IF(ISBLANK(M166),"",
VLOOKUP(M166,OFFSET(INDIRECT("$A:$B"),0,MATCH(M$1&amp;"_Verify",INDIRECT("$1:$1"),0)-1),2,0)
))</f>
        <v>4</v>
      </c>
      <c r="S166" s="7" t="str">
        <f t="shared" ref="S166" ca="1" si="176">IF(NOT(ISBLANK(R166)),R166,
IF(ISBLANK(Q166),"",
VLOOKUP(Q166,OFFSET(INDIRECT("$A:$B"),0,MATCH(Q$1&amp;"_Verify",INDIRECT("$1:$1"),0)-1),2,0)
))</f>
        <v/>
      </c>
      <c r="T166" s="1" t="s">
        <v>904</v>
      </c>
      <c r="W166" s="1" t="s">
        <v>840</v>
      </c>
    </row>
    <row r="167" spans="1:23" x14ac:dyDescent="0.3">
      <c r="A167" s="1" t="str">
        <f t="shared" ref="A167" si="177">B167&amp;"_"&amp;TEXT(D167,"00")</f>
        <v>TeleportWarAssassin_RedRandom2_01</v>
      </c>
      <c r="B167" s="1" t="s">
        <v>907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2.2000000000000002</v>
      </c>
      <c r="N167" s="1">
        <v>4</v>
      </c>
      <c r="O167" s="7">
        <f t="shared" ref="O167" ca="1" si="178">IF(NOT(ISBLANK(N167)),N167,
IF(ISBLANK(M167),"",
VLOOKUP(M167,OFFSET(INDIRECT("$A:$B"),0,MATCH(M$1&amp;"_Verify",INDIRECT("$1:$1"),0)-1),2,0)
))</f>
        <v>4</v>
      </c>
      <c r="S167" s="7" t="str">
        <f t="shared" ref="S167" ca="1" si="179">IF(NOT(ISBLANK(R167)),R167,
IF(ISBLANK(Q167),"",
VLOOKUP(Q167,OFFSET(INDIRECT("$A:$B"),0,MATCH(Q$1&amp;"_Verify",INDIRECT("$1:$1"),0)-1),2,0)
))</f>
        <v/>
      </c>
      <c r="T167" s="1" t="s">
        <v>906</v>
      </c>
      <c r="W167" s="1" t="s">
        <v>840</v>
      </c>
    </row>
    <row r="168" spans="1:23" x14ac:dyDescent="0.3">
      <c r="A168" s="1" t="str">
        <f t="shared" ref="A168" si="180">B168&amp;"_"&amp;TEXT(D168,"00")</f>
        <v>TeleportZippermouth_Green_01</v>
      </c>
      <c r="B168" s="1" t="s">
        <v>594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0.8</v>
      </c>
      <c r="K168" s="1">
        <v>0</v>
      </c>
      <c r="L168" s="1">
        <v>0</v>
      </c>
      <c r="N168" s="1">
        <v>1</v>
      </c>
      <c r="O168" s="7">
        <f t="shared" ref="O168" ca="1" si="181">IF(NOT(ISBLANK(N168)),N168,
IF(ISBLANK(M168),"",
VLOOKUP(M168,OFFSET(INDIRECT("$A:$B"),0,MATCH(M$1&amp;"_Verify",INDIRECT("$1:$1"),0)-1),2,0)
))</f>
        <v>1</v>
      </c>
      <c r="S168" s="7" t="str">
        <f t="shared" ref="S168" ca="1" si="182">IF(NOT(ISBLANK(R168)),R168,
IF(ISBLANK(Q168),"",
VLOOKUP(Q168,OFFSET(INDIRECT("$A:$B"),0,MATCH(Q$1&amp;"_Verify",INDIRECT("$1:$1"),0)-1),2,0)
))</f>
        <v/>
      </c>
      <c r="T168" s="1" t="s">
        <v>578</v>
      </c>
      <c r="W168" s="1" t="s">
        <v>583</v>
      </c>
    </row>
    <row r="169" spans="1:23" x14ac:dyDescent="0.3">
      <c r="A169" s="1" t="str">
        <f t="shared" ref="A169:A171" si="183">B169&amp;"_"&amp;TEXT(D169,"00")</f>
        <v>RotateZippermouth_Green_01</v>
      </c>
      <c r="B169" s="1" t="s">
        <v>596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6</v>
      </c>
      <c r="J169" s="1">
        <v>360</v>
      </c>
      <c r="O169" s="7" t="str">
        <f t="shared" ref="O169:O171" ca="1" si="184">IF(NOT(ISBLANK(N169)),N169,
IF(ISBLANK(M169),"",
VLOOKUP(M169,OFFSET(INDIRECT("$A:$B"),0,MATCH(M$1&amp;"_Verify",INDIRECT("$1:$1"),0)-1),2,0)
))</f>
        <v/>
      </c>
      <c r="S169" s="7" t="str">
        <f t="shared" ref="S169" ca="1" si="185">IF(NOT(ISBLANK(R169)),R169,
IF(ISBLANK(Q169),"",
VLOOKUP(Q169,OFFSET(INDIRECT("$A:$B"),0,MATCH(Q$1&amp;"_Verify",INDIRECT("$1:$1"),0)-1),2,0)
))</f>
        <v/>
      </c>
      <c r="T169" s="1" t="s">
        <v>598</v>
      </c>
    </row>
    <row r="170" spans="1:23" x14ac:dyDescent="0.3">
      <c r="A170" s="1" t="str">
        <f t="shared" ref="A170" si="186">B170&amp;"_"&amp;TEXT(D170,"00")</f>
        <v>RotateZippermouth_Black_01</v>
      </c>
      <c r="B170" s="1" t="s">
        <v>751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Rotate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360</v>
      </c>
      <c r="O170" s="7" t="str">
        <f t="shared" ref="O170" ca="1" si="187">IF(NOT(ISBLANK(N170)),N170,
IF(ISBLANK(M170),"",
VLOOKUP(M170,OFFSET(INDIRECT("$A:$B"),0,MATCH(M$1&amp;"_Verify",INDIRECT("$1:$1"),0)-1),2,0)
))</f>
        <v/>
      </c>
      <c r="S170" s="7" t="str">
        <f t="shared" ref="S170" ca="1" si="188">IF(NOT(ISBLANK(R170)),R170,
IF(ISBLANK(Q170),"",
VLOOKUP(Q170,OFFSET(INDIRECT("$A:$B"),0,MATCH(Q$1&amp;"_Verify",INDIRECT("$1:$1"),0)-1),2,0)
))</f>
        <v/>
      </c>
      <c r="T170" s="1" t="s">
        <v>598</v>
      </c>
    </row>
    <row r="171" spans="1:23" x14ac:dyDescent="0.3">
      <c r="A171" s="1" t="str">
        <f t="shared" si="183"/>
        <v>TeleportOneEyedWizard_BlueClose_01</v>
      </c>
      <c r="B171" s="1" t="s">
        <v>602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2</v>
      </c>
      <c r="O171" s="7">
        <f t="shared" ca="1" si="184"/>
        <v>2</v>
      </c>
      <c r="S171" s="7" t="str">
        <f t="shared" ca="1" si="2"/>
        <v/>
      </c>
      <c r="T171" s="1" t="s">
        <v>604</v>
      </c>
      <c r="U171" s="1" t="s">
        <v>615</v>
      </c>
      <c r="W171" s="1" t="s">
        <v>583</v>
      </c>
    </row>
    <row r="172" spans="1:23" x14ac:dyDescent="0.3">
      <c r="A172" s="1" t="str">
        <f t="shared" ref="A172:A175" si="189">B172&amp;"_"&amp;TEXT(D172,"00")</f>
        <v>TeleportOneEyedWizard_BlueFar_01</v>
      </c>
      <c r="B172" s="1" t="s">
        <v>603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3</v>
      </c>
      <c r="O172" s="7">
        <f t="shared" ref="O172:O175" ca="1" si="190">IF(NOT(ISBLANK(N172)),N172,
IF(ISBLANK(M172),"",
VLOOKUP(M172,OFFSET(INDIRECT("$A:$B"),0,MATCH(M$1&amp;"_Verify",INDIRECT("$1:$1"),0)-1),2,0)
))</f>
        <v>3</v>
      </c>
      <c r="S172" s="7" t="str">
        <f t="shared" ca="1" si="2"/>
        <v/>
      </c>
      <c r="T172" s="1" t="s">
        <v>605</v>
      </c>
      <c r="U172" s="1" t="s">
        <v>615</v>
      </c>
      <c r="W172" s="1" t="s">
        <v>583</v>
      </c>
    </row>
    <row r="173" spans="1:23" x14ac:dyDescent="0.3">
      <c r="A173" s="1" t="str">
        <f t="shared" si="189"/>
        <v>TeleportOneEyedWizard_GreenClose_01</v>
      </c>
      <c r="B173" s="1" t="s">
        <v>898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1</v>
      </c>
      <c r="N173" s="1">
        <v>2</v>
      </c>
      <c r="O173" s="7">
        <f t="shared" ca="1" si="190"/>
        <v>2</v>
      </c>
      <c r="S173" s="7" t="str">
        <f t="shared" ref="S173:S174" ca="1" si="191">IF(NOT(ISBLANK(R173)),R173,
IF(ISBLANK(Q173),"",
VLOOKUP(Q173,OFFSET(INDIRECT("$A:$B"),0,MATCH(Q$1&amp;"_Verify",INDIRECT("$1:$1"),0)-1),2,0)
))</f>
        <v/>
      </c>
      <c r="T173" s="1" t="s">
        <v>896</v>
      </c>
      <c r="U173" s="1" t="s">
        <v>900</v>
      </c>
      <c r="W173" s="1" t="s">
        <v>840</v>
      </c>
    </row>
    <row r="174" spans="1:23" x14ac:dyDescent="0.3">
      <c r="A174" s="1" t="str">
        <f t="shared" ref="A174" si="192">B174&amp;"_"&amp;TEXT(D174,"00")</f>
        <v>TeleportOneEyedWizard_GreenFar_01</v>
      </c>
      <c r="B174" s="1" t="s">
        <v>899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1</v>
      </c>
      <c r="N174" s="1">
        <v>3</v>
      </c>
      <c r="O174" s="7">
        <f t="shared" ref="O174" ca="1" si="193">IF(NOT(ISBLANK(N174)),N174,
IF(ISBLANK(M174),"",
VLOOKUP(M174,OFFSET(INDIRECT("$A:$B"),0,MATCH(M$1&amp;"_Verify",INDIRECT("$1:$1"),0)-1),2,0)
))</f>
        <v>3</v>
      </c>
      <c r="S174" s="7" t="str">
        <f t="shared" ca="1" si="191"/>
        <v/>
      </c>
      <c r="T174" s="1" t="s">
        <v>897</v>
      </c>
      <c r="U174" s="1" t="s">
        <v>900</v>
      </c>
      <c r="W174" s="1" t="s">
        <v>840</v>
      </c>
    </row>
    <row r="175" spans="1:23" x14ac:dyDescent="0.3">
      <c r="A175" s="1" t="str">
        <f t="shared" si="189"/>
        <v>RushHeavyKnight_YellowFirst_01</v>
      </c>
      <c r="B175" s="10" t="s">
        <v>607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1.5</v>
      </c>
      <c r="K175" s="1">
        <v>2</v>
      </c>
      <c r="L175" s="1">
        <v>0</v>
      </c>
      <c r="N175" s="1">
        <v>1</v>
      </c>
      <c r="O175" s="7">
        <f t="shared" ca="1" si="190"/>
        <v>1</v>
      </c>
      <c r="P175" s="1">
        <v>-1</v>
      </c>
      <c r="S175" s="7" t="str">
        <f t="shared" ca="1" si="2"/>
        <v/>
      </c>
      <c r="T175" s="1" t="s">
        <v>613</v>
      </c>
      <c r="U175" s="1">
        <f>1/1.25*(6/5)*1.5625</f>
        <v>1.5</v>
      </c>
    </row>
    <row r="176" spans="1:23" x14ac:dyDescent="0.3">
      <c r="A176" s="1" t="str">
        <f t="shared" ref="A176:A210" si="194">B176&amp;"_"&amp;TEXT(D176,"00")</f>
        <v>RushHeavyKnight_YellowSecond_01</v>
      </c>
      <c r="B176" s="10" t="s">
        <v>611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4.2</v>
      </c>
      <c r="J176" s="1">
        <v>1.5</v>
      </c>
      <c r="K176" s="1">
        <v>1</v>
      </c>
      <c r="L176" s="1">
        <v>0</v>
      </c>
      <c r="N176" s="1">
        <v>1</v>
      </c>
      <c r="O176" s="7">
        <f t="shared" ref="O176:O210" ca="1" si="195">IF(NOT(ISBLANK(N176)),N176,
IF(ISBLANK(M176),"",
VLOOKUP(M176,OFFSET(INDIRECT("$A:$B"),0,MATCH(M$1&amp;"_Verify",INDIRECT("$1:$1"),0)-1),2,0)
))</f>
        <v>1</v>
      </c>
      <c r="P176" s="1">
        <v>-1</v>
      </c>
      <c r="S176" s="7" t="str">
        <f t="shared" ca="1" si="2"/>
        <v/>
      </c>
      <c r="T176" s="1" t="s">
        <v>614</v>
      </c>
      <c r="U176" s="1">
        <f t="shared" ref="U176:U177" si="196">1/1.25*(6/5)*1.5625</f>
        <v>1.5</v>
      </c>
    </row>
    <row r="177" spans="1:23" x14ac:dyDescent="0.3">
      <c r="A177" s="1" t="str">
        <f t="shared" si="194"/>
        <v>RushHeavyKnight_YellowThird_01</v>
      </c>
      <c r="B177" s="10" t="s">
        <v>612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4.2</v>
      </c>
      <c r="J177" s="1">
        <v>0.2</v>
      </c>
      <c r="K177" s="1">
        <v>-3</v>
      </c>
      <c r="L177" s="1">
        <v>0</v>
      </c>
      <c r="N177" s="1">
        <v>1</v>
      </c>
      <c r="O177" s="7">
        <f t="shared" ca="1" si="195"/>
        <v>1</v>
      </c>
      <c r="P177" s="1">
        <v>200</v>
      </c>
      <c r="S177" s="7" t="str">
        <f t="shared" ca="1" si="2"/>
        <v/>
      </c>
      <c r="T177" s="1" t="s">
        <v>541</v>
      </c>
      <c r="U177" s="1">
        <f t="shared" si="196"/>
        <v>1.5</v>
      </c>
    </row>
    <row r="178" spans="1:23" x14ac:dyDescent="0.3">
      <c r="A178" s="1" t="str">
        <f>B178&amp;"_"&amp;TEXT(D178,"00")</f>
        <v>SuicidePolygonalMagma_Blue_01</v>
      </c>
      <c r="B178" s="10" t="s">
        <v>642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Suicide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N178" s="1">
        <v>1</v>
      </c>
      <c r="O178" s="7">
        <f ca="1">IF(NOT(ISBLANK(N178)),N178,
IF(ISBLANK(M178),"",
VLOOKUP(M178,OFFSET(INDIRECT("$A:$B"),0,MATCH(M$1&amp;"_Verify",INDIRECT("$1:$1"),0)-1),2,0)
))</f>
        <v>1</v>
      </c>
      <c r="S178" s="7" t="str">
        <f t="shared" ca="1" si="2"/>
        <v/>
      </c>
      <c r="T178" s="1" t="s">
        <v>638</v>
      </c>
    </row>
    <row r="179" spans="1:23" x14ac:dyDescent="0.3">
      <c r="A179" s="1" t="str">
        <f>B179&amp;"_"&amp;TEXT(D179,"00")</f>
        <v>SleepingDragonTerrorBringer_Red_01</v>
      </c>
      <c r="B179" s="10" t="s">
        <v>727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MonsterSleeping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</v>
      </c>
      <c r="O179" s="7" t="str">
        <f ca="1">IF(NOT(ISBLANK(N179)),N179,
IF(ISBLANK(M179),"",
VLOOKUP(M179,OFFSET(INDIRECT("$A:$B"),0,MATCH(M$1&amp;"_Verify",INDIRECT("$1:$1"),0)-1),2,0)
))</f>
        <v/>
      </c>
      <c r="S179" s="7" t="str">
        <f t="shared" ca="1" si="2"/>
        <v/>
      </c>
      <c r="T179" s="1" t="s">
        <v>729</v>
      </c>
      <c r="U179" s="1" t="s">
        <v>730</v>
      </c>
    </row>
    <row r="180" spans="1:23" x14ac:dyDescent="0.3">
      <c r="A180" s="1" t="str">
        <f>B180&amp;"_"&amp;TEXT(D180,"00")</f>
        <v>BurrowOnStartRtsTurret_01</v>
      </c>
      <c r="B180" s="10" t="s">
        <v>735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BurrowOnStart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7" t="str">
        <f ca="1">IF(NOT(ISBLANK(N180)),N180,
IF(ISBLANK(M180),"",
VLOOKUP(M180,OFFSET(INDIRECT("$A:$B"),0,MATCH(M$1&amp;"_Verify",INDIRECT("$1:$1"),0)-1),2,0)
))</f>
        <v/>
      </c>
      <c r="S180" s="7" t="str">
        <f t="shared" ca="1" si="2"/>
        <v/>
      </c>
    </row>
    <row r="181" spans="1:23" x14ac:dyDescent="0.3">
      <c r="A181" s="1" t="str">
        <f t="shared" ref="A181" si="197">B181&amp;"_"&amp;TEXT(D181,"00")</f>
        <v>AddForceDragonTerrorBringer_Red_01</v>
      </c>
      <c r="B181" s="10" t="s">
        <v>731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AddForce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N181" s="1">
        <v>0</v>
      </c>
      <c r="O181" s="7">
        <f t="shared" ref="O181" ca="1" si="198">IF(NOT(ISBLANK(N181)),N181,
IF(ISBLANK(M181),"",
VLOOKUP(M181,OFFSET(INDIRECT("$A:$B"),0,MATCH(M$1&amp;"_Verify",INDIRECT("$1:$1"),0)-1),2,0)
))</f>
        <v>0</v>
      </c>
      <c r="S181" s="7" t="str">
        <f t="shared" ca="1" si="2"/>
        <v/>
      </c>
    </row>
    <row r="182" spans="1:23" x14ac:dyDescent="0.3">
      <c r="A182" s="1" t="str">
        <f t="shared" ref="A182:A186" si="199">B182&amp;"_"&amp;TEXT(D182,"00")</f>
        <v>JumpAttackRobotTwo_01</v>
      </c>
      <c r="B182" s="10" t="s">
        <v>746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Jump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6.5</v>
      </c>
      <c r="J182" s="1">
        <v>2</v>
      </c>
      <c r="L182" s="1">
        <v>0.4</v>
      </c>
      <c r="N182" s="1">
        <v>1</v>
      </c>
      <c r="O182" s="7">
        <f t="shared" ref="O182:O186" ca="1" si="200">IF(NOT(ISBLANK(N182)),N182,
IF(ISBLANK(M182),"",
VLOOKUP(M182,OFFSET(INDIRECT("$A:$B"),0,MATCH(M$1&amp;"_Verify",INDIRECT("$1:$1"),0)-1),2,0)
))</f>
        <v>1</v>
      </c>
      <c r="S182" s="7" t="str">
        <f t="shared" ref="S182:S186" ca="1" si="201">IF(NOT(ISBLANK(R182)),R182,
IF(ISBLANK(Q182),"",
VLOOKUP(Q182,OFFSET(INDIRECT("$A:$B"),0,MATCH(Q$1&amp;"_Verify",INDIRECT("$1:$1"),0)-1),2,0)
))</f>
        <v/>
      </c>
      <c r="T182" s="1" t="s">
        <v>750</v>
      </c>
    </row>
    <row r="183" spans="1:23" x14ac:dyDescent="0.3">
      <c r="A183" s="1" t="str">
        <f t="shared" si="199"/>
        <v>JumpRunRobotTwo_01</v>
      </c>
      <c r="B183" s="10" t="s">
        <v>748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Jump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6.5</v>
      </c>
      <c r="J183" s="1">
        <v>2</v>
      </c>
      <c r="L183" s="1">
        <v>8</v>
      </c>
      <c r="N183" s="1">
        <v>2</v>
      </c>
      <c r="O183" s="7">
        <f t="shared" ca="1" si="200"/>
        <v>2</v>
      </c>
      <c r="S183" s="7" t="str">
        <f t="shared" ca="1" si="201"/>
        <v/>
      </c>
      <c r="T183" s="1" t="s">
        <v>750</v>
      </c>
    </row>
    <row r="184" spans="1:23" x14ac:dyDescent="0.3">
      <c r="A184" s="1" t="str">
        <f t="shared" si="199"/>
        <v>TeleportArcherySamuraiUp_01</v>
      </c>
      <c r="B184" s="1" t="s">
        <v>769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6</v>
      </c>
      <c r="N184" s="1">
        <v>1</v>
      </c>
      <c r="O184" s="7">
        <f t="shared" ca="1" si="200"/>
        <v>1</v>
      </c>
      <c r="S184" s="7" t="str">
        <f t="shared" ca="1" si="201"/>
        <v/>
      </c>
      <c r="T184" s="1" t="s">
        <v>578</v>
      </c>
      <c r="W184" s="1" t="s">
        <v>583</v>
      </c>
    </row>
    <row r="185" spans="1:23" x14ac:dyDescent="0.3">
      <c r="A185" s="1" t="str">
        <f t="shared" si="199"/>
        <v>TeleportArcherySamuraiDown_01</v>
      </c>
      <c r="B185" s="1" t="s">
        <v>771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0.5</v>
      </c>
      <c r="K185" s="1">
        <v>0</v>
      </c>
      <c r="L185" s="1">
        <v>-7</v>
      </c>
      <c r="N185" s="1">
        <v>1</v>
      </c>
      <c r="O185" s="7">
        <f t="shared" ca="1" si="200"/>
        <v>1</v>
      </c>
      <c r="S185" s="7" t="str">
        <f t="shared" ca="1" si="201"/>
        <v/>
      </c>
      <c r="T185" s="1" t="s">
        <v>578</v>
      </c>
      <c r="W185" s="1" t="s">
        <v>583</v>
      </c>
    </row>
    <row r="186" spans="1:23" x14ac:dyDescent="0.3">
      <c r="A186" s="1" t="str">
        <f t="shared" si="199"/>
        <v>RotateArcherySamurai_01</v>
      </c>
      <c r="B186" s="1" t="s">
        <v>772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2.5</v>
      </c>
      <c r="J186" s="1">
        <v>0</v>
      </c>
      <c r="O186" s="7" t="str">
        <f t="shared" ca="1" si="200"/>
        <v/>
      </c>
      <c r="S186" s="7" t="str">
        <f t="shared" ca="1" si="201"/>
        <v/>
      </c>
      <c r="T186" s="1" t="s">
        <v>598</v>
      </c>
    </row>
    <row r="187" spans="1:23" x14ac:dyDescent="0.3">
      <c r="A187" s="1" t="str">
        <f t="shared" ref="A187:A190" si="202">B187&amp;"_"&amp;TEXT(D187,"00")</f>
        <v>GiveAffectorValueMushroomDee_01</v>
      </c>
      <c r="B187" s="1" t="s">
        <v>827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GiveAffectorValue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N187" s="1">
        <v>1</v>
      </c>
      <c r="O187" s="7">
        <f t="shared" ref="O187:O190" ca="1" si="203">IF(NOT(ISBLANK(N187)),N187,
IF(ISBLANK(M187),"",
VLOOKUP(M187,OFFSET(INDIRECT("$A:$B"),0,MATCH(M$1&amp;"_Verify",INDIRECT("$1:$1"),0)-1),2,0)
))</f>
        <v>1</v>
      </c>
      <c r="S187" s="7" t="str">
        <f t="shared" ref="S187:S190" ca="1" si="204">IF(NOT(ISBLANK(R187)),R187,
IF(ISBLANK(Q187),"",
VLOOKUP(Q187,OFFSET(INDIRECT("$A:$B"),0,MATCH(Q$1&amp;"_Verify",INDIRECT("$1:$1"),0)-1),2,0)
))</f>
        <v/>
      </c>
      <c r="T187" s="1" t="s">
        <v>829</v>
      </c>
      <c r="U187" s="1" t="s">
        <v>852</v>
      </c>
      <c r="W187" s="1" t="s">
        <v>831</v>
      </c>
    </row>
    <row r="188" spans="1:23" x14ac:dyDescent="0.3">
      <c r="A188" s="1" t="str">
        <f t="shared" si="202"/>
        <v>AS_AngryDee_01</v>
      </c>
      <c r="B188" s="1" t="s">
        <v>854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15</v>
      </c>
      <c r="J188" s="1">
        <v>0.75</v>
      </c>
      <c r="M188" s="1" t="s">
        <v>163</v>
      </c>
      <c r="O188" s="7">
        <f t="shared" ca="1" si="203"/>
        <v>19</v>
      </c>
      <c r="S188" s="7" t="str">
        <f t="shared" ca="1" si="204"/>
        <v/>
      </c>
    </row>
    <row r="189" spans="1:23" x14ac:dyDescent="0.3">
      <c r="A189" s="1" t="str">
        <f t="shared" si="202"/>
        <v>TeleportLadyPirateIn_01</v>
      </c>
      <c r="B189" s="1" t="s">
        <v>836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-0.5</v>
      </c>
      <c r="N189" s="1">
        <v>1</v>
      </c>
      <c r="O189" s="7">
        <f t="shared" ca="1" si="203"/>
        <v>1</v>
      </c>
      <c r="S189" s="7" t="str">
        <f t="shared" ca="1" si="204"/>
        <v/>
      </c>
      <c r="T189" s="1" t="s">
        <v>841</v>
      </c>
      <c r="W189" s="1" t="s">
        <v>840</v>
      </c>
    </row>
    <row r="190" spans="1:23" x14ac:dyDescent="0.3">
      <c r="A190" s="1" t="str">
        <f t="shared" si="202"/>
        <v>TeleportLadyPirateOut_01</v>
      </c>
      <c r="B190" s="1" t="s">
        <v>838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2.5</v>
      </c>
      <c r="N190" s="1">
        <v>1</v>
      </c>
      <c r="O190" s="7">
        <f t="shared" ca="1" si="203"/>
        <v>1</v>
      </c>
      <c r="S190" s="7" t="str">
        <f t="shared" ca="1" si="204"/>
        <v/>
      </c>
      <c r="T190" s="1" t="s">
        <v>842</v>
      </c>
      <c r="W190" s="1" t="s">
        <v>840</v>
      </c>
    </row>
    <row r="191" spans="1:23" x14ac:dyDescent="0.3">
      <c r="A191" s="1" t="str">
        <f t="shared" ref="A191:A192" si="205">B191&amp;"_"&amp;TEXT(D191,"00")</f>
        <v>CastLadyPirate_01</v>
      </c>
      <c r="B191" s="1" t="s">
        <v>844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Cast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4.5</v>
      </c>
      <c r="O191" s="7" t="str">
        <f t="shared" ref="O191:O192" ca="1" si="206">IF(NOT(ISBLANK(N191)),N191,
IF(ISBLANK(M191),"",
VLOOKUP(M191,OFFSET(INDIRECT("$A:$B"),0,MATCH(M$1&amp;"_Verify",INDIRECT("$1:$1"),0)-1),2,0)
))</f>
        <v/>
      </c>
      <c r="S191" s="7" t="str">
        <f t="shared" ref="S191:S192" ca="1" si="207">IF(NOT(ISBLANK(R191)),R191,
IF(ISBLANK(Q191),"",
VLOOKUP(Q191,OFFSET(INDIRECT("$A:$B"),0,MATCH(Q$1&amp;"_Verify",INDIRECT("$1:$1"),0)-1),2,0)
))</f>
        <v/>
      </c>
      <c r="T191" s="1" t="s">
        <v>847</v>
      </c>
      <c r="U191" s="1" t="s">
        <v>848</v>
      </c>
    </row>
    <row r="192" spans="1:23" x14ac:dyDescent="0.3">
      <c r="A192" s="1" t="str">
        <f t="shared" si="205"/>
        <v>RushBeholder_01</v>
      </c>
      <c r="B192" s="1" t="s">
        <v>858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4</v>
      </c>
      <c r="K192" s="1">
        <v>3</v>
      </c>
      <c r="L192" s="1">
        <v>0</v>
      </c>
      <c r="N192" s="1">
        <v>1</v>
      </c>
      <c r="O192" s="7">
        <f t="shared" ca="1" si="206"/>
        <v>1</v>
      </c>
      <c r="P192" s="1">
        <v>-1</v>
      </c>
      <c r="S192" s="7" t="str">
        <f t="shared" ca="1" si="207"/>
        <v/>
      </c>
      <c r="T192" s="1" t="s">
        <v>856</v>
      </c>
      <c r="U192" s="1">
        <f>1/1.25*(6/5)*1.25</f>
        <v>1.2</v>
      </c>
    </row>
    <row r="193" spans="1:23" x14ac:dyDescent="0.3">
      <c r="A193" s="1" t="str">
        <f t="shared" ref="A193:A197" si="208">B193&amp;"_"&amp;TEXT(D193,"00")</f>
        <v>RushBeholderCenter_01</v>
      </c>
      <c r="B193" s="1" t="s">
        <v>861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0.1</v>
      </c>
      <c r="K193" s="1">
        <v>0</v>
      </c>
      <c r="N193" s="1">
        <v>4</v>
      </c>
      <c r="O193" s="7">
        <f t="shared" ref="O193:O197" ca="1" si="209">IF(NOT(ISBLANK(N193)),N193,
IF(ISBLANK(M193),"",
VLOOKUP(M193,OFFSET(INDIRECT("$A:$B"),0,MATCH(M$1&amp;"_Verify",INDIRECT("$1:$1"),0)-1),2,0)
))</f>
        <v>4</v>
      </c>
      <c r="P193" s="1">
        <v>-1</v>
      </c>
      <c r="S193" s="7" t="str">
        <f t="shared" ref="S193:S197" ca="1" si="210">IF(NOT(ISBLANK(R193)),R193,
IF(ISBLANK(Q193),"",
VLOOKUP(Q193,OFFSET(INDIRECT("$A:$B"),0,MATCH(Q$1&amp;"_Verify",INDIRECT("$1:$1"),0)-1),2,0)
))</f>
        <v/>
      </c>
      <c r="T193" s="1" t="s">
        <v>865</v>
      </c>
      <c r="U193" s="1">
        <f>1/1.25*(6/5)*1.25</f>
        <v>1.2</v>
      </c>
      <c r="V193" s="1" t="s">
        <v>864</v>
      </c>
    </row>
    <row r="194" spans="1:23" x14ac:dyDescent="0.3">
      <c r="A194" s="1" t="str">
        <f t="shared" si="208"/>
        <v>HealOverTimeDruidTent_01</v>
      </c>
      <c r="B194" s="1" t="s">
        <v>867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60</v>
      </c>
      <c r="J194" s="1">
        <v>1</v>
      </c>
      <c r="K194" s="1">
        <v>-1.6667000000000001E-2</v>
      </c>
      <c r="O194" s="7" t="str">
        <f t="shared" ca="1" si="209"/>
        <v/>
      </c>
      <c r="S194" s="7" t="str">
        <f t="shared" ca="1" si="210"/>
        <v/>
      </c>
    </row>
    <row r="195" spans="1:23" x14ac:dyDescent="0.3">
      <c r="A195" s="1" t="str">
        <f t="shared" si="208"/>
        <v>StunDebuffLancer_01</v>
      </c>
      <c r="B195" s="1" t="s">
        <v>877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AddActorState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09"/>
        <v/>
      </c>
      <c r="S195" s="7" t="str">
        <f t="shared" ca="1" si="210"/>
        <v/>
      </c>
      <c r="T195" s="1" t="s">
        <v>874</v>
      </c>
    </row>
    <row r="196" spans="1:23" x14ac:dyDescent="0.3">
      <c r="A196" s="1" t="str">
        <f t="shared" si="208"/>
        <v>GiveAffectorValuePlant_01</v>
      </c>
      <c r="B196" s="1" t="s">
        <v>884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GiveAffectorValue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886</v>
      </c>
      <c r="U196" s="1" t="s">
        <v>879</v>
      </c>
    </row>
    <row r="197" spans="1:23" x14ac:dyDescent="0.3">
      <c r="A197" s="1" t="str">
        <f t="shared" si="208"/>
        <v>AS_LoseTankerPlant_01</v>
      </c>
      <c r="B197" s="1" t="s">
        <v>882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0.1</v>
      </c>
      <c r="M197" s="1" t="s">
        <v>163</v>
      </c>
      <c r="O197" s="7">
        <f t="shared" ca="1" si="209"/>
        <v>19</v>
      </c>
      <c r="S197" s="7" t="str">
        <f t="shared" ca="1" si="210"/>
        <v/>
      </c>
    </row>
    <row r="198" spans="1:23" x14ac:dyDescent="0.3">
      <c r="A198" s="1" t="str">
        <f t="shared" ref="A198:A199" si="211">B198&amp;"_"&amp;TEXT(D198,"00")</f>
        <v>OnOffColliderWizard_01</v>
      </c>
      <c r="B198" s="1" t="s">
        <v>895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OnOffCollider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t="shared" ref="O198:O199" ca="1" si="212">IF(NOT(ISBLANK(N198)),N198,
IF(ISBLANK(M198),"",
VLOOKUP(M198,OFFSET(INDIRECT("$A:$B"),0,MATCH(M$1&amp;"_Verify",INDIRECT("$1:$1"),0)-1),2,0)
))</f>
        <v>1</v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V198" s="1" t="s">
        <v>893</v>
      </c>
      <c r="W198" s="1" t="s">
        <v>894</v>
      </c>
    </row>
    <row r="199" spans="1:23" x14ac:dyDescent="0.3">
      <c r="A199" s="1" t="str">
        <f t="shared" si="211"/>
        <v>RushDroidHeavy_White_01</v>
      </c>
      <c r="B199" s="1" t="s">
        <v>908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J199" s="1">
        <v>0.1</v>
      </c>
      <c r="N199" s="1">
        <v>4</v>
      </c>
      <c r="O199" s="7">
        <f t="shared" ca="1" si="212"/>
        <v>4</v>
      </c>
      <c r="P199" s="1">
        <v>-1</v>
      </c>
      <c r="S199" s="7" t="str">
        <f t="shared" ca="1" si="213"/>
        <v/>
      </c>
      <c r="T199" s="1" t="s">
        <v>910</v>
      </c>
      <c r="U199" s="1">
        <f>1/1.25*(6/5)*1.25</f>
        <v>1.2</v>
      </c>
      <c r="V199" s="1" t="s">
        <v>911</v>
      </c>
    </row>
    <row r="200" spans="1:23" x14ac:dyDescent="0.3">
      <c r="A200" s="1" t="str">
        <f t="shared" ref="A200:A207" si="214">B200&amp;"_"&amp;TEXT(D200,"00")</f>
        <v>RushTrollGiant_01</v>
      </c>
      <c r="B200" s="1" t="s">
        <v>943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</v>
      </c>
      <c r="J200" s="1">
        <v>2</v>
      </c>
      <c r="K200" s="1">
        <v>7</v>
      </c>
      <c r="L200" s="1">
        <v>0</v>
      </c>
      <c r="N200" s="1">
        <v>0</v>
      </c>
      <c r="O200" s="7">
        <f t="shared" ref="O200:O207" ca="1" si="215">IF(NOT(ISBLANK(N200)),N200,
IF(ISBLANK(M200),"",
VLOOKUP(M200,OFFSET(INDIRECT("$A:$B"),0,MATCH(M$1&amp;"_Verify",INDIRECT("$1:$1"),0)-1),2,0)
))</f>
        <v>0</v>
      </c>
      <c r="P200" s="1">
        <v>-1</v>
      </c>
      <c r="S200" s="7" t="str">
        <f t="shared" ref="S200:S207" ca="1" si="216">IF(NOT(ISBLANK(R200)),R200,
IF(ISBLANK(Q200),"",
VLOOKUP(Q200,OFFSET(INDIRECT("$A:$B"),0,MATCH(Q$1&amp;"_Verify",INDIRECT("$1:$1"),0)-1),2,0)
))</f>
        <v/>
      </c>
      <c r="T200" s="1" t="s">
        <v>856</v>
      </c>
      <c r="U200" s="1">
        <f>1/1.5*(3/4)*1.5</f>
        <v>0.75</v>
      </c>
    </row>
    <row r="201" spans="1:23" x14ac:dyDescent="0.3">
      <c r="A201" s="1" t="str">
        <f t="shared" si="214"/>
        <v>AddForceTrollGiant_01</v>
      </c>
      <c r="B201" s="1" t="s">
        <v>944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L201" s="1">
        <v>0.16</v>
      </c>
      <c r="N201" s="1">
        <v>0</v>
      </c>
      <c r="O201" s="7">
        <f t="shared" ca="1" si="215"/>
        <v>0</v>
      </c>
      <c r="R201" s="1">
        <v>1</v>
      </c>
      <c r="S201" s="7">
        <f t="shared" ca="1" si="216"/>
        <v>1</v>
      </c>
    </row>
    <row r="202" spans="1:23" x14ac:dyDescent="0.3">
      <c r="A202" s="1" t="str">
        <f t="shared" si="214"/>
        <v>TeleportArcherySamurai_Black_01</v>
      </c>
      <c r="B202" s="1" t="s">
        <v>947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N202" s="1">
        <v>2</v>
      </c>
      <c r="O202" s="7">
        <f t="shared" ca="1" si="215"/>
        <v>2</v>
      </c>
      <c r="S202" s="7" t="str">
        <f t="shared" ca="1" si="216"/>
        <v/>
      </c>
      <c r="T202" s="1" t="s">
        <v>949</v>
      </c>
      <c r="U202" s="1" t="s">
        <v>950</v>
      </c>
      <c r="W202" s="1" t="s">
        <v>840</v>
      </c>
    </row>
    <row r="203" spans="1:23" x14ac:dyDescent="0.3">
      <c r="A203" s="1" t="str">
        <f t="shared" si="214"/>
        <v>InvincibleFallenAngel_Yellow_01</v>
      </c>
      <c r="B203" s="1" t="s">
        <v>952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Invincible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1.1000000000000001</v>
      </c>
      <c r="O203" s="7" t="str">
        <f t="shared" ca="1" si="215"/>
        <v/>
      </c>
      <c r="S203" s="7" t="str">
        <f t="shared" ca="1" si="216"/>
        <v/>
      </c>
    </row>
    <row r="204" spans="1:23" x14ac:dyDescent="0.3">
      <c r="A204" s="1" t="str">
        <f t="shared" si="214"/>
        <v>CallBurrowNinjaAssassin_Red_01</v>
      </c>
      <c r="B204" s="1" t="s">
        <v>959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215"/>
        <v/>
      </c>
      <c r="Q204" s="1" t="s">
        <v>224</v>
      </c>
      <c r="S204" s="7">
        <f t="shared" ca="1" si="216"/>
        <v>4</v>
      </c>
      <c r="U204" s="1" t="s">
        <v>961</v>
      </c>
    </row>
    <row r="205" spans="1:23" x14ac:dyDescent="0.3">
      <c r="A205" s="1" t="str">
        <f t="shared" si="214"/>
        <v>BurrowNinjaAssassin_Red_01</v>
      </c>
      <c r="B205" s="1" t="s">
        <v>961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Burrow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K205" s="1">
        <v>0.5</v>
      </c>
      <c r="L205" s="1">
        <v>1</v>
      </c>
      <c r="O205" s="7" t="str">
        <f t="shared" ca="1" si="215"/>
        <v/>
      </c>
      <c r="P205" s="1">
        <v>7</v>
      </c>
      <c r="R205" s="1">
        <v>10</v>
      </c>
      <c r="S205" s="7">
        <f t="shared" ca="1" si="216"/>
        <v>10</v>
      </c>
      <c r="T205" s="1" t="s">
        <v>954</v>
      </c>
      <c r="U205" s="1" t="s">
        <v>955</v>
      </c>
      <c r="V205" s="1" t="s">
        <v>956</v>
      </c>
      <c r="W205" s="1" t="s">
        <v>957</v>
      </c>
    </row>
    <row r="206" spans="1:23" x14ac:dyDescent="0.3">
      <c r="A206" s="1" t="str">
        <f t="shared" si="214"/>
        <v>RotateRobotFive_Purple_01</v>
      </c>
      <c r="B206" s="1" t="s">
        <v>980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4</v>
      </c>
      <c r="J206" s="1">
        <v>-360</v>
      </c>
      <c r="O206" s="7" t="str">
        <f t="shared" ca="1" si="215"/>
        <v/>
      </c>
      <c r="S206" s="7" t="str">
        <f t="shared" ca="1" si="216"/>
        <v/>
      </c>
      <c r="T206" s="1" t="s">
        <v>978</v>
      </c>
    </row>
    <row r="207" spans="1:23" x14ac:dyDescent="0.3">
      <c r="A207" s="1" t="str">
        <f t="shared" si="214"/>
        <v>RotateRobotFive_PurpleZero_01</v>
      </c>
      <c r="B207" s="1" t="s">
        <v>981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Rotate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9.5</v>
      </c>
      <c r="J207" s="1">
        <v>0</v>
      </c>
      <c r="O207" s="7" t="str">
        <f t="shared" ca="1" si="215"/>
        <v/>
      </c>
      <c r="S207" s="7" t="str">
        <f t="shared" ca="1" si="216"/>
        <v/>
      </c>
      <c r="T207" s="1" t="s">
        <v>982</v>
      </c>
    </row>
    <row r="208" spans="1:23" x14ac:dyDescent="0.3">
      <c r="A208" s="1" t="str">
        <f t="shared" ref="A208" si="217">B208&amp;"_"&amp;TEXT(D208,"00")</f>
        <v>ResurrectAncientGuard_01</v>
      </c>
      <c r="B208" s="1" t="s">
        <v>989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Resurrect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ref="O208" ca="1" si="218">IF(NOT(ISBLANK(N208)),N208,
IF(ISBLANK(M208),"",
VLOOKUP(M208,OFFSET(INDIRECT("$A:$B"),0,MATCH(M$1&amp;"_Verify",INDIRECT("$1:$1"),0)-1),2,0)
))</f>
        <v/>
      </c>
      <c r="S208" s="7" t="str">
        <f t="shared" ref="S208" ca="1" si="219">IF(NOT(ISBLANK(R208)),R208,
IF(ISBLANK(Q208),"",
VLOOKUP(Q208,OFFSET(INDIRECT("$A:$B"),0,MATCH(Q$1&amp;"_Verify",INDIRECT("$1:$1"),0)-1),2,0)
))</f>
        <v/>
      </c>
      <c r="T208" s="1" t="s">
        <v>991</v>
      </c>
    </row>
    <row r="209" spans="1:21" x14ac:dyDescent="0.3">
      <c r="A209" s="1" t="str">
        <f t="shared" ref="A209" si="220">B209&amp;"_"&amp;TEXT(D209,"00")</f>
        <v>ChargingAncientGuard_01</v>
      </c>
      <c r="B209" s="1" t="s">
        <v>1000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ChargingAction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7.5</v>
      </c>
      <c r="J209" s="1">
        <v>0.05</v>
      </c>
      <c r="O209" s="7" t="str">
        <f t="shared" ref="O209" ca="1" si="221">IF(NOT(ISBLANK(N209)),N209,
IF(ISBLANK(M209),"",
VLOOKUP(M209,OFFSET(INDIRECT("$A:$B"),0,MATCH(M$1&amp;"_Verify",INDIRECT("$1:$1"),0)-1),2,0)
))</f>
        <v/>
      </c>
      <c r="S209" s="7" t="str">
        <f t="shared" ref="S209" ca="1" si="222">IF(NOT(ISBLANK(R209)),R209,
IF(ISBLANK(Q209),"",
VLOOKUP(Q209,OFFSET(INDIRECT("$A:$B"),0,MATCH(Q$1&amp;"_Verify",INDIRECT("$1:$1"),0)-1),2,0)
))</f>
        <v/>
      </c>
      <c r="T209" s="1" t="s">
        <v>1002</v>
      </c>
      <c r="U209" s="1" t="s">
        <v>1003</v>
      </c>
    </row>
    <row r="210" spans="1:21" x14ac:dyDescent="0.3">
      <c r="A210" s="1" t="str">
        <f t="shared" si="194"/>
        <v>AddForceCommon_01</v>
      </c>
      <c r="B210" s="10" t="s">
        <v>619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N210" s="1">
        <v>0</v>
      </c>
      <c r="O210" s="7">
        <f t="shared" ca="1" si="195"/>
        <v>0</v>
      </c>
      <c r="S210" s="7" t="str">
        <f t="shared" ca="1" si="2"/>
        <v/>
      </c>
    </row>
    <row r="211" spans="1:21" x14ac:dyDescent="0.3">
      <c r="A211" s="1" t="str">
        <f t="shared" ref="A211" si="223">B211&amp;"_"&amp;TEXT(D211,"00")</f>
        <v>AddForceCommonWeak_01</v>
      </c>
      <c r="B211" s="10" t="s">
        <v>625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AddForce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2.5</v>
      </c>
      <c r="N211" s="1">
        <v>0</v>
      </c>
      <c r="O211" s="7">
        <f t="shared" ref="O211" ca="1" si="224">IF(NOT(ISBLANK(N211)),N211,
IF(ISBLANK(M211),"",
VLOOKUP(M211,OFFSET(INDIRECT("$A:$B"),0,MATCH(M$1&amp;"_Verify",INDIRECT("$1:$1"),0)-1),2,0)
))</f>
        <v>0</v>
      </c>
      <c r="S211" s="7" t="str">
        <f t="shared" ca="1" si="2"/>
        <v/>
      </c>
    </row>
    <row r="212" spans="1:21" x14ac:dyDescent="0.3">
      <c r="A212" s="1" t="str">
        <f t="shared" ref="A212:A214" si="225">B212&amp;"_"&amp;TEXT(D212,"00")</f>
        <v>AddForceCommonStrong_01</v>
      </c>
      <c r="B212" s="10" t="s">
        <v>627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N212" s="1">
        <v>0</v>
      </c>
      <c r="O212" s="7">
        <f t="shared" ref="O212:O214" ca="1" si="226">IF(NOT(ISBLANK(N212)),N212,
IF(ISBLANK(M212),"",
VLOOKUP(M212,OFFSET(INDIRECT("$A:$B"),0,MATCH(M$1&amp;"_Verify",INDIRECT("$1:$1"),0)-1),2,0)
))</f>
        <v>0</v>
      </c>
      <c r="S212" s="7" t="str">
        <f t="shared" ca="1" si="2"/>
        <v/>
      </c>
    </row>
    <row r="213" spans="1:21" x14ac:dyDescent="0.3">
      <c r="A213" s="1" t="str">
        <f t="shared" si="225"/>
        <v>CreateChildTransform_01</v>
      </c>
      <c r="B213" s="10" t="s">
        <v>984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CreateHitObject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O213" s="7" t="str">
        <f t="shared" ca="1" si="226"/>
        <v/>
      </c>
      <c r="S213" s="7" t="str">
        <f t="shared" ca="1" si="2"/>
        <v/>
      </c>
      <c r="T213" s="1" t="s">
        <v>983</v>
      </c>
    </row>
    <row r="214" spans="1:21" x14ac:dyDescent="0.3">
      <c r="A214" s="1" t="str">
        <f t="shared" si="225"/>
        <v>CannotActionCommon_01</v>
      </c>
      <c r="B214" s="1" t="s">
        <v>859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3</v>
      </c>
      <c r="O214" s="7" t="str">
        <f t="shared" ca="1" si="226"/>
        <v/>
      </c>
      <c r="S214" s="7" t="str">
        <f t="shared" ca="1" si="2"/>
        <v/>
      </c>
    </row>
    <row r="215" spans="1:21" x14ac:dyDescent="0.3">
      <c r="A215" s="1" t="str">
        <f t="shared" ref="A215:A216" si="227">B215&amp;"_"&amp;TEXT(D215,"00")</f>
        <v>CannotActionCommonShort_01</v>
      </c>
      <c r="B215" s="1" t="s">
        <v>872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CannotAction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2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</row>
    <row r="216" spans="1:21" x14ac:dyDescent="0.3">
      <c r="A216" s="1" t="str">
        <f t="shared" si="227"/>
        <v>CannotActionCommonLong_01</v>
      </c>
      <c r="B216" s="1" t="s">
        <v>873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CannotAction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O216" s="7" t="str">
        <f t="shared" ca="1" si="228"/>
        <v/>
      </c>
      <c r="S216" s="7" t="str">
        <f t="shared" ca="1" si="229"/>
        <v/>
      </c>
    </row>
    <row r="217" spans="1:21" x14ac:dyDescent="0.3">
      <c r="A217" s="1" t="str">
        <f t="shared" si="0"/>
        <v>LP_Atk_01</v>
      </c>
      <c r="B217" s="1" t="s">
        <v>254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0.15</v>
      </c>
      <c r="M217" s="1" t="s">
        <v>163</v>
      </c>
      <c r="O217" s="7">
        <f t="shared" ca="1" si="1"/>
        <v>19</v>
      </c>
      <c r="S217" s="7" t="str">
        <f t="shared" ca="1" si="2"/>
        <v/>
      </c>
    </row>
    <row r="218" spans="1:21" x14ac:dyDescent="0.3">
      <c r="A218" s="1" t="str">
        <f t="shared" si="0"/>
        <v>LP_Atk_02</v>
      </c>
      <c r="B218" s="1" t="s">
        <v>254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0.315</v>
      </c>
      <c r="M218" s="1" t="s">
        <v>163</v>
      </c>
      <c r="O218" s="7">
        <f t="shared" ca="1" si="1"/>
        <v>19</v>
      </c>
      <c r="S218" s="7" t="str">
        <f t="shared" ca="1" si="2"/>
        <v/>
      </c>
    </row>
    <row r="219" spans="1:21" x14ac:dyDescent="0.3">
      <c r="A219" s="1" t="str">
        <f t="shared" ref="A219:A227" si="230">B219&amp;"_"&amp;TEXT(D219,"00")</f>
        <v>LP_Atk_03</v>
      </c>
      <c r="B219" s="1" t="s">
        <v>254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0.49500000000000005</v>
      </c>
      <c r="M219" s="1" t="s">
        <v>163</v>
      </c>
      <c r="N219" s="6"/>
      <c r="O219" s="7">
        <f t="shared" ca="1" si="1"/>
        <v>19</v>
      </c>
      <c r="S219" s="7" t="str">
        <f t="shared" ca="1" si="2"/>
        <v/>
      </c>
    </row>
    <row r="220" spans="1:21" x14ac:dyDescent="0.3">
      <c r="A220" s="1" t="str">
        <f t="shared" si="230"/>
        <v>LP_Atk_04</v>
      </c>
      <c r="B220" s="1" t="s">
        <v>254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0.69</v>
      </c>
      <c r="M220" s="1" t="s">
        <v>163</v>
      </c>
      <c r="O220" s="7">
        <f t="shared" ca="1" si="1"/>
        <v>19</v>
      </c>
      <c r="S220" s="7" t="str">
        <f t="shared" ca="1" si="2"/>
        <v/>
      </c>
    </row>
    <row r="221" spans="1:21" x14ac:dyDescent="0.3">
      <c r="A221" s="1" t="str">
        <f t="shared" si="230"/>
        <v>LP_Atk_05</v>
      </c>
      <c r="B221" s="1" t="s">
        <v>254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0.89999999999999991</v>
      </c>
      <c r="M221" s="1" t="s">
        <v>163</v>
      </c>
      <c r="O221" s="7">
        <f ca="1">IF(NOT(ISBLANK(N221)),N221,
IF(ISBLANK(M221),"",
VLOOKUP(M221,OFFSET(INDIRECT("$A:$B"),0,MATCH(M$1&amp;"_Verify",INDIRECT("$1:$1"),0)-1),2,0)
))</f>
        <v>19</v>
      </c>
      <c r="S221" s="7" t="str">
        <f t="shared" ca="1" si="2"/>
        <v/>
      </c>
    </row>
    <row r="222" spans="1:21" x14ac:dyDescent="0.3">
      <c r="A222" s="1" t="str">
        <f t="shared" si="230"/>
        <v>LP_Atk_06</v>
      </c>
      <c r="B222" s="1" t="s">
        <v>254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1.125</v>
      </c>
      <c r="M222" s="1" t="s">
        <v>163</v>
      </c>
      <c r="O222" s="7">
        <f t="shared" ref="O222:O278" ca="1" si="231">IF(NOT(ISBLANK(N222)),N222,
IF(ISBLANK(M222),"",
VLOOKUP(M222,OFFSET(INDIRECT("$A:$B"),0,MATCH(M$1&amp;"_Verify",INDIRECT("$1:$1"),0)-1),2,0)
))</f>
        <v>19</v>
      </c>
      <c r="S222" s="7" t="str">
        <f t="shared" ca="1" si="2"/>
        <v/>
      </c>
    </row>
    <row r="223" spans="1:21" x14ac:dyDescent="0.3">
      <c r="A223" s="1" t="str">
        <f t="shared" si="230"/>
        <v>LP_Atk_07</v>
      </c>
      <c r="B223" s="1" t="s">
        <v>254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1.3650000000000002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1" x14ac:dyDescent="0.3">
      <c r="A224" s="1" t="str">
        <f t="shared" si="230"/>
        <v>LP_Atk_08</v>
      </c>
      <c r="B224" s="1" t="s">
        <v>254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1.62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LP_Atk_09</v>
      </c>
      <c r="B225" s="1" t="s">
        <v>254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1.89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0"/>
        <v>LP_AtkBetter_01</v>
      </c>
      <c r="B226" s="1" t="s">
        <v>255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0"/>
        <v>LP_AtkBetter_02</v>
      </c>
      <c r="B227" s="1" t="s">
        <v>255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:A250" si="232">B228&amp;"_"&amp;TEXT(D228,"00")</f>
        <v>LP_AtkBetter_03</v>
      </c>
      <c r="B228" s="1" t="s">
        <v>255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0.82500000000000007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LP_AtkBetter_04</v>
      </c>
      <c r="B229" s="1" t="s">
        <v>255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1.1499999999999999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LP_AtkBetter_05</v>
      </c>
      <c r="B230" s="1" t="s">
        <v>255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LP_AtkBetter_06</v>
      </c>
      <c r="B231" s="1" t="s">
        <v>255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1.875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LP_AtkBetter_07</v>
      </c>
      <c r="B232" s="1" t="s">
        <v>255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2.2749999999999999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si="232"/>
        <v>LP_AtkBetter_08</v>
      </c>
      <c r="B233" s="1" t="s">
        <v>255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2.7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si="232"/>
        <v>LP_AtkBetter_09</v>
      </c>
      <c r="B234" s="1" t="s">
        <v>255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3.15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ref="A235" si="233">B235&amp;"_"&amp;TEXT(D235,"00")</f>
        <v>LP_AtkBetter_10</v>
      </c>
      <c r="B235" s="1" t="s">
        <v>243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3.15</v>
      </c>
      <c r="M235" s="1" t="s">
        <v>163</v>
      </c>
      <c r="O235" s="7">
        <f t="shared" ref="O235" ca="1" si="234">IF(NOT(ISBLANK(N235)),N235,
IF(ISBLANK(M235),"",
VLOOKUP(M235,OFFSET(INDIRECT("$A:$B"),0,MATCH(M$1&amp;"_Verify",INDIRECT("$1:$1"),0)-1),2,0)
))</f>
        <v>19</v>
      </c>
      <c r="S235" s="7" t="str">
        <f t="shared" ref="S235" ca="1" si="23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2"/>
        <v>LP_AtkBest_01</v>
      </c>
      <c r="B236" s="1" t="s">
        <v>256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0.45</v>
      </c>
      <c r="M236" s="1" t="s">
        <v>163</v>
      </c>
      <c r="O236" s="7">
        <f t="shared" ca="1" si="231"/>
        <v>19</v>
      </c>
      <c r="S236" s="7" t="str">
        <f t="shared" ca="1" si="2"/>
        <v/>
      </c>
    </row>
    <row r="237" spans="1:19" x14ac:dyDescent="0.3">
      <c r="A237" s="1" t="str">
        <f t="shared" ref="A237:A238" si="236">B237&amp;"_"&amp;TEXT(D237,"00")</f>
        <v>LP_AtkBest_02</v>
      </c>
      <c r="B237" s="1" t="s">
        <v>256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0.94500000000000006</v>
      </c>
      <c r="M237" s="1" t="s">
        <v>163</v>
      </c>
      <c r="O237" s="7">
        <f t="shared" ref="O237:O238" ca="1" si="237">IF(NOT(ISBLANK(N237)),N237,
IF(ISBLANK(M237),"",
VLOOKUP(M237,OFFSET(INDIRECT("$A:$B"),0,MATCH(M$1&amp;"_Verify",INDIRECT("$1:$1"),0)-1),2,0)
))</f>
        <v>19</v>
      </c>
      <c r="S237" s="7" t="str">
        <f t="shared" ca="1" si="2"/>
        <v/>
      </c>
    </row>
    <row r="238" spans="1:19" x14ac:dyDescent="0.3">
      <c r="A238" s="1" t="str">
        <f t="shared" si="236"/>
        <v>LP_AtkBest_03</v>
      </c>
      <c r="B238" s="1" t="s">
        <v>256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1.4850000000000003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ref="A239" si="238">B239&amp;"_"&amp;TEXT(D239,"00")</f>
        <v>LP_AtkBest_04</v>
      </c>
      <c r="B239" s="1" t="s">
        <v>244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1.4850000000000003</v>
      </c>
      <c r="M239" s="1" t="s">
        <v>163</v>
      </c>
      <c r="O239" s="7">
        <f t="shared" ref="O239" ca="1" si="239">IF(NOT(ISBLANK(N239)),N239,
IF(ISBLANK(M239),"",
VLOOKUP(M239,OFFSET(INDIRECT("$A:$B"),0,MATCH(M$1&amp;"_Verify",INDIRECT("$1:$1"),0)-1),2,0)
))</f>
        <v>19</v>
      </c>
      <c r="S239" s="7" t="str">
        <f t="shared" ref="S239" ca="1" si="240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2"/>
        <v>LP_AtkSpeed_01</v>
      </c>
      <c r="B240" s="1" t="s">
        <v>257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62" si="241">J217*4.75/6</f>
        <v>0.11875000000000001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LP_AtkSpeed_02</v>
      </c>
      <c r="B241" s="1" t="s">
        <v>257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0.24937500000000001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LP_AtkSpeed_03</v>
      </c>
      <c r="B242" s="1" t="s">
        <v>257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0.39187500000000003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LP_AtkSpeed_04</v>
      </c>
      <c r="B243" s="1" t="s">
        <v>257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0.54625000000000001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LP_AtkSpeed_05</v>
      </c>
      <c r="B244" s="1" t="s">
        <v>257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0.71249999999999991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LP_AtkSpeed_06</v>
      </c>
      <c r="B245" s="1" t="s">
        <v>257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0.890625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LP_AtkSpeed_07</v>
      </c>
      <c r="B246" s="1" t="s">
        <v>257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1.0806250000000002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LP_AtkSpeed_08</v>
      </c>
      <c r="B247" s="1" t="s">
        <v>257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1.2825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LP_AtkSpeed_09</v>
      </c>
      <c r="B248" s="1" t="s">
        <v>257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1.4962499999999999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LP_AtkSpeedBetter_01</v>
      </c>
      <c r="B249" s="1" t="s">
        <v>258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0.19791666666666666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32"/>
        <v>LP_AtkSpeedBetter_02</v>
      </c>
      <c r="B250" s="1" t="s">
        <v>258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0.41562499999999997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:A273" si="242">B251&amp;"_"&amp;TEXT(D251,"00")</f>
        <v>LP_AtkSpeedBetter_03</v>
      </c>
      <c r="B251" s="1" t="s">
        <v>258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0.65312500000000007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LP_AtkSpeedBetter_04</v>
      </c>
      <c r="B252" s="1" t="s">
        <v>258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0.91041666666666654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LP_AtkSpeedBetter_05</v>
      </c>
      <c r="B253" s="1" t="s">
        <v>258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1.1875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LP_AtkSpeedBetter_06</v>
      </c>
      <c r="B254" s="1" t="s">
        <v>258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1.484375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LP_AtkSpeedBetter_07</v>
      </c>
      <c r="B255" s="1" t="s">
        <v>258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1.8010416666666667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LP_AtkSpeedBetter_08</v>
      </c>
      <c r="B256" s="1" t="s">
        <v>258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2.1375000000000002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LP_AtkSpeedBetter_09</v>
      </c>
      <c r="B257" s="1" t="s">
        <v>258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2.4937499999999999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ref="A258" si="243">B258&amp;"_"&amp;TEXT(D258,"00")</f>
        <v>LP_AtkSpeedBetter_10</v>
      </c>
      <c r="B258" s="1" t="s">
        <v>246</v>
      </c>
      <c r="C258" s="1" t="str">
        <f>IF(ISERROR(VLOOKUP(B258,AffectorValueTable!$A:$A,1,0)),"어펙터밸류없음","")</f>
        <v/>
      </c>
      <c r="D258" s="1">
        <v>10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2.4937499999999999</v>
      </c>
      <c r="M258" s="1" t="s">
        <v>148</v>
      </c>
      <c r="O258" s="7">
        <f t="shared" ref="O258" ca="1" si="244">IF(NOT(ISBLANK(N258)),N258,
IF(ISBLANK(M258),"",
VLOOKUP(M258,OFFSET(INDIRECT("$A:$B"),0,MATCH(M$1&amp;"_Verify",INDIRECT("$1:$1"),0)-1),2,0)
))</f>
        <v>3</v>
      </c>
      <c r="S258" s="7" t="str">
        <f t="shared" ref="S258" ca="1" si="24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2"/>
        <v>LP_AtkSpeedBest_01</v>
      </c>
      <c r="B259" s="1" t="s">
        <v>259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0.35625000000000001</v>
      </c>
      <c r="M259" s="1" t="s">
        <v>148</v>
      </c>
      <c r="O259" s="7">
        <f t="shared" ca="1" si="231"/>
        <v>3</v>
      </c>
      <c r="S259" s="7" t="str">
        <f t="shared" ca="1" si="2"/>
        <v/>
      </c>
    </row>
    <row r="260" spans="1:19" x14ac:dyDescent="0.3">
      <c r="A260" s="1" t="str">
        <f t="shared" ref="A260:A261" si="246">B260&amp;"_"&amp;TEXT(D260,"00")</f>
        <v>LP_AtkSpeedBest_02</v>
      </c>
      <c r="B260" s="1" t="s">
        <v>259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0.74812500000000004</v>
      </c>
      <c r="M260" s="1" t="s">
        <v>148</v>
      </c>
      <c r="O260" s="7">
        <f t="shared" ref="O260:O261" ca="1" si="247">IF(NOT(ISBLANK(N260)),N260,
IF(ISBLANK(M260),"",
VLOOKUP(M260,OFFSET(INDIRECT("$A:$B"),0,MATCH(M$1&amp;"_Verify",INDIRECT("$1:$1"),0)-1),2,0)
))</f>
        <v>3</v>
      </c>
      <c r="S260" s="7" t="str">
        <f t="shared" ca="1" si="2"/>
        <v/>
      </c>
    </row>
    <row r="261" spans="1:19" x14ac:dyDescent="0.3">
      <c r="A261" s="1" t="str">
        <f t="shared" si="246"/>
        <v>LP_AtkSpeedBest_03</v>
      </c>
      <c r="B261" s="1" t="s">
        <v>259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1.1756250000000004</v>
      </c>
      <c r="M261" s="1" t="s">
        <v>148</v>
      </c>
      <c r="O261" s="7">
        <f t="shared" ca="1" si="247"/>
        <v>3</v>
      </c>
      <c r="S261" s="7" t="str">
        <f t="shared" ca="1" si="2"/>
        <v/>
      </c>
    </row>
    <row r="262" spans="1:19" x14ac:dyDescent="0.3">
      <c r="A262" s="1" t="str">
        <f t="shared" ref="A262" si="248">B262&amp;"_"&amp;TEXT(D262,"00")</f>
        <v>LP_AtkSpeedBest_04</v>
      </c>
      <c r="B262" s="1" t="s">
        <v>247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1"/>
        <v>1.1756250000000004</v>
      </c>
      <c r="M262" s="1" t="s">
        <v>148</v>
      </c>
      <c r="O262" s="7">
        <f t="shared" ref="O262" ca="1" si="249">IF(NOT(ISBLANK(N262)),N262,
IF(ISBLANK(M262),"",
VLOOKUP(M262,OFFSET(INDIRECT("$A:$B"),0,MATCH(M$1&amp;"_Verify",INDIRECT("$1:$1"),0)-1),2,0)
))</f>
        <v>3</v>
      </c>
      <c r="S262" s="7" t="str">
        <f t="shared" ref="S262" ca="1" si="250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2"/>
        <v>LP_Crit_01</v>
      </c>
      <c r="B263" s="1" t="s">
        <v>260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ref="J263:J276" si="251">J217*4.5/6</f>
        <v>0.11249999999999999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LP_Crit_02</v>
      </c>
      <c r="B264" s="1" t="s">
        <v>260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0.23624999999999999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LP_Crit_03</v>
      </c>
      <c r="B265" s="1" t="s">
        <v>260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0.37125000000000002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LP_Crit_04</v>
      </c>
      <c r="B266" s="1" t="s">
        <v>260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0.51749999999999996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si="242"/>
        <v>LP_Crit_05</v>
      </c>
      <c r="B267" s="1" t="s">
        <v>260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0.67499999999999993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71" si="252">B268&amp;"_"&amp;TEXT(D268,"00")</f>
        <v>LP_Crit_06</v>
      </c>
      <c r="B268" s="1" t="s">
        <v>260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0.84375</v>
      </c>
      <c r="M268" s="1" t="s">
        <v>534</v>
      </c>
      <c r="O268" s="7">
        <f t="shared" ref="O268:O271" ca="1" si="253">IF(NOT(ISBLANK(N268)),N268,
IF(ISBLANK(M268),"",
VLOOKUP(M268,OFFSET(INDIRECT("$A:$B"),0,MATCH(M$1&amp;"_Verify",INDIRECT("$1:$1"),0)-1),2,0)
))</f>
        <v>20</v>
      </c>
      <c r="S268" s="7" t="str">
        <f t="shared" ca="1" si="2"/>
        <v/>
      </c>
    </row>
    <row r="269" spans="1:19" x14ac:dyDescent="0.3">
      <c r="A269" s="1" t="str">
        <f t="shared" si="252"/>
        <v>LP_Crit_07</v>
      </c>
      <c r="B269" s="1" t="s">
        <v>260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1.0237500000000002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52"/>
        <v>LP_Crit_08</v>
      </c>
      <c r="B270" s="1" t="s">
        <v>260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1.2150000000000001</v>
      </c>
      <c r="M270" s="1" t="s">
        <v>534</v>
      </c>
      <c r="O270" s="7">
        <f t="shared" ca="1" si="253"/>
        <v>20</v>
      </c>
      <c r="S270" s="7" t="str">
        <f t="shared" ca="1" si="2"/>
        <v/>
      </c>
    </row>
    <row r="271" spans="1:19" x14ac:dyDescent="0.3">
      <c r="A271" s="1" t="str">
        <f t="shared" si="252"/>
        <v>LP_Crit_09</v>
      </c>
      <c r="B271" s="1" t="s">
        <v>260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1.4174999999999998</v>
      </c>
      <c r="M271" s="1" t="s">
        <v>534</v>
      </c>
      <c r="O271" s="7">
        <f t="shared" ca="1" si="253"/>
        <v>20</v>
      </c>
      <c r="S271" s="7" t="str">
        <f t="shared" ca="1" si="2"/>
        <v/>
      </c>
    </row>
    <row r="272" spans="1:19" x14ac:dyDescent="0.3">
      <c r="A272" s="1" t="str">
        <f t="shared" si="242"/>
        <v>LP_CritBetter_01</v>
      </c>
      <c r="B272" s="1" t="s">
        <v>261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0.1875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si="242"/>
        <v>LP_CritBetter_02</v>
      </c>
      <c r="B273" s="1" t="s">
        <v>261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0.39375000000000004</v>
      </c>
      <c r="M273" s="1" t="s">
        <v>534</v>
      </c>
      <c r="O273" s="7">
        <f t="shared" ca="1" si="231"/>
        <v>20</v>
      </c>
      <c r="S273" s="7" t="str">
        <f t="shared" ca="1" si="2"/>
        <v/>
      </c>
    </row>
    <row r="274" spans="1:19" x14ac:dyDescent="0.3">
      <c r="A274" s="1" t="str">
        <f t="shared" ref="A274:A278" si="254">B274&amp;"_"&amp;TEXT(D274,"00")</f>
        <v>LP_CritBetter_03</v>
      </c>
      <c r="B274" s="1" t="s">
        <v>261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0.61875000000000002</v>
      </c>
      <c r="M274" s="1" t="s">
        <v>534</v>
      </c>
      <c r="O274" s="7">
        <f t="shared" ca="1" si="231"/>
        <v>20</v>
      </c>
      <c r="S274" s="7" t="str">
        <f t="shared" ca="1" si="2"/>
        <v/>
      </c>
    </row>
    <row r="275" spans="1:19" x14ac:dyDescent="0.3">
      <c r="A275" s="1" t="str">
        <f t="shared" ref="A275:A276" si="255">B275&amp;"_"&amp;TEXT(D275,"00")</f>
        <v>LP_CritBetter_04</v>
      </c>
      <c r="B275" s="1" t="s">
        <v>261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0.86249999999999993</v>
      </c>
      <c r="M275" s="1" t="s">
        <v>534</v>
      </c>
      <c r="O275" s="7">
        <f t="shared" ref="O275:O276" ca="1" si="256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5"/>
        <v>LP_CritBetter_05</v>
      </c>
      <c r="B276" s="1" t="s">
        <v>261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1.125</v>
      </c>
      <c r="M276" s="1" t="s">
        <v>534</v>
      </c>
      <c r="O276" s="7">
        <f t="shared" ca="1" si="256"/>
        <v>20</v>
      </c>
      <c r="S276" s="7" t="str">
        <f t="shared" ca="1" si="2"/>
        <v/>
      </c>
    </row>
    <row r="277" spans="1:19" x14ac:dyDescent="0.3">
      <c r="A277" s="1" t="str">
        <f t="shared" ref="A277" si="257">B277&amp;"_"&amp;TEXT(D277,"00")</f>
        <v>LP_CritBetter_06</v>
      </c>
      <c r="B277" s="1" t="s">
        <v>249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J276</f>
        <v>1.125</v>
      </c>
      <c r="M277" s="1" t="s">
        <v>832</v>
      </c>
      <c r="O277" s="7">
        <f t="shared" ref="O277" ca="1" si="258">IF(NOT(ISBLANK(N277)),N277,
IF(ISBLANK(M277),"",
VLOOKUP(M277,OFFSET(INDIRECT("$A:$B"),0,MATCH(M$1&amp;"_Verify",INDIRECT("$1:$1"),0)-1),2,0)
))</f>
        <v>20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LP_CritBest_01</v>
      </c>
      <c r="B278" s="1" t="s">
        <v>262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0.33749999999999997</v>
      </c>
      <c r="M278" s="1" t="s">
        <v>534</v>
      </c>
      <c r="O278" s="7">
        <f t="shared" ca="1" si="231"/>
        <v>20</v>
      </c>
      <c r="S278" s="7" t="str">
        <f t="shared" ca="1" si="2"/>
        <v/>
      </c>
    </row>
    <row r="279" spans="1:19" x14ac:dyDescent="0.3">
      <c r="A279" s="1" t="str">
        <f t="shared" ref="A279:A280" si="260">B279&amp;"_"&amp;TEXT(D279,"00")</f>
        <v>LP_CritBest_02</v>
      </c>
      <c r="B279" s="1" t="s">
        <v>262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J237*4.5/6</f>
        <v>0.7087500000000001</v>
      </c>
      <c r="M279" s="1" t="s">
        <v>534</v>
      </c>
      <c r="O279" s="7">
        <f t="shared" ref="O279:O280" ca="1" si="261">IF(NOT(ISBLANK(N279)),N279,
IF(ISBLANK(M279),"",
VLOOKUP(M279,OFFSET(INDIRECT("$A:$B"),0,MATCH(M$1&amp;"_Verify",INDIRECT("$1:$1"),0)-1),2,0)
))</f>
        <v>20</v>
      </c>
      <c r="S279" s="7" t="str">
        <f t="shared" ref="S279:S350" ca="1" si="26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60"/>
        <v>LP_CritBest_03</v>
      </c>
      <c r="B280" s="1" t="s">
        <v>262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>J238*4.5/6</f>
        <v>1.1137500000000002</v>
      </c>
      <c r="M280" s="1" t="s">
        <v>534</v>
      </c>
      <c r="O280" s="7">
        <f t="shared" ca="1" si="261"/>
        <v>20</v>
      </c>
      <c r="S280" s="7" t="str">
        <f t="shared" ca="1" si="262"/>
        <v/>
      </c>
    </row>
    <row r="281" spans="1:19" x14ac:dyDescent="0.3">
      <c r="A281" s="1" t="str">
        <f t="shared" ref="A281" si="263">B281&amp;"_"&amp;TEXT(D281,"00")</f>
        <v>LP_CritBest_04</v>
      </c>
      <c r="B281" s="1" t="s">
        <v>250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>J280</f>
        <v>1.1137500000000002</v>
      </c>
      <c r="M281" s="1" t="s">
        <v>832</v>
      </c>
      <c r="O281" s="7">
        <f t="shared" ref="O281" ca="1" si="264">IF(NOT(ISBLANK(N281)),N281,
IF(ISBLANK(M281),"",
VLOOKUP(M281,OFFSET(INDIRECT("$A:$B"),0,MATCH(M$1&amp;"_Verify",INDIRECT("$1:$1"),0)-1),2,0)
))</f>
        <v>20</v>
      </c>
      <c r="S281" s="7" t="str">
        <f t="shared" ref="S281" ca="1" si="265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ref="A282:A301" si="266">B282&amp;"_"&amp;TEXT(D282,"00")</f>
        <v>LP_MaxHp_01</v>
      </c>
      <c r="B282" s="1" t="s">
        <v>263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ref="J282:J303" si="267">J217*2.5/6</f>
        <v>6.25E-2</v>
      </c>
      <c r="M282" s="1" t="s">
        <v>162</v>
      </c>
      <c r="O282" s="7">
        <f t="shared" ref="O282:O425" ca="1" si="268">IF(NOT(ISBLANK(N282)),N282,
IF(ISBLANK(M282),"",
VLOOKUP(M282,OFFSET(INDIRECT("$A:$B"),0,MATCH(M$1&amp;"_Verify",INDIRECT("$1:$1"),0)-1),2,0)
))</f>
        <v>18</v>
      </c>
      <c r="S282" s="7" t="str">
        <f t="shared" ca="1" si="262"/>
        <v/>
      </c>
    </row>
    <row r="283" spans="1:19" x14ac:dyDescent="0.3">
      <c r="A283" s="1" t="str">
        <f t="shared" si="266"/>
        <v>LP_MaxHp_02</v>
      </c>
      <c r="B283" s="1" t="s">
        <v>263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0.13125000000000001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LP_MaxHp_03</v>
      </c>
      <c r="B284" s="1" t="s">
        <v>263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0.20625000000000002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LP_MaxHp_04</v>
      </c>
      <c r="B285" s="1" t="s">
        <v>263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0.28749999999999998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LP_MaxHp_05</v>
      </c>
      <c r="B286" s="1" t="s">
        <v>263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0.375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LP_MaxHp_06</v>
      </c>
      <c r="B287" s="1" t="s">
        <v>263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0.46875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LP_MaxHp_07</v>
      </c>
      <c r="B288" s="1" t="s">
        <v>263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0.56875000000000009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LP_MaxHp_08</v>
      </c>
      <c r="B289" s="1" t="s">
        <v>263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0.67500000000000016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LP_MaxHp_09</v>
      </c>
      <c r="B290" s="1" t="s">
        <v>263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0.78749999999999998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LP_MaxHpBetter_01</v>
      </c>
      <c r="B291" s="1" t="s">
        <v>264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0.10416666666666667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LP_MaxHpBetter_02</v>
      </c>
      <c r="B292" s="1" t="s">
        <v>264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0.21875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LP_MaxHpBetter_03</v>
      </c>
      <c r="B293" s="1" t="s">
        <v>264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0.34375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LP_MaxHpBetter_04</v>
      </c>
      <c r="B294" s="1" t="s">
        <v>264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0.47916666666666669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LP_MaxHpBetter_05</v>
      </c>
      <c r="B295" s="1" t="s">
        <v>264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LP_MaxHpBetter_06</v>
      </c>
      <c r="B296" s="1" t="s">
        <v>264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0.78125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LP_MaxHpBetter_07</v>
      </c>
      <c r="B297" s="1" t="s">
        <v>264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0.94791666666666663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LP_MaxHpBetter_08</v>
      </c>
      <c r="B298" s="1" t="s">
        <v>264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66"/>
        <v>LP_MaxHpBetter_09</v>
      </c>
      <c r="B299" s="1" t="s">
        <v>264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1.3125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" si="269">B300&amp;"_"&amp;TEXT(D300,"00")</f>
        <v>LP_MaxHpBetter_10</v>
      </c>
      <c r="B300" s="1" t="s">
        <v>252</v>
      </c>
      <c r="C300" s="1" t="str">
        <f>IF(ISERROR(VLOOKUP(B300,AffectorValueTable!$A:$A,1,0)),"어펙터밸류없음","")</f>
        <v/>
      </c>
      <c r="D300" s="1">
        <v>10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1.3125</v>
      </c>
      <c r="M300" s="1" t="s">
        <v>162</v>
      </c>
      <c r="O300" s="7">
        <f t="shared" ref="O300" ca="1" si="270">IF(NOT(ISBLANK(N300)),N300,
IF(ISBLANK(M300),"",
VLOOKUP(M300,OFFSET(INDIRECT("$A:$B"),0,MATCH(M$1&amp;"_Verify",INDIRECT("$1:$1"),0)-1),2,0)
))</f>
        <v>18</v>
      </c>
      <c r="S300" s="7" t="str">
        <f t="shared" ref="S300" ca="1" si="27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66"/>
        <v>LP_MaxHpBest_01</v>
      </c>
      <c r="B301" s="1" t="s">
        <v>265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0.1875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ref="A302:A351" si="272">B302&amp;"_"&amp;TEXT(D302,"00")</f>
        <v>LP_MaxHpBest_02</v>
      </c>
      <c r="B302" s="1" t="s">
        <v>265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0.39375000000000004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LP_MaxHpBest_03</v>
      </c>
      <c r="B303" s="1" t="s">
        <v>265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67"/>
        <v>0.61875000000000013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72"/>
        <v>LP_MaxHpBest_04</v>
      </c>
      <c r="B304" s="1" t="s">
        <v>265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0.86249999999999993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si="272"/>
        <v>LP_MaxHpBest_05</v>
      </c>
      <c r="B305" s="1" t="s">
        <v>265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1.125</v>
      </c>
      <c r="M305" s="1" t="s">
        <v>162</v>
      </c>
      <c r="O305" s="7">
        <f t="shared" ca="1" si="268"/>
        <v>18</v>
      </c>
      <c r="S305" s="7" t="str">
        <f t="shared" ca="1" si="262"/>
        <v/>
      </c>
    </row>
    <row r="306" spans="1:19" x14ac:dyDescent="0.3">
      <c r="A306" s="1" t="str">
        <f t="shared" ref="A306:A311" si="273">B306&amp;"_"&amp;TEXT(D306,"00")</f>
        <v>LP_MaxHpBest_06</v>
      </c>
      <c r="B306" s="1" t="s">
        <v>253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1.125</v>
      </c>
      <c r="M306" s="1" t="s">
        <v>162</v>
      </c>
      <c r="O306" s="7">
        <f t="shared" ref="O306:O311" ca="1" si="274">IF(NOT(ISBLANK(N306)),N306,
IF(ISBLANK(M306),"",
VLOOKUP(M306,OFFSET(INDIRECT("$A:$B"),0,MATCH(M$1&amp;"_Verify",INDIRECT("$1:$1"),0)-1),2,0)
))</f>
        <v>18</v>
      </c>
      <c r="S306" s="7" t="str">
        <f t="shared" ref="S306:S311" ca="1" si="27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73"/>
        <v>LP_MaxHpPowerSource_01</v>
      </c>
      <c r="B307" s="1" t="s">
        <v>915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ref="J307:J311" si="276">J217*2.5/8</f>
        <v>4.6875E-2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LP_MaxHpPowerSource_02</v>
      </c>
      <c r="B308" s="1" t="s">
        <v>915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9.8437499999999997E-2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LP_MaxHpPowerSource_03</v>
      </c>
      <c r="B309" s="1" t="s">
        <v>915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0.15468750000000001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3"/>
        <v>LP_MaxHpPowerSource_04</v>
      </c>
      <c r="B310" s="1" t="s">
        <v>915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0.21562499999999998</v>
      </c>
      <c r="M310" s="1" t="s">
        <v>162</v>
      </c>
      <c r="O310" s="7">
        <f t="shared" ca="1" si="274"/>
        <v>18</v>
      </c>
      <c r="S310" s="7" t="str">
        <f t="shared" ca="1" si="275"/>
        <v/>
      </c>
    </row>
    <row r="311" spans="1:19" x14ac:dyDescent="0.3">
      <c r="A311" s="1" t="str">
        <f t="shared" si="273"/>
        <v>LP_MaxHpPowerSource_05</v>
      </c>
      <c r="B311" s="1" t="s">
        <v>915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0.28125</v>
      </c>
      <c r="M311" s="1" t="s">
        <v>162</v>
      </c>
      <c r="O311" s="7">
        <f t="shared" ca="1" si="274"/>
        <v>18</v>
      </c>
      <c r="S311" s="7" t="str">
        <f t="shared" ca="1" si="275"/>
        <v/>
      </c>
    </row>
    <row r="312" spans="1:19" x14ac:dyDescent="0.3">
      <c r="A312" s="1" t="str">
        <f t="shared" si="272"/>
        <v>LP_ReduceDmgProjectile_01</v>
      </c>
      <c r="B312" s="1" t="s">
        <v>266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ref="J312:J329" si="277">J217*4/6</f>
        <v>9.9999999999999992E-2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LP_ReduceDmgProjectile_02</v>
      </c>
      <c r="B313" s="1" t="s">
        <v>266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0.21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2"/>
        <v>LP_ReduceDmgProjectile_03</v>
      </c>
      <c r="B314" s="1" t="s">
        <v>266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0.33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2"/>
        <v>LP_ReduceDmgProjectile_04</v>
      </c>
      <c r="B315" s="1" t="s">
        <v>266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0.45999999999999996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ref="A316:A319" si="278">B316&amp;"_"&amp;TEXT(D316,"00")</f>
        <v>LP_ReduceDmgProjectile_05</v>
      </c>
      <c r="B316" s="1" t="s">
        <v>266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0.6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LP_ReduceDmgProjectile_06</v>
      </c>
      <c r="B317" s="1" t="s">
        <v>266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0.75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8"/>
        <v>LP_ReduceDmgProjectile_07</v>
      </c>
      <c r="B318" s="1" t="s">
        <v>266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0.91000000000000014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8"/>
        <v>LP_ReduceDmgProjectile_08</v>
      </c>
      <c r="B319" s="1" t="s">
        <v>266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1.08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ref="A320:A342" si="279">B320&amp;"_"&amp;TEXT(D320,"00")</f>
        <v>LP_ReduceDmgProjectile_09</v>
      </c>
      <c r="B320" s="1" t="s">
        <v>266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1.26</v>
      </c>
      <c r="O320" s="7" t="str">
        <f t="shared" ca="1" si="268"/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LP_ReduceDmgProjectileBetter_01</v>
      </c>
      <c r="B321" s="1" t="s">
        <v>490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0.16666666666666666</v>
      </c>
      <c r="O321" s="7" t="str">
        <f t="shared" ref="O321:O342" ca="1" si="280">IF(NOT(ISBLANK(N321)),N321,
IF(ISBLANK(M321),"",
VLOOKUP(M321,OFFSET(INDIRECT("$A:$B"),0,MATCH(M$1&amp;"_Verify",INDIRECT("$1:$1"),0)-1),2,0)
))</f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LP_ReduceDmgProjectileBetter_02</v>
      </c>
      <c r="B322" s="1" t="s">
        <v>490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0.35000000000000003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LP_ReduceDmgProjectileBetter_03</v>
      </c>
      <c r="B323" s="1" t="s">
        <v>490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0.55000000000000004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LP_ReduceDmgProjectileBetter_04</v>
      </c>
      <c r="B324" s="1" t="s">
        <v>490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0.76666666666666661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ref="A325:A329" si="281">B325&amp;"_"&amp;TEXT(D325,"00")</f>
        <v>LP_ReduceDmgProjectileBetter_05</v>
      </c>
      <c r="B325" s="1" t="s">
        <v>490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</v>
      </c>
      <c r="O325" s="7" t="str">
        <f t="shared" ref="O325:O329" ca="1" si="282">IF(NOT(ISBLANK(N325)),N325,
IF(ISBLANK(M325),"",
VLOOKUP(M325,OFFSET(INDIRECT("$A:$B"),0,MATCH(M$1&amp;"_Verify",INDIRECT("$1:$1"),0)-1),2,0)
))</f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LP_ReduceDmgProjectileBetter_06</v>
      </c>
      <c r="B326" s="1" t="s">
        <v>490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1.25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LP_ReduceDmgProjectileBetter_07</v>
      </c>
      <c r="B327" s="1" t="s">
        <v>490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1.5166666666666666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81"/>
        <v>LP_ReduceDmgProjectileBetter_08</v>
      </c>
      <c r="B328" s="1" t="s">
        <v>490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1.8</v>
      </c>
      <c r="O328" s="7" t="str">
        <f t="shared" ca="1" si="282"/>
        <v/>
      </c>
      <c r="S328" s="7" t="str">
        <f t="shared" ca="1" si="262"/>
        <v/>
      </c>
    </row>
    <row r="329" spans="1:19" x14ac:dyDescent="0.3">
      <c r="A329" s="1" t="str">
        <f t="shared" si="281"/>
        <v>LP_ReduceDmgProjectileBetter_09</v>
      </c>
      <c r="B329" s="1" t="s">
        <v>490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77"/>
        <v>2.1</v>
      </c>
      <c r="O329" s="7" t="str">
        <f t="shared" ca="1" si="282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LP_ReduceDmgMelee_01</v>
      </c>
      <c r="B330" s="1" t="s">
        <v>491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ref="I330:I347" si="283">J217*4/6*1.5</f>
        <v>0.15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LP_ReduceDmgMelee_02</v>
      </c>
      <c r="B331" s="1" t="s">
        <v>491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0.315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LP_ReduceDmgMelee_03</v>
      </c>
      <c r="B332" s="1" t="s">
        <v>491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0.495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LP_ReduceDmgMelee_04</v>
      </c>
      <c r="B333" s="1" t="s">
        <v>491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0.69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LP_ReduceDmgMelee_05</v>
      </c>
      <c r="B334" s="1" t="s">
        <v>491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0.89999999999999991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LP_ReduceDmgMelee_06</v>
      </c>
      <c r="B335" s="1" t="s">
        <v>491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1.125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LP_ReduceDmgMelee_07</v>
      </c>
      <c r="B336" s="1" t="s">
        <v>491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1.3650000000000002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LP_ReduceDmgMelee_08</v>
      </c>
      <c r="B337" s="1" t="s">
        <v>491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1.62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LP_ReduceDmgMelee_09</v>
      </c>
      <c r="B338" s="1" t="s">
        <v>491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1.8900000000000001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LP_ReduceDmgMeleeBetter_01</v>
      </c>
      <c r="B339" s="1" t="s">
        <v>493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0.25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LP_ReduceDmgMeleeBetter_02</v>
      </c>
      <c r="B340" s="1" t="s">
        <v>493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0.52500000000000002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LP_ReduceDmgMeleeBetter_03</v>
      </c>
      <c r="B341" s="1" t="s">
        <v>493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0.82500000000000007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si="279"/>
        <v>LP_ReduceDmgMeleeBetter_04</v>
      </c>
      <c r="B342" s="1" t="s">
        <v>493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1.1499999999999999</v>
      </c>
      <c r="O342" s="7" t="str">
        <f t="shared" ca="1" si="280"/>
        <v/>
      </c>
      <c r="S342" s="7" t="str">
        <f t="shared" ca="1" si="262"/>
        <v/>
      </c>
    </row>
    <row r="343" spans="1:19" x14ac:dyDescent="0.3">
      <c r="A343" s="1" t="str">
        <f t="shared" ref="A343:A347" si="284">B343&amp;"_"&amp;TEXT(D343,"00")</f>
        <v>LP_ReduceDmgMeleeBetter_05</v>
      </c>
      <c r="B343" s="1" t="s">
        <v>493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1.5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LP_ReduceDmgMeleeBetter_06</v>
      </c>
      <c r="B344" s="1" t="s">
        <v>493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1.875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LP_ReduceDmgMeleeBetter_07</v>
      </c>
      <c r="B345" s="1" t="s">
        <v>493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2.2749999999999999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84"/>
        <v>LP_ReduceDmgMeleeBetter_08</v>
      </c>
      <c r="B346" s="1" t="s">
        <v>493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2.7</v>
      </c>
      <c r="O346" s="7" t="str">
        <f t="shared" ca="1" si="285"/>
        <v/>
      </c>
      <c r="S346" s="7" t="str">
        <f t="shared" ca="1" si="262"/>
        <v/>
      </c>
    </row>
    <row r="347" spans="1:19" x14ac:dyDescent="0.3">
      <c r="A347" s="1" t="str">
        <f t="shared" si="284"/>
        <v>LP_ReduceDmgMeleeBetter_09</v>
      </c>
      <c r="B347" s="1" t="s">
        <v>493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3"/>
        <v>3.1500000000000004</v>
      </c>
      <c r="O347" s="7" t="str">
        <f t="shared" ca="1" si="285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LP_ReduceDmgClose_01</v>
      </c>
      <c r="B348" s="1" t="s">
        <v>267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ref="K348:K365" si="286">J217*4/6*3</f>
        <v>0.3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LP_ReduceDmgClose_02</v>
      </c>
      <c r="B349" s="1" t="s">
        <v>267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0.63</v>
      </c>
      <c r="O349" s="7" t="str">
        <f t="shared" ca="1" si="268"/>
        <v/>
      </c>
      <c r="S349" s="7" t="str">
        <f t="shared" ca="1" si="262"/>
        <v/>
      </c>
    </row>
    <row r="350" spans="1:19" x14ac:dyDescent="0.3">
      <c r="A350" s="1" t="str">
        <f t="shared" si="272"/>
        <v>LP_ReduceDmgClose_03</v>
      </c>
      <c r="B350" s="1" t="s">
        <v>267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0.99</v>
      </c>
      <c r="O350" s="7" t="str">
        <f t="shared" ca="1" si="268"/>
        <v/>
      </c>
      <c r="S350" s="7" t="str">
        <f t="shared" ca="1" si="262"/>
        <v/>
      </c>
    </row>
    <row r="351" spans="1:19" x14ac:dyDescent="0.3">
      <c r="A351" s="1" t="str">
        <f t="shared" si="272"/>
        <v>LP_ReduceDmgClose_04</v>
      </c>
      <c r="B351" s="1" t="s">
        <v>267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1.38</v>
      </c>
      <c r="O351" s="7" t="str">
        <f t="shared" ca="1" si="268"/>
        <v/>
      </c>
      <c r="S351" s="7" t="str">
        <f t="shared" ref="S351:S394" ca="1" si="28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ref="A352:A369" si="288">B352&amp;"_"&amp;TEXT(D352,"00")</f>
        <v>LP_ReduceDmgClose_05</v>
      </c>
      <c r="B352" s="1" t="s">
        <v>267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1.7999999999999998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LP_ReduceDmgClose_06</v>
      </c>
      <c r="B353" s="1" t="s">
        <v>267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2.25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LP_ReduceDmgClose_07</v>
      </c>
      <c r="B354" s="1" t="s">
        <v>267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2.7300000000000004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LP_ReduceDmgClose_08</v>
      </c>
      <c r="B355" s="1" t="s">
        <v>267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3.24</v>
      </c>
      <c r="O355" s="7" t="str">
        <f t="shared" ca="1" si="268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LP_ReduceDmgClose_09</v>
      </c>
      <c r="B356" s="1" t="s">
        <v>267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3.7800000000000002</v>
      </c>
      <c r="O356" s="7" t="str">
        <f t="shared" ca="1" si="268"/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LP_ReduceDmgCloseBetter_01</v>
      </c>
      <c r="B357" s="1" t="s">
        <v>495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0.5</v>
      </c>
      <c r="O357" s="7" t="str">
        <f t="shared" ref="O357:O374" ca="1" si="289">IF(NOT(ISBLANK(N357)),N357,
IF(ISBLANK(M357),"",
VLOOKUP(M357,OFFSET(INDIRECT("$A:$B"),0,MATCH(M$1&amp;"_Verify",INDIRECT("$1:$1"),0)-1),2,0)
))</f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LP_ReduceDmgCloseBetter_02</v>
      </c>
      <c r="B358" s="1" t="s">
        <v>495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1.05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LP_ReduceDmgCloseBetter_03</v>
      </c>
      <c r="B359" s="1" t="s">
        <v>495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1.6500000000000001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LP_ReduceDmgCloseBetter_04</v>
      </c>
      <c r="B360" s="1" t="s">
        <v>495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2.2999999999999998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ref="A361:A365" si="290">B361&amp;"_"&amp;TEXT(D361,"00")</f>
        <v>LP_ReduceDmgCloseBetter_05</v>
      </c>
      <c r="B361" s="1" t="s">
        <v>495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</v>
      </c>
      <c r="O361" s="7" t="str">
        <f t="shared" ref="O361:O365" ca="1" si="291">IF(NOT(ISBLANK(N361)),N361,
IF(ISBLANK(M361),"",
VLOOKUP(M361,OFFSET(INDIRECT("$A:$B"),0,MATCH(M$1&amp;"_Verify",INDIRECT("$1:$1"),0)-1),2,0)
))</f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LP_ReduceDmgCloseBetter_06</v>
      </c>
      <c r="B362" s="1" t="s">
        <v>495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3.75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LP_ReduceDmgCloseBetter_07</v>
      </c>
      <c r="B363" s="1" t="s">
        <v>495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4.55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90"/>
        <v>LP_ReduceDmgCloseBetter_08</v>
      </c>
      <c r="B364" s="1" t="s">
        <v>495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5.4</v>
      </c>
      <c r="O364" s="7" t="str">
        <f t="shared" ca="1" si="291"/>
        <v/>
      </c>
      <c r="S364" s="7" t="str">
        <f t="shared" ca="1" si="287"/>
        <v/>
      </c>
    </row>
    <row r="365" spans="1:19" x14ac:dyDescent="0.3">
      <c r="A365" s="1" t="str">
        <f t="shared" si="290"/>
        <v>LP_ReduceDmgCloseBetter_09</v>
      </c>
      <c r="B365" s="1" t="s">
        <v>495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6"/>
        <v>6.3000000000000007</v>
      </c>
      <c r="O365" s="7" t="str">
        <f t="shared" ca="1" si="291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LP_ReduceDmgTrap_01</v>
      </c>
      <c r="B366" s="1" t="s">
        <v>496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ref="L366:L383" si="292">J217*4/6*3</f>
        <v>0.3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LP_ReduceDmgTrap_02</v>
      </c>
      <c r="B367" s="1" t="s">
        <v>496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0.63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88"/>
        <v>LP_ReduceDmgTrap_03</v>
      </c>
      <c r="B368" s="1" t="s">
        <v>496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0.99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88"/>
        <v>LP_ReduceDmgTrap_04</v>
      </c>
      <c r="B369" s="1" t="s">
        <v>496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1.38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ref="A370:A386" si="293">B370&amp;"_"&amp;TEXT(D370,"00")</f>
        <v>LP_ReduceDmgTrap_05</v>
      </c>
      <c r="B370" s="1" t="s">
        <v>496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1.7999999999999998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LP_ReduceDmgTrap_06</v>
      </c>
      <c r="B371" s="1" t="s">
        <v>496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2.25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LP_ReduceDmgTrap_07</v>
      </c>
      <c r="B372" s="1" t="s">
        <v>496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2.7300000000000004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LP_ReduceDmgTrap_08</v>
      </c>
      <c r="B373" s="1" t="s">
        <v>496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3.24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LP_ReduceDmgTrap_09</v>
      </c>
      <c r="B374" s="1" t="s">
        <v>496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3.7800000000000002</v>
      </c>
      <c r="O374" s="7" t="str">
        <f t="shared" ca="1" si="289"/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LP_ReduceDmgTrapBetter_01</v>
      </c>
      <c r="B375" s="1" t="s">
        <v>497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0.5</v>
      </c>
      <c r="O375" s="7" t="str">
        <f t="shared" ref="O375:O389" ca="1" si="294">IF(NOT(ISBLANK(N375)),N375,
IF(ISBLANK(M375),"",
VLOOKUP(M375,OFFSET(INDIRECT("$A:$B"),0,MATCH(M$1&amp;"_Verify",INDIRECT("$1:$1"),0)-1),2,0)
))</f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LP_ReduceDmgTrapBetter_02</v>
      </c>
      <c r="B376" s="1" t="s">
        <v>497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1.05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LP_ReduceDmgTrapBetter_03</v>
      </c>
      <c r="B377" s="1" t="s">
        <v>497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1.6500000000000001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LP_ReduceDmgTrapBetter_04</v>
      </c>
      <c r="B378" s="1" t="s">
        <v>497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2.2999999999999998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3" si="295">B379&amp;"_"&amp;TEXT(D379,"00")</f>
        <v>LP_ReduceDmgTrapBetter_05</v>
      </c>
      <c r="B379" s="1" t="s">
        <v>497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</v>
      </c>
      <c r="O379" s="7" t="str">
        <f t="shared" ref="O379:O383" ca="1" si="296">IF(NOT(ISBLANK(N379)),N379,
IF(ISBLANK(M379),"",
VLOOKUP(M379,OFFSET(INDIRECT("$A:$B"),0,MATCH(M$1&amp;"_Verify",INDIRECT("$1:$1"),0)-1),2,0)
))</f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LP_ReduceDmgTrapBetter_06</v>
      </c>
      <c r="B380" s="1" t="s">
        <v>497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3.75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LP_ReduceDmgTrapBetter_07</v>
      </c>
      <c r="B381" s="1" t="s">
        <v>497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4.55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5"/>
        <v>LP_ReduceDmgTrapBetter_08</v>
      </c>
      <c r="B382" s="1" t="s">
        <v>497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5.4</v>
      </c>
      <c r="O382" s="7" t="str">
        <f t="shared" ca="1" si="296"/>
        <v/>
      </c>
      <c r="S382" s="7" t="str">
        <f t="shared" ca="1" si="287"/>
        <v/>
      </c>
    </row>
    <row r="383" spans="1:19" x14ac:dyDescent="0.3">
      <c r="A383" s="1" t="str">
        <f t="shared" si="295"/>
        <v>LP_ReduceDmgTrapBetter_09</v>
      </c>
      <c r="B383" s="1" t="s">
        <v>497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2"/>
        <v>6.3000000000000007</v>
      </c>
      <c r="O383" s="7" t="str">
        <f t="shared" ca="1" si="296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LP_ReduceContinuousDmg_01</v>
      </c>
      <c r="B384" s="1" t="s">
        <v>500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si="293"/>
        <v>LP_ReduceContinuousDmg_02</v>
      </c>
      <c r="B385" s="1" t="s">
        <v>500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ReduceContinuousDamage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4.1900000000000004</v>
      </c>
      <c r="K385" s="1">
        <v>0.5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si="293"/>
        <v>LP_ReduceContinuousDmg_03</v>
      </c>
      <c r="B386" s="1" t="s">
        <v>500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ReduceContinuousDamage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9.57</v>
      </c>
      <c r="K386" s="1">
        <v>0.5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ref="A387:A389" si="297">B387&amp;"_"&amp;TEXT(D387,"00")</f>
        <v>LP_DefenseStrongDmg_01</v>
      </c>
      <c r="B387" s="1" t="s">
        <v>501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0.24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si="297"/>
        <v>LP_DefenseStrongDmg_02</v>
      </c>
      <c r="B388" s="1" t="s">
        <v>501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DefenseStrongDamage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0.20869565217391306</v>
      </c>
      <c r="O388" s="7" t="str">
        <f t="shared" ca="1" si="294"/>
        <v/>
      </c>
      <c r="S388" s="7" t="str">
        <f t="shared" ca="1" si="287"/>
        <v/>
      </c>
    </row>
    <row r="389" spans="1:19" x14ac:dyDescent="0.3">
      <c r="A389" s="1" t="str">
        <f t="shared" si="297"/>
        <v>LP_DefenseStrongDmg_03</v>
      </c>
      <c r="B389" s="1" t="s">
        <v>501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DefenseStrongDamage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0.18147448015122877</v>
      </c>
      <c r="O389" s="7" t="str">
        <f t="shared" ca="1" si="294"/>
        <v/>
      </c>
      <c r="S389" s="7" t="str">
        <f t="shared" ca="1" si="287"/>
        <v/>
      </c>
    </row>
    <row r="390" spans="1:19" x14ac:dyDescent="0.3">
      <c r="A390" s="1" t="str">
        <f t="shared" ref="A390:A425" si="298">B390&amp;"_"&amp;TEXT(D390,"00")</f>
        <v>LP_ExtraGold_01</v>
      </c>
      <c r="B390" s="1" t="s">
        <v>171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0.15000000000000002</v>
      </c>
      <c r="O390" s="7" t="str">
        <f t="shared" ca="1" si="268"/>
        <v/>
      </c>
      <c r="S390" s="7" t="str">
        <f t="shared" ca="1" si="287"/>
        <v/>
      </c>
    </row>
    <row r="391" spans="1:19" x14ac:dyDescent="0.3">
      <c r="A391" s="1" t="str">
        <f t="shared" ref="A391:A393" si="299">B391&amp;"_"&amp;TEXT(D391,"00")</f>
        <v>LP_ExtraGold_02</v>
      </c>
      <c r="B391" s="1" t="s">
        <v>171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0.31500000000000006</v>
      </c>
      <c r="O391" s="7" t="str">
        <f t="shared" ref="O391:O393" ca="1" si="300">IF(NOT(ISBLANK(N391)),N391,
IF(ISBLANK(M391),"",
VLOOKUP(M391,OFFSET(INDIRECT("$A:$B"),0,MATCH(M$1&amp;"_Verify",INDIRECT("$1:$1"),0)-1),2,0)
))</f>
        <v/>
      </c>
      <c r="S391" s="7" t="str">
        <f t="shared" ca="1" si="287"/>
        <v/>
      </c>
    </row>
    <row r="392" spans="1:19" x14ac:dyDescent="0.3">
      <c r="A392" s="1" t="str">
        <f t="shared" si="299"/>
        <v>LP_ExtraGold_03</v>
      </c>
      <c r="B392" s="1" t="s">
        <v>171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0.49500000000000011</v>
      </c>
      <c r="O392" s="7" t="str">
        <f t="shared" ca="1" si="300"/>
        <v/>
      </c>
      <c r="S392" s="7" t="str">
        <f t="shared" ca="1" si="287"/>
        <v/>
      </c>
    </row>
    <row r="393" spans="1:19" x14ac:dyDescent="0.3">
      <c r="A393" s="1" t="str">
        <f t="shared" si="299"/>
        <v>LP_ExtraGoldBetter_01</v>
      </c>
      <c r="B393" s="1" t="s">
        <v>502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ref="J393:J395" si="301">J390*5/3</f>
        <v>0.25000000000000006</v>
      </c>
      <c r="O393" s="7" t="str">
        <f t="shared" ca="1" si="300"/>
        <v/>
      </c>
      <c r="S393" s="7" t="str">
        <f t="shared" ca="1" si="287"/>
        <v/>
      </c>
    </row>
    <row r="394" spans="1:19" x14ac:dyDescent="0.3">
      <c r="A394" s="1" t="str">
        <f t="shared" ref="A394:A395" si="302">B394&amp;"_"&amp;TEXT(D394,"00")</f>
        <v>LP_ExtraGoldBetter_02</v>
      </c>
      <c r="B394" s="1" t="s">
        <v>502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f t="shared" si="301"/>
        <v>0.52500000000000002</v>
      </c>
      <c r="O394" s="7" t="str">
        <f t="shared" ref="O394:O395" ca="1" si="303">IF(NOT(ISBLANK(N394)),N394,
IF(ISBLANK(M394),"",
VLOOKUP(M394,OFFSET(INDIRECT("$A:$B"),0,MATCH(M$1&amp;"_Verify",INDIRECT("$1:$1"),0)-1),2,0)
))</f>
        <v/>
      </c>
      <c r="S394" s="7" t="str">
        <f t="shared" ca="1" si="287"/>
        <v/>
      </c>
    </row>
    <row r="395" spans="1:19" x14ac:dyDescent="0.3">
      <c r="A395" s="1" t="str">
        <f t="shared" si="302"/>
        <v>LP_ExtraGoldBetter_03</v>
      </c>
      <c r="B395" s="1" t="s">
        <v>502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J395" s="1">
        <f t="shared" si="301"/>
        <v>0.82500000000000018</v>
      </c>
      <c r="O395" s="7" t="str">
        <f t="shared" ca="1" si="303"/>
        <v/>
      </c>
      <c r="S395" s="7" t="str">
        <f t="shared" ref="S395:S434" ca="1" si="304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98"/>
        <v>LP_ItemChanceBoost_01</v>
      </c>
      <c r="B396" s="1" t="s">
        <v>172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0.1125</v>
      </c>
      <c r="O396" s="7" t="str">
        <f t="shared" ca="1" si="268"/>
        <v/>
      </c>
      <c r="S396" s="7" t="str">
        <f t="shared" ca="1" si="304"/>
        <v/>
      </c>
    </row>
    <row r="397" spans="1:19" x14ac:dyDescent="0.3">
      <c r="A397" s="1" t="str">
        <f t="shared" ref="A397:A399" si="305">B397&amp;"_"&amp;TEXT(D397,"00")</f>
        <v>LP_ItemChanceBoost_02</v>
      </c>
      <c r="B397" s="1" t="s">
        <v>172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0.23625000000000002</v>
      </c>
      <c r="O397" s="7" t="str">
        <f t="shared" ref="O397:O399" ca="1" si="306">IF(NOT(ISBLANK(N397)),N397,
IF(ISBLANK(M397),"",
VLOOKUP(M397,OFFSET(INDIRECT("$A:$B"),0,MATCH(M$1&amp;"_Verify",INDIRECT("$1:$1"),0)-1),2,0)
))</f>
        <v/>
      </c>
      <c r="S397" s="7" t="str">
        <f t="shared" ca="1" si="304"/>
        <v/>
      </c>
    </row>
    <row r="398" spans="1:19" x14ac:dyDescent="0.3">
      <c r="A398" s="1" t="str">
        <f t="shared" si="305"/>
        <v>LP_ItemChanceBoost_03</v>
      </c>
      <c r="B398" s="1" t="s">
        <v>172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0.37125000000000008</v>
      </c>
      <c r="O398" s="7" t="str">
        <f t="shared" ca="1" si="306"/>
        <v/>
      </c>
      <c r="S398" s="7" t="str">
        <f t="shared" ca="1" si="304"/>
        <v/>
      </c>
    </row>
    <row r="399" spans="1:19" x14ac:dyDescent="0.3">
      <c r="A399" s="1" t="str">
        <f t="shared" si="305"/>
        <v>LP_ItemChanceBoostBetter_01</v>
      </c>
      <c r="B399" s="1" t="s">
        <v>503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ref="K399:K401" si="307">K396*5/3</f>
        <v>0.1875</v>
      </c>
      <c r="O399" s="7" t="str">
        <f t="shared" ca="1" si="306"/>
        <v/>
      </c>
      <c r="S399" s="7" t="str">
        <f t="shared" ca="1" si="304"/>
        <v/>
      </c>
    </row>
    <row r="400" spans="1:19" x14ac:dyDescent="0.3">
      <c r="A400" s="1" t="str">
        <f t="shared" ref="A400:A401" si="308">B400&amp;"_"&amp;TEXT(D400,"00")</f>
        <v>LP_ItemChanceBoostBetter_02</v>
      </c>
      <c r="B400" s="1" t="s">
        <v>503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f t="shared" si="307"/>
        <v>0.39375000000000004</v>
      </c>
      <c r="O400" s="7" t="str">
        <f t="shared" ref="O400:O401" ca="1" si="309">IF(NOT(ISBLANK(N400)),N400,
IF(ISBLANK(M400),"",
VLOOKUP(M400,OFFSET(INDIRECT("$A:$B"),0,MATCH(M$1&amp;"_Verify",INDIRECT("$1:$1"),0)-1),2,0)
))</f>
        <v/>
      </c>
      <c r="S400" s="7" t="str">
        <f t="shared" ca="1" si="304"/>
        <v/>
      </c>
    </row>
    <row r="401" spans="1:19" x14ac:dyDescent="0.3">
      <c r="A401" s="1" t="str">
        <f t="shared" si="308"/>
        <v>LP_ItemChanceBoostBetter_03</v>
      </c>
      <c r="B401" s="1" t="s">
        <v>503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f t="shared" si="307"/>
        <v>0.61875000000000013</v>
      </c>
      <c r="O401" s="7" t="str">
        <f t="shared" ca="1" si="309"/>
        <v/>
      </c>
      <c r="S401" s="7" t="str">
        <f t="shared" ca="1" si="304"/>
        <v/>
      </c>
    </row>
    <row r="402" spans="1:19" x14ac:dyDescent="0.3">
      <c r="A402" s="1" t="str">
        <f t="shared" si="298"/>
        <v>LP_HealChanceBoost_01</v>
      </c>
      <c r="B402" s="1" t="s">
        <v>173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0.16666666699999999</v>
      </c>
      <c r="O402" s="7" t="str">
        <f t="shared" ca="1" si="268"/>
        <v/>
      </c>
      <c r="S402" s="7" t="str">
        <f t="shared" ca="1" si="304"/>
        <v/>
      </c>
    </row>
    <row r="403" spans="1:19" x14ac:dyDescent="0.3">
      <c r="A403" s="1" t="str">
        <f t="shared" ref="A403:A405" si="310">B403&amp;"_"&amp;TEXT(D403,"00")</f>
        <v>LP_HealChanceBoost_02</v>
      </c>
      <c r="B403" s="1" t="s">
        <v>173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v>0.35</v>
      </c>
      <c r="O403" s="7" t="str">
        <f t="shared" ref="O403:O405" ca="1" si="311">IF(NOT(ISBLANK(N403)),N403,
IF(ISBLANK(M403),"",
VLOOKUP(M403,OFFSET(INDIRECT("$A:$B"),0,MATCH(M$1&amp;"_Verify",INDIRECT("$1:$1"),0)-1),2,0)
))</f>
        <v/>
      </c>
      <c r="S403" s="7" t="str">
        <f t="shared" ca="1" si="304"/>
        <v/>
      </c>
    </row>
    <row r="404" spans="1:19" x14ac:dyDescent="0.3">
      <c r="A404" s="1" t="str">
        <f t="shared" si="310"/>
        <v>LP_HealChanceBoost_03</v>
      </c>
      <c r="B404" s="1" t="s">
        <v>173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v>0.55000000000000004</v>
      </c>
      <c r="O404" s="7" t="str">
        <f t="shared" ca="1" si="311"/>
        <v/>
      </c>
      <c r="S404" s="7" t="str">
        <f t="shared" ca="1" si="304"/>
        <v/>
      </c>
    </row>
    <row r="405" spans="1:19" x14ac:dyDescent="0.3">
      <c r="A405" s="1" t="str">
        <f t="shared" si="310"/>
        <v>LP_HealChanceBoostBetter_01</v>
      </c>
      <c r="B405" s="1" t="s">
        <v>504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ref="L405:L407" si="312">L402*5/3</f>
        <v>0.27777777833333334</v>
      </c>
      <c r="O405" s="7" t="str">
        <f t="shared" ca="1" si="311"/>
        <v/>
      </c>
      <c r="S405" s="7" t="str">
        <f t="shared" ref="S405:S407" ca="1" si="313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ref="A406:A407" si="314">B406&amp;"_"&amp;TEXT(D406,"00")</f>
        <v>LP_HealChanceBoostBetter_02</v>
      </c>
      <c r="B406" s="1" t="s">
        <v>504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2"/>
        <v>0.58333333333333337</v>
      </c>
      <c r="O406" s="7" t="str">
        <f t="shared" ref="O406:O407" ca="1" si="315">IF(NOT(ISBLANK(N406)),N406,
IF(ISBLANK(M406),"",
VLOOKUP(M406,OFFSET(INDIRECT("$A:$B"),0,MATCH(M$1&amp;"_Verify",INDIRECT("$1:$1"),0)-1),2,0)
))</f>
        <v/>
      </c>
      <c r="S406" s="7" t="str">
        <f t="shared" ca="1" si="313"/>
        <v/>
      </c>
    </row>
    <row r="407" spans="1:19" x14ac:dyDescent="0.3">
      <c r="A407" s="1" t="str">
        <f t="shared" si="314"/>
        <v>LP_HealChanceBoostBetter_03</v>
      </c>
      <c r="B407" s="1" t="s">
        <v>504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2"/>
        <v>0.91666666666666663</v>
      </c>
      <c r="O407" s="7" t="str">
        <f t="shared" ca="1" si="315"/>
        <v/>
      </c>
      <c r="S407" s="7" t="str">
        <f t="shared" ca="1" si="313"/>
        <v/>
      </c>
    </row>
    <row r="408" spans="1:19" x14ac:dyDescent="0.3">
      <c r="A408" s="1" t="str">
        <f t="shared" si="298"/>
        <v>LP_MonsterThrough_01</v>
      </c>
      <c r="B408" s="1" t="s">
        <v>174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MonsterThroughHitObject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LP_MonsterThrough_02</v>
      </c>
      <c r="B409" s="1" t="s">
        <v>174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MonsterThroughHitObject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LP_Ricochet_01</v>
      </c>
      <c r="B410" s="1" t="s">
        <v>175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RicochetHitObject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LP_Ricochet_02</v>
      </c>
      <c r="B411" s="1" t="s">
        <v>175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RicochetHitObject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ref="S411:S413" ca="1" si="31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98"/>
        <v>LP_BounceWallQuad_01</v>
      </c>
      <c r="B412" s="1" t="s">
        <v>176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BounceWallQuadHitObject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16"/>
        <v/>
      </c>
    </row>
    <row r="413" spans="1:19" x14ac:dyDescent="0.3">
      <c r="A413" s="1" t="str">
        <f t="shared" si="298"/>
        <v>LP_BounceWallQuad_02</v>
      </c>
      <c r="B413" s="1" t="s">
        <v>176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BounceWallQuadHitObject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16"/>
        <v/>
      </c>
    </row>
    <row r="414" spans="1:19" x14ac:dyDescent="0.3">
      <c r="A414" s="1" t="str">
        <f t="shared" si="298"/>
        <v>LP_Parallel_01</v>
      </c>
      <c r="B414" s="1" t="s">
        <v>177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ParallelHitObject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0.6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LP_Parallel_02</v>
      </c>
      <c r="B415" s="1" t="s">
        <v>177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ParallelHitObject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0.6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LP_DiagonalNwayGenerator_01</v>
      </c>
      <c r="B416" s="1" t="s">
        <v>178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DiagonalNwayGenerator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LP_DiagonalNwayGenerator_02</v>
      </c>
      <c r="B417" s="1" t="s">
        <v>178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DiagonalNwayGenerator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LP_LeftRightNwayGenerator_01</v>
      </c>
      <c r="B418" s="1" t="s">
        <v>179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LeftRightNwayGenerator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LP_LeftRightNwayGenerator_02</v>
      </c>
      <c r="B419" s="1" t="s">
        <v>179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LeftRightNwayGenerator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LP_BackNwayGenerator_01</v>
      </c>
      <c r="B420" s="1" t="s">
        <v>180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BackNwayGenerator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68"/>
        <v>1</v>
      </c>
      <c r="S420" s="7" t="str">
        <f t="shared" ca="1" si="304"/>
        <v/>
      </c>
    </row>
    <row r="421" spans="1:19" x14ac:dyDescent="0.3">
      <c r="A421" s="1" t="str">
        <f t="shared" si="298"/>
        <v>LP_BackNwayGenerator_02</v>
      </c>
      <c r="B421" s="1" t="s">
        <v>180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BackNwayGenerator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68"/>
        <v>2</v>
      </c>
      <c r="S421" s="7" t="str">
        <f t="shared" ca="1" si="304"/>
        <v/>
      </c>
    </row>
    <row r="422" spans="1:19" x14ac:dyDescent="0.3">
      <c r="A422" s="1" t="str">
        <f t="shared" si="298"/>
        <v>LP_Repeat_01</v>
      </c>
      <c r="B422" s="1" t="s">
        <v>181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RepeatHitObject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</v>
      </c>
      <c r="N422" s="1">
        <v>1</v>
      </c>
      <c r="O422" s="7">
        <f t="shared" ca="1" si="268"/>
        <v>1</v>
      </c>
      <c r="S422" s="7" t="str">
        <f t="shared" ca="1" si="304"/>
        <v/>
      </c>
    </row>
    <row r="423" spans="1:19" x14ac:dyDescent="0.3">
      <c r="A423" s="1" t="str">
        <f t="shared" si="298"/>
        <v>LP_Repeat_02</v>
      </c>
      <c r="B423" s="1" t="s">
        <v>181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RepeatHitObject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</v>
      </c>
      <c r="N423" s="1">
        <v>2</v>
      </c>
      <c r="O423" s="7">
        <f t="shared" ca="1" si="268"/>
        <v>2</v>
      </c>
      <c r="S423" s="7" t="str">
        <f t="shared" ca="1" si="304"/>
        <v/>
      </c>
    </row>
    <row r="424" spans="1:19" x14ac:dyDescent="0.3">
      <c r="A424" s="1" t="str">
        <f t="shared" si="298"/>
        <v>LP_HealOnKill_01</v>
      </c>
      <c r="B424" s="1" t="s">
        <v>269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ref="K424:K437" si="317">J217</f>
        <v>0.15</v>
      </c>
      <c r="O424" s="7" t="str">
        <f t="shared" ref="O424" ca="1" si="318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19" x14ac:dyDescent="0.3">
      <c r="A425" s="1" t="str">
        <f t="shared" si="298"/>
        <v>LP_HealOnKill_02</v>
      </c>
      <c r="B425" s="1" t="s">
        <v>269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0.315</v>
      </c>
      <c r="O425" s="7" t="str">
        <f t="shared" ca="1" si="268"/>
        <v/>
      </c>
      <c r="S425" s="7" t="str">
        <f t="shared" ca="1" si="304"/>
        <v/>
      </c>
    </row>
    <row r="426" spans="1:19" x14ac:dyDescent="0.3">
      <c r="A426" s="1" t="str">
        <f t="shared" ref="A426:A428" si="319">B426&amp;"_"&amp;TEXT(D426,"00")</f>
        <v>LP_HealOnKill_03</v>
      </c>
      <c r="B426" s="1" t="s">
        <v>269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0.49500000000000005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19"/>
        <v>LP_HealOnKill_04</v>
      </c>
      <c r="B427" s="1" t="s">
        <v>269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0.69</v>
      </c>
      <c r="O427" s="7" t="str">
        <f t="shared" ca="1" si="320"/>
        <v/>
      </c>
      <c r="S427" s="7" t="str">
        <f t="shared" ca="1" si="321"/>
        <v/>
      </c>
    </row>
    <row r="428" spans="1:19" x14ac:dyDescent="0.3">
      <c r="A428" s="1" t="str">
        <f t="shared" si="319"/>
        <v>LP_HealOnKill_05</v>
      </c>
      <c r="B428" s="1" t="s">
        <v>269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0.89999999999999991</v>
      </c>
      <c r="O428" s="7" t="str">
        <f t="shared" ca="1" si="320"/>
        <v/>
      </c>
      <c r="S428" s="7" t="str">
        <f t="shared" ca="1" si="321"/>
        <v/>
      </c>
    </row>
    <row r="429" spans="1:19" x14ac:dyDescent="0.3">
      <c r="A429" s="1" t="str">
        <f t="shared" ref="A429:A432" si="322">B429&amp;"_"&amp;TEXT(D429,"00")</f>
        <v>LP_HealOnKill_06</v>
      </c>
      <c r="B429" s="1" t="s">
        <v>269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1.125</v>
      </c>
      <c r="O429" s="7" t="str">
        <f t="shared" ref="O429:O432" ca="1" si="323">IF(NOT(ISBLANK(N429)),N429,
IF(ISBLANK(M429),"",
VLOOKUP(M429,OFFSET(INDIRECT("$A:$B"),0,MATCH(M$1&amp;"_Verify",INDIRECT("$1:$1"),0)-1),2,0)
))</f>
        <v/>
      </c>
      <c r="S429" s="7" t="str">
        <f t="shared" ref="S429:S432" ca="1" si="324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22"/>
        <v>LP_HealOnKill_07</v>
      </c>
      <c r="B430" s="1" t="s">
        <v>269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1.3650000000000002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si="322"/>
        <v>LP_HealOnKill_08</v>
      </c>
      <c r="B431" s="1" t="s">
        <v>269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1.62</v>
      </c>
      <c r="O431" s="7" t="str">
        <f t="shared" ca="1" si="323"/>
        <v/>
      </c>
      <c r="S431" s="7" t="str">
        <f t="shared" ca="1" si="324"/>
        <v/>
      </c>
    </row>
    <row r="432" spans="1:19" x14ac:dyDescent="0.3">
      <c r="A432" s="1" t="str">
        <f t="shared" si="322"/>
        <v>LP_HealOnKill_09</v>
      </c>
      <c r="B432" s="1" t="s">
        <v>269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1.89</v>
      </c>
      <c r="O432" s="7" t="str">
        <f t="shared" ca="1" si="323"/>
        <v/>
      </c>
      <c r="S432" s="7" t="str">
        <f t="shared" ca="1" si="324"/>
        <v/>
      </c>
    </row>
    <row r="433" spans="1:19" x14ac:dyDescent="0.3">
      <c r="A433" s="1" t="str">
        <f t="shared" ref="A433:A462" si="325">B433&amp;"_"&amp;TEXT(D433,"00")</f>
        <v>LP_HealOnKillBetter_01</v>
      </c>
      <c r="B433" s="1" t="s">
        <v>270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0.25</v>
      </c>
      <c r="O433" s="7" t="str">
        <f t="shared" ref="O433:O476" ca="1" si="326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19" x14ac:dyDescent="0.3">
      <c r="A434" s="1" t="str">
        <f t="shared" si="325"/>
        <v>LP_HealOnKillBetter_02</v>
      </c>
      <c r="B434" s="1" t="s">
        <v>270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0.52500000000000002</v>
      </c>
      <c r="O434" s="7" t="str">
        <f t="shared" ca="1" si="326"/>
        <v/>
      </c>
      <c r="S434" s="7" t="str">
        <f t="shared" ca="1" si="304"/>
        <v/>
      </c>
    </row>
    <row r="435" spans="1:19" x14ac:dyDescent="0.3">
      <c r="A435" s="1" t="str">
        <f t="shared" ref="A435:A448" si="327">B435&amp;"_"&amp;TEXT(D435,"00")</f>
        <v>LP_HealOnKillBetter_03</v>
      </c>
      <c r="B435" s="1" t="s">
        <v>270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0.82500000000000007</v>
      </c>
      <c r="O435" s="7" t="str">
        <f t="shared" ref="O435:O448" ca="1" si="328">IF(NOT(ISBLANK(N435)),N435,
IF(ISBLANK(M435),"",
VLOOKUP(M435,OFFSET(INDIRECT("$A:$B"),0,MATCH(M$1&amp;"_Verify",INDIRECT("$1:$1"),0)-1),2,0)
))</f>
        <v/>
      </c>
      <c r="S435" s="7" t="str">
        <f t="shared" ref="S435:S448" ca="1" si="329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7"/>
        <v>LP_HealOnKillBetter_04</v>
      </c>
      <c r="B436" s="1" t="s">
        <v>270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1.1499999999999999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LP_HealOnKillBetter_05</v>
      </c>
      <c r="B437" s="1" t="s">
        <v>270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17"/>
        <v>1.5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LP_HealOnCrit_01</v>
      </c>
      <c r="B438" s="1" t="s">
        <v>932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>J217</f>
        <v>0.15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LP_HealOnCrit_02</v>
      </c>
      <c r="B439" s="1" t="s">
        <v>932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ref="J439:J451" si="330">J218</f>
        <v>0.315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LP_HealOnCrit_03</v>
      </c>
      <c r="B440" s="1" t="s">
        <v>932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0.49500000000000005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LP_HealOnCrit_04</v>
      </c>
      <c r="B441" s="1" t="s">
        <v>932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0.69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LP_HealOnCrit_05</v>
      </c>
      <c r="B442" s="1" t="s">
        <v>932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0.89999999999999991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LP_HealOnCrit_06</v>
      </c>
      <c r="B443" s="1" t="s">
        <v>932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1.125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LP_HealOnCrit_07</v>
      </c>
      <c r="B444" s="1" t="s">
        <v>932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1.3650000000000002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LP_HealOnCrit_08</v>
      </c>
      <c r="B445" s="1" t="s">
        <v>932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1.62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LP_HealOnCrit_09</v>
      </c>
      <c r="B446" s="1" t="s">
        <v>932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1.89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LP_HealOnCritBetter_01</v>
      </c>
      <c r="B447" s="1" t="s">
        <v>933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0.25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si="327"/>
        <v>LP_HealOnCritBetter_02</v>
      </c>
      <c r="B448" s="1" t="s">
        <v>933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0.52500000000000002</v>
      </c>
      <c r="O448" s="7" t="str">
        <f t="shared" ca="1" si="328"/>
        <v/>
      </c>
      <c r="S448" s="7" t="str">
        <f t="shared" ca="1" si="329"/>
        <v/>
      </c>
    </row>
    <row r="449" spans="1:23" x14ac:dyDescent="0.3">
      <c r="A449" s="1" t="str">
        <f t="shared" ref="A449:A451" si="331">B449&amp;"_"&amp;TEXT(D449,"00")</f>
        <v>LP_HealOnCritBetter_03</v>
      </c>
      <c r="B449" s="1" t="s">
        <v>933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0.82500000000000007</v>
      </c>
      <c r="O449" s="7" t="str">
        <f t="shared" ref="O449:O451" ca="1" si="332">IF(NOT(ISBLANK(N449)),N449,
IF(ISBLANK(M449),"",
VLOOKUP(M449,OFFSET(INDIRECT("$A:$B"),0,MATCH(M$1&amp;"_Verify",INDIRECT("$1:$1"),0)-1),2,0)
))</f>
        <v/>
      </c>
      <c r="S449" s="7" t="str">
        <f t="shared" ref="S449:S451" ca="1" si="333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331"/>
        <v>LP_HealOnCritBetter_04</v>
      </c>
      <c r="B450" s="1" t="s">
        <v>933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1.1499999999999999</v>
      </c>
      <c r="O450" s="7" t="str">
        <f t="shared" ca="1" si="332"/>
        <v/>
      </c>
      <c r="S450" s="7" t="str">
        <f t="shared" ca="1" si="333"/>
        <v/>
      </c>
    </row>
    <row r="451" spans="1:23" x14ac:dyDescent="0.3">
      <c r="A451" s="1" t="str">
        <f t="shared" si="331"/>
        <v>LP_HealOnCritBetter_05</v>
      </c>
      <c r="B451" s="1" t="s">
        <v>933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0"/>
        <v>1.5</v>
      </c>
      <c r="O451" s="7" t="str">
        <f t="shared" ca="1" si="332"/>
        <v/>
      </c>
      <c r="S451" s="7" t="str">
        <f t="shared" ca="1" si="333"/>
        <v/>
      </c>
    </row>
    <row r="452" spans="1:23" x14ac:dyDescent="0.3">
      <c r="A452" s="1" t="str">
        <f t="shared" si="325"/>
        <v>LP_AtkSpeedUpOnEncounter_01</v>
      </c>
      <c r="B452" s="1" t="s">
        <v>295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6"/>
        <v/>
      </c>
      <c r="Q452" s="1" t="s">
        <v>296</v>
      </c>
      <c r="S452" s="7">
        <f t="shared" ref="S452:S503" ca="1" si="334">IF(NOT(ISBLANK(R452)),R452,
IF(ISBLANK(Q452),"",
VLOOKUP(Q452,OFFSET(INDIRECT("$A:$B"),0,MATCH(Q$1&amp;"_Verify",INDIRECT("$1:$1"),0)-1),2,0)
))</f>
        <v>1</v>
      </c>
      <c r="U452" s="1" t="s">
        <v>297</v>
      </c>
    </row>
    <row r="453" spans="1:23" x14ac:dyDescent="0.3">
      <c r="A453" s="1" t="str">
        <f t="shared" si="325"/>
        <v>LP_AtkSpeedUpOnEncounter_02</v>
      </c>
      <c r="B453" s="1" t="s">
        <v>295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ref="A454:A460" si="335">B454&amp;"_"&amp;TEXT(D454,"00")</f>
        <v>LP_AtkSpeedUpOnEncounter_03</v>
      </c>
      <c r="B454" s="1" t="s">
        <v>295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60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LP_AtkSpeedUpOnEncounter_04</v>
      </c>
      <c r="B455" s="1" t="s">
        <v>295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LP_AtkSpeedUpOnEncounter_05</v>
      </c>
      <c r="B456" s="1" t="s">
        <v>295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LP_AtkSpeedUpOnEncounter_06</v>
      </c>
      <c r="B457" s="1" t="s">
        <v>295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LP_AtkSpeedUpOnEncounter_07</v>
      </c>
      <c r="B458" s="1" t="s">
        <v>295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35"/>
        <v>LP_AtkSpeedUpOnEncounter_08</v>
      </c>
      <c r="B459" s="1" t="s">
        <v>295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296</v>
      </c>
      <c r="S459" s="7">
        <f t="shared" ca="1" si="334"/>
        <v>1</v>
      </c>
      <c r="U459" s="1" t="s">
        <v>297</v>
      </c>
    </row>
    <row r="460" spans="1:23" x14ac:dyDescent="0.3">
      <c r="A460" s="1" t="str">
        <f t="shared" si="335"/>
        <v>LP_AtkSpeedUpOnEncounter_09</v>
      </c>
      <c r="B460" s="1" t="s">
        <v>295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296</v>
      </c>
      <c r="S460" s="7">
        <f t="shared" ca="1" si="334"/>
        <v>1</v>
      </c>
      <c r="U460" s="1" t="s">
        <v>297</v>
      </c>
    </row>
    <row r="461" spans="1:23" x14ac:dyDescent="0.3">
      <c r="A461" s="1" t="str">
        <f t="shared" si="325"/>
        <v>LP_AtkSpeedUpOnEncounter_Spd_01</v>
      </c>
      <c r="B461" s="1" t="s">
        <v>292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4.5</v>
      </c>
      <c r="J461" s="1">
        <f t="shared" ref="J461:J469" si="337">J217*4.5/6*2.5</f>
        <v>0.28125</v>
      </c>
      <c r="M461" s="1" t="s">
        <v>148</v>
      </c>
      <c r="O461" s="7">
        <f t="shared" ca="1" si="326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25"/>
        <v>LP_AtkSpeedUpOnEncounter_Spd_02</v>
      </c>
      <c r="B462" s="1" t="s">
        <v>292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</v>
      </c>
      <c r="J462" s="1">
        <f t="shared" si="337"/>
        <v>0.59062499999999996</v>
      </c>
      <c r="M462" s="1" t="s">
        <v>148</v>
      </c>
      <c r="O462" s="7">
        <f t="shared" ca="1" si="326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ref="A463:A469" si="338">B463&amp;"_"&amp;TEXT(D463,"00")</f>
        <v>LP_AtkSpeedUpOnEncounter_Spd_03</v>
      </c>
      <c r="B463" s="1" t="s">
        <v>292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f t="shared" si="337"/>
        <v>0.92812500000000009</v>
      </c>
      <c r="M463" s="1" t="s">
        <v>148</v>
      </c>
      <c r="O463" s="7">
        <f t="shared" ref="O463:O469" ca="1" si="339">IF(NOT(ISBLANK(N463)),N463,
IF(ISBLANK(M463),"",
VLOOKUP(M463,OFFSET(INDIRECT("$A:$B"),0,MATCH(M$1&amp;"_Verify",INDIRECT("$1:$1"),0)-1),2,0)
))</f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LP_AtkSpeedUpOnEncounter_Spd_04</v>
      </c>
      <c r="B464" s="1" t="s">
        <v>292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6</v>
      </c>
      <c r="J464" s="1">
        <f t="shared" si="337"/>
        <v>1.29375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LP_AtkSpeedUpOnEncounter_Spd_05</v>
      </c>
      <c r="B465" s="1" t="s">
        <v>292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6.5</v>
      </c>
      <c r="J465" s="1">
        <f t="shared" si="337"/>
        <v>1.6874999999999998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LP_AtkSpeedUpOnEncounter_Spd_06</v>
      </c>
      <c r="B466" s="1" t="s">
        <v>292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7</v>
      </c>
      <c r="J466" s="1">
        <f t="shared" si="337"/>
        <v>2.109375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LP_AtkSpeedUpOnEncounter_Spd_07</v>
      </c>
      <c r="B467" s="1" t="s">
        <v>292</v>
      </c>
      <c r="C467" s="1" t="str">
        <f>IF(ISERROR(VLOOKUP(B467,AffectorValueTable!$A:$A,1,0)),"어펙터밸류없음","")</f>
        <v/>
      </c>
      <c r="D467" s="1">
        <v>7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7.5</v>
      </c>
      <c r="J467" s="1">
        <f t="shared" si="337"/>
        <v>2.5593750000000002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38"/>
        <v>LP_AtkSpeedUpOnEncounter_Spd_08</v>
      </c>
      <c r="B468" s="1" t="s">
        <v>292</v>
      </c>
      <c r="C468" s="1" t="str">
        <f>IF(ISERROR(VLOOKUP(B468,AffectorValueTable!$A:$A,1,0)),"어펙터밸류없음","")</f>
        <v/>
      </c>
      <c r="D468" s="1">
        <v>8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8</v>
      </c>
      <c r="J468" s="1">
        <f t="shared" si="337"/>
        <v>3.0375000000000001</v>
      </c>
      <c r="M468" s="1" t="s">
        <v>148</v>
      </c>
      <c r="O468" s="7">
        <f t="shared" ca="1" si="339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38"/>
        <v>LP_AtkSpeedUpOnEncounter_Spd_09</v>
      </c>
      <c r="B469" s="1" t="s">
        <v>292</v>
      </c>
      <c r="C469" s="1" t="str">
        <f>IF(ISERROR(VLOOKUP(B469,AffectorValueTable!$A:$A,1,0)),"어펙터밸류없음","")</f>
        <v/>
      </c>
      <c r="D469" s="1">
        <v>9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8.5</v>
      </c>
      <c r="J469" s="1">
        <f t="shared" si="337"/>
        <v>3.5437499999999993</v>
      </c>
      <c r="M469" s="1" t="s">
        <v>148</v>
      </c>
      <c r="O469" s="7">
        <f t="shared" ca="1" si="339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6" si="340">B470&amp;"_"&amp;TEXT(D470,"00")</f>
        <v>LP_AtkSpeedUpOnEncounterBetter_01</v>
      </c>
      <c r="B470" s="1" t="s">
        <v>291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26"/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si="340"/>
        <v>LP_AtkSpeedUpOnEncounterBetter_02</v>
      </c>
      <c r="B471" s="1" t="s">
        <v>291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26"/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ref="A472:A474" si="341">B472&amp;"_"&amp;TEXT(D472,"00")</f>
        <v>LP_AtkSpeedUpOnEncounterBetter_03</v>
      </c>
      <c r="B472" s="1" t="s">
        <v>291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ref="O472:O474" ca="1" si="342">IF(NOT(ISBLANK(N472)),N472,
IF(ISBLANK(M472),"",
VLOOKUP(M472,OFFSET(INDIRECT("$A:$B"),0,MATCH(M$1&amp;"_Verify",INDIRECT("$1:$1"),0)-1),2,0)
))</f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1"/>
        <v>LP_AtkSpeedUpOnEncounterBetter_04</v>
      </c>
      <c r="B473" s="1" t="s">
        <v>291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296</v>
      </c>
      <c r="S473" s="7">
        <f t="shared" ca="1" si="334"/>
        <v>1</v>
      </c>
      <c r="U473" s="1" t="s">
        <v>293</v>
      </c>
    </row>
    <row r="474" spans="1:23" x14ac:dyDescent="0.3">
      <c r="A474" s="1" t="str">
        <f t="shared" si="341"/>
        <v>LP_AtkSpeedUpOnEncounterBetter_05</v>
      </c>
      <c r="B474" s="1" t="s">
        <v>291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296</v>
      </c>
      <c r="S474" s="7">
        <f t="shared" ca="1" si="334"/>
        <v>1</v>
      </c>
      <c r="U474" s="1" t="s">
        <v>293</v>
      </c>
    </row>
    <row r="475" spans="1:23" x14ac:dyDescent="0.3">
      <c r="A475" s="1" t="str">
        <f t="shared" si="340"/>
        <v>LP_AtkSpeedUpOnEncounterBetter_Spd_01</v>
      </c>
      <c r="B475" s="1" t="s">
        <v>294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4.5</v>
      </c>
      <c r="J475" s="1">
        <f>J226*4.5/6*2.5</f>
        <v>0.46875</v>
      </c>
      <c r="M475" s="1" t="s">
        <v>148</v>
      </c>
      <c r="O475" s="7">
        <f t="shared" ca="1" si="326"/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si="340"/>
        <v>LP_AtkSpeedUpOnEncounterBetter_Spd_02</v>
      </c>
      <c r="B476" s="1" t="s">
        <v>294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5.5</v>
      </c>
      <c r="J476" s="1">
        <f>J227*4.5/6*2.5</f>
        <v>0.98437500000000011</v>
      </c>
      <c r="M476" s="1" t="s">
        <v>148</v>
      </c>
      <c r="O476" s="7">
        <f t="shared" ca="1" si="326"/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ref="A477:A479" si="343">B477&amp;"_"&amp;TEXT(D477,"00")</f>
        <v>LP_AtkSpeedUpOnEncounterBetter_Spd_03</v>
      </c>
      <c r="B477" s="1" t="s">
        <v>294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>J228*4.5/6*2.5</f>
        <v>1.546875</v>
      </c>
      <c r="M477" s="1" t="s">
        <v>148</v>
      </c>
      <c r="O477" s="7">
        <f t="shared" ref="O477:O479" ca="1" si="344">IF(NOT(ISBLANK(N477)),N477,
IF(ISBLANK(M477),"",
VLOOKUP(M477,OFFSET(INDIRECT("$A:$B"),0,MATCH(M$1&amp;"_Verify",INDIRECT("$1:$1"),0)-1),2,0)
))</f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si="343"/>
        <v>LP_AtkSpeedUpOnEncounterBetter_Spd_04</v>
      </c>
      <c r="B478" s="1" t="s">
        <v>294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7.5</v>
      </c>
      <c r="J478" s="1">
        <f>J229*4.5/6*2.5</f>
        <v>2.15625</v>
      </c>
      <c r="M478" s="1" t="s">
        <v>148</v>
      </c>
      <c r="O478" s="7">
        <f t="shared" ca="1" si="344"/>
        <v>3</v>
      </c>
      <c r="R478" s="1">
        <v>1</v>
      </c>
      <c r="S478" s="7">
        <f t="shared" ca="1" si="334"/>
        <v>1</v>
      </c>
      <c r="W478" s="1" t="s">
        <v>362</v>
      </c>
    </row>
    <row r="479" spans="1:23" x14ac:dyDescent="0.3">
      <c r="A479" s="1" t="str">
        <f t="shared" si="343"/>
        <v>LP_AtkSpeedUpOnEncounterBetter_Spd_05</v>
      </c>
      <c r="B479" s="1" t="s">
        <v>294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8.5</v>
      </c>
      <c r="J479" s="1">
        <f>J230*4.5/6*2.5</f>
        <v>2.8125</v>
      </c>
      <c r="M479" s="1" t="s">
        <v>148</v>
      </c>
      <c r="O479" s="7">
        <f t="shared" ca="1" si="344"/>
        <v>3</v>
      </c>
      <c r="R479" s="1">
        <v>1</v>
      </c>
      <c r="S479" s="7">
        <f t="shared" ca="1" si="334"/>
        <v>1</v>
      </c>
      <c r="W479" s="1" t="s">
        <v>362</v>
      </c>
    </row>
    <row r="480" spans="1:23" x14ac:dyDescent="0.3">
      <c r="A480" s="1" t="str">
        <f t="shared" ref="A480:A484" si="345">B480&amp;"_"&amp;TEXT(D480,"00")</f>
        <v>LP_VampireOnAttack_01</v>
      </c>
      <c r="B480" s="1" t="s">
        <v>298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ref="L480:L493" si="346">J217</f>
        <v>0.15</v>
      </c>
      <c r="O480" s="7" t="str">
        <f t="shared" ref="O480:O484" ca="1" si="347">IF(NOT(ISBLANK(N480)),N480,
IF(ISBLANK(M480),"",
VLOOKUP(M480,OFFSET(INDIRECT("$A:$B"),0,MATCH(M$1&amp;"_Verify",INDIRECT("$1:$1"),0)-1),2,0)
))</f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LP_VampireOnAttack_02</v>
      </c>
      <c r="B481" s="1" t="s">
        <v>298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0.315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LP_VampireOnAttack_03</v>
      </c>
      <c r="B482" s="1" t="s">
        <v>298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0.49500000000000005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si="345"/>
        <v>LP_VampireOnAttack_04</v>
      </c>
      <c r="B483" s="1" t="s">
        <v>298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0.69</v>
      </c>
      <c r="O483" s="7" t="str">
        <f t="shared" ca="1" si="347"/>
        <v/>
      </c>
      <c r="S483" s="7" t="str">
        <f t="shared" ca="1" si="334"/>
        <v/>
      </c>
    </row>
    <row r="484" spans="1:21" x14ac:dyDescent="0.3">
      <c r="A484" s="1" t="str">
        <f t="shared" si="345"/>
        <v>LP_VampireOnAttack_05</v>
      </c>
      <c r="B484" s="1" t="s">
        <v>298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0.89999999999999991</v>
      </c>
      <c r="O484" s="7" t="str">
        <f t="shared" ca="1" si="347"/>
        <v/>
      </c>
      <c r="S484" s="7" t="str">
        <f t="shared" ca="1" si="334"/>
        <v/>
      </c>
    </row>
    <row r="485" spans="1:21" x14ac:dyDescent="0.3">
      <c r="A485" s="1" t="str">
        <f t="shared" ref="A485:A488" si="348">B485&amp;"_"&amp;TEXT(D485,"00")</f>
        <v>LP_VampireOnAttack_06</v>
      </c>
      <c r="B485" s="1" t="s">
        <v>298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1.125</v>
      </c>
      <c r="O485" s="7" t="str">
        <f t="shared" ref="O485:O488" ca="1" si="349">IF(NOT(ISBLANK(N485)),N485,
IF(ISBLANK(M485),"",
VLOOKUP(M485,OFFSET(INDIRECT("$A:$B"),0,MATCH(M$1&amp;"_Verify",INDIRECT("$1:$1"),0)-1),2,0)
))</f>
        <v/>
      </c>
      <c r="S485" s="7" t="str">
        <f t="shared" ref="S485:S488" ca="1" si="350">IF(NOT(ISBLANK(R485)),R485,
IF(ISBLANK(Q485),"",
VLOOKUP(Q485,OFFSET(INDIRECT("$A:$B"),0,MATCH(Q$1&amp;"_Verify",INDIRECT("$1:$1"),0)-1),2,0)
))</f>
        <v/>
      </c>
    </row>
    <row r="486" spans="1:21" x14ac:dyDescent="0.3">
      <c r="A486" s="1" t="str">
        <f t="shared" si="348"/>
        <v>LP_VampireOnAttack_07</v>
      </c>
      <c r="B486" s="1" t="s">
        <v>298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1.3650000000000002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si="348"/>
        <v>LP_VampireOnAttack_08</v>
      </c>
      <c r="B487" s="1" t="s">
        <v>298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1.62</v>
      </c>
      <c r="O487" s="7" t="str">
        <f t="shared" ca="1" si="349"/>
        <v/>
      </c>
      <c r="S487" s="7" t="str">
        <f t="shared" ca="1" si="350"/>
        <v/>
      </c>
    </row>
    <row r="488" spans="1:21" x14ac:dyDescent="0.3">
      <c r="A488" s="1" t="str">
        <f t="shared" si="348"/>
        <v>LP_VampireOnAttack_09</v>
      </c>
      <c r="B488" s="1" t="s">
        <v>298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1.89</v>
      </c>
      <c r="O488" s="7" t="str">
        <f t="shared" ca="1" si="349"/>
        <v/>
      </c>
      <c r="S488" s="7" t="str">
        <f t="shared" ca="1" si="350"/>
        <v/>
      </c>
    </row>
    <row r="489" spans="1:21" x14ac:dyDescent="0.3">
      <c r="A489" s="1" t="str">
        <f t="shared" ref="A489:A493" si="351">B489&amp;"_"&amp;TEXT(D489,"00")</f>
        <v>LP_VampireOnAttackBetter_01</v>
      </c>
      <c r="B489" s="1" t="s">
        <v>299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0.25</v>
      </c>
      <c r="O489" s="7" t="str">
        <f t="shared" ref="O489:O493" ca="1" si="352">IF(NOT(ISBLANK(N489)),N489,
IF(ISBLANK(M489),"",
VLOOKUP(M489,OFFSET(INDIRECT("$A:$B"),0,MATCH(M$1&amp;"_Verify",INDIRECT("$1:$1"),0)-1),2,0)
))</f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LP_VampireOnAttackBetter_02</v>
      </c>
      <c r="B490" s="1" t="s">
        <v>299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0.52500000000000002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LP_VampireOnAttackBetter_03</v>
      </c>
      <c r="B491" s="1" t="s">
        <v>299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0.82500000000000007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si="351"/>
        <v>LP_VampireOnAttackBetter_04</v>
      </c>
      <c r="B492" s="1" t="s">
        <v>299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1.1499999999999999</v>
      </c>
      <c r="O492" s="7" t="str">
        <f t="shared" ca="1" si="352"/>
        <v/>
      </c>
      <c r="S492" s="7" t="str">
        <f t="shared" ca="1" si="334"/>
        <v/>
      </c>
    </row>
    <row r="493" spans="1:21" x14ac:dyDescent="0.3">
      <c r="A493" s="1" t="str">
        <f t="shared" si="351"/>
        <v>LP_VampireOnAttackBetter_05</v>
      </c>
      <c r="B493" s="1" t="s">
        <v>299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6"/>
        <v>1.5</v>
      </c>
      <c r="O493" s="7" t="str">
        <f t="shared" ca="1" si="352"/>
        <v/>
      </c>
      <c r="S493" s="7" t="str">
        <f t="shared" ca="1" si="334"/>
        <v/>
      </c>
    </row>
    <row r="494" spans="1:21" x14ac:dyDescent="0.3">
      <c r="A494" s="1" t="str">
        <f t="shared" ref="A494:A498" si="353">B494&amp;"_"&amp;TEXT(D494,"00")</f>
        <v>LP_RecoverOnAttacked_01</v>
      </c>
      <c r="B494" s="1" t="s">
        <v>300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ref="O494:O498" ca="1" si="354">IF(NOT(ISBLANK(N494)),N494,
IF(ISBLANK(M494),"",
VLOOKUP(M494,OFFSET(INDIRECT("$A:$B"),0,MATCH(M$1&amp;"_Verify",INDIRECT("$1:$1"),0)-1),2,0)
))</f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LP_RecoverOnAttacked_02</v>
      </c>
      <c r="B495" s="1" t="s">
        <v>300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LP_RecoverOnAttacked_03</v>
      </c>
      <c r="B496" s="1" t="s">
        <v>300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21" x14ac:dyDescent="0.3">
      <c r="A497" s="1" t="str">
        <f t="shared" si="353"/>
        <v>LP_RecoverOnAttacked_04</v>
      </c>
      <c r="B497" s="1" t="s">
        <v>300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224</v>
      </c>
      <c r="S497" s="7">
        <f t="shared" ca="1" si="334"/>
        <v>4</v>
      </c>
      <c r="U497" s="1" t="s">
        <v>301</v>
      </c>
    </row>
    <row r="498" spans="1:21" x14ac:dyDescent="0.3">
      <c r="A498" s="1" t="str">
        <f t="shared" si="353"/>
        <v>LP_RecoverOnAttacked_05</v>
      </c>
      <c r="B498" s="1" t="s">
        <v>300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224</v>
      </c>
      <c r="S498" s="7">
        <f t="shared" ca="1" si="334"/>
        <v>4</v>
      </c>
      <c r="U498" s="1" t="s">
        <v>301</v>
      </c>
    </row>
    <row r="499" spans="1:21" x14ac:dyDescent="0.3">
      <c r="A499" s="1" t="str">
        <f t="shared" ref="A499:A503" si="355">B499&amp;"_"&amp;TEXT(D499,"00")</f>
        <v>LP_RecoverOnAttacked_Heal_01</v>
      </c>
      <c r="B499" s="1" t="s">
        <v>301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ref="I499:I503" si="356">J499*5+0.1</f>
        <v>4.6999999999999984</v>
      </c>
      <c r="J499" s="1">
        <f t="shared" ref="J499:J502" si="357">J500+0.08</f>
        <v>0.91999999999999982</v>
      </c>
      <c r="L499" s="1">
        <v>8.8888888888888892E-2</v>
      </c>
      <c r="O499" s="7" t="str">
        <f t="shared" ref="O499:O503" ca="1" si="358">IF(NOT(ISBLANK(N499)),N499,
IF(ISBLANK(M499),"",
VLOOKUP(M499,OFFSET(INDIRECT("$A:$B"),0,MATCH(M$1&amp;"_Verify",INDIRECT("$1:$1"),0)-1),2,0)
))</f>
        <v/>
      </c>
      <c r="S499" s="7" t="str">
        <f t="shared" ca="1" si="334"/>
        <v/>
      </c>
    </row>
    <row r="500" spans="1:21" x14ac:dyDescent="0.3">
      <c r="A500" s="1" t="str">
        <f t="shared" si="355"/>
        <v>LP_RecoverOnAttacked_Heal_02</v>
      </c>
      <c r="B500" s="1" t="s">
        <v>301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4.2999999999999989</v>
      </c>
      <c r="J500" s="1">
        <f t="shared" si="357"/>
        <v>0.83999999999999986</v>
      </c>
      <c r="L500" s="1">
        <v>0.12537313432835823</v>
      </c>
      <c r="O500" s="7" t="str">
        <f t="shared" ca="1" si="358"/>
        <v/>
      </c>
      <c r="S500" s="7" t="str">
        <f t="shared" ca="1" si="334"/>
        <v/>
      </c>
    </row>
    <row r="501" spans="1:21" x14ac:dyDescent="0.3">
      <c r="A501" s="1" t="str">
        <f t="shared" si="355"/>
        <v>LP_RecoverOnAttacked_Heal_03</v>
      </c>
      <c r="B501" s="1" t="s">
        <v>301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3.8999999999999995</v>
      </c>
      <c r="J501" s="1">
        <f t="shared" si="357"/>
        <v>0.7599999999999999</v>
      </c>
      <c r="L501" s="1">
        <v>0.14505494505494507</v>
      </c>
      <c r="O501" s="7" t="str">
        <f t="shared" ca="1" si="358"/>
        <v/>
      </c>
      <c r="S501" s="7" t="str">
        <f t="shared" ca="1" si="334"/>
        <v/>
      </c>
    </row>
    <row r="502" spans="1:21" x14ac:dyDescent="0.3">
      <c r="A502" s="1" t="str">
        <f t="shared" si="355"/>
        <v>LP_RecoverOnAttacked_Heal_04</v>
      </c>
      <c r="B502" s="1" t="s">
        <v>301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HealOverTime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f t="shared" si="356"/>
        <v>3.4999999999999996</v>
      </c>
      <c r="J502" s="1">
        <f t="shared" si="357"/>
        <v>0.67999999999999994</v>
      </c>
      <c r="L502" s="1">
        <v>0.15726495726495726</v>
      </c>
      <c r="O502" s="7" t="str">
        <f t="shared" ca="1" si="358"/>
        <v/>
      </c>
      <c r="S502" s="7" t="str">
        <f t="shared" ca="1" si="334"/>
        <v/>
      </c>
    </row>
    <row r="503" spans="1:21" x14ac:dyDescent="0.3">
      <c r="A503" s="1" t="str">
        <f t="shared" si="355"/>
        <v>LP_RecoverOnAttacked_Heal_05</v>
      </c>
      <c r="B503" s="1" t="s">
        <v>301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HealOverTime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f t="shared" si="356"/>
        <v>3.1</v>
      </c>
      <c r="J503" s="1">
        <v>0.6</v>
      </c>
      <c r="L503" s="1">
        <v>0.16551724137931034</v>
      </c>
      <c r="O503" s="7" t="str">
        <f t="shared" ca="1" si="358"/>
        <v/>
      </c>
      <c r="S503" s="7" t="str">
        <f t="shared" ca="1" si="334"/>
        <v/>
      </c>
    </row>
    <row r="504" spans="1:21" x14ac:dyDescent="0.3">
      <c r="A504" s="1" t="str">
        <f t="shared" ref="A504:A508" si="359">B504&amp;"_"&amp;TEXT(D504,"00")</f>
        <v>LP_ReflectOnAttacked_01</v>
      </c>
      <c r="B504" s="1" t="s">
        <v>304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0.93377528089887663</v>
      </c>
      <c r="O504" s="7" t="str">
        <f t="shared" ref="O504:O508" ca="1" si="360">IF(NOT(ISBLANK(N504)),N504,
IF(ISBLANK(M504),"",
VLOOKUP(M504,OFFSET(INDIRECT("$A:$B"),0,MATCH(M$1&amp;"_Verify",INDIRECT("$1:$1"),0)-1),2,0)
))</f>
        <v/>
      </c>
      <c r="S504" s="7" t="str">
        <f t="shared" ref="S504:S600" ca="1" si="361">IF(NOT(ISBLANK(R504)),R504,
IF(ISBLANK(Q504),"",
VLOOKUP(Q504,OFFSET(INDIRECT("$A:$B"),0,MATCH(Q$1&amp;"_Verify",INDIRECT("$1:$1"),0)-1),2,0)
))</f>
        <v/>
      </c>
    </row>
    <row r="505" spans="1:21" x14ac:dyDescent="0.3">
      <c r="A505" s="1" t="str">
        <f t="shared" si="359"/>
        <v>LP_ReflectOnAttacked_02</v>
      </c>
      <c r="B505" s="1" t="s">
        <v>304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2.2014964610717898</v>
      </c>
      <c r="O505" s="7" t="str">
        <f t="shared" ca="1" si="360"/>
        <v/>
      </c>
      <c r="S505" s="7" t="str">
        <f t="shared" ca="1" si="361"/>
        <v/>
      </c>
    </row>
    <row r="506" spans="1:21" x14ac:dyDescent="0.3">
      <c r="A506" s="1" t="str">
        <f t="shared" si="359"/>
        <v>LP_ReflectOnAttacked_03</v>
      </c>
      <c r="B506" s="1" t="s">
        <v>304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3.8477338195077495</v>
      </c>
      <c r="O506" s="7" t="str">
        <f t="shared" ca="1" si="360"/>
        <v/>
      </c>
      <c r="S506" s="7" t="str">
        <f t="shared" ca="1" si="361"/>
        <v/>
      </c>
    </row>
    <row r="507" spans="1:21" x14ac:dyDescent="0.3">
      <c r="A507" s="1" t="str">
        <f t="shared" si="359"/>
        <v>LP_ReflectOnAttacked_04</v>
      </c>
      <c r="B507" s="1" t="s">
        <v>304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5.9275139063862792</v>
      </c>
      <c r="O507" s="7" t="str">
        <f t="shared" ca="1" si="360"/>
        <v/>
      </c>
      <c r="S507" s="7" t="str">
        <f t="shared" ca="1" si="361"/>
        <v/>
      </c>
    </row>
    <row r="508" spans="1:21" x14ac:dyDescent="0.3">
      <c r="A508" s="1" t="str">
        <f t="shared" si="359"/>
        <v>LP_ReflectOnAttacked_05</v>
      </c>
      <c r="B508" s="1" t="s">
        <v>304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8.5104402985074614</v>
      </c>
      <c r="O508" s="7" t="str">
        <f t="shared" ca="1" si="360"/>
        <v/>
      </c>
      <c r="S508" s="7" t="str">
        <f t="shared" ca="1" si="361"/>
        <v/>
      </c>
    </row>
    <row r="509" spans="1:21" x14ac:dyDescent="0.3">
      <c r="A509" s="1" t="str">
        <f t="shared" ref="A509:A516" si="362">B509&amp;"_"&amp;TEXT(D509,"00")</f>
        <v>LP_ReflectOnAttackedBetter_01</v>
      </c>
      <c r="B509" s="1" t="s">
        <v>305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1.6960408163265315</v>
      </c>
      <c r="O509" s="7" t="str">
        <f t="shared" ref="O509:O516" ca="1" si="363">IF(NOT(ISBLANK(N509)),N509,
IF(ISBLANK(M509),"",
VLOOKUP(M509,OFFSET(INDIRECT("$A:$B"),0,MATCH(M$1&amp;"_Verify",INDIRECT("$1:$1"),0)-1),2,0)
))</f>
        <v/>
      </c>
      <c r="S509" s="7" t="str">
        <f t="shared" ca="1" si="361"/>
        <v/>
      </c>
    </row>
    <row r="510" spans="1:21" x14ac:dyDescent="0.3">
      <c r="A510" s="1" t="str">
        <f t="shared" si="362"/>
        <v>LP_ReflectOnAttackedBetter_02</v>
      </c>
      <c r="B510" s="1" t="s">
        <v>305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4.5603870967741944</v>
      </c>
      <c r="O510" s="7" t="str">
        <f t="shared" ca="1" si="363"/>
        <v/>
      </c>
      <c r="S510" s="7" t="str">
        <f t="shared" ca="1" si="361"/>
        <v/>
      </c>
    </row>
    <row r="511" spans="1:21" x14ac:dyDescent="0.3">
      <c r="A511" s="1" t="str">
        <f t="shared" si="362"/>
        <v>LP_ReflectOnAttackedBetter_03</v>
      </c>
      <c r="B511" s="1" t="s">
        <v>305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8.9988443328550947</v>
      </c>
      <c r="O511" s="7" t="str">
        <f t="shared" ca="1" si="363"/>
        <v/>
      </c>
      <c r="S511" s="7" t="str">
        <f t="shared" ca="1" si="361"/>
        <v/>
      </c>
    </row>
    <row r="512" spans="1:21" x14ac:dyDescent="0.3">
      <c r="A512" s="1" t="str">
        <f t="shared" si="362"/>
        <v>LP_AtkUpOnLowerHp_01</v>
      </c>
      <c r="B512" s="1" t="s">
        <v>306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0.35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LP_AtkUpOnLowerHp_02</v>
      </c>
      <c r="B513" s="1" t="s">
        <v>306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0.73499999999999999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LP_AtkUpOnLowerHp_03</v>
      </c>
      <c r="B514" s="1" t="s">
        <v>306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1.1549999999999998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si="362"/>
        <v>LP_AtkUpOnLowerHp_04</v>
      </c>
      <c r="B515" s="1" t="s">
        <v>306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1.6099999999999999</v>
      </c>
      <c r="N515" s="1">
        <v>0</v>
      </c>
      <c r="O515" s="7">
        <f t="shared" ca="1" si="363"/>
        <v>0</v>
      </c>
      <c r="S515" s="7" t="str">
        <f t="shared" ca="1" si="361"/>
        <v/>
      </c>
    </row>
    <row r="516" spans="1:19" x14ac:dyDescent="0.3">
      <c r="A516" s="1" t="str">
        <f t="shared" si="362"/>
        <v>LP_AtkUpOnLowerHp_05</v>
      </c>
      <c r="B516" s="1" t="s">
        <v>306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N516" s="1">
        <v>0</v>
      </c>
      <c r="O516" s="7">
        <f t="shared" ca="1" si="363"/>
        <v>0</v>
      </c>
      <c r="S516" s="7" t="str">
        <f t="shared" ca="1" si="361"/>
        <v/>
      </c>
    </row>
    <row r="517" spans="1:19" x14ac:dyDescent="0.3">
      <c r="A517" s="1" t="str">
        <f t="shared" ref="A517:A520" si="364">B517&amp;"_"&amp;TEXT(D517,"00")</f>
        <v>LP_AtkUpOnLowerHp_06</v>
      </c>
      <c r="B517" s="1" t="s">
        <v>306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2.625</v>
      </c>
      <c r="N517" s="1">
        <v>0</v>
      </c>
      <c r="O517" s="7">
        <f t="shared" ref="O517:O520" ca="1" si="365">IF(NOT(ISBLANK(N517)),N517,
IF(ISBLANK(M517),"",
VLOOKUP(M517,OFFSET(INDIRECT("$A:$B"),0,MATCH(M$1&amp;"_Verify",INDIRECT("$1:$1"),0)-1),2,0)
))</f>
        <v>0</v>
      </c>
      <c r="S517" s="7" t="str">
        <f t="shared" ref="S517:S520" ca="1" si="366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64"/>
        <v>LP_AtkUpOnLowerHp_07</v>
      </c>
      <c r="B518" s="1" t="s">
        <v>306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3.1850000000000005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si="364"/>
        <v>LP_AtkUpOnLowerHp_08</v>
      </c>
      <c r="B519" s="1" t="s">
        <v>306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3.7800000000000007</v>
      </c>
      <c r="N519" s="1">
        <v>0</v>
      </c>
      <c r="O519" s="7">
        <f t="shared" ca="1" si="365"/>
        <v>0</v>
      </c>
      <c r="S519" s="7" t="str">
        <f t="shared" ca="1" si="366"/>
        <v/>
      </c>
    </row>
    <row r="520" spans="1:19" x14ac:dyDescent="0.3">
      <c r="A520" s="1" t="str">
        <f t="shared" si="364"/>
        <v>LP_AtkUpOnLowerHp_09</v>
      </c>
      <c r="B520" s="1" t="s">
        <v>306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4.41</v>
      </c>
      <c r="N520" s="1">
        <v>0</v>
      </c>
      <c r="O520" s="7">
        <f t="shared" ca="1" si="365"/>
        <v>0</v>
      </c>
      <c r="S520" s="7" t="str">
        <f t="shared" ca="1" si="366"/>
        <v/>
      </c>
    </row>
    <row r="521" spans="1:19" x14ac:dyDescent="0.3">
      <c r="A521" s="1" t="str">
        <f t="shared" ref="A521:A556" si="367">B521&amp;"_"&amp;TEXT(D521,"00")</f>
        <v>LP_AtkUpOnLowerHpBetter_01</v>
      </c>
      <c r="B521" s="1" t="s">
        <v>307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0.58333333333333337</v>
      </c>
      <c r="N521" s="1">
        <v>0</v>
      </c>
      <c r="O521" s="7">
        <f t="shared" ref="O521:O556" ca="1" si="368">IF(NOT(ISBLANK(N521)),N521,
IF(ISBLANK(M521),"",
VLOOKUP(M521,OFFSET(INDIRECT("$A:$B"),0,MATCH(M$1&amp;"_Verify",INDIRECT("$1:$1"),0)-1),2,0)
))</f>
        <v>0</v>
      </c>
      <c r="S521" s="7" t="str">
        <f t="shared" ca="1" si="361"/>
        <v/>
      </c>
    </row>
    <row r="522" spans="1:19" x14ac:dyDescent="0.3">
      <c r="A522" s="1" t="str">
        <f t="shared" si="367"/>
        <v>LP_AtkUpOnLowerHpBetter_02</v>
      </c>
      <c r="B522" s="1" t="s">
        <v>307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1.2250000000000001</v>
      </c>
      <c r="N522" s="1">
        <v>0</v>
      </c>
      <c r="O522" s="7">
        <f t="shared" ca="1" si="368"/>
        <v>0</v>
      </c>
      <c r="S522" s="7" t="str">
        <f t="shared" ca="1" si="361"/>
        <v/>
      </c>
    </row>
    <row r="523" spans="1:19" x14ac:dyDescent="0.3">
      <c r="A523" s="1" t="str">
        <f t="shared" si="367"/>
        <v>LP_AtkUpOnLowerHpBetter_03</v>
      </c>
      <c r="B523" s="1" t="s">
        <v>307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1.9250000000000003</v>
      </c>
      <c r="N523" s="1">
        <v>0</v>
      </c>
      <c r="O523" s="7">
        <f t="shared" ca="1" si="368"/>
        <v>0</v>
      </c>
      <c r="S523" s="7" t="str">
        <f t="shared" ca="1" si="361"/>
        <v/>
      </c>
    </row>
    <row r="524" spans="1:19" x14ac:dyDescent="0.3">
      <c r="A524" s="1" t="str">
        <f t="shared" ref="A524:A525" si="369">B524&amp;"_"&amp;TEXT(D524,"00")</f>
        <v>LP_AtkUpOnLowerHpBetter_04</v>
      </c>
      <c r="B524" s="1" t="s">
        <v>307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2.6833333333333331</v>
      </c>
      <c r="N524" s="1">
        <v>0</v>
      </c>
      <c r="O524" s="7">
        <f t="shared" ref="O524:O525" ca="1" si="370">IF(NOT(ISBLANK(N524)),N524,
IF(ISBLANK(M524),"",
VLOOKUP(M524,OFFSET(INDIRECT("$A:$B"),0,MATCH(M$1&amp;"_Verify",INDIRECT("$1:$1"),0)-1),2,0)
))</f>
        <v>0</v>
      </c>
      <c r="S524" s="7" t="str">
        <f t="shared" ref="S524:S525" ca="1" si="371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69"/>
        <v>LP_AtkUpOnLowerHpBetter_05</v>
      </c>
      <c r="B525" s="1" t="s">
        <v>307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3.5000000000000004</v>
      </c>
      <c r="N525" s="1">
        <v>0</v>
      </c>
      <c r="O525" s="7">
        <f t="shared" ca="1" si="370"/>
        <v>0</v>
      </c>
      <c r="S525" s="7" t="str">
        <f t="shared" ca="1" si="371"/>
        <v/>
      </c>
    </row>
    <row r="526" spans="1:19" x14ac:dyDescent="0.3">
      <c r="A526" s="1" t="str">
        <f t="shared" ref="A526:A540" si="372">B526&amp;"_"&amp;TEXT(D526,"00")</f>
        <v>LP_AtkUpOnLowerHpBetter_06</v>
      </c>
      <c r="B526" s="1" t="s">
        <v>307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3.5000000000000004</v>
      </c>
      <c r="N526" s="1">
        <v>0</v>
      </c>
      <c r="O526" s="7">
        <f t="shared" ref="O526:O540" ca="1" si="373">IF(NOT(ISBLANK(N526)),N526,
IF(ISBLANK(M526),"",
VLOOKUP(M526,OFFSET(INDIRECT("$A:$B"),0,MATCH(M$1&amp;"_Verify",INDIRECT("$1:$1"),0)-1),2,0)
))</f>
        <v>0</v>
      </c>
      <c r="S526" s="7" t="str">
        <f t="shared" ref="S526:S540" ca="1" si="374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72"/>
        <v>LP_AtkUpOnMaxHp_01</v>
      </c>
      <c r="B527" s="1" t="s">
        <v>934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ref="J527:J540" si="375">J217*4/3</f>
        <v>0.19999999999999998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LP_AtkUpOnMaxHp_02</v>
      </c>
      <c r="B528" s="1" t="s">
        <v>934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0.42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LP_AtkUpOnMaxHp_03</v>
      </c>
      <c r="B529" s="1" t="s">
        <v>934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0.66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LP_AtkUpOnMaxHp_04</v>
      </c>
      <c r="B530" s="1" t="s">
        <v>934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0.91999999999999993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LP_AtkUpOnMaxHp_05</v>
      </c>
      <c r="B531" s="1" t="s">
        <v>934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LP_AtkUpOnMaxHp_06</v>
      </c>
      <c r="B532" s="1" t="s">
        <v>934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1.5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LP_AtkUpOnMaxHp_07</v>
      </c>
      <c r="B533" s="1" t="s">
        <v>934</v>
      </c>
      <c r="C533" s="1" t="str">
        <f>IF(ISERROR(VLOOKUP(B533,AffectorValueTable!$A:$A,1,0)),"어펙터밸류없음","")</f>
        <v/>
      </c>
      <c r="D533" s="1">
        <v>7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1.8200000000000003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LP_AtkUpOnMaxHp_08</v>
      </c>
      <c r="B534" s="1" t="s">
        <v>934</v>
      </c>
      <c r="C534" s="1" t="str">
        <f>IF(ISERROR(VLOOKUP(B534,AffectorValueTable!$A:$A,1,0)),"어펙터밸류없음","")</f>
        <v/>
      </c>
      <c r="D534" s="1">
        <v>8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2.16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LP_AtkUpOnMaxHp_09</v>
      </c>
      <c r="B535" s="1" t="s">
        <v>934</v>
      </c>
      <c r="C535" s="1" t="str">
        <f>IF(ISERROR(VLOOKUP(B535,AffectorValueTable!$A:$A,1,0)),"어펙터밸류없음","")</f>
        <v/>
      </c>
      <c r="D535" s="1">
        <v>9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2.52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LP_AtkUpOnMaxHpBetter_01</v>
      </c>
      <c r="B536" s="1" t="s">
        <v>935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0.33333333333333331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LP_AtkUpOnMaxHpBetter_02</v>
      </c>
      <c r="B537" s="1" t="s">
        <v>935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0.70000000000000007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LP_AtkUpOnMaxHpBetter_03</v>
      </c>
      <c r="B538" s="1" t="s">
        <v>935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1.1000000000000001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LP_AtkUpOnMaxHpBetter_04</v>
      </c>
      <c r="B539" s="1" t="s">
        <v>935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1.5333333333333332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si="372"/>
        <v>LP_AtkUpOnMaxHpBetter_05</v>
      </c>
      <c r="B540" s="1" t="s">
        <v>935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5"/>
        <v>2</v>
      </c>
      <c r="N540" s="1">
        <v>1</v>
      </c>
      <c r="O540" s="7">
        <f t="shared" ca="1" si="373"/>
        <v>1</v>
      </c>
      <c r="S540" s="7" t="str">
        <f t="shared" ca="1" si="374"/>
        <v/>
      </c>
    </row>
    <row r="541" spans="1:19" x14ac:dyDescent="0.3">
      <c r="A541" s="1" t="str">
        <f t="shared" ref="A541:A554" si="376">B541&amp;"_"&amp;TEXT(D541,"00")</f>
        <v>LP_AtkUpOnKillUntilGettingHit_01</v>
      </c>
      <c r="B541" s="1" t="s">
        <v>936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ref="J541:J554" si="377">J217*1/50</f>
        <v>3.0000000000000001E-3</v>
      </c>
      <c r="O541" s="7" t="str">
        <f t="shared" ref="O541:O554" ca="1" si="378">IF(NOT(ISBLANK(N541)),N541,
IF(ISBLANK(M541),"",
VLOOKUP(M541,OFFSET(INDIRECT("$A:$B"),0,MATCH(M$1&amp;"_Verify",INDIRECT("$1:$1"),0)-1),2,0)
))</f>
        <v/>
      </c>
      <c r="S541" s="7" t="str">
        <f t="shared" ref="S541:S554" ca="1" si="379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76"/>
        <v>LP_AtkUpOnKillUntilGettingHit_02</v>
      </c>
      <c r="B542" s="1" t="s">
        <v>936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6.3E-3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LP_AtkUpOnKillUntilGettingHit_03</v>
      </c>
      <c r="B543" s="1" t="s">
        <v>936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9.9000000000000008E-3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LP_AtkUpOnKillUntilGettingHit_04</v>
      </c>
      <c r="B544" s="1" t="s">
        <v>936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1.38E-2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LP_AtkUpOnKillUntilGettingHit_05</v>
      </c>
      <c r="B545" s="1" t="s">
        <v>936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1.7999999999999999E-2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LP_AtkUpOnKillUntilGettingHit_06</v>
      </c>
      <c r="B546" s="1" t="s">
        <v>936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2.2499999999999999E-2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LP_AtkUpOnKillUntilGettingHit_07</v>
      </c>
      <c r="B547" s="1" t="s">
        <v>936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2.7300000000000005E-2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LP_AtkUpOnKillUntilGettingHit_08</v>
      </c>
      <c r="B548" s="1" t="s">
        <v>936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3.2400000000000005E-2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LP_AtkUpOnKillUntilGettingHit_09</v>
      </c>
      <c r="B549" s="1" t="s">
        <v>936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3.78E-2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LP_AtkUpOnKillUntilGettingHitBetter_01</v>
      </c>
      <c r="B550" s="1" t="s">
        <v>937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5.0000000000000001E-3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LP_AtkUpOnKillUntilGettingHitBetter_02</v>
      </c>
      <c r="B551" s="1" t="s">
        <v>937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1.0500000000000001E-2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LP_AtkUpOnKillUntilGettingHitBetter_03</v>
      </c>
      <c r="B552" s="1" t="s">
        <v>937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1.6500000000000001E-2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LP_AtkUpOnKillUntilGettingHitBetter_04</v>
      </c>
      <c r="B553" s="1" t="s">
        <v>937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2.3E-2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6"/>
        <v>LP_AtkUpOnKillUntilGettingHitBetter_05</v>
      </c>
      <c r="B554" s="1" t="s">
        <v>937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0.03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67"/>
        <v>LP_CritDmgUpOnLowerHp_01</v>
      </c>
      <c r="B555" s="1" t="s">
        <v>308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68"/>
        <v/>
      </c>
      <c r="S555" s="7" t="str">
        <f t="shared" ca="1" si="361"/>
        <v/>
      </c>
    </row>
    <row r="556" spans="1:19" x14ac:dyDescent="0.3">
      <c r="A556" s="1" t="str">
        <f t="shared" si="367"/>
        <v>LP_CritDmgUpOnLowerHp_02</v>
      </c>
      <c r="B556" s="1" t="s">
        <v>308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1.05</v>
      </c>
      <c r="O556" s="7" t="str">
        <f t="shared" ca="1" si="368"/>
        <v/>
      </c>
      <c r="S556" s="7" t="str">
        <f t="shared" ca="1" si="361"/>
        <v/>
      </c>
    </row>
    <row r="557" spans="1:19" x14ac:dyDescent="0.3">
      <c r="A557" s="1" t="str">
        <f t="shared" ref="A557:A559" si="380">B557&amp;"_"&amp;TEXT(D557,"00")</f>
        <v>LP_CritDmgUpOnLowerHp_03</v>
      </c>
      <c r="B557" s="1" t="s">
        <v>308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1.6500000000000001</v>
      </c>
      <c r="O557" s="7" t="str">
        <f t="shared" ref="O557:O559" ca="1" si="381">IF(NOT(ISBLANK(N557)),N557,
IF(ISBLANK(M557),"",
VLOOKUP(M557,OFFSET(INDIRECT("$A:$B"),0,MATCH(M$1&amp;"_Verify",INDIRECT("$1:$1"),0)-1),2,0)
))</f>
        <v/>
      </c>
      <c r="S557" s="7" t="str">
        <f t="shared" ca="1" si="361"/>
        <v/>
      </c>
    </row>
    <row r="558" spans="1:19" x14ac:dyDescent="0.3">
      <c r="A558" s="1" t="str">
        <f t="shared" si="380"/>
        <v>LP_CritDmgUpOnLowerHp_04</v>
      </c>
      <c r="B558" s="1" t="s">
        <v>308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2.2999999999999998</v>
      </c>
      <c r="O558" s="7" t="str">
        <f t="shared" ca="1" si="381"/>
        <v/>
      </c>
      <c r="S558" s="7" t="str">
        <f t="shared" ref="S558:S559" ca="1" si="382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0"/>
        <v>LP_CritDmgUpOnLowerHp_05</v>
      </c>
      <c r="B559" s="1" t="s">
        <v>308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3</v>
      </c>
      <c r="O559" s="7" t="str">
        <f t="shared" ca="1" si="381"/>
        <v/>
      </c>
      <c r="S559" s="7" t="str">
        <f t="shared" ca="1" si="382"/>
        <v/>
      </c>
    </row>
    <row r="560" spans="1:19" x14ac:dyDescent="0.3">
      <c r="A560" s="1" t="str">
        <f t="shared" ref="A560:A571" si="383">B560&amp;"_"&amp;TEXT(D560,"00")</f>
        <v>LP_CritDmgUpOnLowerHpBetter_01</v>
      </c>
      <c r="B560" s="1" t="s">
        <v>309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ref="O560:O571" ca="1" si="384">IF(NOT(ISBLANK(N560)),N560,
IF(ISBLANK(M560),"",
VLOOKUP(M560,OFFSET(INDIRECT("$A:$B"),0,MATCH(M$1&amp;"_Verify",INDIRECT("$1:$1"),0)-1),2,0)
))</f>
        <v/>
      </c>
      <c r="S560" s="7" t="str">
        <f t="shared" ca="1" si="361"/>
        <v/>
      </c>
    </row>
    <row r="561" spans="1:19" x14ac:dyDescent="0.3">
      <c r="A561" s="1" t="str">
        <f t="shared" ref="A561" si="385">B561&amp;"_"&amp;TEXT(D561,"00")</f>
        <v>LP_CritDmgUpOnLowerHpBetter_02</v>
      </c>
      <c r="B561" s="1" t="s">
        <v>309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2.1</v>
      </c>
      <c r="O561" s="7" t="str">
        <f t="shared" ref="O561" ca="1" si="386">IF(NOT(ISBLANK(N561)),N561,
IF(ISBLANK(M561),"",
VLOOKUP(M561,OFFSET(INDIRECT("$A:$B"),0,MATCH(M$1&amp;"_Verify",INDIRECT("$1:$1"),0)-1),2,0)
))</f>
        <v/>
      </c>
      <c r="S561" s="7" t="str">
        <f t="shared" ref="S561" ca="1" si="387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ref="A562" si="388">B562&amp;"_"&amp;TEXT(D562,"00")</f>
        <v>LP_CritDmgUpOnLowerHpBetter_03</v>
      </c>
      <c r="B562" s="1" t="s">
        <v>309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3.3</v>
      </c>
      <c r="O562" s="7" t="str">
        <f t="shared" ref="O562" ca="1" si="389">IF(NOT(ISBLANK(N562)),N562,
IF(ISBLANK(M562),"",
VLOOKUP(M562,OFFSET(INDIRECT("$A:$B"),0,MATCH(M$1&amp;"_Verify",INDIRECT("$1:$1"),0)-1),2,0)
))</f>
        <v/>
      </c>
      <c r="S562" s="7" t="str">
        <f t="shared" ref="S562" ca="1" si="390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83"/>
        <v>LP_InstantKill_01</v>
      </c>
      <c r="B563" s="1" t="s">
        <v>310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0.06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LP_InstantKill_02</v>
      </c>
      <c r="B564" s="1" t="s">
        <v>310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0.126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LP_InstantKill_03</v>
      </c>
      <c r="B565" s="1" t="s">
        <v>310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0.19800000000000004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LP_InstantKill_04</v>
      </c>
      <c r="B566" s="1" t="s">
        <v>310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0.27599999999999997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LP_InstantKill_05</v>
      </c>
      <c r="B567" s="1" t="s">
        <v>310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0.36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LP_InstantKill_06</v>
      </c>
      <c r="B568" s="1" t="s">
        <v>310</v>
      </c>
      <c r="C568" s="1" t="str">
        <f>IF(ISERROR(VLOOKUP(B568,AffectorValueTable!$A:$A,1,0)),"어펙터밸류없음","")</f>
        <v/>
      </c>
      <c r="D568" s="1">
        <v>6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0.45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LP_InstantKill_07</v>
      </c>
      <c r="B569" s="1" t="s">
        <v>310</v>
      </c>
      <c r="C569" s="1" t="str">
        <f>IF(ISERROR(VLOOKUP(B569,AffectorValueTable!$A:$A,1,0)),"어펙터밸류없음","")</f>
        <v/>
      </c>
      <c r="D569" s="1">
        <v>7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0.54600000000000015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LP_InstantKill_08</v>
      </c>
      <c r="B570" s="1" t="s">
        <v>310</v>
      </c>
      <c r="C570" s="1" t="str">
        <f>IF(ISERROR(VLOOKUP(B570,AffectorValueTable!$A:$A,1,0)),"어펙터밸류없음","")</f>
        <v/>
      </c>
      <c r="D570" s="1">
        <v>8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0.64800000000000013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si="383"/>
        <v>LP_InstantKill_09</v>
      </c>
      <c r="B571" s="1" t="s">
        <v>310</v>
      </c>
      <c r="C571" s="1" t="str">
        <f>IF(ISERROR(VLOOKUP(B571,AffectorValueTable!$A:$A,1,0)),"어펙터밸류없음","")</f>
        <v/>
      </c>
      <c r="D571" s="1">
        <v>9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0.75600000000000001</v>
      </c>
      <c r="O571" s="7" t="str">
        <f t="shared" ca="1" si="384"/>
        <v/>
      </c>
      <c r="S571" s="7" t="str">
        <f t="shared" ca="1" si="361"/>
        <v/>
      </c>
    </row>
    <row r="572" spans="1:19" x14ac:dyDescent="0.3">
      <c r="A572" s="1" t="str">
        <f t="shared" ref="A572:A581" si="391">B572&amp;"_"&amp;TEXT(D572,"00")</f>
        <v>LP_InstantKillBetter_01</v>
      </c>
      <c r="B572" s="1" t="s">
        <v>312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0.12</v>
      </c>
      <c r="O572" s="7" t="str">
        <f t="shared" ref="O572:O581" ca="1" si="392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1"/>
        <v>LP_InstantKillBetter_02</v>
      </c>
      <c r="B573" s="1" t="s">
        <v>312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0.252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6" si="393">B574&amp;"_"&amp;TEXT(D574,"00")</f>
        <v>LP_InstantKillBetter_03</v>
      </c>
      <c r="B574" s="1" t="s">
        <v>312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0.39600000000000002</v>
      </c>
      <c r="O574" s="7" t="str">
        <f t="shared" ref="O574:O576" ca="1" si="394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3"/>
        <v>LP_InstantKillBetter_04</v>
      </c>
      <c r="B575" s="1" t="s">
        <v>312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0.55199999999999994</v>
      </c>
      <c r="O575" s="7" t="str">
        <f t="shared" ca="1" si="394"/>
        <v/>
      </c>
      <c r="S575" s="7" t="str">
        <f t="shared" ca="1" si="361"/>
        <v/>
      </c>
    </row>
    <row r="576" spans="1:19" x14ac:dyDescent="0.3">
      <c r="A576" s="1" t="str">
        <f t="shared" si="393"/>
        <v>LP_InstantKillBetter_05</v>
      </c>
      <c r="B576" s="1" t="s">
        <v>312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0.72</v>
      </c>
      <c r="O576" s="7" t="str">
        <f t="shared" ca="1" si="394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LP_ImmortalWill_01</v>
      </c>
      <c r="B577" s="1" t="s">
        <v>313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ref="J577:J590" si="395">J217</f>
        <v>0.15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LP_ImmortalWill_02</v>
      </c>
      <c r="B578" s="1" t="s">
        <v>313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0.315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LP_ImmortalWill_03</v>
      </c>
      <c r="B579" s="1" t="s">
        <v>313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0.49500000000000005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si="391"/>
        <v>LP_ImmortalWill_04</v>
      </c>
      <c r="B580" s="1" t="s">
        <v>313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0.69</v>
      </c>
      <c r="O580" s="7" t="str">
        <f t="shared" ca="1" si="392"/>
        <v/>
      </c>
      <c r="S580" s="7" t="str">
        <f t="shared" ca="1" si="361"/>
        <v/>
      </c>
    </row>
    <row r="581" spans="1:21" x14ac:dyDescent="0.3">
      <c r="A581" s="1" t="str">
        <f t="shared" si="391"/>
        <v>LP_ImmortalWill_05</v>
      </c>
      <c r="B581" s="1" t="s">
        <v>313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0.89999999999999991</v>
      </c>
      <c r="O581" s="7" t="str">
        <f t="shared" ca="1" si="392"/>
        <v/>
      </c>
      <c r="S581" s="7" t="str">
        <f t="shared" ca="1" si="361"/>
        <v/>
      </c>
    </row>
    <row r="582" spans="1:21" x14ac:dyDescent="0.3">
      <c r="A582" s="1" t="str">
        <f t="shared" ref="A582:A585" si="396">B582&amp;"_"&amp;TEXT(D582,"00")</f>
        <v>LP_ImmortalWill_06</v>
      </c>
      <c r="B582" s="1" t="s">
        <v>313</v>
      </c>
      <c r="C582" s="1" t="str">
        <f>IF(ISERROR(VLOOKUP(B582,AffectorValueTable!$A:$A,1,0)),"어펙터밸류없음","")</f>
        <v/>
      </c>
      <c r="D582" s="1">
        <v>6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1.125</v>
      </c>
      <c r="O582" s="7" t="str">
        <f t="shared" ref="O582:O585" ca="1" si="397">IF(NOT(ISBLANK(N582)),N582,
IF(ISBLANK(M582),"",
VLOOKUP(M582,OFFSET(INDIRECT("$A:$B"),0,MATCH(M$1&amp;"_Verify",INDIRECT("$1:$1"),0)-1),2,0)
))</f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LP_ImmortalWill_07</v>
      </c>
      <c r="B583" s="1" t="s">
        <v>313</v>
      </c>
      <c r="C583" s="1" t="str">
        <f>IF(ISERROR(VLOOKUP(B583,AffectorValueTable!$A:$A,1,0)),"어펙터밸류없음","")</f>
        <v/>
      </c>
      <c r="D583" s="1">
        <v>7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1.3650000000000002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si="396"/>
        <v>LP_ImmortalWill_08</v>
      </c>
      <c r="B584" s="1" t="s">
        <v>313</v>
      </c>
      <c r="C584" s="1" t="str">
        <f>IF(ISERROR(VLOOKUP(B584,AffectorValueTable!$A:$A,1,0)),"어펙터밸류없음","")</f>
        <v/>
      </c>
      <c r="D584" s="1">
        <v>8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1.62</v>
      </c>
      <c r="O584" s="7" t="str">
        <f t="shared" ca="1" si="397"/>
        <v/>
      </c>
      <c r="S584" s="7" t="str">
        <f t="shared" ca="1" si="361"/>
        <v/>
      </c>
    </row>
    <row r="585" spans="1:21" x14ac:dyDescent="0.3">
      <c r="A585" s="1" t="str">
        <f t="shared" si="396"/>
        <v>LP_ImmortalWill_09</v>
      </c>
      <c r="B585" s="1" t="s">
        <v>313</v>
      </c>
      <c r="C585" s="1" t="str">
        <f>IF(ISERROR(VLOOKUP(B585,AffectorValueTable!$A:$A,1,0)),"어펙터밸류없음","")</f>
        <v/>
      </c>
      <c r="D585" s="1">
        <v>9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1.89</v>
      </c>
      <c r="O585" s="7" t="str">
        <f t="shared" ca="1" si="397"/>
        <v/>
      </c>
      <c r="S585" s="7" t="str">
        <f t="shared" ca="1" si="361"/>
        <v/>
      </c>
    </row>
    <row r="586" spans="1:21" x14ac:dyDescent="0.3">
      <c r="A586" s="1" t="str">
        <f t="shared" ref="A586:A610" si="398">B586&amp;"_"&amp;TEXT(D586,"00")</f>
        <v>LP_ImmortalWillBetter_01</v>
      </c>
      <c r="B586" s="1" t="s">
        <v>314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0.25</v>
      </c>
      <c r="O586" s="7" t="str">
        <f t="shared" ref="O586:O610" ca="1" si="399">IF(NOT(ISBLANK(N586)),N586,
IF(ISBLANK(M586),"",
VLOOKUP(M586,OFFSET(INDIRECT("$A:$B"),0,MATCH(M$1&amp;"_Verify",INDIRECT("$1:$1"),0)-1),2,0)
))</f>
        <v/>
      </c>
      <c r="S586" s="7" t="str">
        <f t="shared" ca="1" si="361"/>
        <v/>
      </c>
    </row>
    <row r="587" spans="1:21" x14ac:dyDescent="0.3">
      <c r="A587" s="1" t="str">
        <f t="shared" si="398"/>
        <v>LP_ImmortalWillBetter_02</v>
      </c>
      <c r="B587" s="1" t="s">
        <v>314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0.52500000000000002</v>
      </c>
      <c r="O587" s="7" t="str">
        <f t="shared" ca="1" si="399"/>
        <v/>
      </c>
      <c r="S587" s="7" t="str">
        <f t="shared" ca="1" si="361"/>
        <v/>
      </c>
    </row>
    <row r="588" spans="1:21" x14ac:dyDescent="0.3">
      <c r="A588" s="1" t="str">
        <f t="shared" ref="A588:A590" si="400">B588&amp;"_"&amp;TEXT(D588,"00")</f>
        <v>LP_ImmortalWillBetter_03</v>
      </c>
      <c r="B588" s="1" t="s">
        <v>314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0.82500000000000007</v>
      </c>
      <c r="O588" s="7" t="str">
        <f t="shared" ref="O588:O590" ca="1" si="401">IF(NOT(ISBLANK(N588)),N588,
IF(ISBLANK(M588),"",
VLOOKUP(M588,OFFSET(INDIRECT("$A:$B"),0,MATCH(M$1&amp;"_Verify",INDIRECT("$1:$1"),0)-1),2,0)
))</f>
        <v/>
      </c>
      <c r="S588" s="7" t="str">
        <f t="shared" ca="1" si="361"/>
        <v/>
      </c>
    </row>
    <row r="589" spans="1:21" x14ac:dyDescent="0.3">
      <c r="A589" s="1" t="str">
        <f t="shared" si="400"/>
        <v>LP_ImmortalWillBetter_04</v>
      </c>
      <c r="B589" s="1" t="s">
        <v>314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1.1499999999999999</v>
      </c>
      <c r="O589" s="7" t="str">
        <f t="shared" ca="1" si="401"/>
        <v/>
      </c>
      <c r="S589" s="7" t="str">
        <f t="shared" ca="1" si="361"/>
        <v/>
      </c>
    </row>
    <row r="590" spans="1:21" x14ac:dyDescent="0.3">
      <c r="A590" s="1" t="str">
        <f t="shared" si="400"/>
        <v>LP_ImmortalWillBetter_05</v>
      </c>
      <c r="B590" s="1" t="s">
        <v>314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5"/>
        <v>1.5</v>
      </c>
      <c r="O590" s="7" t="str">
        <f t="shared" ca="1" si="401"/>
        <v/>
      </c>
      <c r="S590" s="7" t="str">
        <f t="shared" ca="1" si="361"/>
        <v/>
      </c>
    </row>
    <row r="591" spans="1:21" x14ac:dyDescent="0.3">
      <c r="A591" s="1" t="str">
        <f t="shared" si="398"/>
        <v>LP_HealAreaOnEncounter_01</v>
      </c>
      <c r="B591" s="1" t="s">
        <v>363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LP_HealAreaOnEncounter_02</v>
      </c>
      <c r="B592" s="1" t="s">
        <v>363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LP_HealAreaOnEncounter_03</v>
      </c>
      <c r="B593" s="1" t="s">
        <v>363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LP_HealAreaOnEncounter_04</v>
      </c>
      <c r="B594" s="1" t="s">
        <v>363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366</v>
      </c>
      <c r="S594" s="7">
        <f t="shared" ca="1" si="361"/>
        <v>1</v>
      </c>
      <c r="U594" s="1" t="s">
        <v>364</v>
      </c>
    </row>
    <row r="595" spans="1:21" x14ac:dyDescent="0.3">
      <c r="A595" s="1" t="str">
        <f t="shared" si="398"/>
        <v>LP_HealAreaOnEncounter_05</v>
      </c>
      <c r="B595" s="1" t="s">
        <v>363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366</v>
      </c>
      <c r="S595" s="7">
        <f t="shared" ca="1" si="361"/>
        <v>1</v>
      </c>
      <c r="U595" s="1" t="s">
        <v>364</v>
      </c>
    </row>
    <row r="596" spans="1:21" x14ac:dyDescent="0.3">
      <c r="A596" s="1" t="str">
        <f t="shared" si="398"/>
        <v>LP_HealAreaOnEncounter_CreateHit_01</v>
      </c>
      <c r="B596" s="1" t="s">
        <v>364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LP_HealAreaOnEncounter_CreateHit_02</v>
      </c>
      <c r="B597" s="1" t="s">
        <v>364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LP_HealAreaOnEncounter_CreateHit_03</v>
      </c>
      <c r="B598" s="1" t="s">
        <v>364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LP_HealAreaOnEncounter_CreateHit_04</v>
      </c>
      <c r="B599" s="1" t="s">
        <v>364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CreateHitObject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O599" s="7" t="str">
        <f t="shared" ca="1" si="399"/>
        <v/>
      </c>
      <c r="S599" s="7" t="str">
        <f t="shared" ca="1" si="361"/>
        <v/>
      </c>
      <c r="T599" s="1" t="s">
        <v>367</v>
      </c>
    </row>
    <row r="600" spans="1:21" x14ac:dyDescent="0.3">
      <c r="A600" s="1" t="str">
        <f t="shared" si="398"/>
        <v>LP_HealAreaOnEncounter_CreateHit_05</v>
      </c>
      <c r="B600" s="1" t="s">
        <v>364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CreateHitObject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O600" s="7" t="str">
        <f t="shared" ca="1" si="399"/>
        <v/>
      </c>
      <c r="S600" s="7" t="str">
        <f t="shared" ca="1" si="361"/>
        <v/>
      </c>
      <c r="T600" s="1" t="s">
        <v>367</v>
      </c>
    </row>
    <row r="601" spans="1:21" x14ac:dyDescent="0.3">
      <c r="A601" s="1" t="str">
        <f t="shared" si="398"/>
        <v>LP_HealAreaOnEncounter_CH_Heal_01</v>
      </c>
      <c r="B601" s="1" t="s">
        <v>368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1.6842105263157891E-2</v>
      </c>
      <c r="O601" s="7" t="str">
        <f t="shared" ca="1" si="399"/>
        <v/>
      </c>
      <c r="S601" s="7" t="str">
        <f t="shared" ref="S601:S610" ca="1" si="402">IF(NOT(ISBLANK(R601)),R601,
IF(ISBLANK(Q601),"",
VLOOKUP(Q601,OFFSET(INDIRECT("$A:$B"),0,MATCH(Q$1&amp;"_Verify",INDIRECT("$1:$1"),0)-1),2,0)
))</f>
        <v/>
      </c>
    </row>
    <row r="602" spans="1:21" x14ac:dyDescent="0.3">
      <c r="A602" s="1" t="str">
        <f t="shared" si="398"/>
        <v>LP_HealAreaOnEncounter_CH_Heal_02</v>
      </c>
      <c r="B602" s="1" t="s">
        <v>368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2.8990509059534077E-2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LP_HealAreaOnEncounter_CH_Heal_03</v>
      </c>
      <c r="B603" s="1" t="s">
        <v>368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3.8067772170151414E-2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LP_HealAreaOnEncounter_CH_Heal_04</v>
      </c>
      <c r="B604" s="1" t="s">
        <v>368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Heal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K604" s="1">
        <v>4.5042839657282757E-2</v>
      </c>
      <c r="O604" s="7" t="str">
        <f t="shared" ca="1" si="399"/>
        <v/>
      </c>
      <c r="S604" s="7" t="str">
        <f t="shared" ca="1" si="402"/>
        <v/>
      </c>
    </row>
    <row r="605" spans="1:21" x14ac:dyDescent="0.3">
      <c r="A605" s="1" t="str">
        <f t="shared" si="398"/>
        <v>LP_HealAreaOnEncounter_CH_Heal_05</v>
      </c>
      <c r="B605" s="1" t="s">
        <v>368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Heal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K605" s="1">
        <v>5.052631578947369E-2</v>
      </c>
      <c r="O605" s="7" t="str">
        <f t="shared" ca="1" si="399"/>
        <v/>
      </c>
      <c r="S605" s="7" t="str">
        <f t="shared" ca="1" si="402"/>
        <v/>
      </c>
    </row>
    <row r="606" spans="1:21" x14ac:dyDescent="0.3">
      <c r="A606" s="1" t="str">
        <f t="shared" si="398"/>
        <v>LP_MoveSpeed_01</v>
      </c>
      <c r="B606" s="1" t="s">
        <v>938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0" si="403">J217</f>
        <v>0.15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LP_MoveSpeed_02</v>
      </c>
      <c r="B607" s="1" t="s">
        <v>938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0.315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LP_MoveSpeed_03</v>
      </c>
      <c r="B608" s="1" t="s">
        <v>938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0.49500000000000005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si="398"/>
        <v>LP_MoveSpeed_04</v>
      </c>
      <c r="B609" s="1" t="s">
        <v>938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3"/>
        <v>0.69</v>
      </c>
      <c r="M609" s="1" t="s">
        <v>150</v>
      </c>
      <c r="O609" s="7">
        <f t="shared" ca="1" si="399"/>
        <v>5</v>
      </c>
      <c r="S609" s="7" t="str">
        <f t="shared" ca="1" si="402"/>
        <v/>
      </c>
    </row>
    <row r="610" spans="1:23" x14ac:dyDescent="0.3">
      <c r="A610" s="1" t="str">
        <f t="shared" si="398"/>
        <v>LP_MoveSpeed_05</v>
      </c>
      <c r="B610" s="1" t="s">
        <v>938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3"/>
        <v>0.89999999999999991</v>
      </c>
      <c r="M610" s="1" t="s">
        <v>150</v>
      </c>
      <c r="O610" s="7">
        <f t="shared" ca="1" si="399"/>
        <v>5</v>
      </c>
      <c r="S610" s="7" t="str">
        <f t="shared" ca="1" si="402"/>
        <v/>
      </c>
    </row>
    <row r="611" spans="1:23" x14ac:dyDescent="0.3">
      <c r="A611" s="1" t="str">
        <f t="shared" ref="A611:A628" si="404">B611&amp;"_"&amp;TEXT(D611,"00")</f>
        <v>LP_MoveSpeedUpOnAttacked_01</v>
      </c>
      <c r="B611" s="1" t="s">
        <v>315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ref="O611:O628" ca="1" si="405">IF(NOT(ISBLANK(N611)),N611,
IF(ISBLANK(M611),"",
VLOOKUP(M611,OFFSET(INDIRECT("$A:$B"),0,MATCH(M$1&amp;"_Verify",INDIRECT("$1:$1"),0)-1),2,0)
))</f>
        <v/>
      </c>
      <c r="Q611" s="1" t="s">
        <v>224</v>
      </c>
      <c r="S611" s="7">
        <f t="shared" ref="S611:S628" ca="1" si="406">IF(NOT(ISBLANK(R611)),R611,
IF(ISBLANK(Q611),"",
VLOOKUP(Q611,OFFSET(INDIRECT("$A:$B"),0,MATCH(Q$1&amp;"_Verify",INDIRECT("$1:$1"),0)-1),2,0)
))</f>
        <v>4</v>
      </c>
      <c r="U611" s="1" t="s">
        <v>317</v>
      </c>
    </row>
    <row r="612" spans="1:23" x14ac:dyDescent="0.3">
      <c r="A612" s="1" t="str">
        <f t="shared" si="404"/>
        <v>LP_MoveSpeedUpOnAttacked_02</v>
      </c>
      <c r="B612" s="1" t="s">
        <v>315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5"/>
        <v/>
      </c>
      <c r="Q612" s="1" t="s">
        <v>224</v>
      </c>
      <c r="S612" s="7">
        <f t="shared" ca="1" si="406"/>
        <v>4</v>
      </c>
      <c r="U612" s="1" t="s">
        <v>317</v>
      </c>
    </row>
    <row r="613" spans="1:23" x14ac:dyDescent="0.3">
      <c r="A613" s="1" t="str">
        <f t="shared" si="404"/>
        <v>LP_MoveSpeedUpOnAttacked_03</v>
      </c>
      <c r="B613" s="1" t="s">
        <v>315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05"/>
        <v/>
      </c>
      <c r="Q613" s="1" t="s">
        <v>224</v>
      </c>
      <c r="S613" s="7">
        <f t="shared" ca="1" si="406"/>
        <v>4</v>
      </c>
      <c r="U613" s="1" t="s">
        <v>317</v>
      </c>
    </row>
    <row r="614" spans="1:23" x14ac:dyDescent="0.3">
      <c r="A614" s="1" t="str">
        <f t="shared" ref="A614:A619" si="407">B614&amp;"_"&amp;TEXT(D614,"00")</f>
        <v>LP_MoveSpeedUpOnAttacked_Move_01</v>
      </c>
      <c r="B614" s="1" t="s">
        <v>316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2.4</v>
      </c>
      <c r="J614" s="1">
        <v>1</v>
      </c>
      <c r="M614" s="1" t="s">
        <v>546</v>
      </c>
      <c r="O614" s="7">
        <f t="shared" ref="O614:O619" ca="1" si="408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9" ca="1" si="409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07"/>
        <v>LP_MoveSpeedUpOnAttacked_Move_02</v>
      </c>
      <c r="B615" s="1" t="s">
        <v>316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5.04</v>
      </c>
      <c r="J615" s="1">
        <v>1.4</v>
      </c>
      <c r="M615" s="1" t="s">
        <v>546</v>
      </c>
      <c r="O615" s="7">
        <f t="shared" ca="1" si="408"/>
        <v>5</v>
      </c>
      <c r="R615" s="1">
        <v>1</v>
      </c>
      <c r="S615" s="7">
        <f t="shared" ca="1" si="409"/>
        <v>1</v>
      </c>
      <c r="W615" s="1" t="s">
        <v>361</v>
      </c>
    </row>
    <row r="616" spans="1:23" x14ac:dyDescent="0.3">
      <c r="A616" s="1" t="str">
        <f t="shared" si="407"/>
        <v>LP_MoveSpeedUpOnAttacked_Move_03</v>
      </c>
      <c r="B616" s="1" t="s">
        <v>316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7.919999999999999</v>
      </c>
      <c r="J616" s="1">
        <v>1.75</v>
      </c>
      <c r="M616" s="1" t="s">
        <v>546</v>
      </c>
      <c r="O616" s="7">
        <f t="shared" ca="1" si="408"/>
        <v>5</v>
      </c>
      <c r="R616" s="1">
        <v>1</v>
      </c>
      <c r="S616" s="7">
        <f t="shared" ca="1" si="409"/>
        <v>1</v>
      </c>
      <c r="W616" s="1" t="s">
        <v>361</v>
      </c>
    </row>
    <row r="617" spans="1:23" x14ac:dyDescent="0.3">
      <c r="A617" s="1" t="str">
        <f t="shared" si="407"/>
        <v>LP_MoveSpeedUpOnKill_01</v>
      </c>
      <c r="B617" s="1" t="s">
        <v>505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si="407"/>
        <v>LP_MoveSpeedUpOnKill_02</v>
      </c>
      <c r="B618" s="1" t="s">
        <v>505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509</v>
      </c>
      <c r="S618" s="7">
        <f t="shared" ca="1" si="409"/>
        <v>6</v>
      </c>
      <c r="U618" s="1" t="s">
        <v>507</v>
      </c>
    </row>
    <row r="619" spans="1:23" x14ac:dyDescent="0.3">
      <c r="A619" s="1" t="str">
        <f t="shared" si="407"/>
        <v>LP_MoveSpeedUpOnKill_03</v>
      </c>
      <c r="B619" s="1" t="s">
        <v>505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08"/>
        <v/>
      </c>
      <c r="Q619" s="1" t="s">
        <v>509</v>
      </c>
      <c r="S619" s="7">
        <f t="shared" ca="1" si="409"/>
        <v>6</v>
      </c>
      <c r="U619" s="1" t="s">
        <v>507</v>
      </c>
    </row>
    <row r="620" spans="1:23" x14ac:dyDescent="0.3">
      <c r="A620" s="1" t="str">
        <f t="shared" ref="A620:A622" si="410">B620&amp;"_"&amp;TEXT(D620,"00")</f>
        <v>LP_MoveSpeedUpOnKill_Move_01</v>
      </c>
      <c r="B620" s="1" t="s">
        <v>507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1.6666666666666667</v>
      </c>
      <c r="J620" s="1">
        <v>0.8</v>
      </c>
      <c r="M620" s="1" t="s">
        <v>546</v>
      </c>
      <c r="O620" s="7">
        <f t="shared" ref="O620:O622" ca="1" si="411">IF(NOT(ISBLANK(N620)),N620,
IF(ISBLANK(M620),"",
VLOOKUP(M620,OFFSET(INDIRECT("$A:$B"),0,MATCH(M$1&amp;"_Verify",INDIRECT("$1:$1"),0)-1),2,0)
))</f>
        <v>5</v>
      </c>
      <c r="R620" s="1">
        <v>1</v>
      </c>
      <c r="S620" s="7">
        <f t="shared" ref="S620:S622" ca="1" si="412">IF(NOT(ISBLANK(R620)),R620,
IF(ISBLANK(Q620),"",
VLOOKUP(Q620,OFFSET(INDIRECT("$A:$B"),0,MATCH(Q$1&amp;"_Verify",INDIRECT("$1:$1"),0)-1),2,0)
))</f>
        <v>1</v>
      </c>
      <c r="W620" s="1" t="s">
        <v>361</v>
      </c>
    </row>
    <row r="621" spans="1:23" x14ac:dyDescent="0.3">
      <c r="A621" s="1" t="str">
        <f t="shared" si="410"/>
        <v>LP_MoveSpeedUpOnKill_Move_02</v>
      </c>
      <c r="B621" s="1" t="s">
        <v>507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3.5000000000000004</v>
      </c>
      <c r="J621" s="1">
        <v>1.1199999999999999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10"/>
        <v>LP_MoveSpeedUpOnKill_Move_03</v>
      </c>
      <c r="B622" s="1" t="s">
        <v>507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5.5</v>
      </c>
      <c r="J622" s="1">
        <v>1.4000000000000001</v>
      </c>
      <c r="M622" s="1" t="s">
        <v>546</v>
      </c>
      <c r="O622" s="7">
        <f t="shared" ca="1" si="411"/>
        <v>5</v>
      </c>
      <c r="R622" s="1">
        <v>1</v>
      </c>
      <c r="S622" s="7">
        <f t="shared" ca="1" si="412"/>
        <v>1</v>
      </c>
      <c r="W622" s="1" t="s">
        <v>361</v>
      </c>
    </row>
    <row r="623" spans="1:23" x14ac:dyDescent="0.3">
      <c r="A623" s="1" t="str">
        <f t="shared" si="404"/>
        <v>LP_MineOnMove_01</v>
      </c>
      <c r="B623" s="1" t="s">
        <v>370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LP_MineOnMove_02</v>
      </c>
      <c r="B624" s="1" t="s">
        <v>370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CreateHitObjectMoving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</v>
      </c>
      <c r="O624" s="7" t="str">
        <f t="shared" ca="1" si="405"/>
        <v/>
      </c>
      <c r="S624" s="7" t="str">
        <f t="shared" ca="1" si="406"/>
        <v/>
      </c>
      <c r="T624" s="1" t="s">
        <v>373</v>
      </c>
    </row>
    <row r="625" spans="1:23" x14ac:dyDescent="0.3">
      <c r="A625" s="1" t="str">
        <f t="shared" si="404"/>
        <v>LP_MineOnMove_03</v>
      </c>
      <c r="B625" s="1" t="s">
        <v>370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CreateHitObjectMoving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</v>
      </c>
      <c r="O625" s="7" t="str">
        <f t="shared" ca="1" si="405"/>
        <v/>
      </c>
      <c r="S625" s="7" t="str">
        <f t="shared" ca="1" si="406"/>
        <v/>
      </c>
      <c r="T625" s="1" t="s">
        <v>373</v>
      </c>
    </row>
    <row r="626" spans="1:23" x14ac:dyDescent="0.3">
      <c r="A626" s="1" t="str">
        <f t="shared" si="404"/>
        <v>LP_MineOnMove_Damage_01</v>
      </c>
      <c r="B626" s="1" t="s">
        <v>372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1.7730496453900713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si="404"/>
        <v>LP_MineOnMove_Damage_02</v>
      </c>
      <c r="B627" s="1" t="s">
        <v>372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CollisionDamage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3.7234042553191498</v>
      </c>
      <c r="O627" s="7" t="str">
        <f t="shared" ca="1" si="405"/>
        <v/>
      </c>
      <c r="P627" s="1">
        <v>1</v>
      </c>
      <c r="S627" s="7" t="str">
        <f t="shared" ca="1" si="406"/>
        <v/>
      </c>
    </row>
    <row r="628" spans="1:23" x14ac:dyDescent="0.3">
      <c r="A628" s="1" t="str">
        <f t="shared" si="404"/>
        <v>LP_MineOnMove_Damage_03</v>
      </c>
      <c r="B628" s="1" t="s">
        <v>372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CollisionDamage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5.8510638297872362</v>
      </c>
      <c r="O628" s="7" t="str">
        <f t="shared" ca="1" si="405"/>
        <v/>
      </c>
      <c r="P628" s="1">
        <v>1</v>
      </c>
      <c r="S628" s="7" t="str">
        <f t="shared" ca="1" si="406"/>
        <v/>
      </c>
    </row>
    <row r="629" spans="1:23" x14ac:dyDescent="0.3">
      <c r="A629" s="1" t="str">
        <f t="shared" ref="A629:A633" si="413">B629&amp;"_"&amp;TEXT(D629,"00")</f>
        <v>LP_SlowHitObject_01</v>
      </c>
      <c r="B629" s="1" t="s">
        <v>318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0.02</v>
      </c>
      <c r="O629" s="7" t="str">
        <f t="shared" ref="O629:O633" ca="1" si="414">IF(NOT(ISBLANK(N629)),N629,
IF(ISBLANK(M629),"",
VLOOKUP(M629,OFFSET(INDIRECT("$A:$B"),0,MATCH(M$1&amp;"_Verify",INDIRECT("$1:$1"),0)-1),2,0)
))</f>
        <v/>
      </c>
      <c r="S629" s="7" t="str">
        <f t="shared" ref="S629:S656" ca="1" si="415">IF(NOT(ISBLANK(R629)),R629,
IF(ISBLANK(Q629),"",
VLOOKUP(Q629,OFFSET(INDIRECT("$A:$B"),0,MATCH(Q$1&amp;"_Verify",INDIRECT("$1:$1"),0)-1),2,0)
))</f>
        <v/>
      </c>
    </row>
    <row r="630" spans="1:23" x14ac:dyDescent="0.3">
      <c r="A630" s="1" t="str">
        <f t="shared" si="413"/>
        <v>LP_SlowHitObject_02</v>
      </c>
      <c r="B630" s="1" t="s">
        <v>318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4.2000000000000003E-2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LP_SlowHitObject_03</v>
      </c>
      <c r="B631" s="1" t="s">
        <v>318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6.6000000000000003E-2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si="413"/>
        <v>LP_SlowHitObject_04</v>
      </c>
      <c r="B632" s="1" t="s">
        <v>318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9.1999999999999998E-2</v>
      </c>
      <c r="O632" s="7" t="str">
        <f t="shared" ca="1" si="414"/>
        <v/>
      </c>
      <c r="S632" s="7" t="str">
        <f t="shared" ca="1" si="415"/>
        <v/>
      </c>
    </row>
    <row r="633" spans="1:23" x14ac:dyDescent="0.3">
      <c r="A633" s="1" t="str">
        <f t="shared" si="413"/>
        <v>LP_SlowHitObject_05</v>
      </c>
      <c r="B633" s="1" t="s">
        <v>318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0.12</v>
      </c>
      <c r="O633" s="7" t="str">
        <f t="shared" ca="1" si="414"/>
        <v/>
      </c>
      <c r="S633" s="7" t="str">
        <f t="shared" ca="1" si="415"/>
        <v/>
      </c>
    </row>
    <row r="634" spans="1:23" x14ac:dyDescent="0.3">
      <c r="A634" s="1" t="str">
        <f t="shared" ref="A634:A638" si="416">B634&amp;"_"&amp;TEXT(D634,"00")</f>
        <v>LP_SlowHitObjectBetter_01</v>
      </c>
      <c r="B634" s="1" t="s">
        <v>510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8" si="417">J629*5/3</f>
        <v>3.3333333333333333E-2</v>
      </c>
      <c r="O634" s="7" t="str">
        <f t="shared" ref="O634:O638" ca="1" si="418">IF(NOT(ISBLANK(N634)),N634,
IF(ISBLANK(M634),"",
VLOOKUP(M634,OFFSET(INDIRECT("$A:$B"),0,MATCH(M$1&amp;"_Verify",INDIRECT("$1:$1"),0)-1),2,0)
))</f>
        <v/>
      </c>
      <c r="S634" s="7" t="str">
        <f t="shared" ref="S634:S638" ca="1" si="419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16"/>
        <v>LP_SlowHitObjectBetter_02</v>
      </c>
      <c r="B635" s="1" t="s">
        <v>510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7.0000000000000007E-2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LP_SlowHitObjectBetter_03</v>
      </c>
      <c r="B636" s="1" t="s">
        <v>510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0.11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si="416"/>
        <v>LP_SlowHitObjectBetter_04</v>
      </c>
      <c r="B637" s="1" t="s">
        <v>510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7"/>
        <v>0.15333333333333332</v>
      </c>
      <c r="O637" s="7" t="str">
        <f t="shared" ca="1" si="418"/>
        <v/>
      </c>
      <c r="S637" s="7" t="str">
        <f t="shared" ca="1" si="419"/>
        <v/>
      </c>
    </row>
    <row r="638" spans="1:23" x14ac:dyDescent="0.3">
      <c r="A638" s="1" t="str">
        <f t="shared" si="416"/>
        <v>LP_SlowHitObjectBetter_05</v>
      </c>
      <c r="B638" s="1" t="s">
        <v>510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7"/>
        <v>0.19999999999999998</v>
      </c>
      <c r="O638" s="7" t="str">
        <f t="shared" ca="1" si="418"/>
        <v/>
      </c>
      <c r="S638" s="7" t="str">
        <f t="shared" ca="1" si="419"/>
        <v/>
      </c>
    </row>
    <row r="639" spans="1:23" x14ac:dyDescent="0.3">
      <c r="A639" s="1" t="str">
        <f t="shared" ref="A639:A641" si="420">B639&amp;"_"&amp;TEXT(D639,"00")</f>
        <v>LP_Paralyze_01</v>
      </c>
      <c r="B639" s="1" t="s">
        <v>329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0.33</v>
      </c>
      <c r="O639" s="7" t="str">
        <f t="shared" ref="O639:O641" ca="1" si="421">IF(NOT(ISBLANK(N639)),N639,
IF(ISBLANK(M639),"",
VLOOKUP(M639,OFFSET(INDIRECT("$A:$B"),0,MATCH(M$1&amp;"_Verify",INDIRECT("$1:$1"),0)-1),2,0)
))</f>
        <v/>
      </c>
      <c r="P639" s="1">
        <v>1</v>
      </c>
      <c r="S639" s="7" t="str">
        <f t="shared" ca="1" si="415"/>
        <v/>
      </c>
      <c r="U639" s="1" t="s">
        <v>330</v>
      </c>
      <c r="V639" s="1">
        <v>0.7</v>
      </c>
      <c r="W639" s="1" t="s">
        <v>424</v>
      </c>
    </row>
    <row r="640" spans="1:23" x14ac:dyDescent="0.3">
      <c r="A640" s="1" t="str">
        <f t="shared" si="420"/>
        <v>LP_Paralyze_02</v>
      </c>
      <c r="B640" s="1" t="s">
        <v>329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CertainHpHitObject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0.34</v>
      </c>
      <c r="O640" s="7" t="str">
        <f t="shared" ca="1" si="421"/>
        <v/>
      </c>
      <c r="P640" s="1">
        <v>1</v>
      </c>
      <c r="S640" s="7" t="str">
        <f t="shared" ca="1" si="415"/>
        <v/>
      </c>
      <c r="U640" s="1" t="s">
        <v>330</v>
      </c>
      <c r="V640" s="1" t="s">
        <v>425</v>
      </c>
      <c r="W640" s="1" t="s">
        <v>426</v>
      </c>
    </row>
    <row r="641" spans="1:23" x14ac:dyDescent="0.3">
      <c r="A641" s="1" t="str">
        <f t="shared" si="420"/>
        <v>LP_Paralyze_03</v>
      </c>
      <c r="B641" s="1" t="s">
        <v>329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CertainHpHitObject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0.35</v>
      </c>
      <c r="O641" s="7" t="str">
        <f t="shared" ca="1" si="421"/>
        <v/>
      </c>
      <c r="P641" s="1">
        <v>1</v>
      </c>
      <c r="S641" s="7" t="str">
        <f t="shared" ca="1" si="415"/>
        <v/>
      </c>
      <c r="U641" s="1" t="s">
        <v>330</v>
      </c>
      <c r="V641" s="1" t="s">
        <v>336</v>
      </c>
      <c r="W641" s="1" t="s">
        <v>337</v>
      </c>
    </row>
    <row r="642" spans="1:23" x14ac:dyDescent="0.3">
      <c r="A642" s="1" t="str">
        <f t="shared" ref="A642:A647" si="422">B642&amp;"_"&amp;TEXT(D642,"00")</f>
        <v>LP_Paralyze_CannotAction_01</v>
      </c>
      <c r="B642" s="1" t="s">
        <v>330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1.4</v>
      </c>
      <c r="O642" s="7" t="str">
        <f t="shared" ref="O642:O647" ca="1" si="423">IF(NOT(ISBLANK(N642)),N642,
IF(ISBLANK(M642),"",
VLOOKUP(M642,OFFSET(INDIRECT("$A:$B"),0,MATCH(M$1&amp;"_Verify",INDIRECT("$1:$1"),0)-1),2,0)
))</f>
        <v/>
      </c>
      <c r="S642" s="7" t="str">
        <f t="shared" ca="1" si="415"/>
        <v/>
      </c>
    </row>
    <row r="643" spans="1:23" x14ac:dyDescent="0.3">
      <c r="A643" s="1" t="str">
        <f t="shared" si="422"/>
        <v>LP_Paralyze_CannotAction_02</v>
      </c>
      <c r="B643" s="1" t="s">
        <v>330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CannotAction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2</v>
      </c>
      <c r="O643" s="7" t="str">
        <f t="shared" ca="1" si="423"/>
        <v/>
      </c>
      <c r="S643" s="7" t="str">
        <f t="shared" ca="1" si="415"/>
        <v/>
      </c>
    </row>
    <row r="644" spans="1:23" x14ac:dyDescent="0.3">
      <c r="A644" s="1" t="str">
        <f t="shared" ref="A644" si="424">B644&amp;"_"&amp;TEXT(D644,"00")</f>
        <v>LP_Paralyze_CannotAction_03</v>
      </c>
      <c r="B644" s="1" t="s">
        <v>330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CannotAction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2.6</v>
      </c>
      <c r="O644" s="7" t="str">
        <f t="shared" ref="O644" ca="1" si="425">IF(NOT(ISBLANK(N644)),N644,
IF(ISBLANK(M644),"",
VLOOKUP(M644,OFFSET(INDIRECT("$A:$B"),0,MATCH(M$1&amp;"_Verify",INDIRECT("$1:$1"),0)-1),2,0)
))</f>
        <v/>
      </c>
      <c r="S644" s="7" t="str">
        <f t="shared" ref="S644" ca="1" si="426">IF(NOT(ISBLANK(R644)),R644,
IF(ISBLANK(Q644),"",
VLOOKUP(Q644,OFFSET(INDIRECT("$A:$B"),0,MATCH(Q$1&amp;"_Verify",INDIRECT("$1:$1"),0)-1),2,0)
))</f>
        <v/>
      </c>
    </row>
    <row r="645" spans="1:23" x14ac:dyDescent="0.3">
      <c r="A645" s="1" t="str">
        <f t="shared" si="422"/>
        <v>LP_Hold_01</v>
      </c>
      <c r="B645" s="1" t="s">
        <v>320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0.25</v>
      </c>
      <c r="K645" s="1">
        <v>7.0000000000000007E-2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si="422"/>
        <v>LP_Hold_02</v>
      </c>
      <c r="B646" s="1" t="s">
        <v>320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AttackWeightHitObject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0.35</v>
      </c>
      <c r="K646" s="1">
        <v>0.09</v>
      </c>
      <c r="O646" s="7" t="str">
        <f t="shared" ca="1" si="423"/>
        <v/>
      </c>
      <c r="P646" s="1">
        <v>1</v>
      </c>
      <c r="S646" s="7" t="str">
        <f t="shared" ca="1" si="415"/>
        <v/>
      </c>
      <c r="U646" s="1" t="s">
        <v>321</v>
      </c>
    </row>
    <row r="647" spans="1:23" x14ac:dyDescent="0.3">
      <c r="A647" s="1" t="str">
        <f t="shared" si="422"/>
        <v>LP_Hold_03</v>
      </c>
      <c r="B647" s="1" t="s">
        <v>320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AttackWeightHitObject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0.45</v>
      </c>
      <c r="K647" s="1">
        <v>0.11</v>
      </c>
      <c r="O647" s="7" t="str">
        <f t="shared" ca="1" si="423"/>
        <v/>
      </c>
      <c r="P647" s="1">
        <v>1</v>
      </c>
      <c r="S647" s="7" t="str">
        <f t="shared" ca="1" si="415"/>
        <v/>
      </c>
      <c r="U647" s="1" t="s">
        <v>321</v>
      </c>
    </row>
    <row r="648" spans="1:23" x14ac:dyDescent="0.3">
      <c r="A648" s="1" t="str">
        <f t="shared" ref="A648:A653" si="427">B648&amp;"_"&amp;TEXT(D648,"00")</f>
        <v>LP_Hold_CannotMove_01</v>
      </c>
      <c r="B648" s="1" t="s">
        <v>322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1.5</v>
      </c>
      <c r="O648" s="7" t="str">
        <f t="shared" ref="O648:O653" ca="1" si="428">IF(NOT(ISBLANK(N648)),N648,
IF(ISBLANK(M648),"",
VLOOKUP(M648,OFFSET(INDIRECT("$A:$B"),0,MATCH(M$1&amp;"_Verify",INDIRECT("$1:$1"),0)-1),2,0)
))</f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LP_Hold_CannotMove_02</v>
      </c>
      <c r="B649" s="1" t="s">
        <v>322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CannotMove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3.1500000000000004</v>
      </c>
      <c r="O649" s="7" t="str">
        <f t="shared" ca="1" si="428"/>
        <v/>
      </c>
      <c r="S649" s="7" t="str">
        <f t="shared" ca="1" si="415"/>
        <v/>
      </c>
      <c r="V649" s="1" t="s">
        <v>360</v>
      </c>
    </row>
    <row r="650" spans="1:23" x14ac:dyDescent="0.3">
      <c r="A650" s="1" t="str">
        <f t="shared" si="427"/>
        <v>LP_Hold_CannotMove_03</v>
      </c>
      <c r="B650" s="1" t="s">
        <v>322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CannotMove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4.95</v>
      </c>
      <c r="O650" s="7" t="str">
        <f t="shared" ca="1" si="428"/>
        <v/>
      </c>
      <c r="S650" s="7" t="str">
        <f t="shared" ca="1" si="415"/>
        <v/>
      </c>
      <c r="V650" s="1" t="s">
        <v>360</v>
      </c>
    </row>
    <row r="651" spans="1:23" x14ac:dyDescent="0.3">
      <c r="A651" s="1" t="str">
        <f t="shared" si="427"/>
        <v>LP_Transport_01</v>
      </c>
      <c r="B651" s="1" t="s">
        <v>356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0.15</v>
      </c>
      <c r="K651" s="1">
        <v>0.1</v>
      </c>
      <c r="L651" s="1">
        <v>0.1</v>
      </c>
      <c r="N651" s="1">
        <v>3</v>
      </c>
      <c r="O651" s="7">
        <f t="shared" ca="1" si="428"/>
        <v>3</v>
      </c>
      <c r="P651" s="1">
        <v>1</v>
      </c>
      <c r="R651" s="1">
        <v>1</v>
      </c>
      <c r="S651" s="7">
        <f t="shared" ca="1" si="415"/>
        <v>1</v>
      </c>
      <c r="U651" s="1" t="s">
        <v>353</v>
      </c>
    </row>
    <row r="652" spans="1:23" x14ac:dyDescent="0.3">
      <c r="A652" s="1" t="str">
        <f t="shared" si="427"/>
        <v>LP_Transport_02</v>
      </c>
      <c r="B652" s="1" t="s">
        <v>356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TeleportingHitObject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0.22500000000000001</v>
      </c>
      <c r="K652" s="1">
        <v>0.1</v>
      </c>
      <c r="L652" s="1">
        <v>0.1</v>
      </c>
      <c r="N652" s="1">
        <v>6</v>
      </c>
      <c r="O652" s="7">
        <f t="shared" ca="1" si="428"/>
        <v>6</v>
      </c>
      <c r="P652" s="1">
        <v>1</v>
      </c>
      <c r="R652" s="1">
        <v>2</v>
      </c>
      <c r="S652" s="7">
        <f t="shared" ca="1" si="415"/>
        <v>2</v>
      </c>
      <c r="U652" s="1" t="s">
        <v>353</v>
      </c>
    </row>
    <row r="653" spans="1:23" x14ac:dyDescent="0.3">
      <c r="A653" s="1" t="str">
        <f t="shared" si="427"/>
        <v>LP_Transport_03</v>
      </c>
      <c r="B653" s="1" t="s">
        <v>356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TeleportingHitObject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</v>
      </c>
      <c r="K653" s="1">
        <v>0.1</v>
      </c>
      <c r="L653" s="1">
        <v>0.1</v>
      </c>
      <c r="N653" s="1">
        <v>9</v>
      </c>
      <c r="O653" s="7">
        <f t="shared" ca="1" si="428"/>
        <v>9</v>
      </c>
      <c r="P653" s="1">
        <v>1</v>
      </c>
      <c r="R653" s="1">
        <v>3</v>
      </c>
      <c r="S653" s="7">
        <f t="shared" ca="1" si="415"/>
        <v>3</v>
      </c>
      <c r="U653" s="1" t="s">
        <v>353</v>
      </c>
    </row>
    <row r="654" spans="1:23" x14ac:dyDescent="0.3">
      <c r="A654" s="1" t="str">
        <f t="shared" ref="A654:A656" si="429">B654&amp;"_"&amp;TEXT(D654,"00")</f>
        <v>LP_Transport_Teleported_01</v>
      </c>
      <c r="B654" s="1" t="s">
        <v>357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10</v>
      </c>
      <c r="J654" s="1">
        <v>10</v>
      </c>
      <c r="O654" s="7" t="str">
        <f t="shared" ref="O654:O656" ca="1" si="430">IF(NOT(ISBLANK(N654)),N654,
IF(ISBLANK(M654),"",
VLOOKUP(M654,OFFSET(INDIRECT("$A:$B"),0,MATCH(M$1&amp;"_Verify",INDIRECT("$1:$1"),0)-1),2,0)
))</f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si="429"/>
        <v>LP_Transport_Teleported_02</v>
      </c>
      <c r="B655" s="1" t="s">
        <v>357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Teleported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0">
        <v>14</v>
      </c>
      <c r="J655" s="1">
        <v>10</v>
      </c>
      <c r="O655" s="7" t="str">
        <f t="shared" ca="1" si="430"/>
        <v/>
      </c>
      <c r="S655" s="7" t="str">
        <f t="shared" ca="1" si="415"/>
        <v/>
      </c>
      <c r="U655" s="1" t="s">
        <v>430</v>
      </c>
      <c r="V655" s="1" t="s">
        <v>358</v>
      </c>
      <c r="W655" s="1" t="s">
        <v>359</v>
      </c>
    </row>
    <row r="656" spans="1:23" x14ac:dyDescent="0.3">
      <c r="A656" s="1" t="str">
        <f t="shared" si="429"/>
        <v>LP_Transport_Teleported_03</v>
      </c>
      <c r="B656" s="1" t="s">
        <v>357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Teleported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0">
        <v>18</v>
      </c>
      <c r="J656" s="1">
        <v>10</v>
      </c>
      <c r="O656" s="7" t="str">
        <f t="shared" ca="1" si="430"/>
        <v/>
      </c>
      <c r="S656" s="7" t="str">
        <f t="shared" ca="1" si="415"/>
        <v/>
      </c>
      <c r="U656" s="1" t="s">
        <v>430</v>
      </c>
      <c r="V656" s="1" t="s">
        <v>358</v>
      </c>
      <c r="W656" s="1" t="s">
        <v>359</v>
      </c>
    </row>
    <row r="657" spans="1:20" x14ac:dyDescent="0.3">
      <c r="A657" s="1" t="str">
        <f t="shared" ref="A657:A668" si="431">B657&amp;"_"&amp;TEXT(D657,"00")</f>
        <v>LP_SummonShield_01</v>
      </c>
      <c r="B657" s="1" t="s">
        <v>375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3</v>
      </c>
      <c r="K657" s="1">
        <v>3</v>
      </c>
      <c r="O657" s="7" t="str">
        <f t="shared" ref="O657:O668" ca="1" si="432">IF(NOT(ISBLANK(N657)),N657,
IF(ISBLANK(M657),"",
VLOOKUP(M657,OFFSET(INDIRECT("$A:$B"),0,MATCH(M$1&amp;"_Verify",INDIRECT("$1:$1"),0)-1),2,0)
))</f>
        <v/>
      </c>
      <c r="S657" s="7" t="str">
        <f t="shared" ref="S657:S668" ca="1" si="433">IF(NOT(ISBLANK(R657)),R657,
IF(ISBLANK(Q657),"",
VLOOKUP(Q657,OFFSET(INDIRECT("$A:$B"),0,MATCH(Q$1&amp;"_Verify",INDIRECT("$1:$1"),0)-1),2,0)
))</f>
        <v/>
      </c>
      <c r="T657" s="1" t="s">
        <v>377</v>
      </c>
    </row>
    <row r="658" spans="1:20" x14ac:dyDescent="0.3">
      <c r="A658" s="1" t="str">
        <f t="shared" si="431"/>
        <v>LP_SummonShield_02</v>
      </c>
      <c r="B658" s="1" t="s">
        <v>375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1.9672131147540985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LP_SummonShield_03</v>
      </c>
      <c r="B659" s="1" t="s">
        <v>375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1.4285714285714284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LP_SummonShield_04</v>
      </c>
      <c r="B660" s="1" t="s">
        <v>375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CreateWall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1.1009174311926606</v>
      </c>
      <c r="K660" s="1">
        <v>3</v>
      </c>
      <c r="O660" s="7" t="str">
        <f t="shared" ca="1" si="432"/>
        <v/>
      </c>
      <c r="S660" s="7" t="str">
        <f t="shared" ca="1" si="433"/>
        <v/>
      </c>
      <c r="T660" s="1" t="s">
        <v>377</v>
      </c>
    </row>
    <row r="661" spans="1:20" x14ac:dyDescent="0.3">
      <c r="A661" s="1" t="str">
        <f t="shared" si="431"/>
        <v>LP_SummonShield_05</v>
      </c>
      <c r="B661" s="1" t="s">
        <v>375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CreateWall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0.88235294117647056</v>
      </c>
      <c r="K661" s="1">
        <v>3</v>
      </c>
      <c r="O661" s="7" t="str">
        <f t="shared" ca="1" si="432"/>
        <v/>
      </c>
      <c r="S661" s="7" t="str">
        <f t="shared" ca="1" si="433"/>
        <v/>
      </c>
      <c r="T661" s="1" t="s">
        <v>377</v>
      </c>
    </row>
    <row r="662" spans="1:20" x14ac:dyDescent="0.3">
      <c r="A662" s="1" t="str">
        <f t="shared" si="431"/>
        <v>LP_HealSpOnAttack_01</v>
      </c>
      <c r="B662" s="1" t="s">
        <v>515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K662" s="1">
        <v>1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si="431"/>
        <v>LP_HealSpOnAttack_02</v>
      </c>
      <c r="B663" s="1" t="s">
        <v>515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2.1</v>
      </c>
      <c r="K663" s="1">
        <v>2.1</v>
      </c>
      <c r="O663" s="7" t="str">
        <f t="shared" ca="1" si="432"/>
        <v/>
      </c>
      <c r="S663" s="7" t="str">
        <f t="shared" ca="1" si="433"/>
        <v/>
      </c>
    </row>
    <row r="664" spans="1:20" x14ac:dyDescent="0.3">
      <c r="A664" s="1" t="str">
        <f t="shared" si="431"/>
        <v>LP_HealSpOnAttack_03</v>
      </c>
      <c r="B664" s="1" t="s">
        <v>515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3.3000000000000003</v>
      </c>
      <c r="K664" s="1">
        <v>3.3000000000000003</v>
      </c>
      <c r="O664" s="7" t="str">
        <f t="shared" ca="1" si="432"/>
        <v/>
      </c>
      <c r="S664" s="7" t="str">
        <f t="shared" ca="1" si="433"/>
        <v/>
      </c>
    </row>
    <row r="665" spans="1:20" x14ac:dyDescent="0.3">
      <c r="A665" s="1" t="str">
        <f t="shared" ref="A665:A666" si="434">B665&amp;"_"&amp;TEXT(D665,"00")</f>
        <v>LP_HealSpOnAttack_04</v>
      </c>
      <c r="B665" s="1" t="s">
        <v>515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4.5999999999999996</v>
      </c>
      <c r="K665" s="1">
        <v>4.5999999999999996</v>
      </c>
      <c r="O665" s="7" t="str">
        <f t="shared" ref="O665:O666" ca="1" si="435">IF(NOT(ISBLANK(N665)),N665,
IF(ISBLANK(M665),"",
VLOOKUP(M665,OFFSET(INDIRECT("$A:$B"),0,MATCH(M$1&amp;"_Verify",INDIRECT("$1:$1"),0)-1),2,0)
))</f>
        <v/>
      </c>
    </row>
    <row r="666" spans="1:20" x14ac:dyDescent="0.3">
      <c r="A666" s="1" t="str">
        <f t="shared" si="434"/>
        <v>LP_HealSpOnAttack_05</v>
      </c>
      <c r="B666" s="1" t="s">
        <v>515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6</v>
      </c>
      <c r="K666" s="1">
        <v>6</v>
      </c>
      <c r="O666" s="7" t="str">
        <f t="shared" ca="1" si="435"/>
        <v/>
      </c>
    </row>
    <row r="667" spans="1:20" x14ac:dyDescent="0.3">
      <c r="A667" s="1" t="str">
        <f t="shared" si="431"/>
        <v>LP_HealSpOnAttackBetter_01</v>
      </c>
      <c r="B667" s="1" t="s">
        <v>517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1.6666666666666667</v>
      </c>
      <c r="K667" s="1">
        <v>1.6666666666666667</v>
      </c>
      <c r="O667" s="7" t="str">
        <f t="shared" ca="1" si="432"/>
        <v/>
      </c>
      <c r="S667" s="7" t="str">
        <f t="shared" ca="1" si="433"/>
        <v/>
      </c>
    </row>
    <row r="668" spans="1:20" x14ac:dyDescent="0.3">
      <c r="A668" s="1" t="str">
        <f t="shared" si="431"/>
        <v>LP_HealSpOnAttackBetter_02</v>
      </c>
      <c r="B668" s="1" t="s">
        <v>517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3.5000000000000004</v>
      </c>
      <c r="K668" s="1">
        <v>3.5000000000000004</v>
      </c>
      <c r="O668" s="7" t="str">
        <f t="shared" ca="1" si="432"/>
        <v/>
      </c>
      <c r="S668" s="7" t="str">
        <f t="shared" ca="1" si="433"/>
        <v/>
      </c>
    </row>
    <row r="669" spans="1:20" x14ac:dyDescent="0.3">
      <c r="A669" s="1" t="str">
        <f t="shared" ref="A669:A696" si="436">B669&amp;"_"&amp;TEXT(D669,"00")</f>
        <v>LP_HealSpOnAttackBetter_03</v>
      </c>
      <c r="B669" s="1" t="s">
        <v>517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5.5</v>
      </c>
      <c r="K669" s="1">
        <v>5.5</v>
      </c>
      <c r="O669" s="7" t="str">
        <f t="shared" ref="O669:O696" ca="1" si="437">IF(NOT(ISBLANK(N669)),N669,
IF(ISBLANK(M669),"",
VLOOKUP(M669,OFFSET(INDIRECT("$A:$B"),0,MATCH(M$1&amp;"_Verify",INDIRECT("$1:$1"),0)-1),2,0)
))</f>
        <v/>
      </c>
      <c r="S669" s="7" t="str">
        <f t="shared" ref="S669:S696" ca="1" si="438">IF(NOT(ISBLANK(R669)),R669,
IF(ISBLANK(Q669),"",
VLOOKUP(Q669,OFFSET(INDIRECT("$A:$B"),0,MATCH(Q$1&amp;"_Verify",INDIRECT("$1:$1"),0)-1),2,0)
))</f>
        <v/>
      </c>
    </row>
    <row r="670" spans="1:20" x14ac:dyDescent="0.3">
      <c r="A670" s="1" t="str">
        <f t="shared" ref="A670" si="439">B670&amp;"_"&amp;TEXT(D670,"00")</f>
        <v>LP_HealSpOnAttackBetter_04</v>
      </c>
      <c r="B670" s="1" t="s">
        <v>517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5.5</v>
      </c>
      <c r="K670" s="1">
        <v>5.5</v>
      </c>
      <c r="O670" s="7" t="str">
        <f t="shared" ref="O670" ca="1" si="440">IF(NOT(ISBLANK(N670)),N670,
IF(ISBLANK(M670),"",
VLOOKUP(M670,OFFSET(INDIRECT("$A:$B"),0,MATCH(M$1&amp;"_Verify",INDIRECT("$1:$1"),0)-1),2,0)
))</f>
        <v/>
      </c>
      <c r="S670" s="7" t="str">
        <f t="shared" ref="S670" ca="1" si="441">IF(NOT(ISBLANK(R670)),R670,
IF(ISBLANK(Q670),"",
VLOOKUP(Q670,OFFSET(INDIRECT("$A:$B"),0,MATCH(Q$1&amp;"_Verify",INDIRECT("$1:$1"),0)-1),2,0)
))</f>
        <v/>
      </c>
    </row>
    <row r="671" spans="1:20" x14ac:dyDescent="0.3">
      <c r="A671" s="1" t="str">
        <f t="shared" si="436"/>
        <v>LP_PaybackSp_01</v>
      </c>
      <c r="B671" s="1" t="s">
        <v>531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0.11739130434782601</v>
      </c>
      <c r="K671" s="1">
        <v>0.14347826086956511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LP_PaybackSp_02</v>
      </c>
      <c r="B672" s="1" t="s">
        <v>531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0.21558935361216724</v>
      </c>
      <c r="K672" s="1">
        <v>0.26349809885931552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LP_PaybackSp_03</v>
      </c>
      <c r="B673" s="1" t="s">
        <v>531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0.29799331103678928</v>
      </c>
      <c r="K673" s="1">
        <v>0.3642140468227425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si="436"/>
        <v>LP_PaybackSp_04</v>
      </c>
      <c r="B674" s="1" t="s">
        <v>531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0.36745562130177511</v>
      </c>
      <c r="K674" s="1">
        <v>0.44911242603550294</v>
      </c>
      <c r="O674" s="7" t="str">
        <f t="shared" ca="1" si="437"/>
        <v/>
      </c>
      <c r="S674" s="7" t="str">
        <f t="shared" ca="1" si="438"/>
        <v/>
      </c>
    </row>
    <row r="675" spans="1:19" x14ac:dyDescent="0.3">
      <c r="A675" s="1" t="str">
        <f t="shared" si="436"/>
        <v>LP_PaybackSp_05</v>
      </c>
      <c r="B675" s="1" t="s">
        <v>531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0.4263157894736842</v>
      </c>
      <c r="K675" s="1">
        <v>0.52105263157894743</v>
      </c>
      <c r="O675" s="7" t="str">
        <f t="shared" ca="1" si="437"/>
        <v/>
      </c>
      <c r="S675" s="7" t="str">
        <f t="shared" ca="1" si="438"/>
        <v/>
      </c>
    </row>
    <row r="676" spans="1:19" x14ac:dyDescent="0.3">
      <c r="A676" s="1" t="str">
        <f t="shared" ref="A676:A679" si="442">B676&amp;"_"&amp;TEXT(D676,"00")</f>
        <v>LP_PaybackSp_06</v>
      </c>
      <c r="B676" s="1" t="s">
        <v>531</v>
      </c>
      <c r="C676" s="1" t="str">
        <f>IF(ISERROR(VLOOKUP(B676,AffectorValueTable!$A:$A,1,0)),"어펙터밸류없음","")</f>
        <v/>
      </c>
      <c r="D676" s="1">
        <v>6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0.47647058823529409</v>
      </c>
      <c r="K676" s="1">
        <v>0.58235294117647063</v>
      </c>
      <c r="O676" s="7" t="str">
        <f t="shared" ref="O676:O679" ca="1" si="443">IF(NOT(ISBLANK(N676)),N676,
IF(ISBLANK(M676),"",
VLOOKUP(M676,OFFSET(INDIRECT("$A:$B"),0,MATCH(M$1&amp;"_Verify",INDIRECT("$1:$1"),0)-1),2,0)
))</f>
        <v/>
      </c>
      <c r="S676" s="7" t="str">
        <f t="shared" ref="S676:S679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42"/>
        <v>LP_PaybackSp_07</v>
      </c>
      <c r="B677" s="1" t="s">
        <v>531</v>
      </c>
      <c r="C677" s="1" t="str">
        <f>IF(ISERROR(VLOOKUP(B677,AffectorValueTable!$A:$A,1,0)),"어펙터밸류없음","")</f>
        <v/>
      </c>
      <c r="D677" s="1">
        <v>7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0.51945031712473577</v>
      </c>
      <c r="K677" s="1">
        <v>0.63488372093023271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si="442"/>
        <v>LP_PaybackSp_08</v>
      </c>
      <c r="B678" s="1" t="s">
        <v>531</v>
      </c>
      <c r="C678" s="1" t="str">
        <f>IF(ISERROR(VLOOKUP(B678,AffectorValueTable!$A:$A,1,0)),"어펙터밸류없음","")</f>
        <v/>
      </c>
      <c r="D678" s="1">
        <v>8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0.55648854961832062</v>
      </c>
      <c r="K678" s="1">
        <v>0.68015267175572525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LP_PaybackSp_09</v>
      </c>
      <c r="B679" s="1" t="s">
        <v>531</v>
      </c>
      <c r="C679" s="1" t="str">
        <f>IF(ISERROR(VLOOKUP(B679,AffectorValueTable!$A:$A,1,0)),"어펙터밸류없음","")</f>
        <v/>
      </c>
      <c r="D679" s="1">
        <v>9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0.58858131487889276</v>
      </c>
      <c r="K679" s="1">
        <v>0.71937716262975782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ref="A680:A687" si="445">B680&amp;"_"&amp;TEXT(D680,"00")</f>
        <v>LP_SpUpOnMaxHp_01</v>
      </c>
      <c r="B680" s="1" t="s">
        <v>941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ref="J680:J684" si="446">J217*5/3*2</f>
        <v>0.5</v>
      </c>
      <c r="N680" s="1">
        <v>1</v>
      </c>
      <c r="O680" s="7">
        <f t="shared" ref="O680:O687" ca="1" si="447">IF(NOT(ISBLANK(N680)),N680,
IF(ISBLANK(M680),"",
VLOOKUP(M680,OFFSET(INDIRECT("$A:$B"),0,MATCH(M$1&amp;"_Verify",INDIRECT("$1:$1"),0)-1),2,0)
))</f>
        <v>1</v>
      </c>
      <c r="S680" s="7" t="str">
        <f t="shared" ref="S680:S687" ca="1" si="448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45"/>
        <v>LP_SpUpOnMaxHp_02</v>
      </c>
      <c r="B681" s="1" t="s">
        <v>941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1.05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si="445"/>
        <v>LP_SpUpOnMaxHp_03</v>
      </c>
      <c r="B682" s="1" t="s">
        <v>941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1.6500000000000001</v>
      </c>
      <c r="N682" s="1">
        <v>1</v>
      </c>
      <c r="O682" s="7">
        <f t="shared" ca="1" si="447"/>
        <v>1</v>
      </c>
      <c r="S682" s="7" t="str">
        <f t="shared" ca="1" si="448"/>
        <v/>
      </c>
    </row>
    <row r="683" spans="1:19" x14ac:dyDescent="0.3">
      <c r="A683" s="1" t="str">
        <f t="shared" ref="A683:A684" si="449">B683&amp;"_"&amp;TEXT(D683,"00")</f>
        <v>LP_SpUpOnMaxHp_04</v>
      </c>
      <c r="B683" s="1" t="s">
        <v>941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46"/>
        <v>2.2999999999999998</v>
      </c>
      <c r="N683" s="1">
        <v>1</v>
      </c>
      <c r="O683" s="7">
        <f t="shared" ref="O683:O684" ca="1" si="450">IF(NOT(ISBLANK(N683)),N683,
IF(ISBLANK(M683),"",
VLOOKUP(M683,OFFSET(INDIRECT("$A:$B"),0,MATCH(M$1&amp;"_Verify",INDIRECT("$1:$1"),0)-1),2,0)
))</f>
        <v>1</v>
      </c>
      <c r="S683" s="7" t="str">
        <f t="shared" ref="S683:S684" ca="1" si="451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9"/>
        <v>LP_SpUpOnMaxHp_05</v>
      </c>
      <c r="B684" s="1" t="s">
        <v>941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si="446"/>
        <v>3</v>
      </c>
      <c r="N684" s="1">
        <v>1</v>
      </c>
      <c r="O684" s="7">
        <f t="shared" ca="1" si="450"/>
        <v>1</v>
      </c>
      <c r="S684" s="7" t="str">
        <f t="shared" ca="1" si="451"/>
        <v/>
      </c>
    </row>
    <row r="685" spans="1:19" x14ac:dyDescent="0.3">
      <c r="A685" s="1" t="str">
        <f t="shared" si="445"/>
        <v>LP_SpUpOnMaxHpBetter_01</v>
      </c>
      <c r="B685" s="1" t="s">
        <v>942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ref="J685:J687" si="452">J226*5/3*2</f>
        <v>0.83333333333333337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si="445"/>
        <v>LP_SpUpOnMaxHpBetter_02</v>
      </c>
      <c r="B686" s="1" t="s">
        <v>942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52"/>
        <v>1.75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si="445"/>
        <v>LP_SpUpOnMaxHpBetter_03</v>
      </c>
      <c r="B687" s="1" t="s">
        <v>942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52"/>
        <v>2.75</v>
      </c>
      <c r="N687" s="1">
        <v>1</v>
      </c>
      <c r="O687" s="7">
        <f t="shared" ca="1" si="447"/>
        <v>1</v>
      </c>
      <c r="S687" s="7" t="str">
        <f t="shared" ca="1" si="448"/>
        <v/>
      </c>
    </row>
    <row r="688" spans="1:19" x14ac:dyDescent="0.3">
      <c r="A688" s="1" t="str">
        <f t="shared" ref="A688" si="453">B688&amp;"_"&amp;TEXT(D688,"00")</f>
        <v>LP_HitSizeDown_01</v>
      </c>
      <c r="B688" s="1" t="s">
        <v>940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0.9</v>
      </c>
      <c r="O688" s="7" t="str">
        <f t="shared" ref="O688" ca="1" si="454">IF(NOT(ISBLANK(N688)),N688,
IF(ISBLANK(M688),"",
VLOOKUP(M688,OFFSET(INDIRECT("$A:$B"),0,MATCH(M$1&amp;"_Verify",INDIRECT("$1:$1"),0)-1),2,0)
))</f>
        <v/>
      </c>
      <c r="S688" s="7" t="str">
        <f t="shared" ref="S688" ca="1" si="455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ref="A689:A692" si="456">B689&amp;"_"&amp;TEXT(D689,"00")</f>
        <v>LP_HitSizeDown_02</v>
      </c>
      <c r="B689" s="1" t="s">
        <v>940</v>
      </c>
      <c r="C689" s="1" t="str">
        <f>IF(ISERROR(VLOOKUP(B689,AffectorValueTable!$A:$A,1,0)),"어펙터밸류없음","")</f>
        <v/>
      </c>
      <c r="D689" s="1">
        <v>2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</v>
      </c>
      <c r="O689" s="7" t="str">
        <f t="shared" ref="O689:O692" ca="1" si="457">IF(NOT(ISBLANK(N689)),N689,
IF(ISBLANK(M689),"",
VLOOKUP(M689,OFFSET(INDIRECT("$A:$B"),0,MATCH(M$1&amp;"_Verify",INDIRECT("$1:$1"),0)-1),2,0)
))</f>
        <v/>
      </c>
      <c r="S689" s="7" t="str">
        <f t="shared" ref="S689:S692" ca="1" si="458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6"/>
        <v>LP_HitSizeDown_03</v>
      </c>
      <c r="B690" s="1" t="s">
        <v>940</v>
      </c>
      <c r="C690" s="1" t="str">
        <f>IF(ISERROR(VLOOKUP(B690,AffectorValueTable!$A:$A,1,0)),"어펙터밸류없음","")</f>
        <v/>
      </c>
      <c r="D690" s="1">
        <v>3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0.7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56"/>
        <v>LP_HitSizeDown_04</v>
      </c>
      <c r="B691" s="1" t="s">
        <v>940</v>
      </c>
      <c r="C691" s="1" t="str">
        <f>IF(ISERROR(VLOOKUP(B691,AffectorValueTable!$A:$A,1,0)),"어펙터밸류없음","")</f>
        <v/>
      </c>
      <c r="D691" s="1">
        <v>4</v>
      </c>
      <c r="E691" s="1" t="str">
        <f>VLOOKUP($B691,AffectorValueTable!$1:$1048576,MATCH(AffectorValueTable!$B$1,AffectorValueTable!$1:$1,0),0)</f>
        <v>ChangeHitColliderSize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0.6</v>
      </c>
      <c r="O691" s="7" t="str">
        <f t="shared" ca="1" si="457"/>
        <v/>
      </c>
      <c r="S691" s="7" t="str">
        <f t="shared" ca="1" si="458"/>
        <v/>
      </c>
    </row>
    <row r="692" spans="1:19" x14ac:dyDescent="0.3">
      <c r="A692" s="1" t="str">
        <f t="shared" si="456"/>
        <v>LP_HitSizeDown_05</v>
      </c>
      <c r="B692" s="1" t="s">
        <v>940</v>
      </c>
      <c r="C692" s="1" t="str">
        <f>IF(ISERROR(VLOOKUP(B692,AffectorValueTable!$A:$A,1,0)),"어펙터밸류없음","")</f>
        <v/>
      </c>
      <c r="D692" s="1">
        <v>5</v>
      </c>
      <c r="E692" s="1" t="str">
        <f>VLOOKUP($B692,AffectorValueTable!$1:$1048576,MATCH(AffectorValueTable!$B$1,AffectorValueTable!$1:$1,0),0)</f>
        <v>ChangeHitColliderSize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57"/>
        <v/>
      </c>
      <c r="S692" s="7" t="str">
        <f t="shared" ca="1" si="458"/>
        <v/>
      </c>
    </row>
    <row r="693" spans="1:19" x14ac:dyDescent="0.3">
      <c r="A693" s="1" t="str">
        <f t="shared" si="436"/>
        <v>PN_Magic1.5Times_01</v>
      </c>
      <c r="B693" s="1" t="s">
        <v>809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PN_Machine1.5Times_01</v>
      </c>
      <c r="B694" s="1" t="s">
        <v>811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816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si="436"/>
        <v>PN_Nature1.5Times_01</v>
      </c>
      <c r="B695" s="1" t="s">
        <v>813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</v>
      </c>
      <c r="O695" s="7" t="str">
        <f t="shared" ca="1" si="437"/>
        <v/>
      </c>
      <c r="S695" s="7" t="str">
        <f t="shared" ca="1" si="438"/>
        <v/>
      </c>
    </row>
    <row r="696" spans="1:19" x14ac:dyDescent="0.3">
      <c r="A696" s="1" t="str">
        <f t="shared" si="436"/>
        <v>PN_Qigong1.5Times_01</v>
      </c>
      <c r="B696" s="1" t="s">
        <v>815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817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0.5</v>
      </c>
      <c r="O696" s="7" t="str">
        <f t="shared" ca="1" si="437"/>
        <v/>
      </c>
      <c r="S696" s="7" t="str">
        <f t="shared" ca="1" si="438"/>
        <v/>
      </c>
    </row>
    <row r="697" spans="1:19" x14ac:dyDescent="0.3">
      <c r="A697" s="1" t="str">
        <f t="shared" ref="A697:A698" si="459">B697&amp;"_"&amp;TEXT(D697,"00")</f>
        <v>PN_Magic2Times_01</v>
      </c>
      <c r="B697" s="1" t="s">
        <v>383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392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ref="O697:O698" ca="1" si="460">IF(NOT(ISBLANK(N697)),N697,
IF(ISBLANK(M697),"",
VLOOKUP(M697,OFFSET(INDIRECT("$A:$B"),0,MATCH(M$1&amp;"_Verify",INDIRECT("$1:$1"),0)-1),2,0)
))</f>
        <v/>
      </c>
      <c r="S697" s="7" t="str">
        <f t="shared" ref="S697:S698" ca="1" si="461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59"/>
        <v>PN_Machine2Times_01</v>
      </c>
      <c r="B698" s="1" t="s">
        <v>400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402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ca="1" si="460"/>
        <v/>
      </c>
      <c r="S698" s="7" t="str">
        <f t="shared" ca="1" si="461"/>
        <v/>
      </c>
    </row>
    <row r="699" spans="1:19" x14ac:dyDescent="0.3">
      <c r="A699" s="1" t="str">
        <f t="shared" ref="A699:A702" si="462">B699&amp;"_"&amp;TEXT(D699,"00")</f>
        <v>PN_Nature2Times_01</v>
      </c>
      <c r="B699" s="1" t="s">
        <v>385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395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</v>
      </c>
      <c r="O699" s="7" t="str">
        <f t="shared" ref="O699:O702" ca="1" si="463">IF(NOT(ISBLANK(N699)),N699,
IF(ISBLANK(M699),"",
VLOOKUP(M699,OFFSET(INDIRECT("$A:$B"),0,MATCH(M$1&amp;"_Verify",INDIRECT("$1:$1"),0)-1),2,0)
))</f>
        <v/>
      </c>
      <c r="S699" s="7" t="str">
        <f t="shared" ref="S699:S702" ca="1" si="464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2"/>
        <v>PN_Qigong2Times_01</v>
      </c>
      <c r="B700" s="1" t="s">
        <v>401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403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si="462"/>
        <v>PN_Magic3Times_01</v>
      </c>
      <c r="B701" s="1" t="s">
        <v>766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392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si="462"/>
        <v>PN_Machine3Times_01</v>
      </c>
      <c r="B702" s="1" t="s">
        <v>763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394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ref="A703:A704" si="465">B703&amp;"_"&amp;TEXT(D703,"00")</f>
        <v>PN_Nature3Times_01</v>
      </c>
      <c r="B703" s="1" t="s">
        <v>767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395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2</v>
      </c>
      <c r="O703" s="7" t="str">
        <f t="shared" ref="O703:O704" ca="1" si="466">IF(NOT(ISBLANK(N703)),N703,
IF(ISBLANK(M703),"",
VLOOKUP(M703,OFFSET(INDIRECT("$A:$B"),0,MATCH(M$1&amp;"_Verify",INDIRECT("$1:$1"),0)-1),2,0)
))</f>
        <v/>
      </c>
      <c r="S703" s="7" t="str">
        <f t="shared" ref="S703:S704" ca="1" si="467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65"/>
        <v>PN_Qigong3Times_01</v>
      </c>
      <c r="B704" s="1" t="s">
        <v>765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397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2</v>
      </c>
      <c r="O704" s="7" t="str">
        <f t="shared" ca="1" si="466"/>
        <v/>
      </c>
      <c r="S704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0:Q704 Q3:Q461 M3:M70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G470:G475 G175:G183 G210:G213 G217:G461 G3:G57 G60:G162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2021-04-05T13:49:51Z</dcterms:modified>
</cp:coreProperties>
</file>