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38B3728-9802-486C-B2A9-F7DCE65E1FAE}" xr6:coauthVersionLast="45" xr6:coauthVersionMax="45" xr10:uidLastSave="{00000000-0000-0000-0000-000000000000}"/>
  <bookViews>
    <workbookView xWindow="-120" yWindow="-120" windowWidth="29040" windowHeight="15840" activeTab="1" xr2:uid="{A097B07C-A7EB-47A4-9D6C-0246EAD30699}"/>
  </bookViews>
  <sheets>
    <sheet name="ResearchTable" sheetId="3" r:id="rId1"/>
    <sheet name="AnalysisTable" sheetId="4" r:id="rId2"/>
    <sheet name="AnalysisKeyTable" sheetId="5" r:id="rId3"/>
  </sheets>
  <definedNames>
    <definedName name="_xlnm._FilterDatabase" localSheetId="0" hidden="1">ResearchTable!$O$1:$O$77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4" l="1"/>
  <c r="K5" i="4"/>
  <c r="K4" i="4"/>
  <c r="K3" i="4"/>
  <c r="K2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AA2" i="4"/>
  <c r="W5" i="4"/>
  <c r="W6" i="4" s="1"/>
  <c r="W7" i="4" s="1"/>
  <c r="W8" i="4" s="1"/>
  <c r="W9" i="4" s="1"/>
  <c r="W10" i="4" s="1"/>
  <c r="W11" i="4" s="1"/>
  <c r="W12" i="4" s="1"/>
  <c r="W4" i="4"/>
  <c r="V4" i="4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Y12" i="4"/>
  <c r="X12" i="4"/>
  <c r="Y11" i="4"/>
  <c r="X11" i="4"/>
  <c r="Y10" i="4"/>
  <c r="X10" i="4"/>
  <c r="Y9" i="4"/>
  <c r="X9" i="4"/>
  <c r="Y8" i="4"/>
  <c r="X8" i="4"/>
  <c r="Y7" i="4"/>
  <c r="X7" i="4"/>
  <c r="Y6" i="4"/>
  <c r="X6" i="4"/>
  <c r="Y5" i="4"/>
  <c r="X5" i="4"/>
  <c r="Y4" i="4"/>
  <c r="X4" i="4"/>
  <c r="Y3" i="4"/>
  <c r="X3" i="4"/>
  <c r="Y2" i="4"/>
  <c r="W2" i="4" s="1"/>
  <c r="W3" i="4" s="1"/>
  <c r="X2" i="4"/>
  <c r="V2" i="4" s="1"/>
  <c r="V3" i="4" s="1"/>
  <c r="B152" i="5"/>
  <c r="B151" i="5"/>
  <c r="B150" i="5"/>
  <c r="B149" i="5"/>
  <c r="B148" i="5"/>
  <c r="B147" i="5"/>
  <c r="B146" i="5"/>
  <c r="B145" i="5"/>
  <c r="B144" i="5"/>
  <c r="B143" i="5"/>
  <c r="B11" i="5" l="1"/>
  <c r="B3" i="5"/>
  <c r="B4" i="5"/>
  <c r="C12" i="4"/>
  <c r="C11" i="4"/>
  <c r="C10" i="4"/>
  <c r="C9" i="4"/>
  <c r="C8" i="4"/>
  <c r="C7" i="4"/>
  <c r="C6" i="4"/>
  <c r="C5" i="4"/>
  <c r="C4" i="4"/>
  <c r="C3" i="4"/>
  <c r="C2" i="4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C51" i="4" s="1"/>
  <c r="E2" i="4"/>
  <c r="D4" i="4"/>
  <c r="D5" i="4" s="1"/>
  <c r="D6" i="4" s="1"/>
  <c r="D7" i="4" s="1"/>
  <c r="D8" i="4" s="1"/>
  <c r="D9" i="4" s="1"/>
  <c r="D10" i="4" s="1"/>
  <c r="D11" i="4" s="1"/>
  <c r="D12" i="4" s="1"/>
  <c r="D3" i="4"/>
  <c r="D2" i="4"/>
  <c r="B12" i="5" l="1"/>
  <c r="B5" i="5"/>
  <c r="B52" i="4"/>
  <c r="C24" i="4"/>
  <c r="C18" i="4"/>
  <c r="C16" i="4"/>
  <c r="C22" i="4"/>
  <c r="C34" i="4"/>
  <c r="C46" i="4"/>
  <c r="C17" i="4"/>
  <c r="C23" i="4"/>
  <c r="C29" i="4"/>
  <c r="C35" i="4"/>
  <c r="C41" i="4"/>
  <c r="C47" i="4"/>
  <c r="C14" i="4"/>
  <c r="C20" i="4"/>
  <c r="C26" i="4"/>
  <c r="C32" i="4"/>
  <c r="C38" i="4"/>
  <c r="C44" i="4"/>
  <c r="C50" i="4"/>
  <c r="C13" i="4"/>
  <c r="C19" i="4"/>
  <c r="C25" i="4"/>
  <c r="C31" i="4"/>
  <c r="C37" i="4"/>
  <c r="C43" i="4"/>
  <c r="C49" i="4"/>
  <c r="C15" i="4"/>
  <c r="C21" i="4"/>
  <c r="C27" i="4"/>
  <c r="C33" i="4"/>
  <c r="C39" i="4"/>
  <c r="C45" i="4"/>
  <c r="C30" i="4"/>
  <c r="C36" i="4"/>
  <c r="C42" i="4"/>
  <c r="C48" i="4"/>
  <c r="C28" i="4"/>
  <c r="C40" i="4"/>
  <c r="D13" i="4"/>
  <c r="B13" i="5" l="1"/>
  <c r="D14" i="4"/>
  <c r="Y13" i="4"/>
  <c r="W13" i="4" s="1"/>
  <c r="B6" i="5"/>
  <c r="B53" i="4"/>
  <c r="B54" i="4" s="1"/>
  <c r="B55" i="4" s="1"/>
  <c r="C52" i="4"/>
  <c r="B14" i="5" l="1"/>
  <c r="D15" i="4"/>
  <c r="Y14" i="4"/>
  <c r="W14" i="4" s="1"/>
  <c r="B7" i="5"/>
  <c r="B56" i="4"/>
  <c r="B57" i="4" s="1"/>
  <c r="B58" i="4" s="1"/>
  <c r="B59" i="4" s="1"/>
  <c r="B60" i="4" s="1"/>
  <c r="C53" i="4"/>
  <c r="B15" i="5" l="1"/>
  <c r="D16" i="4"/>
  <c r="Y15" i="4"/>
  <c r="W15" i="4" s="1"/>
  <c r="B8" i="5"/>
  <c r="B61" i="4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C54" i="4"/>
  <c r="C55" i="4"/>
  <c r="B16" i="5" l="1"/>
  <c r="D17" i="4"/>
  <c r="Y16" i="4"/>
  <c r="W16" i="4" s="1"/>
  <c r="B9" i="5"/>
  <c r="B73" i="4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C56" i="4"/>
  <c r="B17" i="5" l="1"/>
  <c r="D18" i="4"/>
  <c r="Y17" i="4"/>
  <c r="W17" i="4" s="1"/>
  <c r="B10" i="5"/>
  <c r="C57" i="4"/>
  <c r="B18" i="5" l="1"/>
  <c r="D19" i="4"/>
  <c r="Y18" i="4"/>
  <c r="W18" i="4" s="1"/>
  <c r="C58" i="4"/>
  <c r="B19" i="5" l="1"/>
  <c r="D20" i="4"/>
  <c r="Y19" i="4"/>
  <c r="W19" i="4" s="1"/>
  <c r="C59" i="4"/>
  <c r="B20" i="5" l="1"/>
  <c r="D21" i="4"/>
  <c r="Y20" i="4"/>
  <c r="W20" i="4" s="1"/>
  <c r="C60" i="4"/>
  <c r="B21" i="5" l="1"/>
  <c r="Y21" i="4"/>
  <c r="W21" i="4" s="1"/>
  <c r="D22" i="4"/>
  <c r="C61" i="4"/>
  <c r="B22" i="5" l="1"/>
  <c r="D23" i="4"/>
  <c r="Y22" i="4"/>
  <c r="W22" i="4" s="1"/>
  <c r="C62" i="4"/>
  <c r="B23" i="5" l="1"/>
  <c r="D24" i="4"/>
  <c r="Y23" i="4"/>
  <c r="W23" i="4" s="1"/>
  <c r="C63" i="4"/>
  <c r="B24" i="5" l="1"/>
  <c r="D25" i="4"/>
  <c r="Y24" i="4"/>
  <c r="W24" i="4" s="1"/>
  <c r="C64" i="4"/>
  <c r="B25" i="5" l="1"/>
  <c r="D26" i="4"/>
  <c r="Y25" i="4"/>
  <c r="W25" i="4" s="1"/>
  <c r="C65" i="4"/>
  <c r="B26" i="5" l="1"/>
  <c r="D27" i="4"/>
  <c r="Y26" i="4"/>
  <c r="W26" i="4" s="1"/>
  <c r="C66" i="4"/>
  <c r="B27" i="5" l="1"/>
  <c r="D28" i="4"/>
  <c r="Y27" i="4"/>
  <c r="W27" i="4" s="1"/>
  <c r="C67" i="4"/>
  <c r="B28" i="5" l="1"/>
  <c r="D29" i="4"/>
  <c r="Y28" i="4"/>
  <c r="W28" i="4" s="1"/>
  <c r="C68" i="4"/>
  <c r="B29" i="5" l="1"/>
  <c r="D30" i="4"/>
  <c r="Y29" i="4"/>
  <c r="W29" i="4" s="1"/>
  <c r="C69" i="4"/>
  <c r="B30" i="5" l="1"/>
  <c r="D31" i="4"/>
  <c r="Y30" i="4"/>
  <c r="W30" i="4" s="1"/>
  <c r="B31" i="5" l="1"/>
  <c r="D32" i="4"/>
  <c r="Y31" i="4"/>
  <c r="W31" i="4" s="1"/>
  <c r="C70" i="4"/>
  <c r="C100" i="4"/>
  <c r="B32" i="5" l="1"/>
  <c r="D33" i="4"/>
  <c r="Y32" i="4"/>
  <c r="W32" i="4" s="1"/>
  <c r="C71" i="4"/>
  <c r="B33" i="5" l="1"/>
  <c r="D34" i="4"/>
  <c r="Y33" i="4"/>
  <c r="W33" i="4" s="1"/>
  <c r="C72" i="4"/>
  <c r="B34" i="5" l="1"/>
  <c r="D35" i="4"/>
  <c r="Y34" i="4"/>
  <c r="W34" i="4" s="1"/>
  <c r="C73" i="4"/>
  <c r="B35" i="5" l="1"/>
  <c r="D36" i="4"/>
  <c r="Y35" i="4"/>
  <c r="W35" i="4" s="1"/>
  <c r="C74" i="4"/>
  <c r="B36" i="5" l="1"/>
  <c r="D37" i="4"/>
  <c r="Y36" i="4"/>
  <c r="W36" i="4" s="1"/>
  <c r="C75" i="4"/>
  <c r="B37" i="5" l="1"/>
  <c r="D38" i="4"/>
  <c r="Y37" i="4"/>
  <c r="W37" i="4" s="1"/>
  <c r="C76" i="4"/>
  <c r="B38" i="5" l="1"/>
  <c r="D39" i="4"/>
  <c r="Y38" i="4"/>
  <c r="W38" i="4" s="1"/>
  <c r="C77" i="4"/>
  <c r="B39" i="5" l="1"/>
  <c r="D40" i="4"/>
  <c r="Y39" i="4"/>
  <c r="W39" i="4" s="1"/>
  <c r="C78" i="4"/>
  <c r="B40" i="5" l="1"/>
  <c r="D41" i="4"/>
  <c r="Y40" i="4"/>
  <c r="W40" i="4" s="1"/>
  <c r="C79" i="4"/>
  <c r="B41" i="5" l="1"/>
  <c r="D42" i="4"/>
  <c r="Y41" i="4"/>
  <c r="W41" i="4" s="1"/>
  <c r="C80" i="4"/>
  <c r="B42" i="5" l="1"/>
  <c r="D43" i="4"/>
  <c r="Y42" i="4"/>
  <c r="W42" i="4" s="1"/>
  <c r="C81" i="4"/>
  <c r="B43" i="5" l="1"/>
  <c r="D44" i="4"/>
  <c r="Y43" i="4"/>
  <c r="W43" i="4" s="1"/>
  <c r="C82" i="4"/>
  <c r="B44" i="5" l="1"/>
  <c r="D45" i="4"/>
  <c r="Y44" i="4"/>
  <c r="W44" i="4" s="1"/>
  <c r="C83" i="4"/>
  <c r="B45" i="5" l="1"/>
  <c r="D46" i="4"/>
  <c r="Y45" i="4"/>
  <c r="W45" i="4" s="1"/>
  <c r="C84" i="4"/>
  <c r="B46" i="5" l="1"/>
  <c r="D47" i="4"/>
  <c r="Y46" i="4"/>
  <c r="W46" i="4" s="1"/>
  <c r="C85" i="4"/>
  <c r="B47" i="5" l="1"/>
  <c r="D48" i="4"/>
  <c r="Y47" i="4"/>
  <c r="W47" i="4" s="1"/>
  <c r="C86" i="4"/>
  <c r="B48" i="5" l="1"/>
  <c r="D49" i="4"/>
  <c r="Y48" i="4"/>
  <c r="W48" i="4" s="1"/>
  <c r="C87" i="4"/>
  <c r="B49" i="5" l="1"/>
  <c r="D50" i="4"/>
  <c r="Y49" i="4"/>
  <c r="W49" i="4" s="1"/>
  <c r="C88" i="4"/>
  <c r="B50" i="5" l="1"/>
  <c r="Y50" i="4"/>
  <c r="W50" i="4" s="1"/>
  <c r="D51" i="4"/>
  <c r="C89" i="4"/>
  <c r="B51" i="5" l="1"/>
  <c r="D52" i="4"/>
  <c r="Y51" i="4"/>
  <c r="W51" i="4" s="1"/>
  <c r="C90" i="4"/>
  <c r="B52" i="5" l="1"/>
  <c r="D53" i="4"/>
  <c r="Y52" i="4"/>
  <c r="W52" i="4" s="1"/>
  <c r="C91" i="4"/>
  <c r="B53" i="5" l="1"/>
  <c r="D54" i="4"/>
  <c r="Y53" i="4"/>
  <c r="W53" i="4" s="1"/>
  <c r="C92" i="4"/>
  <c r="B54" i="5" l="1"/>
  <c r="Y54" i="4"/>
  <c r="W54" i="4" s="1"/>
  <c r="D55" i="4"/>
  <c r="C93" i="4"/>
  <c r="B55" i="5" l="1"/>
  <c r="Y55" i="4"/>
  <c r="W55" i="4" s="1"/>
  <c r="D56" i="4"/>
  <c r="C94" i="4"/>
  <c r="B56" i="5" l="1"/>
  <c r="Y56" i="4"/>
  <c r="W56" i="4" s="1"/>
  <c r="D57" i="4"/>
  <c r="C95" i="4"/>
  <c r="B57" i="5" l="1"/>
  <c r="Y57" i="4"/>
  <c r="W57" i="4" s="1"/>
  <c r="D58" i="4"/>
  <c r="C96" i="4"/>
  <c r="B58" i="5" l="1"/>
  <c r="Y58" i="4"/>
  <c r="W58" i="4" s="1"/>
  <c r="D59" i="4"/>
  <c r="C97" i="4"/>
  <c r="B59" i="5" l="1"/>
  <c r="Y59" i="4"/>
  <c r="W59" i="4" s="1"/>
  <c r="D60" i="4"/>
  <c r="C99" i="4"/>
  <c r="C98" i="4"/>
  <c r="B60" i="5" l="1"/>
  <c r="Y60" i="4"/>
  <c r="W60" i="4" s="1"/>
  <c r="D61" i="4"/>
  <c r="B61" i="5" l="1"/>
  <c r="Y61" i="4"/>
  <c r="W61" i="4" s="1"/>
  <c r="D62" i="4"/>
  <c r="K33" i="4"/>
  <c r="K27" i="4"/>
  <c r="K21" i="4"/>
  <c r="K16" i="4"/>
  <c r="K15" i="4"/>
  <c r="K10" i="4"/>
  <c r="K9" i="4"/>
  <c r="K100" i="4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T100" i="4" s="1"/>
  <c r="T2" i="4"/>
  <c r="K39" i="4" l="1"/>
  <c r="K51" i="4"/>
  <c r="K63" i="4"/>
  <c r="K75" i="4"/>
  <c r="K93" i="4"/>
  <c r="K22" i="4"/>
  <c r="K28" i="4"/>
  <c r="K34" i="4"/>
  <c r="K40" i="4"/>
  <c r="K46" i="4"/>
  <c r="K58" i="4"/>
  <c r="K64" i="4"/>
  <c r="K70" i="4"/>
  <c r="K76" i="4"/>
  <c r="K82" i="4"/>
  <c r="K88" i="4"/>
  <c r="K94" i="4"/>
  <c r="K8" i="4"/>
  <c r="K14" i="4"/>
  <c r="K20" i="4"/>
  <c r="K26" i="4"/>
  <c r="K32" i="4"/>
  <c r="K38" i="4"/>
  <c r="K44" i="4"/>
  <c r="K50" i="4"/>
  <c r="K56" i="4"/>
  <c r="K62" i="4"/>
  <c r="K68" i="4"/>
  <c r="K74" i="4"/>
  <c r="K80" i="4"/>
  <c r="K86" i="4"/>
  <c r="K92" i="4"/>
  <c r="K98" i="4"/>
  <c r="K81" i="4"/>
  <c r="K11" i="4"/>
  <c r="K17" i="4"/>
  <c r="K23" i="4"/>
  <c r="K29" i="4"/>
  <c r="K35" i="4"/>
  <c r="K41" i="4"/>
  <c r="K47" i="4"/>
  <c r="K53" i="4"/>
  <c r="K59" i="4"/>
  <c r="K65" i="4"/>
  <c r="K71" i="4"/>
  <c r="K77" i="4"/>
  <c r="K83" i="4"/>
  <c r="K89" i="4"/>
  <c r="K95" i="4"/>
  <c r="K45" i="4"/>
  <c r="K57" i="4"/>
  <c r="K69" i="4"/>
  <c r="K87" i="4"/>
  <c r="K99" i="4"/>
  <c r="K52" i="4"/>
  <c r="K12" i="4"/>
  <c r="K18" i="4"/>
  <c r="K24" i="4"/>
  <c r="K30" i="4"/>
  <c r="K36" i="4"/>
  <c r="K42" i="4"/>
  <c r="K48" i="4"/>
  <c r="K54" i="4"/>
  <c r="K60" i="4"/>
  <c r="K66" i="4"/>
  <c r="K72" i="4"/>
  <c r="K78" i="4"/>
  <c r="K84" i="4"/>
  <c r="K90" i="4"/>
  <c r="K96" i="4"/>
  <c r="K7" i="4"/>
  <c r="K13" i="4"/>
  <c r="K19" i="4"/>
  <c r="K25" i="4"/>
  <c r="K31" i="4"/>
  <c r="K37" i="4"/>
  <c r="K43" i="4"/>
  <c r="K49" i="4"/>
  <c r="K55" i="4"/>
  <c r="K61" i="4"/>
  <c r="K67" i="4"/>
  <c r="K73" i="4"/>
  <c r="K79" i="4"/>
  <c r="K85" i="4"/>
  <c r="K91" i="4"/>
  <c r="K97" i="4"/>
  <c r="B62" i="5"/>
  <c r="Y62" i="4"/>
  <c r="W62" i="4" s="1"/>
  <c r="D63" i="4"/>
  <c r="T30" i="4"/>
  <c r="T48" i="4"/>
  <c r="T66" i="4"/>
  <c r="T9" i="4"/>
  <c r="T72" i="4"/>
  <c r="T18" i="4"/>
  <c r="T10" i="4"/>
  <c r="T31" i="4"/>
  <c r="T3" i="4"/>
  <c r="T54" i="4"/>
  <c r="T4" i="4"/>
  <c r="T13" i="4"/>
  <c r="T24" i="4"/>
  <c r="T37" i="4"/>
  <c r="T55" i="4"/>
  <c r="T78" i="4"/>
  <c r="T49" i="4"/>
  <c r="T12" i="4"/>
  <c r="T36" i="4"/>
  <c r="T6" i="4"/>
  <c r="T15" i="4"/>
  <c r="T25" i="4"/>
  <c r="T42" i="4"/>
  <c r="T60" i="4"/>
  <c r="T84" i="4"/>
  <c r="T19" i="4"/>
  <c r="T67" i="4"/>
  <c r="T21" i="4"/>
  <c r="T7" i="4"/>
  <c r="T16" i="4"/>
  <c r="T27" i="4"/>
  <c r="T43" i="4"/>
  <c r="T61" i="4"/>
  <c r="T90" i="4"/>
  <c r="T73" i="4"/>
  <c r="T79" i="4"/>
  <c r="T85" i="4"/>
  <c r="T97" i="4"/>
  <c r="T22" i="4"/>
  <c r="T28" i="4"/>
  <c r="T34" i="4"/>
  <c r="T40" i="4"/>
  <c r="T46" i="4"/>
  <c r="T52" i="4"/>
  <c r="T58" i="4"/>
  <c r="T64" i="4"/>
  <c r="T70" i="4"/>
  <c r="T76" i="4"/>
  <c r="T82" i="4"/>
  <c r="T88" i="4"/>
  <c r="T94" i="4"/>
  <c r="T5" i="4"/>
  <c r="T11" i="4"/>
  <c r="T17" i="4"/>
  <c r="T23" i="4"/>
  <c r="T29" i="4"/>
  <c r="T35" i="4"/>
  <c r="T41" i="4"/>
  <c r="T47" i="4"/>
  <c r="T53" i="4"/>
  <c r="T59" i="4"/>
  <c r="T65" i="4"/>
  <c r="T71" i="4"/>
  <c r="T77" i="4"/>
  <c r="T83" i="4"/>
  <c r="T89" i="4"/>
  <c r="T95" i="4"/>
  <c r="T8" i="4"/>
  <c r="T14" i="4"/>
  <c r="T20" i="4"/>
  <c r="T26" i="4"/>
  <c r="T32" i="4"/>
  <c r="T38" i="4"/>
  <c r="T44" i="4"/>
  <c r="T50" i="4"/>
  <c r="T56" i="4"/>
  <c r="T62" i="4"/>
  <c r="T68" i="4"/>
  <c r="T74" i="4"/>
  <c r="T80" i="4"/>
  <c r="T86" i="4"/>
  <c r="T92" i="4"/>
  <c r="T98" i="4"/>
  <c r="T96" i="4"/>
  <c r="T91" i="4"/>
  <c r="T33" i="4"/>
  <c r="T39" i="4"/>
  <c r="T45" i="4"/>
  <c r="T51" i="4"/>
  <c r="T57" i="4"/>
  <c r="T63" i="4"/>
  <c r="T69" i="4"/>
  <c r="T75" i="4"/>
  <c r="T81" i="4"/>
  <c r="T87" i="4"/>
  <c r="T93" i="4"/>
  <c r="T99" i="4"/>
  <c r="B63" i="5" l="1"/>
  <c r="Y63" i="4"/>
  <c r="W63" i="4" s="1"/>
  <c r="D64" i="4"/>
  <c r="P3" i="4"/>
  <c r="P4" i="4" s="1"/>
  <c r="Q3" i="4"/>
  <c r="Q2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3" i="4"/>
  <c r="B64" i="5" l="1"/>
  <c r="Y64" i="4"/>
  <c r="W64" i="4" s="1"/>
  <c r="D65" i="4"/>
  <c r="Q4" i="4"/>
  <c r="P5" i="4"/>
  <c r="B65" i="5" l="1"/>
  <c r="Y65" i="4"/>
  <c r="W65" i="4" s="1"/>
  <c r="D66" i="4"/>
  <c r="E66" i="4" s="1"/>
  <c r="Q5" i="4"/>
  <c r="P6" i="4"/>
  <c r="L8" i="4"/>
  <c r="L35" i="4"/>
  <c r="L36" i="4"/>
  <c r="L38" i="4"/>
  <c r="L41" i="4"/>
  <c r="L42" i="4"/>
  <c r="L44" i="4"/>
  <c r="L47" i="4"/>
  <c r="L48" i="4"/>
  <c r="L50" i="4"/>
  <c r="L53" i="4"/>
  <c r="L54" i="4"/>
  <c r="L56" i="4"/>
  <c r="L59" i="4"/>
  <c r="L60" i="4"/>
  <c r="L62" i="4"/>
  <c r="L65" i="4"/>
  <c r="L66" i="4"/>
  <c r="L68" i="4"/>
  <c r="L71" i="4"/>
  <c r="L72" i="4"/>
  <c r="L74" i="4"/>
  <c r="L77" i="4"/>
  <c r="L78" i="4"/>
  <c r="L80" i="4"/>
  <c r="L83" i="4"/>
  <c r="L84" i="4"/>
  <c r="L85" i="4"/>
  <c r="L86" i="4"/>
  <c r="L89" i="4"/>
  <c r="L90" i="4"/>
  <c r="L92" i="4"/>
  <c r="L95" i="4"/>
  <c r="L96" i="4"/>
  <c r="L97" i="4"/>
  <c r="L98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L100" i="4"/>
  <c r="L99" i="4"/>
  <c r="L94" i="4"/>
  <c r="L93" i="4"/>
  <c r="L91" i="4"/>
  <c r="L88" i="4"/>
  <c r="L87" i="4"/>
  <c r="L82" i="4"/>
  <c r="L81" i="4"/>
  <c r="L79" i="4"/>
  <c r="L76" i="4"/>
  <c r="L75" i="4"/>
  <c r="L73" i="4"/>
  <c r="L70" i="4"/>
  <c r="L69" i="4"/>
  <c r="L67" i="4"/>
  <c r="L64" i="4"/>
  <c r="L63" i="4"/>
  <c r="L61" i="4"/>
  <c r="L58" i="4"/>
  <c r="L57" i="4"/>
  <c r="L55" i="4"/>
  <c r="L52" i="4"/>
  <c r="L51" i="4"/>
  <c r="L49" i="4"/>
  <c r="L46" i="4"/>
  <c r="L45" i="4"/>
  <c r="L43" i="4"/>
  <c r="L40" i="4"/>
  <c r="L39" i="4"/>
  <c r="L37" i="4"/>
  <c r="L34" i="4"/>
  <c r="L2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L4" i="4"/>
  <c r="L5" i="4"/>
  <c r="L6" i="4"/>
  <c r="L7" i="4"/>
  <c r="L9" i="4"/>
  <c r="L10" i="4"/>
  <c r="L3" i="4"/>
  <c r="B66" i="5" l="1"/>
  <c r="Y66" i="4"/>
  <c r="W66" i="4" s="1"/>
  <c r="D67" i="4"/>
  <c r="Q6" i="4"/>
  <c r="P7" i="4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B67" i="5" l="1"/>
  <c r="Y67" i="4"/>
  <c r="W67" i="4" s="1"/>
  <c r="D68" i="4"/>
  <c r="E67" i="4"/>
  <c r="P8" i="4"/>
  <c r="Q7" i="4"/>
  <c r="R2" i="4"/>
  <c r="R3" i="4"/>
  <c r="R4" i="4"/>
  <c r="R5" i="4"/>
  <c r="R6" i="4"/>
  <c r="R7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B68" i="5" l="1"/>
  <c r="Y68" i="4"/>
  <c r="W68" i="4" s="1"/>
  <c r="D69" i="4"/>
  <c r="E68" i="4"/>
  <c r="P9" i="4"/>
  <c r="Q8" i="4"/>
  <c r="R8" i="4" s="1"/>
  <c r="P31" i="3"/>
  <c r="B69" i="5" l="1"/>
  <c r="Y69" i="4"/>
  <c r="W69" i="4" s="1"/>
  <c r="D70" i="4"/>
  <c r="E69" i="4"/>
  <c r="P10" i="4"/>
  <c r="Q9" i="4"/>
  <c r="R9" i="4" s="1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B70" i="5" l="1"/>
  <c r="Y70" i="4"/>
  <c r="W70" i="4" s="1"/>
  <c r="D71" i="4"/>
  <c r="E70" i="4"/>
  <c r="Q10" i="4"/>
  <c r="R10" i="4" s="1"/>
  <c r="P11" i="4"/>
  <c r="H64" i="3"/>
  <c r="H63" i="3"/>
  <c r="B71" i="5" l="1"/>
  <c r="Y71" i="4"/>
  <c r="W71" i="4" s="1"/>
  <c r="D72" i="4"/>
  <c r="E71" i="4"/>
  <c r="Q11" i="4"/>
  <c r="R11" i="4" s="1"/>
  <c r="P12" i="4"/>
  <c r="H62" i="3"/>
  <c r="H61" i="3"/>
  <c r="H60" i="3"/>
  <c r="B72" i="5" l="1"/>
  <c r="Y72" i="4"/>
  <c r="W72" i="4" s="1"/>
  <c r="D73" i="4"/>
  <c r="E72" i="4"/>
  <c r="Q12" i="4"/>
  <c r="R12" i="4" s="1"/>
  <c r="P13" i="4"/>
  <c r="H59" i="3"/>
  <c r="H58" i="3"/>
  <c r="H57" i="3"/>
  <c r="H56" i="3"/>
  <c r="H55" i="3"/>
  <c r="H54" i="3"/>
  <c r="H53" i="3"/>
  <c r="B73" i="5" l="1"/>
  <c r="D74" i="4"/>
  <c r="Y73" i="4"/>
  <c r="W73" i="4" s="1"/>
  <c r="E73" i="4"/>
  <c r="P14" i="4"/>
  <c r="Q13" i="4"/>
  <c r="R13" i="4" s="1"/>
  <c r="H52" i="3"/>
  <c r="H51" i="3"/>
  <c r="H50" i="3"/>
  <c r="H49" i="3"/>
  <c r="H48" i="3"/>
  <c r="H47" i="3"/>
  <c r="H46" i="3"/>
  <c r="H45" i="3"/>
  <c r="B74" i="5" l="1"/>
  <c r="Y74" i="4"/>
  <c r="W74" i="4" s="1"/>
  <c r="D75" i="4"/>
  <c r="E74" i="4"/>
  <c r="P15" i="4"/>
  <c r="Q14" i="4"/>
  <c r="R14" i="4" s="1"/>
  <c r="H44" i="3"/>
  <c r="H43" i="3"/>
  <c r="H42" i="3"/>
  <c r="B75" i="5" l="1"/>
  <c r="D76" i="4"/>
  <c r="Y75" i="4"/>
  <c r="W75" i="4" s="1"/>
  <c r="E75" i="4"/>
  <c r="P16" i="4"/>
  <c r="Q15" i="4"/>
  <c r="R15" i="4" s="1"/>
  <c r="H41" i="3"/>
  <c r="H40" i="3"/>
  <c r="H39" i="3"/>
  <c r="H38" i="3"/>
  <c r="H37" i="3"/>
  <c r="H36" i="3"/>
  <c r="B76" i="5" l="1"/>
  <c r="Y76" i="4"/>
  <c r="W76" i="4" s="1"/>
  <c r="D77" i="4"/>
  <c r="E76" i="4"/>
  <c r="P17" i="4"/>
  <c r="Q16" i="4"/>
  <c r="R16" i="4" s="1"/>
  <c r="H35" i="3"/>
  <c r="B77" i="5" l="1"/>
  <c r="D78" i="4"/>
  <c r="Y77" i="4"/>
  <c r="W77" i="4" s="1"/>
  <c r="E77" i="4"/>
  <c r="Q17" i="4"/>
  <c r="R17" i="4" s="1"/>
  <c r="P18" i="4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B78" i="5" l="1"/>
  <c r="Y78" i="4"/>
  <c r="W78" i="4" s="1"/>
  <c r="D79" i="4"/>
  <c r="E78" i="4"/>
  <c r="Q18" i="4"/>
  <c r="R18" i="4" s="1"/>
  <c r="P19" i="4"/>
  <c r="C2" i="3"/>
  <c r="B2" i="3" s="1"/>
  <c r="M2" i="3"/>
  <c r="M3" i="3" s="1"/>
  <c r="B79" i="5" l="1"/>
  <c r="D80" i="4"/>
  <c r="Y79" i="4"/>
  <c r="W79" i="4" s="1"/>
  <c r="E79" i="4"/>
  <c r="Q19" i="4"/>
  <c r="R19" i="4" s="1"/>
  <c r="P20" i="4"/>
  <c r="C3" i="3"/>
  <c r="B3" i="3" s="1"/>
  <c r="M4" i="3"/>
  <c r="C4" i="3" s="1"/>
  <c r="B4" i="3" s="1"/>
  <c r="B80" i="5" l="1"/>
  <c r="Y80" i="4"/>
  <c r="W80" i="4" s="1"/>
  <c r="D81" i="4"/>
  <c r="E80" i="4"/>
  <c r="P21" i="4"/>
  <c r="Q20" i="4"/>
  <c r="R20" i="4" s="1"/>
  <c r="M5" i="3"/>
  <c r="B81" i="5" l="1"/>
  <c r="D82" i="4"/>
  <c r="Y81" i="4"/>
  <c r="W81" i="4" s="1"/>
  <c r="E81" i="4"/>
  <c r="P22" i="4"/>
  <c r="Q21" i="4"/>
  <c r="R21" i="4" s="1"/>
  <c r="M6" i="3"/>
  <c r="C5" i="3"/>
  <c r="B5" i="3" s="1"/>
  <c r="B82" i="5" l="1"/>
  <c r="Y82" i="4"/>
  <c r="W82" i="4" s="1"/>
  <c r="D83" i="4"/>
  <c r="E82" i="4"/>
  <c r="Q22" i="4"/>
  <c r="R22" i="4" s="1"/>
  <c r="P23" i="4"/>
  <c r="M7" i="3"/>
  <c r="C7" i="3" s="1"/>
  <c r="B7" i="3" s="1"/>
  <c r="C6" i="3"/>
  <c r="B6" i="3" s="1"/>
  <c r="B83" i="5" l="1"/>
  <c r="D84" i="4"/>
  <c r="Y83" i="4"/>
  <c r="W83" i="4" s="1"/>
  <c r="E83" i="4"/>
  <c r="Q23" i="4"/>
  <c r="R23" i="4" s="1"/>
  <c r="P24" i="4"/>
  <c r="M8" i="3"/>
  <c r="AB18" i="3"/>
  <c r="AA18" i="3"/>
  <c r="AB17" i="3"/>
  <c r="AA17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B84" i="5" l="1"/>
  <c r="Y84" i="4"/>
  <c r="W84" i="4" s="1"/>
  <c r="D85" i="4"/>
  <c r="E84" i="4"/>
  <c r="Q24" i="4"/>
  <c r="R24" i="4" s="1"/>
  <c r="P25" i="4"/>
  <c r="M9" i="3"/>
  <c r="C8" i="3"/>
  <c r="B8" i="3" s="1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B85" i="5" l="1"/>
  <c r="D86" i="4"/>
  <c r="Y85" i="4"/>
  <c r="W85" i="4" s="1"/>
  <c r="E85" i="4"/>
  <c r="P26" i="4"/>
  <c r="Q25" i="4"/>
  <c r="R25" i="4" s="1"/>
  <c r="M10" i="3"/>
  <c r="C10" i="3" s="1"/>
  <c r="B10" i="3" s="1"/>
  <c r="C9" i="3"/>
  <c r="B9" i="3" s="1"/>
  <c r="AA3" i="3"/>
  <c r="AB20" i="3"/>
  <c r="AB19" i="3"/>
  <c r="AB4" i="3"/>
  <c r="AB3" i="3"/>
  <c r="AB2" i="3"/>
  <c r="Z2" i="3" s="1"/>
  <c r="B86" i="5" l="1"/>
  <c r="Y86" i="4"/>
  <c r="W86" i="4" s="1"/>
  <c r="D87" i="4"/>
  <c r="E86" i="4"/>
  <c r="P27" i="4"/>
  <c r="Q26" i="4"/>
  <c r="R26" i="4" s="1"/>
  <c r="M11" i="3"/>
  <c r="C11" i="3" s="1"/>
  <c r="B11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AA2" i="3"/>
  <c r="Y2" i="3" s="1"/>
  <c r="X2" i="3"/>
  <c r="X3" i="3" s="1"/>
  <c r="X4" i="3" s="1"/>
  <c r="W2" i="3"/>
  <c r="W3" i="3" s="1"/>
  <c r="W4" i="3" s="1"/>
  <c r="B87" i="5" l="1"/>
  <c r="D88" i="4"/>
  <c r="Y87" i="4"/>
  <c r="W87" i="4" s="1"/>
  <c r="E87" i="4"/>
  <c r="P28" i="4"/>
  <c r="Q27" i="4"/>
  <c r="R27" i="4" s="1"/>
  <c r="X5" i="3"/>
  <c r="M12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Y3" i="3"/>
  <c r="Z19" i="3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B88" i="5" l="1"/>
  <c r="Y88" i="4"/>
  <c r="W88" i="4" s="1"/>
  <c r="D89" i="4"/>
  <c r="E88" i="4"/>
  <c r="Q28" i="4"/>
  <c r="R28" i="4" s="1"/>
  <c r="P29" i="4"/>
  <c r="W31" i="3"/>
  <c r="W32" i="3" s="1"/>
  <c r="X6" i="3"/>
  <c r="M13" i="3"/>
  <c r="C13" i="3" s="1"/>
  <c r="B13" i="3" s="1"/>
  <c r="C12" i="3"/>
  <c r="B12" i="3" s="1"/>
  <c r="AD5" i="3"/>
  <c r="AA4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B89" i="5" l="1"/>
  <c r="D90" i="4"/>
  <c r="Y89" i="4"/>
  <c r="W89" i="4" s="1"/>
  <c r="E89" i="4"/>
  <c r="Q29" i="4"/>
  <c r="R29" i="4" s="1"/>
  <c r="P30" i="4"/>
  <c r="W33" i="3"/>
  <c r="X7" i="3"/>
  <c r="M14" i="3"/>
  <c r="AA19" i="3"/>
  <c r="Y19" i="3" s="1"/>
  <c r="B90" i="5" l="1"/>
  <c r="Y90" i="4"/>
  <c r="W90" i="4" s="1"/>
  <c r="D91" i="4"/>
  <c r="E90" i="4"/>
  <c r="Q30" i="4"/>
  <c r="R30" i="4" s="1"/>
  <c r="P31" i="4"/>
  <c r="W34" i="3"/>
  <c r="X8" i="3"/>
  <c r="M15" i="3"/>
  <c r="C14" i="3"/>
  <c r="B14" i="3" s="1"/>
  <c r="AA20" i="3"/>
  <c r="Y20" i="3" s="1"/>
  <c r="B91" i="5" l="1"/>
  <c r="D92" i="4"/>
  <c r="Y91" i="4"/>
  <c r="W91" i="4" s="1"/>
  <c r="E91" i="4"/>
  <c r="P32" i="4"/>
  <c r="Q31" i="4"/>
  <c r="R31" i="4" s="1"/>
  <c r="W35" i="3"/>
  <c r="X9" i="3"/>
  <c r="M16" i="3"/>
  <c r="C16" i="3" s="1"/>
  <c r="B16" i="3" s="1"/>
  <c r="C15" i="3"/>
  <c r="B15" i="3" s="1"/>
  <c r="AA21" i="3"/>
  <c r="Y21" i="3" s="1"/>
  <c r="B92" i="5" l="1"/>
  <c r="Y92" i="4"/>
  <c r="W92" i="4" s="1"/>
  <c r="D93" i="4"/>
  <c r="E92" i="4"/>
  <c r="P33" i="4"/>
  <c r="Q32" i="4"/>
  <c r="R32" i="4" s="1"/>
  <c r="W36" i="3"/>
  <c r="X10" i="3"/>
  <c r="M17" i="3"/>
  <c r="AA22" i="3"/>
  <c r="Y22" i="3" s="1"/>
  <c r="B93" i="5" l="1"/>
  <c r="D94" i="4"/>
  <c r="Y93" i="4"/>
  <c r="W93" i="4" s="1"/>
  <c r="E93" i="4"/>
  <c r="P34" i="4"/>
  <c r="Q33" i="4"/>
  <c r="R33" i="4" s="1"/>
  <c r="W37" i="3"/>
  <c r="X11" i="3"/>
  <c r="M18" i="3"/>
  <c r="C17" i="3"/>
  <c r="B17" i="3" s="1"/>
  <c r="AA23" i="3"/>
  <c r="Y23" i="3" s="1"/>
  <c r="B94" i="5" l="1"/>
  <c r="Y94" i="4"/>
  <c r="W94" i="4" s="1"/>
  <c r="D95" i="4"/>
  <c r="E94" i="4"/>
  <c r="P35" i="4"/>
  <c r="Q34" i="4"/>
  <c r="R34" i="4" s="1"/>
  <c r="W38" i="3"/>
  <c r="X12" i="3"/>
  <c r="M19" i="3"/>
  <c r="C19" i="3" s="1"/>
  <c r="B19" i="3" s="1"/>
  <c r="C18" i="3"/>
  <c r="B18" i="3" s="1"/>
  <c r="AA24" i="3"/>
  <c r="Y24" i="3" s="1"/>
  <c r="B95" i="5" l="1"/>
  <c r="D96" i="4"/>
  <c r="Y95" i="4"/>
  <c r="W95" i="4" s="1"/>
  <c r="E95" i="4"/>
  <c r="Q35" i="4"/>
  <c r="R35" i="4" s="1"/>
  <c r="P36" i="4"/>
  <c r="W39" i="3"/>
  <c r="X13" i="3"/>
  <c r="M20" i="3"/>
  <c r="AA25" i="3"/>
  <c r="Y25" i="3" s="1"/>
  <c r="B96" i="5" l="1"/>
  <c r="Y96" i="4"/>
  <c r="W96" i="4" s="1"/>
  <c r="D97" i="4"/>
  <c r="E96" i="4"/>
  <c r="Q36" i="4"/>
  <c r="R36" i="4" s="1"/>
  <c r="P37" i="4"/>
  <c r="W40" i="3"/>
  <c r="X14" i="3"/>
  <c r="M21" i="3"/>
  <c r="C20" i="3"/>
  <c r="B20" i="3" s="1"/>
  <c r="AA26" i="3"/>
  <c r="Y26" i="3" s="1"/>
  <c r="B97" i="5" l="1"/>
  <c r="D98" i="4"/>
  <c r="Y97" i="4"/>
  <c r="W97" i="4" s="1"/>
  <c r="E97" i="4"/>
  <c r="Q37" i="4"/>
  <c r="R37" i="4" s="1"/>
  <c r="P38" i="4"/>
  <c r="W41" i="3"/>
  <c r="X15" i="3"/>
  <c r="M22" i="3"/>
  <c r="C21" i="3"/>
  <c r="B21" i="3" s="1"/>
  <c r="AA27" i="3"/>
  <c r="Y27" i="3" s="1"/>
  <c r="B98" i="5" l="1"/>
  <c r="Y98" i="4"/>
  <c r="W98" i="4" s="1"/>
  <c r="D99" i="4"/>
  <c r="E98" i="4"/>
  <c r="P39" i="4"/>
  <c r="Q38" i="4"/>
  <c r="R38" i="4" s="1"/>
  <c r="W42" i="3"/>
  <c r="X16" i="3"/>
  <c r="M23" i="3"/>
  <c r="C22" i="3"/>
  <c r="B22" i="3" s="1"/>
  <c r="AA28" i="3"/>
  <c r="Y28" i="3" s="1"/>
  <c r="B99" i="5" l="1"/>
  <c r="D100" i="4"/>
  <c r="Y99" i="4"/>
  <c r="W99" i="4" s="1"/>
  <c r="E99" i="4"/>
  <c r="P40" i="4"/>
  <c r="Q39" i="4"/>
  <c r="R39" i="4" s="1"/>
  <c r="W43" i="3"/>
  <c r="X17" i="3"/>
  <c r="M24" i="3"/>
  <c r="C23" i="3"/>
  <c r="B23" i="3" s="1"/>
  <c r="AA29" i="3"/>
  <c r="Y29" i="3" s="1"/>
  <c r="B100" i="5" l="1"/>
  <c r="Y100" i="4"/>
  <c r="W100" i="4" s="1"/>
  <c r="AA5" i="4" s="1"/>
  <c r="E100" i="4"/>
  <c r="Q40" i="4"/>
  <c r="R40" i="4" s="1"/>
  <c r="P41" i="4"/>
  <c r="W44" i="3"/>
  <c r="X18" i="3"/>
  <c r="M25" i="3"/>
  <c r="C24" i="3"/>
  <c r="B24" i="3" s="1"/>
  <c r="AA30" i="3"/>
  <c r="Y30" i="3" s="1"/>
  <c r="B101" i="5" l="1"/>
  <c r="Q41" i="4"/>
  <c r="R41" i="4" s="1"/>
  <c r="P42" i="4"/>
  <c r="W45" i="3"/>
  <c r="X19" i="3"/>
  <c r="M26" i="3"/>
  <c r="C25" i="3"/>
  <c r="B25" i="3" s="1"/>
  <c r="AA31" i="3"/>
  <c r="Y31" i="3" s="1"/>
  <c r="B102" i="5" l="1"/>
  <c r="Q42" i="4"/>
  <c r="R42" i="4" s="1"/>
  <c r="P43" i="4"/>
  <c r="W46" i="3"/>
  <c r="X20" i="3"/>
  <c r="M27" i="3"/>
  <c r="C26" i="3"/>
  <c r="B26" i="3" s="1"/>
  <c r="AA32" i="3"/>
  <c r="Y32" i="3" s="1"/>
  <c r="B103" i="5" l="1"/>
  <c r="P44" i="4"/>
  <c r="Q43" i="4"/>
  <c r="R43" i="4" s="1"/>
  <c r="W47" i="3"/>
  <c r="X21" i="3"/>
  <c r="M28" i="3"/>
  <c r="C27" i="3"/>
  <c r="B27" i="3" s="1"/>
  <c r="AA33" i="3"/>
  <c r="Y33" i="3" s="1"/>
  <c r="B104" i="5" l="1"/>
  <c r="P45" i="4"/>
  <c r="Q44" i="4"/>
  <c r="R44" i="4" s="1"/>
  <c r="W48" i="3"/>
  <c r="X22" i="3"/>
  <c r="M29" i="3"/>
  <c r="C28" i="3"/>
  <c r="B28" i="3" s="1"/>
  <c r="AA34" i="3"/>
  <c r="Y34" i="3" s="1"/>
  <c r="B105" i="5" l="1"/>
  <c r="P46" i="4"/>
  <c r="Q45" i="4"/>
  <c r="R45" i="4" s="1"/>
  <c r="W49" i="3"/>
  <c r="X23" i="3"/>
  <c r="M30" i="3"/>
  <c r="C29" i="3"/>
  <c r="B29" i="3" s="1"/>
  <c r="AA35" i="3"/>
  <c r="Y35" i="3" s="1"/>
  <c r="B106" i="5" l="1"/>
  <c r="Q46" i="4"/>
  <c r="R46" i="4" s="1"/>
  <c r="P47" i="4"/>
  <c r="W50" i="3"/>
  <c r="X24" i="3"/>
  <c r="M31" i="3"/>
  <c r="C30" i="3"/>
  <c r="B30" i="3" s="1"/>
  <c r="AA36" i="3"/>
  <c r="Y36" i="3" s="1"/>
  <c r="B107" i="5" l="1"/>
  <c r="Q47" i="4"/>
  <c r="R47" i="4" s="1"/>
  <c r="P48" i="4"/>
  <c r="W51" i="3"/>
  <c r="X25" i="3"/>
  <c r="M32" i="3"/>
  <c r="C31" i="3"/>
  <c r="B31" i="3" s="1"/>
  <c r="AA37" i="3"/>
  <c r="Y37" i="3" s="1"/>
  <c r="B108" i="5" l="1"/>
  <c r="Q48" i="4"/>
  <c r="R48" i="4" s="1"/>
  <c r="P49" i="4"/>
  <c r="W52" i="3"/>
  <c r="X26" i="3"/>
  <c r="M33" i="3"/>
  <c r="C32" i="3"/>
  <c r="B32" i="3" s="1"/>
  <c r="AA38" i="3"/>
  <c r="Y38" i="3" s="1"/>
  <c r="B109" i="5" l="1"/>
  <c r="P50" i="4"/>
  <c r="Q49" i="4"/>
  <c r="R49" i="4" s="1"/>
  <c r="W53" i="3"/>
  <c r="X27" i="3"/>
  <c r="M34" i="3"/>
  <c r="C33" i="3"/>
  <c r="B33" i="3" s="1"/>
  <c r="AA39" i="3"/>
  <c r="Y39" i="3" s="1"/>
  <c r="B110" i="5" l="1"/>
  <c r="P51" i="4"/>
  <c r="Q50" i="4"/>
  <c r="R50" i="4" s="1"/>
  <c r="W54" i="3"/>
  <c r="X28" i="3"/>
  <c r="M35" i="3"/>
  <c r="C34" i="3"/>
  <c r="B34" i="3" s="1"/>
  <c r="AA40" i="3"/>
  <c r="Y40" i="3" s="1"/>
  <c r="B111" i="5" l="1"/>
  <c r="P52" i="4"/>
  <c r="Q51" i="4"/>
  <c r="R51" i="4" s="1"/>
  <c r="W55" i="3"/>
  <c r="X29" i="3"/>
  <c r="M36" i="3"/>
  <c r="C35" i="3"/>
  <c r="B35" i="3" s="1"/>
  <c r="AA41" i="3"/>
  <c r="Y41" i="3" s="1"/>
  <c r="B112" i="5" l="1"/>
  <c r="P53" i="4"/>
  <c r="Q52" i="4"/>
  <c r="R52" i="4" s="1"/>
  <c r="W56" i="3"/>
  <c r="X30" i="3"/>
  <c r="M37" i="3"/>
  <c r="C36" i="3"/>
  <c r="B36" i="3" s="1"/>
  <c r="AA42" i="3"/>
  <c r="Y42" i="3" s="1"/>
  <c r="B113" i="5" l="1"/>
  <c r="Q53" i="4"/>
  <c r="R53" i="4" s="1"/>
  <c r="P54" i="4"/>
  <c r="W57" i="3"/>
  <c r="X31" i="3"/>
  <c r="M38" i="3"/>
  <c r="C37" i="3"/>
  <c r="B37" i="3" s="1"/>
  <c r="AA43" i="3"/>
  <c r="Y43" i="3" s="1"/>
  <c r="B114" i="5" l="1"/>
  <c r="Q54" i="4"/>
  <c r="R54" i="4" s="1"/>
  <c r="P55" i="4"/>
  <c r="W58" i="3"/>
  <c r="X32" i="3"/>
  <c r="M39" i="3"/>
  <c r="C38" i="3"/>
  <c r="B38" i="3" s="1"/>
  <c r="AA44" i="3"/>
  <c r="Y44" i="3" s="1"/>
  <c r="B115" i="5" l="1"/>
  <c r="P56" i="4"/>
  <c r="Q55" i="4"/>
  <c r="R55" i="4" s="1"/>
  <c r="W59" i="3"/>
  <c r="X33" i="3"/>
  <c r="M40" i="3"/>
  <c r="C39" i="3"/>
  <c r="B39" i="3" s="1"/>
  <c r="AA45" i="3"/>
  <c r="Y45" i="3" s="1"/>
  <c r="B116" i="5" l="1"/>
  <c r="P57" i="4"/>
  <c r="Q56" i="4"/>
  <c r="R56" i="4" s="1"/>
  <c r="W60" i="3"/>
  <c r="X34" i="3"/>
  <c r="M41" i="3"/>
  <c r="C40" i="3"/>
  <c r="B40" i="3" s="1"/>
  <c r="AA46" i="3"/>
  <c r="Y46" i="3" s="1"/>
  <c r="B117" i="5" l="1"/>
  <c r="P58" i="4"/>
  <c r="Q57" i="4"/>
  <c r="R57" i="4" s="1"/>
  <c r="W61" i="3"/>
  <c r="X35" i="3"/>
  <c r="M42" i="3"/>
  <c r="C41" i="3"/>
  <c r="B41" i="3" s="1"/>
  <c r="AA47" i="3"/>
  <c r="Y47" i="3" s="1"/>
  <c r="B118" i="5" l="1"/>
  <c r="Q58" i="4"/>
  <c r="R58" i="4" s="1"/>
  <c r="P59" i="4"/>
  <c r="W62" i="3"/>
  <c r="X36" i="3"/>
  <c r="M43" i="3"/>
  <c r="C42" i="3"/>
  <c r="B42" i="3" s="1"/>
  <c r="AA48" i="3"/>
  <c r="Y48" i="3" s="1"/>
  <c r="B119" i="5" l="1"/>
  <c r="Q59" i="4"/>
  <c r="R59" i="4" s="1"/>
  <c r="P60" i="4"/>
  <c r="W63" i="3"/>
  <c r="X37" i="3"/>
  <c r="M44" i="3"/>
  <c r="C43" i="3"/>
  <c r="B43" i="3" s="1"/>
  <c r="AA49" i="3"/>
  <c r="Y49" i="3" s="1"/>
  <c r="B120" i="5" l="1"/>
  <c r="Q60" i="4"/>
  <c r="R60" i="4" s="1"/>
  <c r="P61" i="4"/>
  <c r="W64" i="3"/>
  <c r="X38" i="3"/>
  <c r="M45" i="3"/>
  <c r="C44" i="3"/>
  <c r="B44" i="3" s="1"/>
  <c r="AA50" i="3"/>
  <c r="Y50" i="3" s="1"/>
  <c r="B121" i="5" l="1"/>
  <c r="P62" i="4"/>
  <c r="Q61" i="4"/>
  <c r="R61" i="4" s="1"/>
  <c r="W65" i="3"/>
  <c r="X39" i="3"/>
  <c r="M46" i="3"/>
  <c r="C45" i="3"/>
  <c r="B45" i="3" s="1"/>
  <c r="AA51" i="3"/>
  <c r="Y51" i="3" s="1"/>
  <c r="B122" i="5" l="1"/>
  <c r="P63" i="4"/>
  <c r="Q62" i="4"/>
  <c r="R62" i="4" s="1"/>
  <c r="W66" i="3"/>
  <c r="X40" i="3"/>
  <c r="M47" i="3"/>
  <c r="C46" i="3"/>
  <c r="B46" i="3" s="1"/>
  <c r="AA52" i="3"/>
  <c r="Y52" i="3" s="1"/>
  <c r="B123" i="5" l="1"/>
  <c r="P64" i="4"/>
  <c r="Q63" i="4"/>
  <c r="R63" i="4" s="1"/>
  <c r="W67" i="3"/>
  <c r="X41" i="3"/>
  <c r="M48" i="3"/>
  <c r="C47" i="3"/>
  <c r="B47" i="3" s="1"/>
  <c r="AA53" i="3"/>
  <c r="Y53" i="3" s="1"/>
  <c r="B124" i="5" l="1"/>
  <c r="Q64" i="4"/>
  <c r="R64" i="4" s="1"/>
  <c r="P65" i="4"/>
  <c r="W68" i="3"/>
  <c r="X42" i="3"/>
  <c r="M49" i="3"/>
  <c r="C48" i="3"/>
  <c r="B48" i="3" s="1"/>
  <c r="AA54" i="3"/>
  <c r="Y54" i="3" s="1"/>
  <c r="B125" i="5" l="1"/>
  <c r="Q65" i="4"/>
  <c r="R65" i="4" s="1"/>
  <c r="P66" i="4"/>
  <c r="W69" i="3"/>
  <c r="X43" i="3"/>
  <c r="M50" i="3"/>
  <c r="C49" i="3"/>
  <c r="B49" i="3" s="1"/>
  <c r="AA55" i="3"/>
  <c r="Y55" i="3" s="1"/>
  <c r="B126" i="5" l="1"/>
  <c r="Q66" i="4"/>
  <c r="R66" i="4" s="1"/>
  <c r="P67" i="4"/>
  <c r="W70" i="3"/>
  <c r="X44" i="3"/>
  <c r="M51" i="3"/>
  <c r="C50" i="3"/>
  <c r="B50" i="3" s="1"/>
  <c r="AA56" i="3"/>
  <c r="Y56" i="3" s="1"/>
  <c r="B127" i="5" l="1"/>
  <c r="P68" i="4"/>
  <c r="Q67" i="4"/>
  <c r="R67" i="4" s="1"/>
  <c r="W71" i="3"/>
  <c r="X45" i="3"/>
  <c r="M52" i="3"/>
  <c r="C51" i="3"/>
  <c r="B51" i="3" s="1"/>
  <c r="AA57" i="3"/>
  <c r="Y57" i="3" s="1"/>
  <c r="B128" i="5" l="1"/>
  <c r="P69" i="4"/>
  <c r="Q68" i="4"/>
  <c r="R68" i="4" s="1"/>
  <c r="W72" i="3"/>
  <c r="X46" i="3"/>
  <c r="M53" i="3"/>
  <c r="C52" i="3"/>
  <c r="B52" i="3" s="1"/>
  <c r="AA58" i="3"/>
  <c r="Y58" i="3" s="1"/>
  <c r="B129" i="5" l="1"/>
  <c r="P70" i="4"/>
  <c r="Q69" i="4"/>
  <c r="R69" i="4" s="1"/>
  <c r="W73" i="3"/>
  <c r="X47" i="3"/>
  <c r="M54" i="3"/>
  <c r="C53" i="3"/>
  <c r="B53" i="3" s="1"/>
  <c r="AA59" i="3"/>
  <c r="Y59" i="3" s="1"/>
  <c r="B130" i="5" l="1"/>
  <c r="P71" i="4"/>
  <c r="Q70" i="4"/>
  <c r="R70" i="4" s="1"/>
  <c r="W74" i="3"/>
  <c r="X48" i="3"/>
  <c r="M55" i="3"/>
  <c r="C54" i="3"/>
  <c r="B54" i="3" s="1"/>
  <c r="AA60" i="3"/>
  <c r="Y60" i="3" s="1"/>
  <c r="B131" i="5" l="1"/>
  <c r="Q71" i="4"/>
  <c r="R71" i="4" s="1"/>
  <c r="P72" i="4"/>
  <c r="W75" i="3"/>
  <c r="X49" i="3"/>
  <c r="M56" i="3"/>
  <c r="C55" i="3"/>
  <c r="B55" i="3" s="1"/>
  <c r="AA61" i="3"/>
  <c r="Y61" i="3" s="1"/>
  <c r="B132" i="5" l="1"/>
  <c r="Q72" i="4"/>
  <c r="R72" i="4" s="1"/>
  <c r="P73" i="4"/>
  <c r="W76" i="3"/>
  <c r="X50" i="3"/>
  <c r="M57" i="3"/>
  <c r="C56" i="3"/>
  <c r="B56" i="3" s="1"/>
  <c r="AA62" i="3"/>
  <c r="Y62" i="3" s="1"/>
  <c r="B133" i="5" l="1"/>
  <c r="P74" i="4"/>
  <c r="Q73" i="4"/>
  <c r="R73" i="4" s="1"/>
  <c r="W77" i="3"/>
  <c r="X51" i="3"/>
  <c r="M58" i="3"/>
  <c r="C57" i="3"/>
  <c r="B57" i="3" s="1"/>
  <c r="AA63" i="3"/>
  <c r="Y63" i="3" s="1"/>
  <c r="B134" i="5" l="1"/>
  <c r="P75" i="4"/>
  <c r="Q74" i="4"/>
  <c r="R74" i="4" s="1"/>
  <c r="X52" i="3"/>
  <c r="M59" i="3"/>
  <c r="C58" i="3"/>
  <c r="B58" i="3" s="1"/>
  <c r="AA64" i="3"/>
  <c r="Y64" i="3" s="1"/>
  <c r="B135" i="5" l="1"/>
  <c r="P76" i="4"/>
  <c r="Q75" i="4"/>
  <c r="R75" i="4" s="1"/>
  <c r="X53" i="3"/>
  <c r="M60" i="3"/>
  <c r="C59" i="3"/>
  <c r="B59" i="3" s="1"/>
  <c r="AA65" i="3"/>
  <c r="Y65" i="3" s="1"/>
  <c r="B136" i="5" l="1"/>
  <c r="Q76" i="4"/>
  <c r="R76" i="4" s="1"/>
  <c r="P77" i="4"/>
  <c r="X54" i="3"/>
  <c r="M61" i="3"/>
  <c r="C60" i="3"/>
  <c r="B60" i="3" s="1"/>
  <c r="AA66" i="3"/>
  <c r="Y66" i="3" s="1"/>
  <c r="B137" i="5" l="1"/>
  <c r="Q77" i="4"/>
  <c r="R77" i="4" s="1"/>
  <c r="P78" i="4"/>
  <c r="X55" i="3"/>
  <c r="M62" i="3"/>
  <c r="C61" i="3"/>
  <c r="B61" i="3" s="1"/>
  <c r="AA67" i="3"/>
  <c r="Y67" i="3" s="1"/>
  <c r="B138" i="5" l="1"/>
  <c r="Q78" i="4"/>
  <c r="R78" i="4" s="1"/>
  <c r="P79" i="4"/>
  <c r="X56" i="3"/>
  <c r="M63" i="3"/>
  <c r="C62" i="3"/>
  <c r="B62" i="3" s="1"/>
  <c r="AA68" i="3"/>
  <c r="Y68" i="3" s="1"/>
  <c r="B139" i="5" l="1"/>
  <c r="P80" i="4"/>
  <c r="Q79" i="4"/>
  <c r="R79" i="4" s="1"/>
  <c r="X57" i="3"/>
  <c r="M64" i="3"/>
  <c r="C63" i="3"/>
  <c r="B63" i="3" s="1"/>
  <c r="AA69" i="3"/>
  <c r="Y69" i="3" s="1"/>
  <c r="B140" i="5" l="1"/>
  <c r="P81" i="4"/>
  <c r="Q80" i="4"/>
  <c r="R80" i="4" s="1"/>
  <c r="X58" i="3"/>
  <c r="M65" i="3"/>
  <c r="C64" i="3"/>
  <c r="B64" i="3" s="1"/>
  <c r="AA70" i="3"/>
  <c r="Y70" i="3" s="1"/>
  <c r="B141" i="5" l="1"/>
  <c r="B142" i="5"/>
  <c r="P82" i="4"/>
  <c r="Q81" i="4"/>
  <c r="R81" i="4" s="1"/>
  <c r="X59" i="3"/>
  <c r="M66" i="3"/>
  <c r="C65" i="3"/>
  <c r="B65" i="3" s="1"/>
  <c r="AA71" i="3"/>
  <c r="Y71" i="3" s="1"/>
  <c r="P83" i="4" l="1"/>
  <c r="Q82" i="4"/>
  <c r="R82" i="4" s="1"/>
  <c r="X60" i="3"/>
  <c r="M67" i="3"/>
  <c r="C66" i="3"/>
  <c r="B66" i="3" s="1"/>
  <c r="AA72" i="3"/>
  <c r="Y72" i="3" s="1"/>
  <c r="Q83" i="4" l="1"/>
  <c r="R83" i="4" s="1"/>
  <c r="P84" i="4"/>
  <c r="X61" i="3"/>
  <c r="M68" i="3"/>
  <c r="C67" i="3"/>
  <c r="B67" i="3" s="1"/>
  <c r="AA73" i="3"/>
  <c r="Y73" i="3" s="1"/>
  <c r="Q84" i="4" l="1"/>
  <c r="R84" i="4" s="1"/>
  <c r="P85" i="4"/>
  <c r="X62" i="3"/>
  <c r="M69" i="3"/>
  <c r="C68" i="3"/>
  <c r="B68" i="3" s="1"/>
  <c r="AA74" i="3"/>
  <c r="Y74" i="3" s="1"/>
  <c r="P86" i="4" l="1"/>
  <c r="Q85" i="4"/>
  <c r="R85" i="4" s="1"/>
  <c r="X63" i="3"/>
  <c r="M70" i="3"/>
  <c r="C69" i="3"/>
  <c r="B69" i="3" s="1"/>
  <c r="AA75" i="3"/>
  <c r="Y75" i="3" s="1"/>
  <c r="P87" i="4" l="1"/>
  <c r="Q86" i="4"/>
  <c r="R86" i="4" s="1"/>
  <c r="X64" i="3"/>
  <c r="M71" i="3"/>
  <c r="C70" i="3"/>
  <c r="B70" i="3" s="1"/>
  <c r="AA77" i="3"/>
  <c r="AA76" i="3"/>
  <c r="Y76" i="3" s="1"/>
  <c r="P88" i="4" l="1"/>
  <c r="Q87" i="4"/>
  <c r="R87" i="4" s="1"/>
  <c r="X65" i="3"/>
  <c r="M72" i="3"/>
  <c r="C71" i="3"/>
  <c r="B71" i="3" s="1"/>
  <c r="Y77" i="3"/>
  <c r="AD2" i="3" s="1"/>
  <c r="Q88" i="4" l="1"/>
  <c r="R88" i="4" s="1"/>
  <c r="P89" i="4"/>
  <c r="X66" i="3"/>
  <c r="M73" i="3"/>
  <c r="C72" i="3"/>
  <c r="B72" i="3" s="1"/>
  <c r="Q89" i="4" l="1"/>
  <c r="R89" i="4" s="1"/>
  <c r="P90" i="4"/>
  <c r="X67" i="3"/>
  <c r="M74" i="3"/>
  <c r="C73" i="3"/>
  <c r="B73" i="3" s="1"/>
  <c r="Q90" i="4" l="1"/>
  <c r="R90" i="4" s="1"/>
  <c r="P91" i="4"/>
  <c r="X68" i="3"/>
  <c r="M75" i="3"/>
  <c r="C74" i="3"/>
  <c r="B74" i="3" s="1"/>
  <c r="P92" i="4" l="1"/>
  <c r="Q91" i="4"/>
  <c r="R91" i="4" s="1"/>
  <c r="X69" i="3"/>
  <c r="M76" i="3"/>
  <c r="C75" i="3"/>
  <c r="B75" i="3" s="1"/>
  <c r="P93" i="4" l="1"/>
  <c r="Q92" i="4"/>
  <c r="R92" i="4" s="1"/>
  <c r="X70" i="3"/>
  <c r="M77" i="3"/>
  <c r="C76" i="3"/>
  <c r="B76" i="3" s="1"/>
  <c r="P94" i="4" l="1"/>
  <c r="Q93" i="4"/>
  <c r="R93" i="4" s="1"/>
  <c r="X71" i="3"/>
  <c r="C77" i="3"/>
  <c r="B77" i="3" s="1"/>
  <c r="P95" i="4" l="1"/>
  <c r="Q94" i="4"/>
  <c r="R94" i="4" s="1"/>
  <c r="X72" i="3"/>
  <c r="Q95" i="4" l="1"/>
  <c r="R95" i="4" s="1"/>
  <c r="P96" i="4"/>
  <c r="X73" i="3"/>
  <c r="Q96" i="4" l="1"/>
  <c r="R96" i="4" s="1"/>
  <c r="P97" i="4"/>
  <c r="X74" i="3"/>
  <c r="P98" i="4" l="1"/>
  <c r="Q97" i="4"/>
  <c r="R97" i="4" s="1"/>
  <c r="X75" i="3"/>
  <c r="P99" i="4" l="1"/>
  <c r="Q98" i="4"/>
  <c r="R98" i="4" s="1"/>
  <c r="X76" i="3"/>
  <c r="P100" i="4" l="1"/>
  <c r="Q100" i="4" s="1"/>
  <c r="R100" i="4" s="1"/>
  <c r="Q99" i="4"/>
  <c r="R99" i="4" s="1"/>
  <c r="X7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47108FF6-6C8A-4B8A-9738-34F00C05170A}">
      <text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내부조정으로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골든키의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B1" authorId="0" shapeId="0" xr:uid="{71D6F64E-9094-45A2-BE41-F3CA798594BD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242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FindRemainTableData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<sst xmlns="http://schemas.openxmlformats.org/spreadsheetml/2006/main" count="369" uniqueCount="264">
  <si>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</si>
  <si>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</si>
  <si>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</si>
  <si>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</si>
  <si>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</si>
  <si>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</si>
  <si>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</si>
  <si>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</si>
  <si>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</si>
  <si>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</si>
  <si>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</si>
  <si>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</si>
  <si>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</si>
  <si>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</si>
  <si>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</si>
  <si>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</si>
  <si>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</si>
  <si>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</si>
  <si>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</si>
  <si>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</si>
  <si>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</si>
  <si>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</si>
  <si>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</si>
  <si>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</si>
  <si>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</si>
  <si>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</si>
  <si>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</si>
  <si>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</si>
  <si>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</si>
  <si>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</si>
  <si>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</si>
  <si>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</si>
  <si>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</si>
  <si>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</si>
  <si>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</si>
  <si>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참고 오리진 개봉 카운트</t>
    <phoneticPr fontId="1" type="noConversion"/>
  </si>
  <si>
    <t>최고레벨</t>
    <phoneticPr fontId="1" type="noConversion"/>
  </si>
  <si>
    <t>최고레벨몇명</t>
    <phoneticPr fontId="1" type="noConversion"/>
  </si>
  <si>
    <t>공체</t>
    <phoneticPr fontId="1" type="noConversion"/>
  </si>
  <si>
    <t>공</t>
    <phoneticPr fontId="1" type="noConversion"/>
  </si>
  <si>
    <t>초월여부</t>
    <phoneticPr fontId="1" type="noConversion"/>
  </si>
  <si>
    <t>비고</t>
    <phoneticPr fontId="1" type="noConversion"/>
  </si>
  <si>
    <t>대략 130회 동안 7초월</t>
    <phoneticPr fontId="1" type="noConversion"/>
  </si>
  <si>
    <t>오리진 차이</t>
    <phoneticPr fontId="1" type="noConversion"/>
  </si>
  <si>
    <t>2,1</t>
    <phoneticPr fontId="1" type="noConversion"/>
  </si>
  <si>
    <t>3,1</t>
    <phoneticPr fontId="1" type="noConversion"/>
  </si>
  <si>
    <t>2,1</t>
    <phoneticPr fontId="1" type="noConversion"/>
  </si>
  <si>
    <t>4,1</t>
    <phoneticPr fontId="1" type="noConversion"/>
  </si>
  <si>
    <t>3,2,1</t>
    <phoneticPr fontId="1" type="noConversion"/>
  </si>
  <si>
    <t>1,3,1</t>
    <phoneticPr fontId="1" type="noConversion"/>
  </si>
  <si>
    <t>5,4</t>
    <phoneticPr fontId="1" type="noConversion"/>
  </si>
  <si>
    <t>2,3,2</t>
    <phoneticPr fontId="1" type="noConversion"/>
  </si>
  <si>
    <t>3,3,2</t>
    <phoneticPr fontId="1" type="noConversion"/>
  </si>
  <si>
    <t>4,3,2</t>
    <phoneticPr fontId="1" type="noConversion"/>
  </si>
  <si>
    <t>4,3,2,1</t>
    <phoneticPr fontId="1" type="noConversion"/>
  </si>
  <si>
    <t>5,4,3,2,1</t>
    <phoneticPr fontId="1" type="noConversion"/>
  </si>
  <si>
    <t>4,6,4,3</t>
    <phoneticPr fontId="1" type="noConversion"/>
  </si>
  <si>
    <t>5,4,3,2</t>
    <phoneticPr fontId="1" type="noConversion"/>
  </si>
  <si>
    <t>6,5,4,1</t>
    <phoneticPr fontId="1" type="noConversion"/>
  </si>
  <si>
    <t>40~41회에 5레벨이 6명</t>
    <phoneticPr fontId="1" type="noConversion"/>
  </si>
  <si>
    <t>6,5,4,3</t>
    <phoneticPr fontId="1" type="noConversion"/>
  </si>
  <si>
    <t>49까지도 6렙은 하나</t>
    <phoneticPr fontId="1" type="noConversion"/>
  </si>
  <si>
    <t>7,6,5,4,3,1</t>
    <phoneticPr fontId="1" type="noConversion"/>
  </si>
  <si>
    <t>7,6,5,4,3</t>
    <phoneticPr fontId="1" type="noConversion"/>
  </si>
  <si>
    <t>104차에 영웅 1 추가</t>
    <phoneticPr fontId="1" type="noConversion"/>
  </si>
  <si>
    <t>7,11,1,1,1</t>
    <phoneticPr fontId="1" type="noConversion"/>
  </si>
  <si>
    <t>25~32회에 최초 5렙</t>
    <phoneticPr fontId="1" type="noConversion"/>
  </si>
  <si>
    <t>43회에 6렙 1명인데 매우 우연. 46회</t>
    <phoneticPr fontId="1" type="noConversion"/>
  </si>
  <si>
    <t>47회에 초월 리얼 1회</t>
    <phoneticPr fontId="1" type="noConversion"/>
  </si>
  <si>
    <t>1초월 3명</t>
    <phoneticPr fontId="1" type="noConversion"/>
  </si>
  <si>
    <t>7,3,5,2</t>
    <phoneticPr fontId="1" type="noConversion"/>
  </si>
  <si>
    <t>8,4,5,1</t>
    <phoneticPr fontId="1" type="noConversion"/>
  </si>
  <si>
    <t>초월 하나 낮은 확률</t>
    <phoneticPr fontId="1" type="noConversion"/>
  </si>
  <si>
    <t>1,7,6,5</t>
    <phoneticPr fontId="1" type="noConversion"/>
  </si>
  <si>
    <t>6,5,4,3,2,1</t>
    <phoneticPr fontId="1" type="noConversion"/>
  </si>
  <si>
    <t>1,8,5,5,1,1</t>
    <phoneticPr fontId="1" type="noConversion"/>
  </si>
  <si>
    <t>6,5,4,3,2</t>
    <phoneticPr fontId="1" type="noConversion"/>
  </si>
  <si>
    <t>1,9,5,4,2</t>
    <phoneticPr fontId="1" type="noConversion"/>
  </si>
  <si>
    <t>59회차에서 영웅 4~6명 미획득</t>
    <phoneticPr fontId="1" type="noConversion"/>
  </si>
  <si>
    <t>1,11,5,3,1</t>
    <phoneticPr fontId="1" type="noConversion"/>
  </si>
  <si>
    <t>2,11,6,2,1</t>
    <phoneticPr fontId="1" type="noConversion"/>
  </si>
  <si>
    <t>72회차에 6레벨 11명, 103총합</t>
    <phoneticPr fontId="1" type="noConversion"/>
  </si>
  <si>
    <t>3,12,5,2</t>
    <phoneticPr fontId="1" type="noConversion"/>
  </si>
  <si>
    <t>영웅 3~4 남음</t>
    <phoneticPr fontId="1" type="noConversion"/>
  </si>
  <si>
    <t>4,18,2,1,1</t>
    <phoneticPr fontId="1" type="noConversion"/>
  </si>
  <si>
    <t>6,5,4,2,1</t>
    <phoneticPr fontId="1" type="noConversion"/>
  </si>
  <si>
    <t>8,11,3,1,1</t>
    <phoneticPr fontId="1" type="noConversion"/>
  </si>
  <si>
    <t>영웅 2~3 남음</t>
    <phoneticPr fontId="1" type="noConversion"/>
  </si>
  <si>
    <t>영웅 1 남음</t>
    <phoneticPr fontId="1" type="noConversion"/>
  </si>
  <si>
    <t>1,10,8,3,1,2</t>
    <phoneticPr fontId="1" type="noConversion"/>
  </si>
  <si>
    <t>7,6,5,4,3,2,1</t>
    <phoneticPr fontId="1" type="noConversion"/>
  </si>
  <si>
    <t>1,12,6,3,1,1,1</t>
    <phoneticPr fontId="1" type="noConversion"/>
  </si>
  <si>
    <t>1,15,6,1,2</t>
    <phoneticPr fontId="1" type="noConversion"/>
  </si>
  <si>
    <t>3,15,4,3,1</t>
    <phoneticPr fontId="1" type="noConversion"/>
  </si>
  <si>
    <t>영웅 0 남음</t>
    <phoneticPr fontId="1" type="noConversion"/>
  </si>
  <si>
    <t>7,6,5,3</t>
    <phoneticPr fontId="1" type="noConversion"/>
  </si>
  <si>
    <t>7,13,4,2</t>
    <phoneticPr fontId="1" type="noConversion"/>
  </si>
  <si>
    <t>10,10,4,1,1</t>
    <phoneticPr fontId="1" type="noConversion"/>
  </si>
  <si>
    <t>8,7,6,5,4,3</t>
    <phoneticPr fontId="1" type="noConversion"/>
  </si>
  <si>
    <t>1,13,8,2,1,1</t>
    <phoneticPr fontId="1" type="noConversion"/>
  </si>
  <si>
    <t>8,7,6,5,3,2</t>
    <phoneticPr fontId="1" type="noConversion"/>
  </si>
  <si>
    <t>3,13,7,2,1,1</t>
    <phoneticPr fontId="1" type="noConversion"/>
  </si>
  <si>
    <t>3초월1,2초월1,1초월4 전부 일반</t>
    <phoneticPr fontId="1" type="noConversion"/>
  </si>
  <si>
    <t>159회차에 전설 1구매. 60만골드 필요</t>
    <phoneticPr fontId="1" type="noConversion"/>
  </si>
  <si>
    <t>5,15,4,1,1,1</t>
    <phoneticPr fontId="1" type="noConversion"/>
  </si>
  <si>
    <t>189회차에 전설2번째 구매</t>
    <phoneticPr fontId="1" type="noConversion"/>
  </si>
  <si>
    <t>9,13,3,1,1,1</t>
    <phoneticPr fontId="1" type="noConversion"/>
  </si>
  <si>
    <t>8,7,6,5,3,1</t>
    <phoneticPr fontId="1" type="noConversion"/>
  </si>
  <si>
    <t>8,7,6,5,4,2</t>
    <phoneticPr fontId="1" type="noConversion"/>
  </si>
  <si>
    <t>12,11,2,1,1,1</t>
    <phoneticPr fontId="1" type="noConversion"/>
  </si>
  <si>
    <t>3초월1,2초월3,1초월4</t>
    <phoneticPr fontId="1" type="noConversion"/>
  </si>
  <si>
    <t>86만골드 사용</t>
    <phoneticPr fontId="1" type="noConversion"/>
  </si>
  <si>
    <t>8,7,6,5,3</t>
    <phoneticPr fontId="1" type="noConversion"/>
  </si>
  <si>
    <t>16,8,2,1,1</t>
    <phoneticPr fontId="1" type="noConversion"/>
  </si>
  <si>
    <t>8,7,6,5,3,1</t>
    <phoneticPr fontId="1" type="noConversion"/>
  </si>
  <si>
    <t>19,6,1,1,1,1</t>
    <phoneticPr fontId="1" type="noConversion"/>
  </si>
  <si>
    <t>9,8,7,6,5,4,2</t>
    <phoneticPr fontId="1" type="noConversion"/>
  </si>
  <si>
    <t>3,19,3,1,1,1</t>
    <phoneticPr fontId="1" type="noConversion"/>
  </si>
  <si>
    <t>9,8,7,5,4,3,1</t>
    <phoneticPr fontId="1" type="noConversion"/>
  </si>
  <si>
    <t>9,14,3,1,1,1,1</t>
    <phoneticPr fontId="1" type="noConversion"/>
  </si>
  <si>
    <t>3초월1,2초월4,1초월4. 영웅1초월1</t>
    <phoneticPr fontId="1" type="noConversion"/>
  </si>
  <si>
    <t>110만골드</t>
    <phoneticPr fontId="1" type="noConversion"/>
  </si>
  <si>
    <t>14,10,2,1,1,1,1</t>
    <phoneticPr fontId="1" type="noConversion"/>
  </si>
  <si>
    <t>9,8,7,6,5,3</t>
    <phoneticPr fontId="1" type="noConversion"/>
  </si>
  <si>
    <t>19,5,2,1,2,1</t>
    <phoneticPr fontId="1" type="noConversion"/>
  </si>
  <si>
    <t>3초월1,2초월4,1초월3, 영웅1초월1</t>
    <phoneticPr fontId="1" type="noConversion"/>
  </si>
  <si>
    <t>126만골드</t>
    <phoneticPr fontId="1" type="noConversion"/>
  </si>
  <si>
    <t>최초 한계돌파를 시작하기 전 135만 골드 사용</t>
    <phoneticPr fontId="1" type="noConversion"/>
  </si>
  <si>
    <t>10,9,8,7,6,5,4,3</t>
    <phoneticPr fontId="1" type="noConversion"/>
  </si>
  <si>
    <t>2,21,2,2,1,1,1,1</t>
    <phoneticPr fontId="1" type="noConversion"/>
  </si>
  <si>
    <t>10,9,8,7,6,5,3,1</t>
    <phoneticPr fontId="1" type="noConversion"/>
  </si>
  <si>
    <t>4,19,3,1,2,1,1,1</t>
    <phoneticPr fontId="1" type="noConversion"/>
  </si>
  <si>
    <t>141만골드</t>
    <phoneticPr fontId="1" type="noConversion"/>
  </si>
  <si>
    <t>10,9,8,6,5,4,2</t>
    <phoneticPr fontId="1" type="noConversion"/>
  </si>
  <si>
    <t>9,15,3,2,1,1,1</t>
    <phoneticPr fontId="1" type="noConversion"/>
  </si>
  <si>
    <t>155만골드</t>
    <phoneticPr fontId="1" type="noConversion"/>
  </si>
  <si>
    <t>3초월2,2초월4,1초월3, 영웅1초월1</t>
    <phoneticPr fontId="1" type="noConversion"/>
  </si>
  <si>
    <t>11,10,9,8,7,6,5,3,1</t>
    <phoneticPr fontId="1" type="noConversion"/>
  </si>
  <si>
    <t>2,13,10,2,1,2,1,1,1</t>
    <phoneticPr fontId="1" type="noConversion"/>
  </si>
  <si>
    <t>3초월3,2초월3,1초월3, 영웅1초월1</t>
    <phoneticPr fontId="1" type="noConversion"/>
  </si>
  <si>
    <t>180만골드</t>
    <phoneticPr fontId="1" type="noConversion"/>
  </si>
  <si>
    <t>2,18,5,2,2,1,1,1,1</t>
    <phoneticPr fontId="1" type="noConversion"/>
  </si>
  <si>
    <t>11,10,9,8,7,6,5,4,3</t>
    <phoneticPr fontId="1" type="noConversion"/>
  </si>
  <si>
    <t>3초월4,2초월4,1초월2, 영웅1초월1</t>
    <phoneticPr fontId="1" type="noConversion"/>
  </si>
  <si>
    <t>193만골드</t>
    <phoneticPr fontId="1" type="noConversion"/>
  </si>
  <si>
    <t>11,10,9,8,7,5,4,3,1</t>
    <phoneticPr fontId="1" type="noConversion"/>
  </si>
  <si>
    <t>3,19,4,1,3,1,1,1,1</t>
    <phoneticPr fontId="1" type="noConversion"/>
  </si>
  <si>
    <t>198만골드</t>
    <phoneticPr fontId="1" type="noConversion"/>
  </si>
  <si>
    <t>11,10,9,8,7,6,5,4,2</t>
    <phoneticPr fontId="1" type="noConversion"/>
  </si>
  <si>
    <t>6,19,1,1,3,1,1,1,1</t>
    <phoneticPr fontId="1" type="noConversion"/>
  </si>
  <si>
    <t>212만골드</t>
    <phoneticPr fontId="1" type="noConversion"/>
  </si>
  <si>
    <t>3초월5,2초월3,1초월4,영웅1초월1</t>
    <phoneticPr fontId="1" type="noConversion"/>
  </si>
  <si>
    <t>11,10,9,8,7,6,4,3,1</t>
    <phoneticPr fontId="1" type="noConversion"/>
  </si>
  <si>
    <t>11,14,2,1,2,2,1,1,1</t>
    <phoneticPr fontId="1" type="noConversion"/>
  </si>
  <si>
    <t>222만골드</t>
    <phoneticPr fontId="1" type="noConversion"/>
  </si>
  <si>
    <t>12,11,10,9,8,7,6,5,4,2</t>
    <phoneticPr fontId="1" type="noConversion"/>
  </si>
  <si>
    <t>1,12,12,2,2,2,1,1,1,1</t>
    <phoneticPr fontId="1" type="noConversion"/>
  </si>
  <si>
    <t>227만골드</t>
    <phoneticPr fontId="1" type="noConversion"/>
  </si>
  <si>
    <t>12,11,10,9,8,7,6,5,3,1</t>
    <phoneticPr fontId="1" type="noConversion"/>
  </si>
  <si>
    <t>2,15,8,2,3,1,2,1,1,1</t>
    <phoneticPr fontId="1" type="noConversion"/>
  </si>
  <si>
    <t>3초월5,2초월3,1초월4,영웅1초월2</t>
    <phoneticPr fontId="1" type="noConversion"/>
  </si>
  <si>
    <t>238만골드</t>
    <phoneticPr fontId="1" type="noConversion"/>
  </si>
  <si>
    <t>12,11,10,9,8,7,6,5,4,3</t>
    <phoneticPr fontId="1" type="noConversion"/>
  </si>
  <si>
    <t>3,16,7,2,2,2,1,1,1,1</t>
    <phoneticPr fontId="1" type="noConversion"/>
  </si>
  <si>
    <t>3초월5,2초월4,1초월3,영웅1초월2</t>
    <phoneticPr fontId="1" type="noConversion"/>
  </si>
  <si>
    <t>257만골드</t>
    <phoneticPr fontId="1" type="noConversion"/>
  </si>
  <si>
    <t>12,11,10,9,8,7,6,4,3</t>
    <phoneticPr fontId="1" type="noConversion"/>
  </si>
  <si>
    <t>3,21,3,1,3,2,1,1,1</t>
    <phoneticPr fontId="1" type="noConversion"/>
  </si>
  <si>
    <t>3초월6,2초월3,1초월3,영웅1초월2</t>
    <phoneticPr fontId="1" type="noConversion"/>
  </si>
  <si>
    <t>모든 캐릭 다 팔았음 273만골드</t>
    <phoneticPr fontId="1" type="noConversion"/>
  </si>
  <si>
    <t>4,21,2,3,1,3,1,1,1</t>
    <phoneticPr fontId="1" type="noConversion"/>
  </si>
  <si>
    <t>3초월6,2초월4,1초월2,영웅1초월2</t>
    <phoneticPr fontId="1" type="noConversion"/>
  </si>
  <si>
    <t>281만골드</t>
    <phoneticPr fontId="1" type="noConversion"/>
  </si>
  <si>
    <t>12,11,10,9,8,7,5,3</t>
    <phoneticPr fontId="1" type="noConversion"/>
  </si>
  <si>
    <t>9,16,2,4,2,2,1,1</t>
    <phoneticPr fontId="1" type="noConversion"/>
  </si>
  <si>
    <t>292만골드</t>
    <phoneticPr fontId="1" type="noConversion"/>
  </si>
  <si>
    <t>12,11,10,9,8,7,6,5</t>
    <phoneticPr fontId="1" type="noConversion"/>
  </si>
  <si>
    <t>15,11,2,3,2,2,1,1</t>
    <phoneticPr fontId="1" type="noConversion"/>
  </si>
  <si>
    <t>계속 같음</t>
    <phoneticPr fontId="1" type="noConversion"/>
  </si>
  <si>
    <t>308만골드</t>
    <phoneticPr fontId="1" type="noConversion"/>
  </si>
  <si>
    <t>12,11,10,9,8,7,5</t>
    <phoneticPr fontId="1" type="noConversion"/>
  </si>
  <si>
    <t>22,4,3,2,3,2,1</t>
    <phoneticPr fontId="1" type="noConversion"/>
  </si>
  <si>
    <t>3초월7,2초월3,1초월2,영웅1초월1</t>
    <phoneticPr fontId="1" type="noConversion"/>
  </si>
  <si>
    <t>325만골드</t>
    <phoneticPr fontId="1" type="noConversion"/>
  </si>
  <si>
    <t>13,12,11,10,9,8,7,6</t>
    <phoneticPr fontId="1" type="noConversion"/>
  </si>
  <si>
    <t>558회차에 13레벨</t>
    <phoneticPr fontId="1" type="noConversion"/>
  </si>
  <si>
    <t>2,23,1,5,2,1,2,1</t>
    <phoneticPr fontId="1" type="noConversion"/>
  </si>
  <si>
    <t>13,12,11,10,9,8,7</t>
    <phoneticPr fontId="1" type="noConversion"/>
  </si>
  <si>
    <t>8,17,4,2,3,2,1</t>
    <phoneticPr fontId="1" type="noConversion"/>
  </si>
  <si>
    <t>3초월8,2초월2,1초월3,영웅1초월2</t>
    <phoneticPr fontId="1" type="noConversion"/>
  </si>
  <si>
    <t>365만골드</t>
    <phoneticPr fontId="1" type="noConversion"/>
  </si>
  <si>
    <t>13,14,4,1,2,2,1</t>
    <phoneticPr fontId="1" type="noConversion"/>
  </si>
  <si>
    <t>3초월8,2초월3,1초월2,영웅1초월2</t>
    <phoneticPr fontId="1" type="noConversion"/>
  </si>
  <si>
    <t>384만골드</t>
    <phoneticPr fontId="1" type="noConversion"/>
  </si>
  <si>
    <t>13,12,11,10,9,8</t>
    <phoneticPr fontId="1" type="noConversion"/>
  </si>
  <si>
    <t>3초월8,2초월4,1초월1,영웅1초월2</t>
    <phoneticPr fontId="1" type="noConversion"/>
  </si>
  <si>
    <t>19,9,3,2,3,1</t>
    <phoneticPr fontId="1" type="noConversion"/>
  </si>
  <si>
    <t>14,13,12,11,10,9</t>
    <phoneticPr fontId="1" type="noConversion"/>
  </si>
  <si>
    <t>2,20,8,3,2,2</t>
    <phoneticPr fontId="1" type="noConversion"/>
  </si>
  <si>
    <t>같음</t>
    <phoneticPr fontId="1" type="noConversion"/>
  </si>
  <si>
    <t>433만골드</t>
    <phoneticPr fontId="1" type="noConversion"/>
  </si>
  <si>
    <t>14,13,12,11,10</t>
    <phoneticPr fontId="1" type="noConversion"/>
  </si>
  <si>
    <t>3,22,6,4,2</t>
    <phoneticPr fontId="1" type="noConversion"/>
  </si>
  <si>
    <t>441만골드</t>
    <phoneticPr fontId="1" type="noConversion"/>
  </si>
  <si>
    <t>13,12,9,1,2</t>
    <phoneticPr fontId="1" type="noConversion"/>
  </si>
  <si>
    <t>3초월8,2초월4,1초월1,영웅1초월3</t>
    <phoneticPr fontId="1" type="noConversion"/>
  </si>
  <si>
    <t>465만골드</t>
    <phoneticPr fontId="1" type="noConversion"/>
  </si>
  <si>
    <t>14,13,12,11</t>
    <phoneticPr fontId="1" type="noConversion"/>
  </si>
  <si>
    <t>19,9,6,3</t>
    <phoneticPr fontId="1" type="noConversion"/>
  </si>
  <si>
    <t>3초월9,2초월3,1초월1,영웅1초월3</t>
    <phoneticPr fontId="1" type="noConversion"/>
  </si>
  <si>
    <t>492만골드</t>
    <phoneticPr fontId="1" type="noConversion"/>
  </si>
  <si>
    <t>15,14,13,12,11</t>
    <phoneticPr fontId="1" type="noConversion"/>
  </si>
  <si>
    <t>3초월9,2초월3,1초월1,영웅2초월1,1초월1</t>
    <phoneticPr fontId="1" type="noConversion"/>
  </si>
  <si>
    <t>1,24,7,3,2</t>
    <phoneticPr fontId="1" type="noConversion"/>
  </si>
  <si>
    <t>514만골드</t>
    <phoneticPr fontId="1" type="noConversion"/>
  </si>
  <si>
    <t>15,14,13,12</t>
    <phoneticPr fontId="1" type="noConversion"/>
  </si>
  <si>
    <t>4,23,8,2</t>
    <phoneticPr fontId="1" type="noConversion"/>
  </si>
  <si>
    <t>3초월10,2초월2,1초월1,영웅2초월1,1초월2</t>
    <phoneticPr fontId="1" type="noConversion"/>
  </si>
  <si>
    <t>533만골드</t>
    <phoneticPr fontId="1" type="noConversion"/>
  </si>
  <si>
    <t>15,14,13</t>
    <phoneticPr fontId="1" type="noConversion"/>
  </si>
  <si>
    <t>12,18,7</t>
    <phoneticPr fontId="1" type="noConversion"/>
  </si>
  <si>
    <t>3초월11,2초월1,1초월1,영웅2초월1,1초월2</t>
    <phoneticPr fontId="1" type="noConversion"/>
  </si>
  <si>
    <t>568만골드</t>
    <phoneticPr fontId="1" type="noConversion"/>
  </si>
  <si>
    <t>20,13,4</t>
    <phoneticPr fontId="1" type="noConversion"/>
  </si>
  <si>
    <t>3초월12,1초월1,영웅2초월1,1초월2</t>
    <phoneticPr fontId="1" type="noConversion"/>
  </si>
  <si>
    <t>593만골드</t>
    <phoneticPr fontId="1" type="noConversion"/>
  </si>
  <si>
    <t>16,15,14,13</t>
    <phoneticPr fontId="1" type="noConversion"/>
  </si>
  <si>
    <t>3,25,6,3</t>
    <phoneticPr fontId="1" type="noConversion"/>
  </si>
  <si>
    <t>3초월12,2초월1,영웅2초월1,1초월2</t>
    <phoneticPr fontId="1" type="noConversion"/>
  </si>
  <si>
    <t>621만골드</t>
    <phoneticPr fontId="1" type="noConversion"/>
  </si>
  <si>
    <t>16,15,14</t>
    <phoneticPr fontId="1" type="noConversion"/>
  </si>
  <si>
    <t>6,26,5</t>
    <phoneticPr fontId="1" type="noConversion"/>
  </si>
  <si>
    <t>643만골드</t>
    <phoneticPr fontId="1" type="noConversion"/>
  </si>
  <si>
    <t>16,18,3</t>
    <phoneticPr fontId="1" type="noConversion"/>
  </si>
  <si>
    <t>670만골드</t>
    <phoneticPr fontId="1" type="noConversion"/>
  </si>
  <si>
    <t>16,15</t>
    <phoneticPr fontId="1" type="noConversion"/>
  </si>
  <si>
    <t>24,13</t>
    <phoneticPr fontId="1" type="noConversion"/>
  </si>
  <si>
    <t>693만골드</t>
    <phoneticPr fontId="1" type="noConversion"/>
  </si>
  <si>
    <t>727만골드</t>
    <phoneticPr fontId="1" type="noConversion"/>
  </si>
  <si>
    <t>업데이트순번</t>
    <phoneticPr fontId="1" type="noConversion"/>
  </si>
  <si>
    <t>2세트 12레벨 37명 444 가능 403만골드</t>
    <phoneticPr fontId="1" type="noConversion"/>
  </si>
  <si>
    <t>requiredTime|Int</t>
    <phoneticPr fontId="1" type="noConversion"/>
  </si>
  <si>
    <t>requiredAccumulatedTime|Int</t>
    <phoneticPr fontId="1" type="noConversion"/>
  </si>
  <si>
    <t>maxTime|Int</t>
    <phoneticPr fontId="1" type="noConversion"/>
  </si>
  <si>
    <t>originPeriod|Int</t>
    <phoneticPr fontId="1" type="noConversion"/>
  </si>
  <si>
    <t>diamondPeriod|Int</t>
    <phoneticPr fontId="1" type="noConversion"/>
  </si>
  <si>
    <t>energyPeriod|Int</t>
    <phoneticPr fontId="1" type="noConversion"/>
  </si>
  <si>
    <t>goldPeriod|Int</t>
    <phoneticPr fontId="1" type="noConversion"/>
  </si>
  <si>
    <t>goldPerTime|Float</t>
    <phoneticPr fontId="1" type="noConversion"/>
  </si>
  <si>
    <t>참고시간</t>
    <phoneticPr fontId="1" type="noConversion"/>
  </si>
  <si>
    <t>forceLeveling|Int</t>
    <phoneticPr fontId="1" type="noConversion"/>
  </si>
  <si>
    <t>수식</t>
    <phoneticPr fontId="1" type="noConversion"/>
  </si>
  <si>
    <t>remainMin|Int</t>
    <phoneticPr fontId="1" type="noConversion"/>
  </si>
  <si>
    <t>adjustWeight|Float</t>
    <phoneticPr fontId="1" type="noConversion"/>
  </si>
  <si>
    <t>원수치</t>
    <phoneticPr fontId="1" type="noConversion"/>
  </si>
  <si>
    <t>하루 평균</t>
    <phoneticPr fontId="1" type="noConversion"/>
  </si>
  <si>
    <t>개</t>
    <phoneticPr fontId="1" type="noConversion"/>
  </si>
  <si>
    <t>서버 사이드에서 정수로만 쓸 수 있으니</t>
    <phoneticPr fontId="1" type="noConversion"/>
  </si>
  <si>
    <t>최초입금</t>
    <phoneticPr fontId="1" type="noConversion"/>
  </si>
  <si>
    <t>최대</t>
    <phoneticPr fontId="1" type="noConversion"/>
  </si>
  <si>
    <t>한번 소모</t>
    <phoneticPr fontId="1" type="noConversion"/>
  </si>
  <si>
    <t>requiredAccumulatedPowerPoint값연결</t>
    <phoneticPr fontId="1" type="noConversion"/>
  </si>
  <si>
    <t>anlDi</t>
    <phoneticPr fontId="1" type="noConversion"/>
  </si>
  <si>
    <t>anlXp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</si>
</sst>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AD77"/>
  <sheetViews>
    <sheetView workbookViewId="0">
      <pane ySplit="1" topLeftCell="A2" activePane="bottomLeft" state="frozen"/>
      <selection pane="bottomLeft" activeCell="F1" sqref="F1"/>
    </sheetView>
  </sheetViews>
  <sheetFormatPr defaultRowHeight="16.5" outlineLevelCol="1" x14ac:dyDescent="0.3"/>
  <cols>
    <col min="3" max="3" width="12.625" customWidth="1"/>
    <col min="4" max="4" width="6.125" customWidth="1" outlineLevel="1"/>
    <col min="5" max="6" width="8" customWidth="1"/>
    <col min="7" max="8" width="8" customWidth="1" outlineLevel="1"/>
    <col min="9" max="12" width="12.625" customWidth="1" outlineLevel="1"/>
    <col min="13" max="14" width="8.125" customWidth="1" outlineLevel="1"/>
    <col min="15" max="15" width="9" customWidth="1" outlineLevel="1"/>
    <col min="16" max="16" width="12.625" customWidth="1"/>
    <col min="17" max="17" width="9" customWidth="1" outlineLevel="1"/>
    <col min="18" max="18" width="12.625" customWidth="1"/>
    <col min="19" max="19" width="8.25" customWidth="1"/>
    <col min="20" max="20" width="7.875" customWidth="1"/>
    <col min="21" max="22" width="7.875" customWidth="1" outlineLevel="1"/>
    <col min="23" max="23" width="7.875" customWidth="1"/>
    <col min="24" max="24" width="8.25" customWidth="1"/>
    <col min="25" max="28" width="8.25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32</v>
      </c>
      <c r="C1" t="s">
        <v>0</v>
      </c>
      <c r="D1" t="s">
        <v>34</v>
      </c>
      <c r="E1" t="s">
        <v>30</v>
      </c>
      <c r="F1" t="s">
        <v>31</v>
      </c>
      <c r="G1" t="s">
        <v>35</v>
      </c>
      <c r="H1" t="s">
        <v>43</v>
      </c>
      <c r="I1" t="s">
        <v>37</v>
      </c>
      <c r="J1" t="s">
        <v>36</v>
      </c>
      <c r="K1" t="s">
        <v>40</v>
      </c>
      <c r="L1" t="s">
        <v>41</v>
      </c>
      <c r="M1" t="s">
        <v>33</v>
      </c>
      <c r="N1" t="s">
        <v>18</v>
      </c>
      <c r="O1" t="s">
        <v>239</v>
      </c>
      <c r="P1" s="1" t="s">
        <v>4</v>
      </c>
      <c r="Q1" t="s">
        <v>2</v>
      </c>
      <c r="R1" s="2" t="s">
        <v>10</v>
      </c>
      <c r="S1" t="s">
        <v>19</v>
      </c>
      <c r="T1" t="s">
        <v>20</v>
      </c>
      <c r="U1" t="s">
        <v>13</v>
      </c>
      <c r="V1" t="s">
        <v>14</v>
      </c>
      <c r="W1" t="s">
        <v>12</v>
      </c>
      <c r="X1" t="s">
        <v>11</v>
      </c>
      <c r="Y1" t="s">
        <v>15</v>
      </c>
      <c r="Z1" t="s">
        <v>16</v>
      </c>
      <c r="AA1" t="s">
        <v>17</v>
      </c>
      <c r="AB1" t="s">
        <v>17</v>
      </c>
      <c r="AD1" t="s">
        <v>6</v>
      </c>
    </row>
    <row r="2" spans="1:30" x14ac:dyDescent="0.3">
      <c r="A2">
        <v>1</v>
      </c>
      <c r="B2">
        <f>IF(LEN(C2)=0,1,0)</f>
        <v>1</v>
      </c>
      <c r="C2" t="str">
        <f t="shared" ref="C2:C33" si="0">IF(NOT(ISBLANK(D2)),D2,
IF(ISBLANK(E2),M2,""))</f>
        <v/>
      </c>
      <c r="E2">
        <v>4</v>
      </c>
      <c r="F2">
        <v>1</v>
      </c>
      <c r="G2">
        <v>2</v>
      </c>
      <c r="I2" t="s">
        <v>45</v>
      </c>
      <c r="J2" t="s">
        <v>44</v>
      </c>
      <c r="M2">
        <f>N2</f>
        <v>6</v>
      </c>
      <c r="N2">
        <v>6</v>
      </c>
      <c r="O2">
        <v>0</v>
      </c>
      <c r="P2">
        <v>1500</v>
      </c>
      <c r="Q2" t="s">
        <v>8</v>
      </c>
      <c r="S2">
        <v>80</v>
      </c>
      <c r="U2">
        <v>250</v>
      </c>
      <c r="W2">
        <f>U2</f>
        <v>250</v>
      </c>
      <c r="X2">
        <f>V2</f>
        <v>0</v>
      </c>
      <c r="Y2" t="str">
        <f>AA2</f>
        <v>"1":1500</v>
      </c>
      <c r="Z2" t="str">
        <f>AB2</f>
        <v/>
      </c>
      <c r="AA2" t="str">
        <f>""""&amp;$A2&amp;""""&amp;""&amp;":"&amp;P2</f>
        <v>"1":1500</v>
      </c>
      <c r="AB2" t="str">
        <f t="shared" ref="AB2:AB20" si="1">IF(ISBLANK(R2),"",""""&amp;$A2&amp;""""&amp;""&amp;":"&amp;R2)</f>
        <v/>
      </c>
      <c r="AD2" t="str">
        <f ca="1">"{"&amp;
IF(LEFT(OFFSET(Y1,COUNTA(Y:Y)-1,0),1)=",",SUBSTITUTE(OFFSET(Y1,COUNTA(Y:Y)-1,0),",","",1),OFFSET(Y1,COUNTA(Y:Y)-1,0))
&amp;"}"</f>
        <v>{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30" x14ac:dyDescent="0.3">
      <c r="A3">
        <v>2</v>
      </c>
      <c r="B3">
        <f t="shared" ref="B3:B66" si="2">IF(LEN(C3)=0,1,0)</f>
        <v>1</v>
      </c>
      <c r="C3" t="str">
        <f t="shared" si="0"/>
        <v/>
      </c>
      <c r="E3">
        <v>4</v>
      </c>
      <c r="F3">
        <v>2</v>
      </c>
      <c r="G3">
        <v>3</v>
      </c>
      <c r="H3">
        <f t="shared" ref="H3:H77" si="3">G3-G2</f>
        <v>1</v>
      </c>
      <c r="I3" t="s">
        <v>47</v>
      </c>
      <c r="J3" t="s">
        <v>46</v>
      </c>
      <c r="M3">
        <f>M2+N3</f>
        <v>9</v>
      </c>
      <c r="N3">
        <v>3</v>
      </c>
      <c r="O3">
        <v>0</v>
      </c>
      <c r="P3">
        <v>1700</v>
      </c>
      <c r="Q3" t="s">
        <v>3</v>
      </c>
      <c r="R3">
        <v>20</v>
      </c>
      <c r="W3">
        <f>W2+U3</f>
        <v>250</v>
      </c>
      <c r="X3">
        <f t="shared" ref="X3:X20" si="4">X2+V3</f>
        <v>0</v>
      </c>
      <c r="Y3" t="str">
        <f>Y2&amp;","&amp;AA3</f>
        <v>"1":1500,"2":1700</v>
      </c>
      <c r="Z3" t="str">
        <f>Z2&amp;IF(LEN(AB3)=0,"",","&amp;AB3)</f>
        <v>,"2":20</v>
      </c>
      <c r="AA3" t="str">
        <f>""""&amp;$A3&amp;""""&amp;""&amp;":"&amp;P3</f>
        <v>"2":1700</v>
      </c>
      <c r="AB3" t="str">
        <f t="shared" si="1"/>
        <v>"2":20</v>
      </c>
    </row>
    <row r="4" spans="1:30" x14ac:dyDescent="0.3">
      <c r="A4">
        <v>3</v>
      </c>
      <c r="B4">
        <f t="shared" si="2"/>
        <v>0</v>
      </c>
      <c r="C4">
        <f t="shared" si="0"/>
        <v>12</v>
      </c>
      <c r="G4">
        <v>4</v>
      </c>
      <c r="H4">
        <f t="shared" si="3"/>
        <v>1</v>
      </c>
      <c r="I4" t="s">
        <v>49</v>
      </c>
      <c r="J4" t="s">
        <v>48</v>
      </c>
      <c r="M4">
        <f t="shared" ref="M4:M67" si="5">M3+N4</f>
        <v>12</v>
      </c>
      <c r="N4">
        <v>3</v>
      </c>
      <c r="O4">
        <v>0</v>
      </c>
      <c r="P4">
        <v>1300</v>
      </c>
      <c r="Q4" t="s">
        <v>5</v>
      </c>
      <c r="T4">
        <v>20</v>
      </c>
      <c r="V4">
        <v>35</v>
      </c>
      <c r="W4">
        <f t="shared" ref="W4:W20" si="6">W3+U4</f>
        <v>250</v>
      </c>
      <c r="X4">
        <f t="shared" si="4"/>
        <v>35</v>
      </c>
      <c r="Y4" t="str">
        <f t="shared" ref="Y4:Y20" si="7">Y3&amp;","&amp;AA4</f>
        <v>"1":1500,"2":1700,"3":1300</v>
      </c>
      <c r="Z4" t="str">
        <f t="shared" ref="Z4:Z20" si="8">Z3&amp;IF(LEN(AB4)=0,"",","&amp;AB4)</f>
        <v>,"2":20</v>
      </c>
      <c r="AA4" t="str">
        <f>""""&amp;$A4&amp;""""&amp;""&amp;":"&amp;P4</f>
        <v>"3":1300</v>
      </c>
      <c r="AB4" t="str">
        <f t="shared" si="1"/>
        <v/>
      </c>
      <c r="AD4" t="s">
        <v>7</v>
      </c>
    </row>
    <row r="5" spans="1:30" x14ac:dyDescent="0.3">
      <c r="A5">
        <v>4</v>
      </c>
      <c r="B5">
        <f t="shared" si="2"/>
        <v>0</v>
      </c>
      <c r="C5">
        <f t="shared" si="0"/>
        <v>14</v>
      </c>
      <c r="G5">
        <v>5</v>
      </c>
      <c r="H5">
        <f t="shared" si="3"/>
        <v>1</v>
      </c>
      <c r="I5" t="s">
        <v>51</v>
      </c>
      <c r="J5" t="s">
        <v>48</v>
      </c>
      <c r="M5">
        <f t="shared" si="5"/>
        <v>14</v>
      </c>
      <c r="N5">
        <v>2</v>
      </c>
      <c r="O5">
        <v>0</v>
      </c>
      <c r="P5">
        <v>1800</v>
      </c>
      <c r="Q5" t="s">
        <v>8</v>
      </c>
      <c r="S5">
        <v>60</v>
      </c>
      <c r="U5">
        <v>200</v>
      </c>
      <c r="W5">
        <f t="shared" ref="W5:W18" si="9">W4+U5</f>
        <v>450</v>
      </c>
      <c r="X5">
        <f t="shared" ref="X5:X18" si="10">X4+V5</f>
        <v>35</v>
      </c>
      <c r="Y5" t="str">
        <f t="shared" ref="Y5:Y18" si="11">Y4&amp;","&amp;AA5</f>
        <v>"1":1500,"2":1700,"3":1300,"4":1800</v>
      </c>
      <c r="Z5" t="str">
        <f t="shared" ref="Z5:Z18" si="12">Z4&amp;IF(LEN(AB5)=0,"",","&amp;AB5)</f>
        <v>,"2":20</v>
      </c>
      <c r="AA5" t="str">
        <f t="shared" ref="AA5:AA18" si="13">""""&amp;$A5&amp;""""&amp;""&amp;":"&amp;P5</f>
        <v>"4":1800</v>
      </c>
      <c r="AB5" t="str">
        <f t="shared" ref="AB5:AB18" si="14">IF(ISBLANK(R5),"",""""&amp;$A5&amp;""""&amp;""&amp;":"&amp;R5)</f>
        <v/>
      </c>
      <c r="AD5" t="str">
        <f ca="1">"{"&amp;
IF(LEFT(OFFSET(Z1,COUNTA(Z:Z)-1,0),1)=",",SUBSTITUTE(OFFSET(Z1,COUNTA(Z:Z)-1,0),",","",1),OFFSET(Z1,COUNTA(Z:Z)-1,0))
&amp;"}"</f>
        <v>{"2":20,"6":35,"10":25,"15":40,"20":30,"25":35,"28":20,"34":40,"44":50,"51":55,"59":50,"70":60}</v>
      </c>
    </row>
    <row r="6" spans="1:30" x14ac:dyDescent="0.3">
      <c r="A6">
        <v>5</v>
      </c>
      <c r="B6">
        <f t="shared" si="2"/>
        <v>1</v>
      </c>
      <c r="C6" t="str">
        <f t="shared" si="0"/>
        <v/>
      </c>
      <c r="E6">
        <v>3</v>
      </c>
      <c r="F6">
        <v>3</v>
      </c>
      <c r="G6">
        <v>6</v>
      </c>
      <c r="H6">
        <f t="shared" si="3"/>
        <v>1</v>
      </c>
      <c r="I6" t="s">
        <v>52</v>
      </c>
      <c r="J6" t="s">
        <v>48</v>
      </c>
      <c r="M6">
        <f t="shared" si="5"/>
        <v>16</v>
      </c>
      <c r="N6">
        <v>2</v>
      </c>
      <c r="O6">
        <v>0</v>
      </c>
      <c r="P6">
        <v>1900</v>
      </c>
      <c r="Q6" t="s">
        <v>29</v>
      </c>
      <c r="S6">
        <v>50</v>
      </c>
      <c r="T6">
        <v>15</v>
      </c>
      <c r="U6">
        <v>170</v>
      </c>
      <c r="V6">
        <v>40</v>
      </c>
      <c r="W6">
        <f t="shared" si="9"/>
        <v>620</v>
      </c>
      <c r="X6">
        <f t="shared" si="10"/>
        <v>75</v>
      </c>
      <c r="Y6" t="str">
        <f t="shared" si="11"/>
        <v>"1":1500,"2":1700,"3":1300,"4":1800,"5":1900</v>
      </c>
      <c r="Z6" t="str">
        <f t="shared" si="12"/>
        <v>,"2":20</v>
      </c>
      <c r="AA6" t="str">
        <f t="shared" si="13"/>
        <v>"5":1900</v>
      </c>
      <c r="AB6" t="str">
        <f t="shared" si="14"/>
        <v/>
      </c>
    </row>
    <row r="7" spans="1:30" x14ac:dyDescent="0.3">
      <c r="A7">
        <v>6</v>
      </c>
      <c r="B7">
        <f t="shared" si="2"/>
        <v>0</v>
      </c>
      <c r="C7">
        <f t="shared" si="0"/>
        <v>19</v>
      </c>
      <c r="G7">
        <v>8</v>
      </c>
      <c r="H7">
        <f t="shared" si="3"/>
        <v>2</v>
      </c>
      <c r="I7" t="s">
        <v>53</v>
      </c>
      <c r="J7" t="s">
        <v>48</v>
      </c>
      <c r="M7">
        <f t="shared" si="5"/>
        <v>19</v>
      </c>
      <c r="N7">
        <v>3</v>
      </c>
      <c r="O7">
        <v>0</v>
      </c>
      <c r="P7">
        <v>3700</v>
      </c>
      <c r="Q7" t="s">
        <v>3</v>
      </c>
      <c r="R7">
        <v>35</v>
      </c>
      <c r="W7">
        <f t="shared" si="9"/>
        <v>620</v>
      </c>
      <c r="X7">
        <f t="shared" si="10"/>
        <v>75</v>
      </c>
      <c r="Y7" t="str">
        <f t="shared" si="11"/>
        <v>"1":1500,"2":1700,"3":1300,"4":1800,"5":1900,"6":3700</v>
      </c>
      <c r="Z7" t="str">
        <f t="shared" si="12"/>
        <v>,"2":20,"6":35</v>
      </c>
      <c r="AA7" t="str">
        <f t="shared" si="13"/>
        <v>"6":3700</v>
      </c>
      <c r="AB7" t="str">
        <f t="shared" si="14"/>
        <v>"6":35</v>
      </c>
    </row>
    <row r="8" spans="1:30" x14ac:dyDescent="0.3">
      <c r="A8">
        <v>7</v>
      </c>
      <c r="B8">
        <f t="shared" si="2"/>
        <v>1</v>
      </c>
      <c r="C8" t="str">
        <f t="shared" si="0"/>
        <v/>
      </c>
      <c r="E8">
        <v>5</v>
      </c>
      <c r="F8">
        <v>3</v>
      </c>
      <c r="G8">
        <v>10</v>
      </c>
      <c r="H8">
        <f t="shared" si="3"/>
        <v>2</v>
      </c>
      <c r="I8" t="s">
        <v>50</v>
      </c>
      <c r="J8" t="s">
        <v>48</v>
      </c>
      <c r="M8">
        <f t="shared" si="5"/>
        <v>22</v>
      </c>
      <c r="N8">
        <v>3</v>
      </c>
      <c r="O8">
        <v>0</v>
      </c>
      <c r="P8">
        <v>2200</v>
      </c>
      <c r="Q8" t="s">
        <v>8</v>
      </c>
      <c r="S8">
        <v>40</v>
      </c>
      <c r="U8">
        <v>200</v>
      </c>
      <c r="W8">
        <f t="shared" si="9"/>
        <v>820</v>
      </c>
      <c r="X8">
        <f t="shared" si="10"/>
        <v>75</v>
      </c>
      <c r="Y8" t="str">
        <f t="shared" si="11"/>
        <v>"1":1500,"2":1700,"3":1300,"4":1800,"5":1900,"6":3700,"7":2200</v>
      </c>
      <c r="Z8" t="str">
        <f t="shared" si="12"/>
        <v>,"2":20,"6":35</v>
      </c>
      <c r="AA8" t="str">
        <f t="shared" si="13"/>
        <v>"7":2200</v>
      </c>
      <c r="AB8" t="str">
        <f t="shared" si="14"/>
        <v/>
      </c>
    </row>
    <row r="9" spans="1:30" x14ac:dyDescent="0.3">
      <c r="A9">
        <v>8</v>
      </c>
      <c r="B9">
        <f t="shared" si="2"/>
        <v>0</v>
      </c>
      <c r="C9">
        <f t="shared" si="0"/>
        <v>26</v>
      </c>
      <c r="G9">
        <v>12</v>
      </c>
      <c r="H9">
        <f t="shared" si="3"/>
        <v>2</v>
      </c>
      <c r="M9">
        <f t="shared" si="5"/>
        <v>26</v>
      </c>
      <c r="N9">
        <v>4</v>
      </c>
      <c r="O9">
        <v>0</v>
      </c>
      <c r="P9">
        <v>2100</v>
      </c>
      <c r="Q9" t="s">
        <v>5</v>
      </c>
      <c r="T9">
        <v>15</v>
      </c>
      <c r="V9">
        <v>30</v>
      </c>
      <c r="W9">
        <f t="shared" si="9"/>
        <v>820</v>
      </c>
      <c r="X9">
        <f t="shared" si="10"/>
        <v>105</v>
      </c>
      <c r="Y9" t="str">
        <f t="shared" si="11"/>
        <v>"1":1500,"2":1700,"3":1300,"4":1800,"5":1900,"6":3700,"7":2200,"8":2100</v>
      </c>
      <c r="Z9" t="str">
        <f t="shared" si="12"/>
        <v>,"2":20,"6":35</v>
      </c>
      <c r="AA9" t="str">
        <f t="shared" si="13"/>
        <v>"8":2100</v>
      </c>
      <c r="AB9" t="str">
        <f t="shared" si="14"/>
        <v/>
      </c>
    </row>
    <row r="10" spans="1:30" x14ac:dyDescent="0.3">
      <c r="A10">
        <v>9</v>
      </c>
      <c r="B10">
        <f t="shared" si="2"/>
        <v>0</v>
      </c>
      <c r="C10">
        <f t="shared" si="0"/>
        <v>31</v>
      </c>
      <c r="G10">
        <v>15</v>
      </c>
      <c r="H10">
        <f t="shared" si="3"/>
        <v>3</v>
      </c>
      <c r="M10">
        <f t="shared" si="5"/>
        <v>31</v>
      </c>
      <c r="N10">
        <v>5</v>
      </c>
      <c r="O10">
        <v>0</v>
      </c>
      <c r="P10">
        <v>2400</v>
      </c>
      <c r="Q10" t="s">
        <v>9</v>
      </c>
      <c r="S10">
        <v>30</v>
      </c>
      <c r="T10">
        <v>20</v>
      </c>
      <c r="U10">
        <v>280</v>
      </c>
      <c r="V10">
        <v>35</v>
      </c>
      <c r="W10">
        <f t="shared" si="9"/>
        <v>1100</v>
      </c>
      <c r="X10">
        <f t="shared" si="10"/>
        <v>140</v>
      </c>
      <c r="Y10" t="str">
        <f t="shared" si="11"/>
        <v>"1":1500,"2":1700,"3":1300,"4":1800,"5":1900,"6":3700,"7":2200,"8":2100,"9":2400</v>
      </c>
      <c r="Z10" t="str">
        <f t="shared" si="12"/>
        <v>,"2":20,"6":35</v>
      </c>
      <c r="AA10" t="str">
        <f t="shared" si="13"/>
        <v>"9":2400</v>
      </c>
      <c r="AB10" t="str">
        <f t="shared" si="14"/>
        <v/>
      </c>
    </row>
    <row r="11" spans="1:30" x14ac:dyDescent="0.3">
      <c r="A11">
        <v>10</v>
      </c>
      <c r="B11">
        <f t="shared" si="2"/>
        <v>1</v>
      </c>
      <c r="C11" t="str">
        <f t="shared" si="0"/>
        <v/>
      </c>
      <c r="E11">
        <v>4</v>
      </c>
      <c r="F11">
        <v>4</v>
      </c>
      <c r="G11">
        <v>17</v>
      </c>
      <c r="H11">
        <f t="shared" si="3"/>
        <v>2</v>
      </c>
      <c r="M11">
        <f t="shared" si="5"/>
        <v>35</v>
      </c>
      <c r="N11">
        <v>4</v>
      </c>
      <c r="O11">
        <v>0</v>
      </c>
      <c r="P11">
        <v>5100</v>
      </c>
      <c r="Q11" t="s">
        <v>3</v>
      </c>
      <c r="R11">
        <v>25</v>
      </c>
      <c r="W11">
        <f t="shared" si="9"/>
        <v>1100</v>
      </c>
      <c r="X11">
        <f t="shared" si="10"/>
        <v>140</v>
      </c>
      <c r="Y11" t="str">
        <f t="shared" si="11"/>
        <v>"1":1500,"2":1700,"3":1300,"4":1800,"5":1900,"6":3700,"7":2200,"8":2100,"9":2400,"10":5100</v>
      </c>
      <c r="Z11" t="str">
        <f t="shared" si="12"/>
        <v>,"2":20,"6":35,"10":25</v>
      </c>
      <c r="AA11" t="str">
        <f t="shared" si="13"/>
        <v>"10":5100</v>
      </c>
      <c r="AB11" t="str">
        <f t="shared" si="14"/>
        <v>"10":25</v>
      </c>
    </row>
    <row r="12" spans="1:30" x14ac:dyDescent="0.3">
      <c r="A12">
        <v>11</v>
      </c>
      <c r="B12">
        <f t="shared" si="2"/>
        <v>0</v>
      </c>
      <c r="C12">
        <f t="shared" si="0"/>
        <v>39</v>
      </c>
      <c r="G12">
        <v>20</v>
      </c>
      <c r="H12">
        <f t="shared" si="3"/>
        <v>3</v>
      </c>
      <c r="M12">
        <f t="shared" si="5"/>
        <v>39</v>
      </c>
      <c r="N12">
        <v>4</v>
      </c>
      <c r="O12">
        <v>0</v>
      </c>
      <c r="P12">
        <v>2800</v>
      </c>
      <c r="Q12" t="s">
        <v>8</v>
      </c>
      <c r="S12">
        <v>20</v>
      </c>
      <c r="U12">
        <v>270</v>
      </c>
      <c r="W12">
        <f t="shared" si="9"/>
        <v>1370</v>
      </c>
      <c r="X12">
        <f t="shared" si="10"/>
        <v>140</v>
      </c>
      <c r="Y12" t="str">
        <f t="shared" si="11"/>
        <v>"1":1500,"2":1700,"3":1300,"4":1800,"5":1900,"6":3700,"7":2200,"8":2100,"9":2400,"10":5100,"11":2800</v>
      </c>
      <c r="Z12" t="str">
        <f t="shared" si="12"/>
        <v>,"2":20,"6":35,"10":25</v>
      </c>
      <c r="AA12" t="str">
        <f t="shared" si="13"/>
        <v>"11":2800</v>
      </c>
      <c r="AB12" t="str">
        <f t="shared" si="14"/>
        <v/>
      </c>
    </row>
    <row r="13" spans="1:30" x14ac:dyDescent="0.3">
      <c r="A13">
        <v>12</v>
      </c>
      <c r="B13">
        <f t="shared" si="2"/>
        <v>1</v>
      </c>
      <c r="C13" t="str">
        <f t="shared" si="0"/>
        <v/>
      </c>
      <c r="E13">
        <v>7</v>
      </c>
      <c r="F13">
        <v>4</v>
      </c>
      <c r="G13">
        <v>22</v>
      </c>
      <c r="H13">
        <f t="shared" si="3"/>
        <v>2</v>
      </c>
      <c r="M13">
        <f t="shared" si="5"/>
        <v>46</v>
      </c>
      <c r="N13">
        <v>7</v>
      </c>
      <c r="O13">
        <v>0</v>
      </c>
      <c r="P13">
        <v>3000</v>
      </c>
      <c r="Q13" t="s">
        <v>5</v>
      </c>
      <c r="T13">
        <v>15</v>
      </c>
      <c r="V13">
        <v>45</v>
      </c>
      <c r="W13">
        <f t="shared" si="9"/>
        <v>1370</v>
      </c>
      <c r="X13">
        <f t="shared" si="10"/>
        <v>185</v>
      </c>
      <c r="Y13" t="str">
        <f t="shared" si="11"/>
        <v>"1":1500,"2":1700,"3":1300,"4":1800,"5":1900,"6":3700,"7":2200,"8":2100,"9":2400,"10":5100,"11":2800,"12":3000</v>
      </c>
      <c r="Z13" t="str">
        <f t="shared" si="12"/>
        <v>,"2":20,"6":35,"10":25</v>
      </c>
      <c r="AA13" t="str">
        <f t="shared" si="13"/>
        <v>"12":3000</v>
      </c>
      <c r="AB13" t="str">
        <f t="shared" si="14"/>
        <v/>
      </c>
    </row>
    <row r="14" spans="1:30" x14ac:dyDescent="0.3">
      <c r="A14">
        <v>13</v>
      </c>
      <c r="B14">
        <f t="shared" si="2"/>
        <v>0</v>
      </c>
      <c r="C14">
        <f t="shared" si="0"/>
        <v>49</v>
      </c>
      <c r="G14">
        <v>26</v>
      </c>
      <c r="H14">
        <f t="shared" si="3"/>
        <v>4</v>
      </c>
      <c r="I14" t="s">
        <v>70</v>
      </c>
      <c r="J14" t="s">
        <v>54</v>
      </c>
      <c r="K14" t="s">
        <v>72</v>
      </c>
      <c r="L14" t="s">
        <v>66</v>
      </c>
      <c r="M14">
        <f t="shared" si="5"/>
        <v>49</v>
      </c>
      <c r="N14">
        <v>3</v>
      </c>
      <c r="O14">
        <v>0</v>
      </c>
      <c r="P14">
        <v>3200</v>
      </c>
      <c r="Q14" t="s">
        <v>8</v>
      </c>
      <c r="S14">
        <v>25</v>
      </c>
      <c r="U14">
        <v>310</v>
      </c>
      <c r="W14">
        <f t="shared" si="9"/>
        <v>1680</v>
      </c>
      <c r="X14">
        <f t="shared" si="10"/>
        <v>185</v>
      </c>
      <c r="Y14" t="str">
        <f t="shared" si="11"/>
        <v>"1":1500,"2":1700,"3":1300,"4":1800,"5":1900,"6":3700,"7":2200,"8":2100,"9":2400,"10":5100,"11":2800,"12":3000,"13":3200</v>
      </c>
      <c r="Z14" t="str">
        <f t="shared" si="12"/>
        <v>,"2":20,"6":35,"10":25</v>
      </c>
      <c r="AA14" t="str">
        <f t="shared" si="13"/>
        <v>"13":3200</v>
      </c>
      <c r="AB14" t="str">
        <f t="shared" si="14"/>
        <v/>
      </c>
    </row>
    <row r="15" spans="1:30" x14ac:dyDescent="0.3">
      <c r="A15">
        <v>14</v>
      </c>
      <c r="B15">
        <f t="shared" si="2"/>
        <v>0</v>
      </c>
      <c r="C15">
        <f t="shared" si="0"/>
        <v>55</v>
      </c>
      <c r="G15">
        <v>30</v>
      </c>
      <c r="H15">
        <f t="shared" si="3"/>
        <v>4</v>
      </c>
      <c r="I15" t="s">
        <v>71</v>
      </c>
      <c r="J15" t="s">
        <v>54</v>
      </c>
      <c r="M15">
        <f t="shared" si="5"/>
        <v>55</v>
      </c>
      <c r="N15">
        <v>6</v>
      </c>
      <c r="O15">
        <v>0</v>
      </c>
      <c r="P15">
        <v>3500</v>
      </c>
      <c r="Q15" t="s">
        <v>5</v>
      </c>
      <c r="T15">
        <v>20</v>
      </c>
      <c r="V15">
        <v>25</v>
      </c>
      <c r="W15">
        <f t="shared" si="9"/>
        <v>1680</v>
      </c>
      <c r="X15">
        <f t="shared" si="10"/>
        <v>210</v>
      </c>
      <c r="Y15" t="str">
        <f t="shared" si="11"/>
        <v>"1":1500,"2":1700,"3":1300,"4":1800,"5":1900,"6":3700,"7":2200,"8":2100,"9":2400,"10":5100,"11":2800,"12":3000,"13":3200,"14":3500</v>
      </c>
      <c r="Z15" t="str">
        <f t="shared" si="12"/>
        <v>,"2":20,"6":35,"10":25</v>
      </c>
      <c r="AA15" t="str">
        <f t="shared" si="13"/>
        <v>"14":3500</v>
      </c>
      <c r="AB15" t="str">
        <f t="shared" si="14"/>
        <v/>
      </c>
    </row>
    <row r="16" spans="1:30" x14ac:dyDescent="0.3">
      <c r="A16">
        <v>15</v>
      </c>
      <c r="B16">
        <f t="shared" si="2"/>
        <v>0</v>
      </c>
      <c r="C16">
        <f t="shared" si="0"/>
        <v>62</v>
      </c>
      <c r="G16">
        <v>36</v>
      </c>
      <c r="H16">
        <f t="shared" si="3"/>
        <v>6</v>
      </c>
      <c r="I16" t="s">
        <v>56</v>
      </c>
      <c r="J16" t="s">
        <v>57</v>
      </c>
      <c r="M16">
        <f t="shared" si="5"/>
        <v>62</v>
      </c>
      <c r="N16">
        <v>7</v>
      </c>
      <c r="O16">
        <v>0</v>
      </c>
      <c r="P16">
        <v>7900</v>
      </c>
      <c r="Q16" t="s">
        <v>3</v>
      </c>
      <c r="R16">
        <v>40</v>
      </c>
      <c r="W16">
        <f t="shared" si="9"/>
        <v>1680</v>
      </c>
      <c r="X16">
        <f t="shared" si="10"/>
        <v>210</v>
      </c>
      <c r="Y16" t="str">
        <f t="shared" si="11"/>
        <v>"1":1500,"2":1700,"3":1300,"4":1800,"5":1900,"6":3700,"7":2200,"8":2100,"9":2400,"10":5100,"11":2800,"12":3000,"13":3200,"14":3500,"15":7900</v>
      </c>
      <c r="Z16" t="str">
        <f t="shared" si="12"/>
        <v>,"2":20,"6":35,"10":25,"15":40</v>
      </c>
      <c r="AA16" t="str">
        <f t="shared" si="13"/>
        <v>"15":7900</v>
      </c>
      <c r="AB16" t="str">
        <f t="shared" si="14"/>
        <v>"15":40</v>
      </c>
    </row>
    <row r="17" spans="1:28" x14ac:dyDescent="0.3">
      <c r="A17">
        <v>16</v>
      </c>
      <c r="B17">
        <f t="shared" si="2"/>
        <v>0</v>
      </c>
      <c r="C17">
        <f t="shared" si="0"/>
        <v>66</v>
      </c>
      <c r="G17">
        <v>39</v>
      </c>
      <c r="H17">
        <f t="shared" si="3"/>
        <v>3</v>
      </c>
      <c r="I17" t="s">
        <v>58</v>
      </c>
      <c r="J17" t="s">
        <v>55</v>
      </c>
      <c r="L17" t="s">
        <v>59</v>
      </c>
      <c r="M17">
        <f t="shared" si="5"/>
        <v>66</v>
      </c>
      <c r="N17">
        <v>4</v>
      </c>
      <c r="O17">
        <v>0</v>
      </c>
      <c r="P17">
        <v>4600</v>
      </c>
      <c r="Q17" t="s">
        <v>5</v>
      </c>
      <c r="T17">
        <v>25</v>
      </c>
      <c r="V17">
        <v>25</v>
      </c>
      <c r="W17">
        <f t="shared" si="9"/>
        <v>1680</v>
      </c>
      <c r="X17">
        <f t="shared" si="10"/>
        <v>235</v>
      </c>
      <c r="Y17" t="str">
        <f t="shared" si="11"/>
        <v>"1":1500,"2":1700,"3":1300,"4":1800,"5":1900,"6":3700,"7":2200,"8":2100,"9":2400,"10":5100,"11":2800,"12":3000,"13":3200,"14":3500,"15":7900,"16":4600</v>
      </c>
      <c r="Z17" t="str">
        <f t="shared" si="12"/>
        <v>,"2":20,"6":35,"10":25,"15":40</v>
      </c>
      <c r="AA17" t="str">
        <f t="shared" si="13"/>
        <v>"16":4600</v>
      </c>
      <c r="AB17" t="str">
        <f t="shared" si="14"/>
        <v/>
      </c>
    </row>
    <row r="18" spans="1:28" x14ac:dyDescent="0.3">
      <c r="A18">
        <v>17</v>
      </c>
      <c r="B18">
        <f t="shared" si="2"/>
        <v>0</v>
      </c>
      <c r="C18">
        <f t="shared" si="0"/>
        <v>72</v>
      </c>
      <c r="G18">
        <v>48</v>
      </c>
      <c r="H18">
        <f t="shared" si="3"/>
        <v>9</v>
      </c>
      <c r="K18" t="s">
        <v>68</v>
      </c>
      <c r="L18" t="s">
        <v>67</v>
      </c>
      <c r="M18">
        <f t="shared" si="5"/>
        <v>72</v>
      </c>
      <c r="N18">
        <v>6</v>
      </c>
      <c r="O18">
        <v>0</v>
      </c>
      <c r="P18">
        <v>4900</v>
      </c>
      <c r="Q18" t="s">
        <v>8</v>
      </c>
      <c r="S18">
        <v>30</v>
      </c>
      <c r="U18">
        <v>340</v>
      </c>
      <c r="W18">
        <f t="shared" si="9"/>
        <v>2020</v>
      </c>
      <c r="X18">
        <f t="shared" si="10"/>
        <v>235</v>
      </c>
      <c r="Y18" t="str">
        <f t="shared" si="11"/>
        <v>"1":1500,"2":1700,"3":1300,"4":1800,"5":1900,"6":3700,"7":2200,"8":2100,"9":2400,"10":5100,"11":2800,"12":3000,"13":3200,"14":3500,"15":7900,"16":4600,"17":4900</v>
      </c>
      <c r="Z18" t="str">
        <f t="shared" si="12"/>
        <v>,"2":20,"6":35,"10":25,"15":40</v>
      </c>
      <c r="AA18" t="str">
        <f t="shared" si="13"/>
        <v>"17":4900</v>
      </c>
      <c r="AB18" t="str">
        <f t="shared" si="14"/>
        <v/>
      </c>
    </row>
    <row r="19" spans="1:28" x14ac:dyDescent="0.3">
      <c r="A19">
        <v>18</v>
      </c>
      <c r="B19">
        <f t="shared" si="2"/>
        <v>1</v>
      </c>
      <c r="C19" t="str">
        <f t="shared" si="0"/>
        <v/>
      </c>
      <c r="E19">
        <v>6</v>
      </c>
      <c r="F19">
        <v>5</v>
      </c>
      <c r="G19">
        <v>51</v>
      </c>
      <c r="H19">
        <f t="shared" si="3"/>
        <v>3</v>
      </c>
      <c r="I19" t="s">
        <v>73</v>
      </c>
      <c r="J19" t="s">
        <v>60</v>
      </c>
      <c r="L19" t="s">
        <v>61</v>
      </c>
      <c r="M19">
        <f t="shared" si="5"/>
        <v>77</v>
      </c>
      <c r="N19">
        <v>5</v>
      </c>
      <c r="O19">
        <v>0</v>
      </c>
      <c r="P19">
        <v>5400</v>
      </c>
      <c r="Q19" t="s">
        <v>5</v>
      </c>
      <c r="T19">
        <v>20</v>
      </c>
      <c r="V19">
        <v>25</v>
      </c>
      <c r="W19">
        <f t="shared" si="6"/>
        <v>2020</v>
      </c>
      <c r="X19">
        <f t="shared" si="4"/>
        <v>260</v>
      </c>
      <c r="Y19" t="str">
        <f t="shared" si="7"/>
        <v>"1":1500,"2":1700,"3":1300,"4":1800,"5":1900,"6":3700,"7":2200,"8":2100,"9":2400,"10":5100,"11":2800,"12":3000,"13":3200,"14":3500,"15":7900,"16":4600,"17":4900,"18":5400</v>
      </c>
      <c r="Z19" t="str">
        <f t="shared" si="8"/>
        <v>,"2":20,"6":35,"10":25,"15":40</v>
      </c>
      <c r="AA19" t="str">
        <f t="shared" ref="AA19:AA50" si="15">""""&amp;$A19&amp;""""&amp;""&amp;":"&amp;P19</f>
        <v>"18":5400</v>
      </c>
      <c r="AB19" t="str">
        <f t="shared" si="1"/>
        <v/>
      </c>
    </row>
    <row r="20" spans="1:28" x14ac:dyDescent="0.3">
      <c r="A20">
        <v>19</v>
      </c>
      <c r="B20">
        <f t="shared" si="2"/>
        <v>0</v>
      </c>
      <c r="C20">
        <f t="shared" si="0"/>
        <v>81</v>
      </c>
      <c r="G20">
        <v>54</v>
      </c>
      <c r="H20">
        <f t="shared" si="3"/>
        <v>3</v>
      </c>
      <c r="I20" t="s">
        <v>75</v>
      </c>
      <c r="J20" t="s">
        <v>74</v>
      </c>
      <c r="M20">
        <f t="shared" si="5"/>
        <v>81</v>
      </c>
      <c r="N20">
        <v>4</v>
      </c>
      <c r="O20">
        <v>0</v>
      </c>
      <c r="P20">
        <v>5800</v>
      </c>
      <c r="Q20" t="s">
        <v>9</v>
      </c>
      <c r="S20">
        <v>20</v>
      </c>
      <c r="T20">
        <v>15</v>
      </c>
      <c r="U20">
        <v>240</v>
      </c>
      <c r="V20">
        <v>35</v>
      </c>
      <c r="W20">
        <f t="shared" si="6"/>
        <v>2260</v>
      </c>
      <c r="X20">
        <f t="shared" si="4"/>
        <v>295</v>
      </c>
      <c r="Y20" t="str">
        <f t="shared" si="7"/>
        <v>"1":1500,"2":1700,"3":1300,"4":1800,"5":1900,"6":3700,"7":2200,"8":2100,"9":2400,"10":5100,"11":2800,"12":3000,"13":3200,"14":3500,"15":7900,"16":4600,"17":4900,"18":5400,"19":5800</v>
      </c>
      <c r="Z20" t="str">
        <f t="shared" si="8"/>
        <v>,"2":20,"6":35,"10":25,"15":40</v>
      </c>
      <c r="AA20" t="str">
        <f t="shared" si="15"/>
        <v>"19":5800</v>
      </c>
      <c r="AB20" t="str">
        <f t="shared" si="1"/>
        <v/>
      </c>
    </row>
    <row r="21" spans="1:28" x14ac:dyDescent="0.3">
      <c r="A21">
        <v>20</v>
      </c>
      <c r="B21">
        <f t="shared" si="2"/>
        <v>1</v>
      </c>
      <c r="C21" t="str">
        <f t="shared" si="0"/>
        <v/>
      </c>
      <c r="E21">
        <v>10</v>
      </c>
      <c r="F21">
        <v>5</v>
      </c>
      <c r="G21">
        <v>59</v>
      </c>
      <c r="H21">
        <f t="shared" si="3"/>
        <v>5</v>
      </c>
      <c r="I21" t="s">
        <v>77</v>
      </c>
      <c r="J21" t="s">
        <v>76</v>
      </c>
      <c r="L21" t="s">
        <v>78</v>
      </c>
      <c r="M21">
        <f t="shared" si="5"/>
        <v>87</v>
      </c>
      <c r="N21">
        <v>6</v>
      </c>
      <c r="O21">
        <v>0</v>
      </c>
      <c r="P21">
        <v>12500</v>
      </c>
      <c r="Q21" t="s">
        <v>3</v>
      </c>
      <c r="R21">
        <v>30</v>
      </c>
      <c r="W21">
        <f t="shared" ref="W21:W77" si="16">W20+U21</f>
        <v>2260</v>
      </c>
      <c r="X21">
        <f t="shared" ref="X21:X77" si="17">X20+V21</f>
        <v>295</v>
      </c>
      <c r="Y21" t="str">
        <f t="shared" ref="Y21:Y77" si="18">Y20&amp;","&amp;AA21</f>
        <v>"1":1500,"2":1700,"3":1300,"4":1800,"5":1900,"6":3700,"7":2200,"8":2100,"9":2400,"10":5100,"11":2800,"12":3000,"13":3200,"14":3500,"15":7900,"16":4600,"17":4900,"18":5400,"19":5800,"20":12500</v>
      </c>
      <c r="Z21" t="str">
        <f t="shared" ref="Z21:Z77" si="19">Z20&amp;IF(LEN(AB21)=0,"",","&amp;AB21)</f>
        <v>,"2":20,"6":35,"10":25,"15":40,"20":30</v>
      </c>
      <c r="AA21" t="str">
        <f t="shared" si="15"/>
        <v>"20":12500</v>
      </c>
      <c r="AB21" t="str">
        <f t="shared" ref="AB21:AB77" si="20">IF(ISBLANK(R21),"",""""&amp;$A21&amp;""""&amp;""&amp;":"&amp;R21)</f>
        <v>"20":30</v>
      </c>
    </row>
    <row r="22" spans="1:28" x14ac:dyDescent="0.3">
      <c r="A22">
        <v>21</v>
      </c>
      <c r="B22">
        <f t="shared" si="2"/>
        <v>0</v>
      </c>
      <c r="C22">
        <f t="shared" si="0"/>
        <v>92</v>
      </c>
      <c r="G22">
        <v>64</v>
      </c>
      <c r="H22">
        <f t="shared" si="3"/>
        <v>5</v>
      </c>
      <c r="I22" t="s">
        <v>79</v>
      </c>
      <c r="J22" t="s">
        <v>76</v>
      </c>
      <c r="M22">
        <f t="shared" si="5"/>
        <v>92</v>
      </c>
      <c r="N22">
        <v>5</v>
      </c>
      <c r="O22">
        <v>0</v>
      </c>
      <c r="P22">
        <v>6600</v>
      </c>
      <c r="Q22" t="s">
        <v>22</v>
      </c>
      <c r="S22">
        <v>25</v>
      </c>
      <c r="T22">
        <v>15</v>
      </c>
      <c r="U22">
        <v>250</v>
      </c>
      <c r="V22">
        <v>40</v>
      </c>
      <c r="W22">
        <f t="shared" si="16"/>
        <v>2510</v>
      </c>
      <c r="X22">
        <f t="shared" si="17"/>
        <v>335</v>
      </c>
      <c r="Y22" t="str">
        <f t="shared" si="18"/>
        <v>"1":1500,"2":1700,"3":1300,"4":1800,"5":1900,"6":3700,"7":2200,"8":2100,"9":2400,"10":5100,"11":2800,"12":3000,"13":3200,"14":3500,"15":7900,"16":4600,"17":4900,"18":5400,"19":5800,"20":12500,"21":6600</v>
      </c>
      <c r="Z22" t="str">
        <f t="shared" si="19"/>
        <v>,"2":20,"6":35,"10":25,"15":40,"20":30</v>
      </c>
      <c r="AA22" t="str">
        <f t="shared" si="15"/>
        <v>"21":6600</v>
      </c>
      <c r="AB22" t="str">
        <f t="shared" si="20"/>
        <v/>
      </c>
    </row>
    <row r="23" spans="1:28" x14ac:dyDescent="0.3">
      <c r="A23">
        <v>22</v>
      </c>
      <c r="B23">
        <f t="shared" si="2"/>
        <v>0</v>
      </c>
      <c r="C23">
        <f t="shared" si="0"/>
        <v>99</v>
      </c>
      <c r="G23">
        <v>73</v>
      </c>
      <c r="H23">
        <f t="shared" si="3"/>
        <v>9</v>
      </c>
      <c r="I23" t="s">
        <v>80</v>
      </c>
      <c r="J23" t="s">
        <v>76</v>
      </c>
      <c r="K23" t="s">
        <v>69</v>
      </c>
      <c r="L23" t="s">
        <v>81</v>
      </c>
      <c r="M23">
        <f t="shared" si="5"/>
        <v>99</v>
      </c>
      <c r="N23">
        <v>7</v>
      </c>
      <c r="O23">
        <v>0</v>
      </c>
      <c r="P23">
        <v>7000</v>
      </c>
      <c r="Q23" t="s">
        <v>21</v>
      </c>
      <c r="S23">
        <v>30</v>
      </c>
      <c r="U23">
        <v>240</v>
      </c>
      <c r="W23">
        <f t="shared" si="16"/>
        <v>2750</v>
      </c>
      <c r="X23">
        <f t="shared" si="17"/>
        <v>335</v>
      </c>
      <c r="Y23" t="str">
        <f t="shared" si="18"/>
        <v>"1":1500,"2":1700,"3":1300,"4":1800,"5":1900,"6":3700,"7":2200,"8":2100,"9":2400,"10":5100,"11":2800,"12":3000,"13":3200,"14":3500,"15":7900,"16":4600,"17":4900,"18":5400,"19":5800,"20":12500,"21":6600,"22":7000</v>
      </c>
      <c r="Z23" t="str">
        <f t="shared" si="19"/>
        <v>,"2":20,"6":35,"10":25,"15":40,"20":30</v>
      </c>
      <c r="AA23" t="str">
        <f t="shared" si="15"/>
        <v>"22":7000</v>
      </c>
      <c r="AB23" t="str">
        <f t="shared" si="20"/>
        <v/>
      </c>
    </row>
    <row r="24" spans="1:28" x14ac:dyDescent="0.3">
      <c r="A24">
        <v>23</v>
      </c>
      <c r="B24">
        <f t="shared" si="2"/>
        <v>0</v>
      </c>
      <c r="C24">
        <f t="shared" si="0"/>
        <v>104</v>
      </c>
      <c r="G24">
        <v>80</v>
      </c>
      <c r="H24">
        <f t="shared" si="3"/>
        <v>7</v>
      </c>
      <c r="I24" t="s">
        <v>82</v>
      </c>
      <c r="J24" t="s">
        <v>60</v>
      </c>
      <c r="L24" t="s">
        <v>83</v>
      </c>
      <c r="M24">
        <f t="shared" si="5"/>
        <v>104</v>
      </c>
      <c r="N24">
        <v>5</v>
      </c>
      <c r="O24">
        <v>0</v>
      </c>
      <c r="P24">
        <v>6800</v>
      </c>
      <c r="Q24" t="s">
        <v>23</v>
      </c>
      <c r="T24">
        <v>20</v>
      </c>
      <c r="V24">
        <v>45</v>
      </c>
      <c r="W24">
        <f t="shared" si="16"/>
        <v>2750</v>
      </c>
      <c r="X24">
        <f t="shared" si="17"/>
        <v>380</v>
      </c>
      <c r="Y24" t="str">
        <f t="shared" si="18"/>
        <v>"1":1500,"2":1700,"3":1300,"4":1800,"5":1900,"6":3700,"7":2200,"8":2100,"9":2400,"10":5100,"11":2800,"12":3000,"13":3200,"14":3500,"15":7900,"16":4600,"17":4900,"18":5400,"19":5800,"20":12500,"21":6600,"22":7000,"23":6800</v>
      </c>
      <c r="Z24" t="str">
        <f t="shared" si="19"/>
        <v>,"2":20,"6":35,"10":25,"15":40,"20":30</v>
      </c>
      <c r="AA24" t="str">
        <f t="shared" si="15"/>
        <v>"23":6800</v>
      </c>
      <c r="AB24" t="str">
        <f t="shared" si="20"/>
        <v/>
      </c>
    </row>
    <row r="25" spans="1:28" x14ac:dyDescent="0.3">
      <c r="A25">
        <v>24</v>
      </c>
      <c r="B25">
        <f t="shared" si="2"/>
        <v>0</v>
      </c>
      <c r="C25">
        <f t="shared" si="0"/>
        <v>112</v>
      </c>
      <c r="G25">
        <v>88</v>
      </c>
      <c r="H25">
        <f t="shared" si="3"/>
        <v>8</v>
      </c>
      <c r="I25" t="s">
        <v>84</v>
      </c>
      <c r="J25" t="s">
        <v>76</v>
      </c>
      <c r="M25">
        <f t="shared" si="5"/>
        <v>112</v>
      </c>
      <c r="N25">
        <v>8</v>
      </c>
      <c r="O25">
        <v>0</v>
      </c>
      <c r="P25">
        <v>7500</v>
      </c>
      <c r="Q25" t="s">
        <v>26</v>
      </c>
      <c r="S25">
        <v>35</v>
      </c>
      <c r="U25">
        <v>230</v>
      </c>
      <c r="W25">
        <f t="shared" si="16"/>
        <v>2980</v>
      </c>
      <c r="X25">
        <f t="shared" si="17"/>
        <v>380</v>
      </c>
      <c r="Y2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</v>
      </c>
      <c r="Z25" t="str">
        <f t="shared" si="19"/>
        <v>,"2":20,"6":35,"10":25,"15":40,"20":30</v>
      </c>
      <c r="AA25" t="str">
        <f t="shared" si="15"/>
        <v>"24":7500</v>
      </c>
      <c r="AB25" t="str">
        <f t="shared" si="20"/>
        <v/>
      </c>
    </row>
    <row r="26" spans="1:28" x14ac:dyDescent="0.3">
      <c r="A26">
        <v>25</v>
      </c>
      <c r="B26">
        <f t="shared" si="2"/>
        <v>1</v>
      </c>
      <c r="C26" t="str">
        <f t="shared" si="0"/>
        <v/>
      </c>
      <c r="E26">
        <v>8</v>
      </c>
      <c r="F26">
        <v>6</v>
      </c>
      <c r="G26">
        <v>94</v>
      </c>
      <c r="H26">
        <f t="shared" si="3"/>
        <v>6</v>
      </c>
      <c r="I26" t="s">
        <v>86</v>
      </c>
      <c r="J26" t="s">
        <v>85</v>
      </c>
      <c r="L26" t="s">
        <v>87</v>
      </c>
      <c r="M26">
        <f t="shared" si="5"/>
        <v>118</v>
      </c>
      <c r="N26">
        <v>6</v>
      </c>
      <c r="O26">
        <v>0</v>
      </c>
      <c r="P26">
        <v>19500</v>
      </c>
      <c r="Q26" t="s">
        <v>27</v>
      </c>
      <c r="R26">
        <v>35</v>
      </c>
      <c r="W26">
        <f t="shared" si="16"/>
        <v>2980</v>
      </c>
      <c r="X26">
        <f t="shared" si="17"/>
        <v>380</v>
      </c>
      <c r="Y2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</v>
      </c>
      <c r="Z26" t="str">
        <f t="shared" si="19"/>
        <v>,"2":20,"6":35,"10":25,"15":40,"20":30,"25":35</v>
      </c>
      <c r="AA26" t="str">
        <f t="shared" si="15"/>
        <v>"25":19500</v>
      </c>
      <c r="AB26" t="str">
        <f t="shared" si="20"/>
        <v>"25":35</v>
      </c>
    </row>
    <row r="27" spans="1:28" x14ac:dyDescent="0.3">
      <c r="A27">
        <v>26</v>
      </c>
      <c r="B27">
        <f t="shared" si="2"/>
        <v>0</v>
      </c>
      <c r="C27">
        <f t="shared" si="0"/>
        <v>122</v>
      </c>
      <c r="G27">
        <v>102</v>
      </c>
      <c r="H27">
        <f t="shared" si="3"/>
        <v>8</v>
      </c>
      <c r="I27" t="s">
        <v>89</v>
      </c>
      <c r="J27" t="s">
        <v>62</v>
      </c>
      <c r="L27" t="s">
        <v>64</v>
      </c>
      <c r="M27">
        <f t="shared" si="5"/>
        <v>122</v>
      </c>
      <c r="N27">
        <v>4</v>
      </c>
      <c r="O27">
        <v>0</v>
      </c>
      <c r="P27">
        <v>9000</v>
      </c>
      <c r="Q27" t="s">
        <v>26</v>
      </c>
      <c r="S27">
        <v>30</v>
      </c>
      <c r="U27">
        <v>280</v>
      </c>
      <c r="W27">
        <f t="shared" si="16"/>
        <v>3260</v>
      </c>
      <c r="X27">
        <f t="shared" si="17"/>
        <v>380</v>
      </c>
      <c r="Y2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</v>
      </c>
      <c r="Z27" t="str">
        <f t="shared" si="19"/>
        <v>,"2":20,"6":35,"10":25,"15":40,"20":30,"25":35</v>
      </c>
      <c r="AA27" t="str">
        <f t="shared" si="15"/>
        <v>"26":9000</v>
      </c>
      <c r="AB27" t="str">
        <f t="shared" si="20"/>
        <v/>
      </c>
    </row>
    <row r="28" spans="1:28" x14ac:dyDescent="0.3">
      <c r="A28">
        <v>27</v>
      </c>
      <c r="B28">
        <f t="shared" si="2"/>
        <v>1</v>
      </c>
      <c r="C28" t="str">
        <f t="shared" si="0"/>
        <v/>
      </c>
      <c r="E28">
        <v>14</v>
      </c>
      <c r="F28">
        <v>6</v>
      </c>
      <c r="G28">
        <v>106</v>
      </c>
      <c r="H28">
        <f t="shared" si="3"/>
        <v>4</v>
      </c>
      <c r="I28" t="s">
        <v>91</v>
      </c>
      <c r="J28" t="s">
        <v>90</v>
      </c>
      <c r="M28">
        <f t="shared" si="5"/>
        <v>131</v>
      </c>
      <c r="N28">
        <v>9</v>
      </c>
      <c r="O28">
        <v>0</v>
      </c>
      <c r="P28">
        <v>9400</v>
      </c>
      <c r="Q28" t="s">
        <v>25</v>
      </c>
      <c r="T28">
        <v>25</v>
      </c>
      <c r="V28">
        <v>45</v>
      </c>
      <c r="W28">
        <f t="shared" si="16"/>
        <v>3260</v>
      </c>
      <c r="X28">
        <f t="shared" si="17"/>
        <v>425</v>
      </c>
      <c r="Y2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</v>
      </c>
      <c r="Z28" t="str">
        <f t="shared" si="19"/>
        <v>,"2":20,"6":35,"10":25,"15":40,"20":30,"25":35</v>
      </c>
      <c r="AA28" t="str">
        <f t="shared" si="15"/>
        <v>"27":9400</v>
      </c>
      <c r="AB28" t="str">
        <f t="shared" si="20"/>
        <v/>
      </c>
    </row>
    <row r="29" spans="1:28" x14ac:dyDescent="0.3">
      <c r="A29">
        <v>28</v>
      </c>
      <c r="B29">
        <f t="shared" si="2"/>
        <v>0</v>
      </c>
      <c r="C29">
        <f t="shared" si="0"/>
        <v>135</v>
      </c>
      <c r="G29">
        <v>114</v>
      </c>
      <c r="H29">
        <f t="shared" si="3"/>
        <v>8</v>
      </c>
      <c r="I29" t="s">
        <v>92</v>
      </c>
      <c r="J29" t="s">
        <v>90</v>
      </c>
      <c r="L29" t="s">
        <v>88</v>
      </c>
      <c r="M29">
        <f t="shared" si="5"/>
        <v>135</v>
      </c>
      <c r="N29">
        <v>4</v>
      </c>
      <c r="O29">
        <v>0</v>
      </c>
      <c r="P29">
        <v>24000</v>
      </c>
      <c r="Q29" t="s">
        <v>3</v>
      </c>
      <c r="R29">
        <v>20</v>
      </c>
      <c r="W29">
        <f t="shared" si="16"/>
        <v>3260</v>
      </c>
      <c r="X29">
        <f t="shared" si="17"/>
        <v>425</v>
      </c>
      <c r="Y2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</v>
      </c>
      <c r="Z29" t="str">
        <f t="shared" si="19"/>
        <v>,"2":20,"6":35,"10":25,"15":40,"20":30,"25":35,"28":20</v>
      </c>
      <c r="AA29" t="str">
        <f t="shared" si="15"/>
        <v>"28":24000</v>
      </c>
      <c r="AB29" t="str">
        <f t="shared" si="20"/>
        <v>"28":20</v>
      </c>
    </row>
    <row r="30" spans="1:28" x14ac:dyDescent="0.3">
      <c r="A30">
        <v>29</v>
      </c>
      <c r="B30">
        <f t="shared" si="2"/>
        <v>0</v>
      </c>
      <c r="C30">
        <f t="shared" si="0"/>
        <v>142</v>
      </c>
      <c r="G30">
        <v>123</v>
      </c>
      <c r="H30">
        <f t="shared" si="3"/>
        <v>9</v>
      </c>
      <c r="I30" t="s">
        <v>93</v>
      </c>
      <c r="J30" t="s">
        <v>63</v>
      </c>
      <c r="L30" t="s">
        <v>88</v>
      </c>
      <c r="M30">
        <f t="shared" si="5"/>
        <v>142</v>
      </c>
      <c r="N30">
        <v>7</v>
      </c>
      <c r="O30">
        <v>0</v>
      </c>
      <c r="P30">
        <v>10200</v>
      </c>
      <c r="Q30" t="s">
        <v>8</v>
      </c>
      <c r="S30">
        <v>25</v>
      </c>
      <c r="U30">
        <v>380</v>
      </c>
      <c r="W30">
        <f t="shared" si="16"/>
        <v>3640</v>
      </c>
      <c r="X30">
        <f t="shared" si="17"/>
        <v>425</v>
      </c>
      <c r="Y3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</v>
      </c>
      <c r="Z30" t="str">
        <f t="shared" si="19"/>
        <v>,"2":20,"6":35,"10":25,"15":40,"20":30,"25":35,"28":20</v>
      </c>
      <c r="AA30" t="str">
        <f t="shared" si="15"/>
        <v>"29":10200</v>
      </c>
      <c r="AB30" t="str">
        <f t="shared" si="20"/>
        <v/>
      </c>
    </row>
    <row r="31" spans="1:28" x14ac:dyDescent="0.3">
      <c r="A31">
        <v>30</v>
      </c>
      <c r="B31">
        <f t="shared" si="2"/>
        <v>0</v>
      </c>
      <c r="C31">
        <f t="shared" si="0"/>
        <v>147</v>
      </c>
      <c r="G31">
        <v>129</v>
      </c>
      <c r="H31">
        <f t="shared" si="3"/>
        <v>6</v>
      </c>
      <c r="I31" t="s">
        <v>65</v>
      </c>
      <c r="J31" t="s">
        <v>62</v>
      </c>
      <c r="L31" t="s">
        <v>94</v>
      </c>
      <c r="M31">
        <f t="shared" si="5"/>
        <v>147</v>
      </c>
      <c r="N31">
        <v>5</v>
      </c>
      <c r="O31">
        <v>0</v>
      </c>
      <c r="P31">
        <f t="shared" ref="P31" si="21">P30+200</f>
        <v>10400</v>
      </c>
      <c r="Q31" t="s">
        <v>9</v>
      </c>
      <c r="S31">
        <v>20</v>
      </c>
      <c r="T31">
        <v>15</v>
      </c>
      <c r="U31">
        <v>450</v>
      </c>
      <c r="V31">
        <v>50</v>
      </c>
      <c r="W31">
        <f t="shared" si="16"/>
        <v>4090</v>
      </c>
      <c r="X31">
        <f t="shared" si="17"/>
        <v>475</v>
      </c>
      <c r="Y3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</v>
      </c>
      <c r="Z31" t="str">
        <f t="shared" si="19"/>
        <v>,"2":20,"6":35,"10":25,"15":40,"20":30,"25":35,"28":20</v>
      </c>
      <c r="AA31" t="str">
        <f t="shared" si="15"/>
        <v>"30":10400</v>
      </c>
      <c r="AB31" t="str">
        <f t="shared" si="20"/>
        <v/>
      </c>
    </row>
    <row r="32" spans="1:28" x14ac:dyDescent="0.3">
      <c r="A32">
        <v>31</v>
      </c>
      <c r="B32">
        <f t="shared" si="2"/>
        <v>0</v>
      </c>
      <c r="C32">
        <f t="shared" si="0"/>
        <v>154</v>
      </c>
      <c r="G32">
        <v>138</v>
      </c>
      <c r="H32">
        <f t="shared" si="3"/>
        <v>9</v>
      </c>
      <c r="I32" t="s">
        <v>96</v>
      </c>
      <c r="J32" t="s">
        <v>95</v>
      </c>
      <c r="M32">
        <f t="shared" si="5"/>
        <v>154</v>
      </c>
      <c r="N32">
        <v>7</v>
      </c>
      <c r="O32">
        <v>0</v>
      </c>
      <c r="P32">
        <v>10800</v>
      </c>
      <c r="Q32" t="s">
        <v>25</v>
      </c>
      <c r="T32">
        <v>20</v>
      </c>
      <c r="V32">
        <v>50</v>
      </c>
      <c r="W32">
        <f t="shared" si="16"/>
        <v>4090</v>
      </c>
      <c r="X32">
        <f t="shared" si="17"/>
        <v>525</v>
      </c>
      <c r="Y3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</v>
      </c>
      <c r="Z32" t="str">
        <f t="shared" si="19"/>
        <v>,"2":20,"6":35,"10":25,"15":40,"20":30,"25":35,"28":20</v>
      </c>
      <c r="AA32" t="str">
        <f t="shared" si="15"/>
        <v>"31":10800</v>
      </c>
      <c r="AB32" t="str">
        <f t="shared" si="20"/>
        <v/>
      </c>
    </row>
    <row r="33" spans="1:28" x14ac:dyDescent="0.3">
      <c r="A33">
        <v>32</v>
      </c>
      <c r="B33">
        <f t="shared" si="2"/>
        <v>1</v>
      </c>
      <c r="C33" t="str">
        <f t="shared" si="0"/>
        <v/>
      </c>
      <c r="E33">
        <v>10</v>
      </c>
      <c r="F33">
        <v>7</v>
      </c>
      <c r="G33">
        <v>145</v>
      </c>
      <c r="H33">
        <f t="shared" si="3"/>
        <v>7</v>
      </c>
      <c r="I33" t="s">
        <v>97</v>
      </c>
      <c r="J33" t="s">
        <v>63</v>
      </c>
      <c r="M33">
        <f t="shared" si="5"/>
        <v>159</v>
      </c>
      <c r="N33">
        <v>5</v>
      </c>
      <c r="O33">
        <v>0</v>
      </c>
      <c r="P33">
        <v>11000</v>
      </c>
      <c r="Q33" t="s">
        <v>21</v>
      </c>
      <c r="S33">
        <v>30</v>
      </c>
      <c r="U33">
        <v>610</v>
      </c>
      <c r="W33">
        <f t="shared" si="16"/>
        <v>4700</v>
      </c>
      <c r="X33">
        <f t="shared" si="17"/>
        <v>525</v>
      </c>
      <c r="Y3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</v>
      </c>
      <c r="Z33" t="str">
        <f t="shared" si="19"/>
        <v>,"2":20,"6":35,"10":25,"15":40,"20":30,"25":35,"28":20</v>
      </c>
      <c r="AA33" t="str">
        <f t="shared" si="15"/>
        <v>"32":11000</v>
      </c>
      <c r="AB33" t="str">
        <f t="shared" si="20"/>
        <v/>
      </c>
    </row>
    <row r="34" spans="1:28" x14ac:dyDescent="0.3">
      <c r="A34">
        <v>33</v>
      </c>
      <c r="B34">
        <f t="shared" si="2"/>
        <v>0</v>
      </c>
      <c r="C34">
        <f t="shared" ref="C34:C65" si="22">IF(NOT(ISBLANK(D34)),D34,
IF(ISBLANK(E34),M34,""))</f>
        <v>164</v>
      </c>
      <c r="G34">
        <v>154</v>
      </c>
      <c r="H34">
        <f t="shared" si="3"/>
        <v>9</v>
      </c>
      <c r="I34" t="s">
        <v>99</v>
      </c>
      <c r="J34" t="s">
        <v>98</v>
      </c>
      <c r="M34">
        <f t="shared" si="5"/>
        <v>164</v>
      </c>
      <c r="N34">
        <v>5</v>
      </c>
      <c r="O34">
        <v>0</v>
      </c>
      <c r="P34">
        <v>11200</v>
      </c>
      <c r="Q34" t="s">
        <v>25</v>
      </c>
      <c r="T34">
        <v>20</v>
      </c>
      <c r="V34">
        <v>60</v>
      </c>
      <c r="W34">
        <f t="shared" si="16"/>
        <v>4700</v>
      </c>
      <c r="X34">
        <f t="shared" si="17"/>
        <v>585</v>
      </c>
      <c r="Y3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</v>
      </c>
      <c r="Z34" t="str">
        <f t="shared" si="19"/>
        <v>,"2":20,"6":35,"10":25,"15":40,"20":30,"25":35,"28":20</v>
      </c>
      <c r="AA34" t="str">
        <f t="shared" si="15"/>
        <v>"33":11200</v>
      </c>
      <c r="AB34" t="str">
        <f t="shared" si="20"/>
        <v/>
      </c>
    </row>
    <row r="35" spans="1:28" x14ac:dyDescent="0.3">
      <c r="A35">
        <v>34</v>
      </c>
      <c r="B35">
        <f t="shared" si="2"/>
        <v>1</v>
      </c>
      <c r="C35" t="str">
        <f t="shared" si="22"/>
        <v/>
      </c>
      <c r="E35">
        <v>17</v>
      </c>
      <c r="F35">
        <v>7</v>
      </c>
      <c r="G35">
        <v>166</v>
      </c>
      <c r="H35">
        <f t="shared" si="3"/>
        <v>12</v>
      </c>
      <c r="I35" t="s">
        <v>101</v>
      </c>
      <c r="J35" t="s">
        <v>100</v>
      </c>
      <c r="K35" t="s">
        <v>102</v>
      </c>
      <c r="L35" t="s">
        <v>103</v>
      </c>
      <c r="M35">
        <f t="shared" si="5"/>
        <v>173</v>
      </c>
      <c r="N35">
        <v>9</v>
      </c>
      <c r="O35">
        <v>0</v>
      </c>
      <c r="P35">
        <v>28000</v>
      </c>
      <c r="Q35" t="s">
        <v>27</v>
      </c>
      <c r="R35">
        <v>40</v>
      </c>
      <c r="W35">
        <f t="shared" si="16"/>
        <v>4700</v>
      </c>
      <c r="X35">
        <f t="shared" si="17"/>
        <v>585</v>
      </c>
      <c r="Y3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</v>
      </c>
      <c r="Z35" t="str">
        <f t="shared" si="19"/>
        <v>,"2":20,"6":35,"10":25,"15":40,"20":30,"25":35,"28":20,"34":40</v>
      </c>
      <c r="AA35" t="str">
        <f t="shared" si="15"/>
        <v>"34":28000</v>
      </c>
      <c r="AB35" t="str">
        <f t="shared" si="20"/>
        <v>"34":40</v>
      </c>
    </row>
    <row r="36" spans="1:28" x14ac:dyDescent="0.3">
      <c r="A36">
        <v>35</v>
      </c>
      <c r="B36">
        <f t="shared" si="2"/>
        <v>0</v>
      </c>
      <c r="C36">
        <f t="shared" si="22"/>
        <v>181</v>
      </c>
      <c r="G36">
        <v>178</v>
      </c>
      <c r="H36">
        <f t="shared" si="3"/>
        <v>12</v>
      </c>
      <c r="I36" t="s">
        <v>104</v>
      </c>
      <c r="J36" t="s">
        <v>98</v>
      </c>
      <c r="L36" t="s">
        <v>105</v>
      </c>
      <c r="M36">
        <f t="shared" si="5"/>
        <v>181</v>
      </c>
      <c r="N36">
        <v>8</v>
      </c>
      <c r="O36">
        <v>0</v>
      </c>
      <c r="P36">
        <v>13500</v>
      </c>
      <c r="Q36" t="s">
        <v>26</v>
      </c>
      <c r="S36">
        <v>35</v>
      </c>
      <c r="U36">
        <v>700</v>
      </c>
      <c r="W36">
        <f t="shared" si="16"/>
        <v>5400</v>
      </c>
      <c r="X36">
        <f t="shared" si="17"/>
        <v>585</v>
      </c>
      <c r="Y3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</v>
      </c>
      <c r="Z36" t="str">
        <f t="shared" si="19"/>
        <v>,"2":20,"6":35,"10":25,"15":40,"20":30,"25":35,"28":20,"34":40</v>
      </c>
      <c r="AA36" t="str">
        <f t="shared" si="15"/>
        <v>"35":13500</v>
      </c>
      <c r="AB36" t="str">
        <f t="shared" si="20"/>
        <v/>
      </c>
    </row>
    <row r="37" spans="1:28" x14ac:dyDescent="0.3">
      <c r="A37">
        <v>36</v>
      </c>
      <c r="B37">
        <f t="shared" si="2"/>
        <v>0</v>
      </c>
      <c r="C37">
        <f t="shared" si="22"/>
        <v>190</v>
      </c>
      <c r="G37">
        <v>192</v>
      </c>
      <c r="H37">
        <f t="shared" si="3"/>
        <v>14</v>
      </c>
      <c r="I37" t="s">
        <v>106</v>
      </c>
      <c r="J37" t="s">
        <v>107</v>
      </c>
      <c r="M37">
        <f t="shared" si="5"/>
        <v>190</v>
      </c>
      <c r="N37">
        <v>9</v>
      </c>
      <c r="O37">
        <v>0</v>
      </c>
      <c r="P37">
        <v>13800</v>
      </c>
      <c r="Q37" t="s">
        <v>25</v>
      </c>
      <c r="T37">
        <v>25</v>
      </c>
      <c r="V37">
        <v>80</v>
      </c>
      <c r="W37">
        <f t="shared" si="16"/>
        <v>5400</v>
      </c>
      <c r="X37">
        <f t="shared" si="17"/>
        <v>665</v>
      </c>
      <c r="Y3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</v>
      </c>
      <c r="Z37" t="str">
        <f t="shared" si="19"/>
        <v>,"2":20,"6":35,"10":25,"15":40,"20":30,"25":35,"28":20,"34":40</v>
      </c>
      <c r="AA37" t="str">
        <f t="shared" si="15"/>
        <v>"36":13800</v>
      </c>
      <c r="AB37" t="str">
        <f t="shared" si="20"/>
        <v/>
      </c>
    </row>
    <row r="38" spans="1:28" x14ac:dyDescent="0.3">
      <c r="A38">
        <v>37</v>
      </c>
      <c r="B38">
        <f t="shared" si="2"/>
        <v>0</v>
      </c>
      <c r="C38">
        <f t="shared" si="22"/>
        <v>196</v>
      </c>
      <c r="G38">
        <v>202</v>
      </c>
      <c r="H38">
        <f t="shared" si="3"/>
        <v>10</v>
      </c>
      <c r="I38" t="s">
        <v>109</v>
      </c>
      <c r="J38" t="s">
        <v>108</v>
      </c>
      <c r="K38" t="s">
        <v>110</v>
      </c>
      <c r="L38" t="s">
        <v>111</v>
      </c>
      <c r="M38">
        <f t="shared" si="5"/>
        <v>196</v>
      </c>
      <c r="N38">
        <v>6</v>
      </c>
      <c r="O38">
        <v>0</v>
      </c>
      <c r="P38">
        <v>13200</v>
      </c>
      <c r="Q38" t="s">
        <v>26</v>
      </c>
      <c r="S38">
        <v>30</v>
      </c>
      <c r="U38">
        <v>750</v>
      </c>
      <c r="W38">
        <f t="shared" si="16"/>
        <v>6150</v>
      </c>
      <c r="X38">
        <f t="shared" si="17"/>
        <v>665</v>
      </c>
      <c r="Y3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</v>
      </c>
      <c r="Z38" t="str">
        <f t="shared" si="19"/>
        <v>,"2":20,"6":35,"10":25,"15":40,"20":30,"25":35,"28":20,"34":40</v>
      </c>
      <c r="AA38" t="str">
        <f t="shared" si="15"/>
        <v>"37":13200</v>
      </c>
      <c r="AB38" t="str">
        <f t="shared" si="20"/>
        <v/>
      </c>
    </row>
    <row r="39" spans="1:28" x14ac:dyDescent="0.3">
      <c r="A39">
        <v>38</v>
      </c>
      <c r="B39">
        <f t="shared" si="2"/>
        <v>0</v>
      </c>
      <c r="C39">
        <f t="shared" si="22"/>
        <v>201</v>
      </c>
      <c r="G39">
        <v>210</v>
      </c>
      <c r="H39">
        <f t="shared" si="3"/>
        <v>8</v>
      </c>
      <c r="I39" t="s">
        <v>113</v>
      </c>
      <c r="J39" t="s">
        <v>112</v>
      </c>
      <c r="M39">
        <f t="shared" si="5"/>
        <v>201</v>
      </c>
      <c r="N39">
        <v>5</v>
      </c>
      <c r="O39">
        <v>0</v>
      </c>
      <c r="P39">
        <v>13600</v>
      </c>
      <c r="Q39" t="s">
        <v>38</v>
      </c>
      <c r="S39">
        <v>20</v>
      </c>
      <c r="T39">
        <v>15</v>
      </c>
      <c r="U39">
        <v>600</v>
      </c>
      <c r="V39">
        <v>130</v>
      </c>
      <c r="W39">
        <f t="shared" si="16"/>
        <v>6750</v>
      </c>
      <c r="X39">
        <f t="shared" si="17"/>
        <v>795</v>
      </c>
      <c r="Y3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</v>
      </c>
      <c r="Z39" t="str">
        <f t="shared" si="19"/>
        <v>,"2":20,"6":35,"10":25,"15":40,"20":30,"25":35,"28":20,"34":40</v>
      </c>
      <c r="AA39" t="str">
        <f t="shared" si="15"/>
        <v>"38":13600</v>
      </c>
      <c r="AB39" t="str">
        <f t="shared" si="20"/>
        <v/>
      </c>
    </row>
    <row r="40" spans="1:28" x14ac:dyDescent="0.3">
      <c r="A40">
        <v>39</v>
      </c>
      <c r="B40">
        <f t="shared" si="2"/>
        <v>0</v>
      </c>
      <c r="C40">
        <f t="shared" si="22"/>
        <v>209</v>
      </c>
      <c r="G40">
        <v>219</v>
      </c>
      <c r="H40">
        <f t="shared" si="3"/>
        <v>9</v>
      </c>
      <c r="I40" t="s">
        <v>115</v>
      </c>
      <c r="J40" t="s">
        <v>114</v>
      </c>
      <c r="K40" t="s">
        <v>42</v>
      </c>
      <c r="M40">
        <f t="shared" si="5"/>
        <v>209</v>
      </c>
      <c r="N40">
        <v>8</v>
      </c>
      <c r="O40">
        <v>0</v>
      </c>
      <c r="P40">
        <v>13400</v>
      </c>
      <c r="Q40" t="s">
        <v>26</v>
      </c>
      <c r="S40">
        <v>30</v>
      </c>
      <c r="U40">
        <v>900</v>
      </c>
      <c r="W40">
        <f t="shared" si="16"/>
        <v>7650</v>
      </c>
      <c r="X40">
        <f t="shared" si="17"/>
        <v>795</v>
      </c>
      <c r="Y4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</v>
      </c>
      <c r="Z40" t="str">
        <f t="shared" si="19"/>
        <v>,"2":20,"6":35,"10":25,"15":40,"20":30,"25":35,"28":20,"34":40</v>
      </c>
      <c r="AA40" t="str">
        <f t="shared" si="15"/>
        <v>"39":13400</v>
      </c>
      <c r="AB40" t="str">
        <f t="shared" si="20"/>
        <v/>
      </c>
    </row>
    <row r="41" spans="1:28" x14ac:dyDescent="0.3">
      <c r="A41">
        <v>40</v>
      </c>
      <c r="B41">
        <f t="shared" si="2"/>
        <v>0</v>
      </c>
      <c r="C41">
        <f t="shared" si="22"/>
        <v>217</v>
      </c>
      <c r="G41">
        <v>236</v>
      </c>
      <c r="H41">
        <f t="shared" si="3"/>
        <v>17</v>
      </c>
      <c r="I41" t="s">
        <v>117</v>
      </c>
      <c r="J41" t="s">
        <v>116</v>
      </c>
      <c r="M41">
        <f t="shared" si="5"/>
        <v>217</v>
      </c>
      <c r="N41">
        <v>8</v>
      </c>
      <c r="O41">
        <v>0</v>
      </c>
      <c r="P41">
        <v>13800</v>
      </c>
      <c r="Q41" t="s">
        <v>23</v>
      </c>
      <c r="T41">
        <v>20</v>
      </c>
      <c r="V41">
        <v>170</v>
      </c>
      <c r="W41">
        <f t="shared" si="16"/>
        <v>7650</v>
      </c>
      <c r="X41">
        <f t="shared" si="17"/>
        <v>965</v>
      </c>
      <c r="Y4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</v>
      </c>
      <c r="Z41" t="str">
        <f t="shared" si="19"/>
        <v>,"2":20,"6":35,"10":25,"15":40,"20":30,"25":35,"28":20,"34":40</v>
      </c>
      <c r="AA41" t="str">
        <f t="shared" si="15"/>
        <v>"40":13800</v>
      </c>
      <c r="AB41" t="str">
        <f t="shared" si="20"/>
        <v/>
      </c>
    </row>
    <row r="42" spans="1:28" x14ac:dyDescent="0.3">
      <c r="A42">
        <v>41</v>
      </c>
      <c r="B42">
        <f t="shared" si="2"/>
        <v>0</v>
      </c>
      <c r="C42">
        <f t="shared" si="22"/>
        <v>225</v>
      </c>
      <c r="G42">
        <v>250</v>
      </c>
      <c r="H42">
        <f t="shared" si="3"/>
        <v>14</v>
      </c>
      <c r="I42" t="s">
        <v>119</v>
      </c>
      <c r="J42" t="s">
        <v>118</v>
      </c>
      <c r="K42" t="s">
        <v>120</v>
      </c>
      <c r="L42" t="s">
        <v>121</v>
      </c>
      <c r="M42">
        <f t="shared" si="5"/>
        <v>225</v>
      </c>
      <c r="N42">
        <v>8</v>
      </c>
      <c r="O42">
        <v>0</v>
      </c>
      <c r="P42">
        <v>13600</v>
      </c>
      <c r="Q42" t="s">
        <v>26</v>
      </c>
      <c r="S42">
        <v>30</v>
      </c>
      <c r="U42">
        <v>1000</v>
      </c>
      <c r="W42">
        <f t="shared" si="16"/>
        <v>8650</v>
      </c>
      <c r="X42">
        <f t="shared" si="17"/>
        <v>965</v>
      </c>
      <c r="Y4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</v>
      </c>
      <c r="Z42" t="str">
        <f t="shared" si="19"/>
        <v>,"2":20,"6":35,"10":25,"15":40,"20":30,"25":35,"28":20,"34":40</v>
      </c>
      <c r="AA42" t="str">
        <f t="shared" si="15"/>
        <v>"41":13600</v>
      </c>
      <c r="AB42" t="str">
        <f t="shared" si="20"/>
        <v/>
      </c>
    </row>
    <row r="43" spans="1:28" x14ac:dyDescent="0.3">
      <c r="A43">
        <v>42</v>
      </c>
      <c r="B43">
        <f t="shared" si="2"/>
        <v>0</v>
      </c>
      <c r="C43">
        <f t="shared" si="22"/>
        <v>234</v>
      </c>
      <c r="G43">
        <v>262</v>
      </c>
      <c r="H43">
        <f t="shared" si="3"/>
        <v>12</v>
      </c>
      <c r="I43" t="s">
        <v>122</v>
      </c>
      <c r="J43" t="s">
        <v>116</v>
      </c>
      <c r="M43">
        <f t="shared" si="5"/>
        <v>234</v>
      </c>
      <c r="N43">
        <v>9</v>
      </c>
      <c r="O43">
        <v>0</v>
      </c>
      <c r="P43">
        <v>13900</v>
      </c>
      <c r="Q43" t="s">
        <v>25</v>
      </c>
      <c r="T43">
        <v>20</v>
      </c>
      <c r="V43">
        <v>310</v>
      </c>
      <c r="W43">
        <f t="shared" si="16"/>
        <v>8650</v>
      </c>
      <c r="X43">
        <f t="shared" si="17"/>
        <v>1275</v>
      </c>
      <c r="Y4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</v>
      </c>
      <c r="Z43" t="str">
        <f t="shared" si="19"/>
        <v>,"2":20,"6":35,"10":25,"15":40,"20":30,"25":35,"28":20,"34":40</v>
      </c>
      <c r="AA43" t="str">
        <f t="shared" si="15"/>
        <v>"42":13900</v>
      </c>
      <c r="AB43" t="str">
        <f t="shared" si="20"/>
        <v/>
      </c>
    </row>
    <row r="44" spans="1:28" x14ac:dyDescent="0.3">
      <c r="A44">
        <v>43</v>
      </c>
      <c r="B44">
        <f t="shared" si="2"/>
        <v>0</v>
      </c>
      <c r="C44">
        <f t="shared" si="22"/>
        <v>244</v>
      </c>
      <c r="G44">
        <v>277</v>
      </c>
      <c r="H44">
        <f t="shared" si="3"/>
        <v>15</v>
      </c>
      <c r="I44" t="s">
        <v>124</v>
      </c>
      <c r="J44" t="s">
        <v>123</v>
      </c>
      <c r="K44" t="s">
        <v>125</v>
      </c>
      <c r="L44" t="s">
        <v>126</v>
      </c>
      <c r="M44">
        <f t="shared" si="5"/>
        <v>244</v>
      </c>
      <c r="N44">
        <v>10</v>
      </c>
      <c r="O44">
        <v>0</v>
      </c>
      <c r="P44">
        <v>13700</v>
      </c>
      <c r="Q44" t="s">
        <v>21</v>
      </c>
      <c r="S44">
        <v>30</v>
      </c>
      <c r="U44">
        <v>1400</v>
      </c>
      <c r="W44">
        <f t="shared" si="16"/>
        <v>10050</v>
      </c>
      <c r="X44">
        <f t="shared" si="17"/>
        <v>1275</v>
      </c>
      <c r="Y4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</v>
      </c>
      <c r="Z44" t="str">
        <f t="shared" si="19"/>
        <v>,"2":20,"6":35,"10":25,"15":40,"20":30,"25":35,"28":20,"34":40</v>
      </c>
      <c r="AA44" t="str">
        <f t="shared" si="15"/>
        <v>"43":13700</v>
      </c>
      <c r="AB44" t="str">
        <f t="shared" si="20"/>
        <v/>
      </c>
    </row>
    <row r="45" spans="1:28" x14ac:dyDescent="0.3">
      <c r="A45">
        <v>44</v>
      </c>
      <c r="B45">
        <f t="shared" si="2"/>
        <v>0</v>
      </c>
      <c r="C45">
        <f t="shared" si="22"/>
        <v>253</v>
      </c>
      <c r="G45">
        <v>296</v>
      </c>
      <c r="H45">
        <f t="shared" si="3"/>
        <v>19</v>
      </c>
      <c r="I45" t="s">
        <v>129</v>
      </c>
      <c r="J45" t="s">
        <v>128</v>
      </c>
      <c r="K45" t="s">
        <v>127</v>
      </c>
      <c r="M45">
        <f t="shared" si="5"/>
        <v>253</v>
      </c>
      <c r="N45">
        <v>9</v>
      </c>
      <c r="O45">
        <v>0</v>
      </c>
      <c r="P45">
        <v>37500</v>
      </c>
      <c r="Q45" t="s">
        <v>24</v>
      </c>
      <c r="R45">
        <v>50</v>
      </c>
      <c r="W45">
        <f t="shared" si="16"/>
        <v>10050</v>
      </c>
      <c r="X45">
        <f t="shared" si="17"/>
        <v>1275</v>
      </c>
      <c r="Y4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</v>
      </c>
      <c r="Z45" t="str">
        <f t="shared" si="19"/>
        <v>,"2":20,"6":35,"10":25,"15":40,"20":30,"25":35,"28":20,"34":40,"44":50</v>
      </c>
      <c r="AA45" t="str">
        <f t="shared" si="15"/>
        <v>"44":37500</v>
      </c>
      <c r="AB45" t="str">
        <f t="shared" si="20"/>
        <v>"44":50</v>
      </c>
    </row>
    <row r="46" spans="1:28" x14ac:dyDescent="0.3">
      <c r="A46">
        <v>45</v>
      </c>
      <c r="B46">
        <f t="shared" si="2"/>
        <v>0</v>
      </c>
      <c r="C46">
        <f t="shared" si="22"/>
        <v>263</v>
      </c>
      <c r="G46">
        <v>310</v>
      </c>
      <c r="H46">
        <f t="shared" si="3"/>
        <v>14</v>
      </c>
      <c r="I46" t="s">
        <v>131</v>
      </c>
      <c r="J46" t="s">
        <v>130</v>
      </c>
      <c r="L46" t="s">
        <v>132</v>
      </c>
      <c r="M46">
        <f t="shared" si="5"/>
        <v>263</v>
      </c>
      <c r="N46">
        <v>10</v>
      </c>
      <c r="O46">
        <v>0</v>
      </c>
      <c r="P46">
        <v>17700</v>
      </c>
      <c r="Q46" t="s">
        <v>21</v>
      </c>
      <c r="S46">
        <v>35</v>
      </c>
      <c r="U46">
        <v>2100</v>
      </c>
      <c r="W46">
        <f t="shared" si="16"/>
        <v>12150</v>
      </c>
      <c r="X46">
        <f t="shared" si="17"/>
        <v>1275</v>
      </c>
      <c r="Y4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</v>
      </c>
      <c r="Z46" t="str">
        <f t="shared" si="19"/>
        <v>,"2":20,"6":35,"10":25,"15":40,"20":30,"25":35,"28":20,"34":40,"44":50</v>
      </c>
      <c r="AA46" t="str">
        <f t="shared" si="15"/>
        <v>"45":17700</v>
      </c>
      <c r="AB46" t="str">
        <f t="shared" si="20"/>
        <v/>
      </c>
    </row>
    <row r="47" spans="1:28" x14ac:dyDescent="0.3">
      <c r="A47">
        <v>46</v>
      </c>
      <c r="B47">
        <f t="shared" si="2"/>
        <v>0</v>
      </c>
      <c r="C47">
        <f t="shared" si="22"/>
        <v>272</v>
      </c>
      <c r="G47">
        <v>324</v>
      </c>
      <c r="H47">
        <f t="shared" si="3"/>
        <v>14</v>
      </c>
      <c r="I47" t="s">
        <v>134</v>
      </c>
      <c r="J47" t="s">
        <v>133</v>
      </c>
      <c r="K47" t="s">
        <v>136</v>
      </c>
      <c r="L47" t="s">
        <v>135</v>
      </c>
      <c r="M47">
        <f t="shared" si="5"/>
        <v>272</v>
      </c>
      <c r="N47">
        <v>9</v>
      </c>
      <c r="O47">
        <v>1</v>
      </c>
      <c r="P47">
        <v>17500</v>
      </c>
      <c r="Q47" t="s">
        <v>23</v>
      </c>
      <c r="T47">
        <v>25</v>
      </c>
      <c r="V47">
        <v>250</v>
      </c>
      <c r="W47">
        <f t="shared" si="16"/>
        <v>12150</v>
      </c>
      <c r="X47">
        <f t="shared" si="17"/>
        <v>1525</v>
      </c>
      <c r="Y4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</v>
      </c>
      <c r="Z47" t="str">
        <f t="shared" si="19"/>
        <v>,"2":20,"6":35,"10":25,"15":40,"20":30,"25":35,"28":20,"34":40,"44":50</v>
      </c>
      <c r="AA47" t="str">
        <f t="shared" si="15"/>
        <v>"46":17500</v>
      </c>
      <c r="AB47" t="str">
        <f t="shared" si="20"/>
        <v/>
      </c>
    </row>
    <row r="48" spans="1:28" x14ac:dyDescent="0.3">
      <c r="A48">
        <v>47</v>
      </c>
      <c r="B48">
        <f t="shared" si="2"/>
        <v>0</v>
      </c>
      <c r="C48">
        <f t="shared" si="22"/>
        <v>283</v>
      </c>
      <c r="G48">
        <v>339</v>
      </c>
      <c r="H48">
        <f t="shared" si="3"/>
        <v>15</v>
      </c>
      <c r="I48" t="s">
        <v>138</v>
      </c>
      <c r="J48" t="s">
        <v>137</v>
      </c>
      <c r="K48" t="s">
        <v>139</v>
      </c>
      <c r="L48" t="s">
        <v>140</v>
      </c>
      <c r="M48">
        <f t="shared" si="5"/>
        <v>283</v>
      </c>
      <c r="N48">
        <v>11</v>
      </c>
      <c r="O48">
        <v>1.9990000000000001</v>
      </c>
      <c r="P48">
        <v>17900</v>
      </c>
      <c r="Q48" t="s">
        <v>22</v>
      </c>
      <c r="S48">
        <v>25</v>
      </c>
      <c r="T48">
        <v>15</v>
      </c>
      <c r="U48">
        <v>1300</v>
      </c>
      <c r="V48">
        <v>200</v>
      </c>
      <c r="W48">
        <f t="shared" si="16"/>
        <v>13450</v>
      </c>
      <c r="X48">
        <f t="shared" si="17"/>
        <v>1725</v>
      </c>
      <c r="Y4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</v>
      </c>
      <c r="Z48" t="str">
        <f t="shared" si="19"/>
        <v>,"2":20,"6":35,"10":25,"15":40,"20":30,"25":35,"28":20,"34":40,"44":50</v>
      </c>
      <c r="AA48" t="str">
        <f t="shared" si="15"/>
        <v>"47":17900</v>
      </c>
      <c r="AB48" t="str">
        <f t="shared" si="20"/>
        <v/>
      </c>
    </row>
    <row r="49" spans="1:28" x14ac:dyDescent="0.3">
      <c r="A49">
        <v>48</v>
      </c>
      <c r="B49">
        <f t="shared" si="2"/>
        <v>0</v>
      </c>
      <c r="C49">
        <f t="shared" si="22"/>
        <v>295</v>
      </c>
      <c r="G49">
        <v>351</v>
      </c>
      <c r="H49">
        <f t="shared" si="3"/>
        <v>12</v>
      </c>
      <c r="I49" t="s">
        <v>141</v>
      </c>
      <c r="J49" t="s">
        <v>142</v>
      </c>
      <c r="K49" t="s">
        <v>143</v>
      </c>
      <c r="L49" t="s">
        <v>144</v>
      </c>
      <c r="M49">
        <f t="shared" si="5"/>
        <v>295</v>
      </c>
      <c r="N49">
        <v>12</v>
      </c>
      <c r="O49">
        <v>1.9990000000000001</v>
      </c>
      <c r="P49">
        <v>17300</v>
      </c>
      <c r="Q49" t="s">
        <v>21</v>
      </c>
      <c r="S49">
        <v>30</v>
      </c>
      <c r="U49">
        <v>1800</v>
      </c>
      <c r="W49">
        <f t="shared" si="16"/>
        <v>15250</v>
      </c>
      <c r="X49">
        <f t="shared" si="17"/>
        <v>1725</v>
      </c>
      <c r="Y4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</v>
      </c>
      <c r="Z49" t="str">
        <f t="shared" si="19"/>
        <v>,"2":20,"6":35,"10":25,"15":40,"20":30,"25":35,"28":20,"34":40,"44":50</v>
      </c>
      <c r="AA49" t="str">
        <f t="shared" si="15"/>
        <v>"48":17300</v>
      </c>
      <c r="AB49" t="str">
        <f t="shared" si="20"/>
        <v/>
      </c>
    </row>
    <row r="50" spans="1:28" x14ac:dyDescent="0.3">
      <c r="A50">
        <v>49</v>
      </c>
      <c r="B50">
        <f t="shared" si="2"/>
        <v>0</v>
      </c>
      <c r="C50">
        <f t="shared" si="22"/>
        <v>302</v>
      </c>
      <c r="G50">
        <v>370</v>
      </c>
      <c r="H50">
        <f t="shared" si="3"/>
        <v>19</v>
      </c>
      <c r="I50" t="s">
        <v>146</v>
      </c>
      <c r="J50" t="s">
        <v>145</v>
      </c>
      <c r="L50" t="s">
        <v>147</v>
      </c>
      <c r="M50">
        <f t="shared" si="5"/>
        <v>302</v>
      </c>
      <c r="N50">
        <v>7</v>
      </c>
      <c r="O50">
        <v>1.9990000000000001</v>
      </c>
      <c r="P50">
        <v>18200</v>
      </c>
      <c r="Q50" t="s">
        <v>39</v>
      </c>
      <c r="T50">
        <v>20</v>
      </c>
      <c r="V50">
        <v>260</v>
      </c>
      <c r="W50">
        <f t="shared" si="16"/>
        <v>15250</v>
      </c>
      <c r="X50">
        <f t="shared" si="17"/>
        <v>1985</v>
      </c>
      <c r="Y5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</v>
      </c>
      <c r="Z50" t="str">
        <f t="shared" si="19"/>
        <v>,"2":20,"6":35,"10":25,"15":40,"20":30,"25":35,"28":20,"34":40,"44":50</v>
      </c>
      <c r="AA50" t="str">
        <f t="shared" si="15"/>
        <v>"49":18200</v>
      </c>
      <c r="AB50" t="str">
        <f t="shared" si="20"/>
        <v/>
      </c>
    </row>
    <row r="51" spans="1:28" x14ac:dyDescent="0.3">
      <c r="A51">
        <v>50</v>
      </c>
      <c r="B51">
        <f t="shared" si="2"/>
        <v>0</v>
      </c>
      <c r="C51">
        <f t="shared" si="22"/>
        <v>310</v>
      </c>
      <c r="G51">
        <v>385</v>
      </c>
      <c r="H51">
        <f t="shared" si="3"/>
        <v>15</v>
      </c>
      <c r="I51" t="s">
        <v>149</v>
      </c>
      <c r="J51" t="s">
        <v>148</v>
      </c>
      <c r="K51" t="s">
        <v>151</v>
      </c>
      <c r="L51" t="s">
        <v>150</v>
      </c>
      <c r="M51">
        <f t="shared" si="5"/>
        <v>310</v>
      </c>
      <c r="N51">
        <v>8</v>
      </c>
      <c r="O51">
        <v>1.9990000000000001</v>
      </c>
      <c r="P51">
        <v>18500</v>
      </c>
      <c r="Q51" t="s">
        <v>26</v>
      </c>
      <c r="S51">
        <v>35</v>
      </c>
      <c r="U51">
        <v>1900</v>
      </c>
      <c r="W51">
        <f t="shared" si="16"/>
        <v>17150</v>
      </c>
      <c r="X51">
        <f t="shared" si="17"/>
        <v>1985</v>
      </c>
      <c r="Y5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</v>
      </c>
      <c r="Z51" t="str">
        <f t="shared" si="19"/>
        <v>,"2":20,"6":35,"10":25,"15":40,"20":30,"25":35,"28":20,"34":40,"44":50</v>
      </c>
      <c r="AA51" t="str">
        <f t="shared" ref="AA51:AA77" si="23">""""&amp;$A51&amp;""""&amp;""&amp;":"&amp;P51</f>
        <v>"50":18500</v>
      </c>
      <c r="AB51" t="str">
        <f t="shared" si="20"/>
        <v/>
      </c>
    </row>
    <row r="52" spans="1:28" x14ac:dyDescent="0.3">
      <c r="A52">
        <v>51</v>
      </c>
      <c r="B52">
        <f t="shared" si="2"/>
        <v>0</v>
      </c>
      <c r="C52">
        <f t="shared" si="22"/>
        <v>319</v>
      </c>
      <c r="G52">
        <v>399</v>
      </c>
      <c r="H52">
        <f t="shared" si="3"/>
        <v>14</v>
      </c>
      <c r="I52" t="s">
        <v>153</v>
      </c>
      <c r="J52" t="s">
        <v>152</v>
      </c>
      <c r="K52" t="s">
        <v>151</v>
      </c>
      <c r="L52" t="s">
        <v>154</v>
      </c>
      <c r="M52">
        <f t="shared" si="5"/>
        <v>319</v>
      </c>
      <c r="N52">
        <v>9</v>
      </c>
      <c r="O52">
        <v>2</v>
      </c>
      <c r="P52">
        <v>41000</v>
      </c>
      <c r="Q52" t="s">
        <v>3</v>
      </c>
      <c r="R52">
        <v>55</v>
      </c>
      <c r="W52">
        <f t="shared" si="16"/>
        <v>17150</v>
      </c>
      <c r="X52">
        <f t="shared" si="17"/>
        <v>1985</v>
      </c>
      <c r="Y5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</v>
      </c>
      <c r="Z52" t="str">
        <f t="shared" si="19"/>
        <v>,"2":20,"6":35,"10":25,"15":40,"20":30,"25":35,"28":20,"34":40,"44":50,"51":55</v>
      </c>
      <c r="AA52" t="str">
        <f t="shared" si="23"/>
        <v>"51":41000</v>
      </c>
      <c r="AB52" t="str">
        <f t="shared" si="20"/>
        <v>"51":55</v>
      </c>
    </row>
    <row r="53" spans="1:28" x14ac:dyDescent="0.3">
      <c r="A53">
        <v>52</v>
      </c>
      <c r="B53">
        <f t="shared" si="2"/>
        <v>0</v>
      </c>
      <c r="C53">
        <f t="shared" si="22"/>
        <v>329</v>
      </c>
      <c r="G53">
        <v>413</v>
      </c>
      <c r="H53">
        <f t="shared" si="3"/>
        <v>14</v>
      </c>
      <c r="I53" t="s">
        <v>156</v>
      </c>
      <c r="J53" t="s">
        <v>155</v>
      </c>
      <c r="L53" t="s">
        <v>157</v>
      </c>
      <c r="M53">
        <f t="shared" si="5"/>
        <v>329</v>
      </c>
      <c r="N53">
        <v>10</v>
      </c>
      <c r="O53">
        <v>3</v>
      </c>
      <c r="P53">
        <v>23200</v>
      </c>
      <c r="Q53" t="s">
        <v>22</v>
      </c>
      <c r="S53">
        <v>25</v>
      </c>
      <c r="T53">
        <v>20</v>
      </c>
      <c r="U53">
        <v>1600</v>
      </c>
      <c r="V53">
        <v>220</v>
      </c>
      <c r="W53">
        <f t="shared" si="16"/>
        <v>18750</v>
      </c>
      <c r="X53">
        <f t="shared" si="17"/>
        <v>2205</v>
      </c>
      <c r="Y5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</v>
      </c>
      <c r="Z53" t="str">
        <f t="shared" si="19"/>
        <v>,"2":20,"6":35,"10":25,"15":40,"20":30,"25":35,"28":20,"34":40,"44":50,"51":55</v>
      </c>
      <c r="AA53" t="str">
        <f t="shared" si="23"/>
        <v>"52":23200</v>
      </c>
      <c r="AB53" t="str">
        <f t="shared" si="20"/>
        <v/>
      </c>
    </row>
    <row r="54" spans="1:28" x14ac:dyDescent="0.3">
      <c r="A54">
        <v>53</v>
      </c>
      <c r="B54">
        <f t="shared" si="2"/>
        <v>0</v>
      </c>
      <c r="C54">
        <f t="shared" si="22"/>
        <v>338</v>
      </c>
      <c r="G54">
        <v>428</v>
      </c>
      <c r="H54">
        <f t="shared" si="3"/>
        <v>15</v>
      </c>
      <c r="I54" t="s">
        <v>159</v>
      </c>
      <c r="J54" t="s">
        <v>158</v>
      </c>
      <c r="K54" t="s">
        <v>160</v>
      </c>
      <c r="L54" t="s">
        <v>161</v>
      </c>
      <c r="M54">
        <f t="shared" si="5"/>
        <v>338</v>
      </c>
      <c r="N54">
        <v>9</v>
      </c>
      <c r="O54">
        <v>3.9990000000000001</v>
      </c>
      <c r="P54">
        <v>23000</v>
      </c>
      <c r="Q54" t="s">
        <v>26</v>
      </c>
      <c r="S54">
        <v>30</v>
      </c>
      <c r="U54">
        <v>1800</v>
      </c>
      <c r="W54">
        <f t="shared" si="16"/>
        <v>20550</v>
      </c>
      <c r="X54">
        <f t="shared" si="17"/>
        <v>2205</v>
      </c>
      <c r="Y5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</v>
      </c>
      <c r="Z54" t="str">
        <f t="shared" si="19"/>
        <v>,"2":20,"6":35,"10":25,"15":40,"20":30,"25":35,"28":20,"34":40,"44":50,"51":55</v>
      </c>
      <c r="AA54" t="str">
        <f t="shared" si="23"/>
        <v>"53":23000</v>
      </c>
      <c r="AB54" t="str">
        <f t="shared" si="20"/>
        <v/>
      </c>
    </row>
    <row r="55" spans="1:28" x14ac:dyDescent="0.3">
      <c r="A55">
        <v>54</v>
      </c>
      <c r="B55">
        <f t="shared" si="2"/>
        <v>0</v>
      </c>
      <c r="C55">
        <f t="shared" si="22"/>
        <v>348</v>
      </c>
      <c r="G55">
        <v>447</v>
      </c>
      <c r="H55">
        <f t="shared" si="3"/>
        <v>19</v>
      </c>
      <c r="I55" t="s">
        <v>163</v>
      </c>
      <c r="J55" t="s">
        <v>162</v>
      </c>
      <c r="K55" t="s">
        <v>164</v>
      </c>
      <c r="L55" t="s">
        <v>165</v>
      </c>
      <c r="M55">
        <f t="shared" si="5"/>
        <v>348</v>
      </c>
      <c r="N55">
        <v>10</v>
      </c>
      <c r="O55">
        <v>3.9990000000000001</v>
      </c>
      <c r="P55">
        <v>22700</v>
      </c>
      <c r="Q55" t="s">
        <v>25</v>
      </c>
      <c r="T55">
        <v>25</v>
      </c>
      <c r="V55">
        <v>270</v>
      </c>
      <c r="W55">
        <f t="shared" si="16"/>
        <v>20550</v>
      </c>
      <c r="X55">
        <f t="shared" si="17"/>
        <v>2475</v>
      </c>
      <c r="Y5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</v>
      </c>
      <c r="Z55" t="str">
        <f t="shared" si="19"/>
        <v>,"2":20,"6":35,"10":25,"15":40,"20":30,"25":35,"28":20,"34":40,"44":50,"51":55</v>
      </c>
      <c r="AA55" t="str">
        <f t="shared" si="23"/>
        <v>"54":22700</v>
      </c>
      <c r="AB55" t="str">
        <f t="shared" si="20"/>
        <v/>
      </c>
    </row>
    <row r="56" spans="1:28" x14ac:dyDescent="0.3">
      <c r="A56">
        <v>55</v>
      </c>
      <c r="B56">
        <f t="shared" si="2"/>
        <v>0</v>
      </c>
      <c r="C56">
        <f t="shared" si="22"/>
        <v>357</v>
      </c>
      <c r="G56">
        <v>458</v>
      </c>
      <c r="H56">
        <f t="shared" si="3"/>
        <v>11</v>
      </c>
      <c r="I56" t="s">
        <v>167</v>
      </c>
      <c r="J56" t="s">
        <v>166</v>
      </c>
      <c r="K56" t="s">
        <v>168</v>
      </c>
      <c r="L56" t="s">
        <v>169</v>
      </c>
      <c r="M56">
        <f t="shared" si="5"/>
        <v>357</v>
      </c>
      <c r="N56">
        <v>9</v>
      </c>
      <c r="O56">
        <v>3.9990000000000001</v>
      </c>
      <c r="P56">
        <v>23200</v>
      </c>
      <c r="Q56" t="s">
        <v>26</v>
      </c>
      <c r="S56">
        <v>30</v>
      </c>
      <c r="U56">
        <v>2000</v>
      </c>
      <c r="W56">
        <f t="shared" si="16"/>
        <v>22550</v>
      </c>
      <c r="X56">
        <f t="shared" si="17"/>
        <v>2475</v>
      </c>
      <c r="Y5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</v>
      </c>
      <c r="Z56" t="str">
        <f t="shared" si="19"/>
        <v>,"2":20,"6":35,"10":25,"15":40,"20":30,"25":35,"28":20,"34":40,"44":50,"51":55</v>
      </c>
      <c r="AA56" t="str">
        <f t="shared" si="23"/>
        <v>"55":23200</v>
      </c>
      <c r="AB56" t="str">
        <f t="shared" si="20"/>
        <v/>
      </c>
    </row>
    <row r="57" spans="1:28" x14ac:dyDescent="0.3">
      <c r="A57">
        <v>56</v>
      </c>
      <c r="B57">
        <f t="shared" si="2"/>
        <v>0</v>
      </c>
      <c r="C57">
        <f t="shared" si="22"/>
        <v>368</v>
      </c>
      <c r="G57">
        <v>486</v>
      </c>
      <c r="H57">
        <f t="shared" si="3"/>
        <v>28</v>
      </c>
      <c r="I57" t="s">
        <v>170</v>
      </c>
      <c r="J57" t="s">
        <v>166</v>
      </c>
      <c r="K57" t="s">
        <v>171</v>
      </c>
      <c r="L57" t="s">
        <v>172</v>
      </c>
      <c r="M57">
        <f t="shared" si="5"/>
        <v>368</v>
      </c>
      <c r="N57">
        <v>11</v>
      </c>
      <c r="O57">
        <v>3.9990000000000001</v>
      </c>
      <c r="P57">
        <v>24000</v>
      </c>
      <c r="Q57" t="s">
        <v>28</v>
      </c>
      <c r="S57">
        <v>25</v>
      </c>
      <c r="T57">
        <v>15</v>
      </c>
      <c r="U57">
        <v>1800</v>
      </c>
      <c r="V57">
        <v>230</v>
      </c>
      <c r="W57">
        <f t="shared" si="16"/>
        <v>24350</v>
      </c>
      <c r="X57">
        <f t="shared" si="17"/>
        <v>2705</v>
      </c>
      <c r="Y5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</v>
      </c>
      <c r="Z57" t="str">
        <f t="shared" si="19"/>
        <v>,"2":20,"6":35,"10":25,"15":40,"20":30,"25":35,"28":20,"34":40,"44":50,"51":55</v>
      </c>
      <c r="AA57" t="str">
        <f t="shared" si="23"/>
        <v>"56":24000</v>
      </c>
      <c r="AB57" t="str">
        <f t="shared" si="20"/>
        <v/>
      </c>
    </row>
    <row r="58" spans="1:28" x14ac:dyDescent="0.3">
      <c r="A58">
        <v>57</v>
      </c>
      <c r="B58">
        <f t="shared" si="2"/>
        <v>0</v>
      </c>
      <c r="C58">
        <f t="shared" si="22"/>
        <v>378</v>
      </c>
      <c r="G58">
        <v>505</v>
      </c>
      <c r="H58">
        <f t="shared" si="3"/>
        <v>19</v>
      </c>
      <c r="I58" t="s">
        <v>174</v>
      </c>
      <c r="J58" t="s">
        <v>173</v>
      </c>
      <c r="L58" t="s">
        <v>175</v>
      </c>
      <c r="M58">
        <f t="shared" si="5"/>
        <v>378</v>
      </c>
      <c r="N58">
        <v>10</v>
      </c>
      <c r="O58">
        <v>3.9990000000000001</v>
      </c>
      <c r="P58">
        <v>23500</v>
      </c>
      <c r="Q58" t="s">
        <v>26</v>
      </c>
      <c r="S58">
        <v>30</v>
      </c>
      <c r="U58">
        <v>2200</v>
      </c>
      <c r="W58">
        <f t="shared" si="16"/>
        <v>26550</v>
      </c>
      <c r="X58">
        <f t="shared" si="17"/>
        <v>2705</v>
      </c>
      <c r="Y5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</v>
      </c>
      <c r="Z58" t="str">
        <f t="shared" si="19"/>
        <v>,"2":20,"6":35,"10":25,"15":40,"20":30,"25":35,"28":20,"34":40,"44":50,"51":55</v>
      </c>
      <c r="AA58" t="str">
        <f t="shared" si="23"/>
        <v>"57":23500</v>
      </c>
      <c r="AB58" t="str">
        <f t="shared" si="20"/>
        <v/>
      </c>
    </row>
    <row r="59" spans="1:28" x14ac:dyDescent="0.3">
      <c r="A59">
        <v>58</v>
      </c>
      <c r="B59">
        <f t="shared" si="2"/>
        <v>0</v>
      </c>
      <c r="C59">
        <f t="shared" si="22"/>
        <v>389</v>
      </c>
      <c r="G59">
        <v>523</v>
      </c>
      <c r="H59">
        <f t="shared" si="3"/>
        <v>18</v>
      </c>
      <c r="I59" t="s">
        <v>177</v>
      </c>
      <c r="J59" t="s">
        <v>176</v>
      </c>
      <c r="K59" t="s">
        <v>178</v>
      </c>
      <c r="L59" t="s">
        <v>179</v>
      </c>
      <c r="M59">
        <f t="shared" si="5"/>
        <v>389</v>
      </c>
      <c r="N59">
        <v>11</v>
      </c>
      <c r="O59">
        <v>3.9990000000000001</v>
      </c>
      <c r="P59">
        <v>23800</v>
      </c>
      <c r="Q59" t="s">
        <v>23</v>
      </c>
      <c r="T59">
        <v>20</v>
      </c>
      <c r="V59">
        <v>310</v>
      </c>
      <c r="W59">
        <f t="shared" si="16"/>
        <v>26550</v>
      </c>
      <c r="X59">
        <f t="shared" si="17"/>
        <v>3015</v>
      </c>
      <c r="Y5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</v>
      </c>
      <c r="Z59" t="str">
        <f t="shared" si="19"/>
        <v>,"2":20,"6":35,"10":25,"15":40,"20":30,"25":35,"28":20,"34":40,"44":50,"51":55</v>
      </c>
      <c r="AA59" t="str">
        <f t="shared" si="23"/>
        <v>"58":23800</v>
      </c>
      <c r="AB59" t="str">
        <f t="shared" si="20"/>
        <v/>
      </c>
    </row>
    <row r="60" spans="1:28" x14ac:dyDescent="0.3">
      <c r="A60">
        <v>59</v>
      </c>
      <c r="B60">
        <f t="shared" si="2"/>
        <v>0</v>
      </c>
      <c r="C60">
        <f t="shared" si="22"/>
        <v>399</v>
      </c>
      <c r="G60">
        <v>542</v>
      </c>
      <c r="H60">
        <f t="shared" si="3"/>
        <v>19</v>
      </c>
      <c r="I60" t="s">
        <v>181</v>
      </c>
      <c r="J60" t="s">
        <v>180</v>
      </c>
      <c r="K60" t="s">
        <v>182</v>
      </c>
      <c r="L60" t="s">
        <v>183</v>
      </c>
      <c r="M60">
        <f t="shared" si="5"/>
        <v>399</v>
      </c>
      <c r="N60">
        <v>10</v>
      </c>
      <c r="O60">
        <v>4</v>
      </c>
      <c r="P60">
        <v>52000</v>
      </c>
      <c r="Q60" t="s">
        <v>24</v>
      </c>
      <c r="R60">
        <v>50</v>
      </c>
      <c r="W60">
        <f t="shared" si="16"/>
        <v>26550</v>
      </c>
      <c r="X60">
        <f t="shared" si="17"/>
        <v>3015</v>
      </c>
      <c r="Y6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</v>
      </c>
      <c r="Z60" t="str">
        <f t="shared" si="19"/>
        <v>,"2":20,"6":35,"10":25,"15":40,"20":30,"25":35,"28":20,"34":40,"44":50,"51":55,"59":50</v>
      </c>
      <c r="AA60" t="str">
        <f t="shared" si="23"/>
        <v>"59":52000</v>
      </c>
      <c r="AB60" t="str">
        <f t="shared" si="20"/>
        <v>"59":50</v>
      </c>
    </row>
    <row r="61" spans="1:28" x14ac:dyDescent="0.3">
      <c r="A61">
        <v>60</v>
      </c>
      <c r="B61">
        <f t="shared" si="2"/>
        <v>0</v>
      </c>
      <c r="C61">
        <f t="shared" si="22"/>
        <v>411</v>
      </c>
      <c r="G61">
        <v>566</v>
      </c>
      <c r="H61">
        <f t="shared" si="3"/>
        <v>24</v>
      </c>
      <c r="I61" t="s">
        <v>186</v>
      </c>
      <c r="J61" t="s">
        <v>184</v>
      </c>
      <c r="L61" t="s">
        <v>185</v>
      </c>
      <c r="M61">
        <f t="shared" si="5"/>
        <v>411</v>
      </c>
      <c r="N61">
        <v>12</v>
      </c>
      <c r="O61">
        <v>5</v>
      </c>
      <c r="P61">
        <v>28500</v>
      </c>
      <c r="Q61" t="s">
        <v>21</v>
      </c>
      <c r="S61">
        <v>40</v>
      </c>
      <c r="U61">
        <v>2400</v>
      </c>
      <c r="W61">
        <f t="shared" si="16"/>
        <v>28950</v>
      </c>
      <c r="X61">
        <f t="shared" si="17"/>
        <v>3015</v>
      </c>
      <c r="Y6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</v>
      </c>
      <c r="Z61" t="str">
        <f t="shared" si="19"/>
        <v>,"2":20,"6":35,"10":25,"15":40,"20":30,"25":35,"28":20,"34":40,"44":50,"51":55,"59":50</v>
      </c>
      <c r="AA61" t="str">
        <f t="shared" si="23"/>
        <v>"60":28500</v>
      </c>
      <c r="AB61" t="str">
        <f t="shared" si="20"/>
        <v/>
      </c>
    </row>
    <row r="62" spans="1:28" x14ac:dyDescent="0.3">
      <c r="A62">
        <v>61</v>
      </c>
      <c r="B62">
        <f t="shared" si="2"/>
        <v>0</v>
      </c>
      <c r="C62">
        <f t="shared" si="22"/>
        <v>422</v>
      </c>
      <c r="G62">
        <v>595</v>
      </c>
      <c r="H62">
        <f t="shared" si="3"/>
        <v>29</v>
      </c>
      <c r="I62" t="s">
        <v>188</v>
      </c>
      <c r="J62" t="s">
        <v>187</v>
      </c>
      <c r="K62" t="s">
        <v>189</v>
      </c>
      <c r="L62" t="s">
        <v>190</v>
      </c>
      <c r="M62">
        <f t="shared" si="5"/>
        <v>422</v>
      </c>
      <c r="N62">
        <v>11</v>
      </c>
      <c r="O62">
        <v>6</v>
      </c>
      <c r="P62">
        <v>28000</v>
      </c>
      <c r="Q62" t="s">
        <v>25</v>
      </c>
      <c r="T62">
        <v>20</v>
      </c>
      <c r="V62">
        <v>470</v>
      </c>
      <c r="W62">
        <f t="shared" si="16"/>
        <v>28950</v>
      </c>
      <c r="X62">
        <f t="shared" si="17"/>
        <v>3485</v>
      </c>
      <c r="Y6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</v>
      </c>
      <c r="Z62" t="str">
        <f t="shared" si="19"/>
        <v>,"2":20,"6":35,"10":25,"15":40,"20":30,"25":35,"28":20,"34":40,"44":50,"51":55,"59":50</v>
      </c>
      <c r="AA62" t="str">
        <f t="shared" si="23"/>
        <v>"61":28000</v>
      </c>
      <c r="AB62" t="str">
        <f t="shared" si="20"/>
        <v/>
      </c>
    </row>
    <row r="63" spans="1:28" x14ac:dyDescent="0.3">
      <c r="A63">
        <v>62</v>
      </c>
      <c r="B63">
        <f t="shared" si="2"/>
        <v>0</v>
      </c>
      <c r="C63">
        <f t="shared" si="22"/>
        <v>432</v>
      </c>
      <c r="G63">
        <v>609</v>
      </c>
      <c r="H63">
        <f t="shared" si="3"/>
        <v>14</v>
      </c>
      <c r="I63" t="s">
        <v>191</v>
      </c>
      <c r="J63" t="s">
        <v>187</v>
      </c>
      <c r="K63" t="s">
        <v>192</v>
      </c>
      <c r="L63" t="s">
        <v>193</v>
      </c>
      <c r="M63">
        <f t="shared" si="5"/>
        <v>432</v>
      </c>
      <c r="N63">
        <v>10</v>
      </c>
      <c r="O63">
        <v>6</v>
      </c>
      <c r="P63">
        <v>28700</v>
      </c>
      <c r="Q63" t="s">
        <v>22</v>
      </c>
      <c r="S63">
        <v>25</v>
      </c>
      <c r="T63">
        <v>15</v>
      </c>
      <c r="U63">
        <v>2100</v>
      </c>
      <c r="V63">
        <v>780</v>
      </c>
      <c r="W63">
        <f t="shared" si="16"/>
        <v>31050</v>
      </c>
      <c r="X63">
        <f t="shared" si="17"/>
        <v>4265</v>
      </c>
      <c r="Y6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</v>
      </c>
      <c r="Z63" t="str">
        <f t="shared" si="19"/>
        <v>,"2":20,"6":35,"10":25,"15":40,"20":30,"25":35,"28":20,"34":40,"44":50,"51":55,"59":50</v>
      </c>
      <c r="AA63" t="str">
        <f t="shared" si="23"/>
        <v>"62":28700</v>
      </c>
      <c r="AB63" t="str">
        <f t="shared" si="20"/>
        <v/>
      </c>
    </row>
    <row r="64" spans="1:28" x14ac:dyDescent="0.3">
      <c r="A64">
        <v>63</v>
      </c>
      <c r="B64">
        <f t="shared" si="2"/>
        <v>0</v>
      </c>
      <c r="C64">
        <f t="shared" si="22"/>
        <v>443</v>
      </c>
      <c r="G64">
        <v>634</v>
      </c>
      <c r="H64">
        <f t="shared" si="3"/>
        <v>25</v>
      </c>
      <c r="I64" t="s">
        <v>196</v>
      </c>
      <c r="J64" t="s">
        <v>194</v>
      </c>
      <c r="K64" t="s">
        <v>195</v>
      </c>
      <c r="L64" t="s">
        <v>240</v>
      </c>
      <c r="M64">
        <f t="shared" si="5"/>
        <v>443</v>
      </c>
      <c r="N64">
        <v>11</v>
      </c>
      <c r="O64">
        <v>7</v>
      </c>
      <c r="P64">
        <v>28500</v>
      </c>
      <c r="Q64" t="s">
        <v>21</v>
      </c>
      <c r="S64">
        <v>35</v>
      </c>
      <c r="U64">
        <v>3300</v>
      </c>
      <c r="W64">
        <f t="shared" si="16"/>
        <v>34350</v>
      </c>
      <c r="X64">
        <f t="shared" si="17"/>
        <v>4265</v>
      </c>
      <c r="Y6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</v>
      </c>
      <c r="Z64" t="str">
        <f t="shared" si="19"/>
        <v>,"2":20,"6":35,"10":25,"15":40,"20":30,"25":35,"28":20,"34":40,"44":50,"51":55,"59":50</v>
      </c>
      <c r="AA64" t="str">
        <f t="shared" si="23"/>
        <v>"63":28500</v>
      </c>
      <c r="AB64" t="str">
        <f t="shared" si="20"/>
        <v/>
      </c>
    </row>
    <row r="65" spans="1:28" x14ac:dyDescent="0.3">
      <c r="A65">
        <v>64</v>
      </c>
      <c r="B65">
        <f t="shared" si="2"/>
        <v>0</v>
      </c>
      <c r="C65">
        <f t="shared" si="22"/>
        <v>455</v>
      </c>
      <c r="G65">
        <v>664</v>
      </c>
      <c r="H65">
        <f t="shared" si="3"/>
        <v>30</v>
      </c>
      <c r="I65" t="s">
        <v>198</v>
      </c>
      <c r="J65" t="s">
        <v>197</v>
      </c>
      <c r="K65" t="s">
        <v>199</v>
      </c>
      <c r="L65" t="s">
        <v>200</v>
      </c>
      <c r="M65">
        <f t="shared" si="5"/>
        <v>455</v>
      </c>
      <c r="N65">
        <v>12</v>
      </c>
      <c r="O65">
        <v>8.9990000000000006</v>
      </c>
      <c r="P65">
        <v>29200</v>
      </c>
      <c r="Q65" t="s">
        <v>25</v>
      </c>
      <c r="T65">
        <v>20</v>
      </c>
      <c r="V65">
        <v>1500</v>
      </c>
      <c r="W65">
        <f t="shared" si="16"/>
        <v>34350</v>
      </c>
      <c r="X65">
        <f t="shared" si="17"/>
        <v>5765</v>
      </c>
      <c r="Y6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</v>
      </c>
      <c r="Z65" t="str">
        <f t="shared" si="19"/>
        <v>,"2":20,"6":35,"10":25,"15":40,"20":30,"25":35,"28":20,"34":40,"44":50,"51":55,"59":50</v>
      </c>
      <c r="AA65" t="str">
        <f t="shared" si="23"/>
        <v>"64":29200</v>
      </c>
      <c r="AB65" t="str">
        <f t="shared" si="20"/>
        <v/>
      </c>
    </row>
    <row r="66" spans="1:28" x14ac:dyDescent="0.3">
      <c r="A66">
        <v>65</v>
      </c>
      <c r="B66">
        <f t="shared" si="2"/>
        <v>0</v>
      </c>
      <c r="C66">
        <f t="shared" ref="C66:C77" si="24">IF(NOT(ISBLANK(D66)),D66,
IF(ISBLANK(E66),M66,""))</f>
        <v>465</v>
      </c>
      <c r="G66">
        <v>697</v>
      </c>
      <c r="H66">
        <f t="shared" si="3"/>
        <v>33</v>
      </c>
      <c r="I66" t="s">
        <v>202</v>
      </c>
      <c r="J66" t="s">
        <v>201</v>
      </c>
      <c r="K66" t="s">
        <v>199</v>
      </c>
      <c r="L66" t="s">
        <v>203</v>
      </c>
      <c r="M66">
        <f t="shared" si="5"/>
        <v>465</v>
      </c>
      <c r="N66">
        <v>10</v>
      </c>
      <c r="O66">
        <v>8.9990000000000006</v>
      </c>
      <c r="P66">
        <v>29500</v>
      </c>
      <c r="Q66" t="s">
        <v>26</v>
      </c>
      <c r="S66">
        <v>30</v>
      </c>
      <c r="U66">
        <v>6410</v>
      </c>
      <c r="W66">
        <f t="shared" si="16"/>
        <v>40760</v>
      </c>
      <c r="X66">
        <f t="shared" si="17"/>
        <v>5765</v>
      </c>
      <c r="Y6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</v>
      </c>
      <c r="Z66" t="str">
        <f t="shared" si="19"/>
        <v>,"2":20,"6":35,"10":25,"15":40,"20":30,"25":35,"28":20,"34":40,"44":50,"51":55,"59":50</v>
      </c>
      <c r="AA66" t="str">
        <f t="shared" si="23"/>
        <v>"65":29500</v>
      </c>
      <c r="AB66" t="str">
        <f t="shared" si="20"/>
        <v/>
      </c>
    </row>
    <row r="67" spans="1:28" x14ac:dyDescent="0.3">
      <c r="A67">
        <v>66</v>
      </c>
      <c r="B67">
        <f t="shared" ref="B67:B77" si="25">IF(LEN(C67)=0,1,0)</f>
        <v>0</v>
      </c>
      <c r="C67">
        <f t="shared" si="24"/>
        <v>477</v>
      </c>
      <c r="G67">
        <v>724</v>
      </c>
      <c r="H67">
        <f t="shared" si="3"/>
        <v>27</v>
      </c>
      <c r="I67" t="s">
        <v>204</v>
      </c>
      <c r="J67" t="s">
        <v>201</v>
      </c>
      <c r="K67" t="s">
        <v>205</v>
      </c>
      <c r="L67" t="s">
        <v>206</v>
      </c>
      <c r="M67">
        <f t="shared" si="5"/>
        <v>477</v>
      </c>
      <c r="N67">
        <v>12</v>
      </c>
      <c r="O67">
        <v>8.9990000000000006</v>
      </c>
      <c r="P67">
        <v>29000</v>
      </c>
      <c r="Q67" t="s">
        <v>22</v>
      </c>
      <c r="S67">
        <v>25</v>
      </c>
      <c r="T67">
        <v>15</v>
      </c>
      <c r="U67">
        <v>8500</v>
      </c>
      <c r="V67">
        <v>1900</v>
      </c>
      <c r="W67">
        <f t="shared" si="16"/>
        <v>49260</v>
      </c>
      <c r="X67">
        <f t="shared" si="17"/>
        <v>7665</v>
      </c>
      <c r="Y6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</v>
      </c>
      <c r="Z67" t="str">
        <f t="shared" si="19"/>
        <v>,"2":20,"6":35,"10":25,"15":40,"20":30,"25":35,"28":20,"34":40,"44":50,"51":55,"59":50</v>
      </c>
      <c r="AA67" t="str">
        <f t="shared" si="23"/>
        <v>"66":29000</v>
      </c>
      <c r="AB67" t="str">
        <f t="shared" si="20"/>
        <v/>
      </c>
    </row>
    <row r="68" spans="1:28" x14ac:dyDescent="0.3">
      <c r="A68">
        <v>67</v>
      </c>
      <c r="B68">
        <f t="shared" si="25"/>
        <v>0</v>
      </c>
      <c r="C68">
        <f t="shared" si="24"/>
        <v>488</v>
      </c>
      <c r="G68">
        <v>746</v>
      </c>
      <c r="H68">
        <f t="shared" si="3"/>
        <v>22</v>
      </c>
      <c r="I68" t="s">
        <v>208</v>
      </c>
      <c r="J68" t="s">
        <v>207</v>
      </c>
      <c r="K68" t="s">
        <v>209</v>
      </c>
      <c r="L68" t="s">
        <v>210</v>
      </c>
      <c r="M68">
        <f t="shared" ref="M68:M77" si="26">M67+N68</f>
        <v>488</v>
      </c>
      <c r="N68">
        <v>11</v>
      </c>
      <c r="O68">
        <v>8.9990000000000006</v>
      </c>
      <c r="P68">
        <v>29700</v>
      </c>
      <c r="Q68" t="s">
        <v>26</v>
      </c>
      <c r="S68">
        <v>30</v>
      </c>
      <c r="U68">
        <v>9700</v>
      </c>
      <c r="W68">
        <f t="shared" si="16"/>
        <v>58960</v>
      </c>
      <c r="X68">
        <f t="shared" si="17"/>
        <v>7665</v>
      </c>
      <c r="Y6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</v>
      </c>
      <c r="Z68" t="str">
        <f t="shared" si="19"/>
        <v>,"2":20,"6":35,"10":25,"15":40,"20":30,"25":35,"28":20,"34":40,"44":50,"51":55,"59":50</v>
      </c>
      <c r="AA68" t="str">
        <f t="shared" si="23"/>
        <v>"67":29700</v>
      </c>
      <c r="AB68" t="str">
        <f t="shared" si="20"/>
        <v/>
      </c>
    </row>
    <row r="69" spans="1:28" x14ac:dyDescent="0.3">
      <c r="A69">
        <v>68</v>
      </c>
      <c r="B69">
        <f t="shared" si="25"/>
        <v>0</v>
      </c>
      <c r="C69">
        <f t="shared" si="24"/>
        <v>500</v>
      </c>
      <c r="G69">
        <v>780</v>
      </c>
      <c r="H69">
        <f t="shared" si="3"/>
        <v>34</v>
      </c>
      <c r="I69" t="s">
        <v>213</v>
      </c>
      <c r="J69" t="s">
        <v>211</v>
      </c>
      <c r="K69" t="s">
        <v>212</v>
      </c>
      <c r="L69" t="s">
        <v>214</v>
      </c>
      <c r="M69">
        <f t="shared" si="26"/>
        <v>500</v>
      </c>
      <c r="N69">
        <v>12</v>
      </c>
      <c r="O69">
        <v>8.9990000000000006</v>
      </c>
      <c r="P69">
        <v>29500</v>
      </c>
      <c r="Q69" t="s">
        <v>25</v>
      </c>
      <c r="T69">
        <v>20</v>
      </c>
      <c r="V69">
        <v>2700</v>
      </c>
      <c r="W69">
        <f t="shared" si="16"/>
        <v>58960</v>
      </c>
      <c r="X69">
        <f t="shared" si="17"/>
        <v>10365</v>
      </c>
      <c r="Y6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</v>
      </c>
      <c r="Z69" t="str">
        <f t="shared" si="19"/>
        <v>,"2":20,"6":35,"10":25,"15":40,"20":30,"25":35,"28":20,"34":40,"44":50,"51":55,"59":50</v>
      </c>
      <c r="AA69" t="str">
        <f t="shared" si="23"/>
        <v>"68":29500</v>
      </c>
      <c r="AB69" t="str">
        <f t="shared" si="20"/>
        <v/>
      </c>
    </row>
    <row r="70" spans="1:28" x14ac:dyDescent="0.3">
      <c r="A70">
        <v>69</v>
      </c>
      <c r="B70">
        <f t="shared" si="25"/>
        <v>0</v>
      </c>
      <c r="C70">
        <f t="shared" si="24"/>
        <v>511</v>
      </c>
      <c r="G70">
        <v>825</v>
      </c>
      <c r="H70">
        <f t="shared" si="3"/>
        <v>45</v>
      </c>
      <c r="I70" t="s">
        <v>216</v>
      </c>
      <c r="J70" t="s">
        <v>215</v>
      </c>
      <c r="K70" t="s">
        <v>217</v>
      </c>
      <c r="L70" t="s">
        <v>218</v>
      </c>
      <c r="M70">
        <f t="shared" si="26"/>
        <v>511</v>
      </c>
      <c r="N70">
        <v>11</v>
      </c>
      <c r="O70">
        <v>8.9990000000000006</v>
      </c>
      <c r="P70">
        <v>29900</v>
      </c>
      <c r="Q70" t="s">
        <v>26</v>
      </c>
      <c r="S70">
        <v>40</v>
      </c>
      <c r="U70">
        <v>11000</v>
      </c>
      <c r="W70">
        <f t="shared" si="16"/>
        <v>69960</v>
      </c>
      <c r="X70">
        <f t="shared" si="17"/>
        <v>10365</v>
      </c>
      <c r="Y7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</v>
      </c>
      <c r="Z70" t="str">
        <f t="shared" si="19"/>
        <v>,"2":20,"6":35,"10":25,"15":40,"20":30,"25":35,"28":20,"34":40,"44":50,"51":55,"59":50</v>
      </c>
      <c r="AA70" t="str">
        <f t="shared" si="23"/>
        <v>"69":29900</v>
      </c>
      <c r="AB70" t="str">
        <f t="shared" si="20"/>
        <v/>
      </c>
    </row>
    <row r="71" spans="1:28" x14ac:dyDescent="0.3">
      <c r="A71">
        <v>70</v>
      </c>
      <c r="B71">
        <f t="shared" si="25"/>
        <v>0</v>
      </c>
      <c r="C71">
        <f t="shared" si="24"/>
        <v>523</v>
      </c>
      <c r="G71">
        <v>854</v>
      </c>
      <c r="H71">
        <f t="shared" si="3"/>
        <v>29</v>
      </c>
      <c r="I71" t="s">
        <v>220</v>
      </c>
      <c r="J71" t="s">
        <v>219</v>
      </c>
      <c r="K71" t="s">
        <v>221</v>
      </c>
      <c r="L71" t="s">
        <v>222</v>
      </c>
      <c r="M71">
        <f t="shared" si="26"/>
        <v>523</v>
      </c>
      <c r="N71">
        <v>12</v>
      </c>
      <c r="O71">
        <v>10.999000000000001</v>
      </c>
      <c r="P71">
        <v>64000</v>
      </c>
      <c r="Q71" t="s">
        <v>24</v>
      </c>
      <c r="R71">
        <v>60</v>
      </c>
      <c r="W71">
        <f t="shared" si="16"/>
        <v>69960</v>
      </c>
      <c r="X71">
        <f t="shared" si="17"/>
        <v>10365</v>
      </c>
      <c r="Y7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</v>
      </c>
      <c r="Z71" t="str">
        <f t="shared" si="19"/>
        <v>,"2":20,"6":35,"10":25,"15":40,"20":30,"25":35,"28":20,"34":40,"44":50,"51":55,"59":50,"70":60</v>
      </c>
      <c r="AA71" t="str">
        <f t="shared" si="23"/>
        <v>"70":64000</v>
      </c>
      <c r="AB71" t="str">
        <f t="shared" si="20"/>
        <v>"70":60</v>
      </c>
    </row>
    <row r="72" spans="1:28" x14ac:dyDescent="0.3">
      <c r="A72">
        <v>71</v>
      </c>
      <c r="B72">
        <f t="shared" si="25"/>
        <v>0</v>
      </c>
      <c r="C72">
        <f t="shared" si="24"/>
        <v>534</v>
      </c>
      <c r="G72">
        <v>879</v>
      </c>
      <c r="H72">
        <f t="shared" si="3"/>
        <v>25</v>
      </c>
      <c r="I72" t="s">
        <v>223</v>
      </c>
      <c r="J72" t="s">
        <v>219</v>
      </c>
      <c r="K72" t="s">
        <v>224</v>
      </c>
      <c r="L72" t="s">
        <v>225</v>
      </c>
      <c r="M72">
        <f t="shared" si="26"/>
        <v>534</v>
      </c>
      <c r="N72">
        <v>11</v>
      </c>
      <c r="O72">
        <v>10.999000000000001</v>
      </c>
      <c r="P72">
        <v>33000</v>
      </c>
      <c r="Q72" t="s">
        <v>26</v>
      </c>
      <c r="S72">
        <v>35</v>
      </c>
      <c r="U72">
        <v>12000</v>
      </c>
      <c r="W72">
        <f t="shared" si="16"/>
        <v>81960</v>
      </c>
      <c r="X72">
        <f t="shared" si="17"/>
        <v>10365</v>
      </c>
      <c r="Y7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</v>
      </c>
      <c r="Z72" t="str">
        <f t="shared" si="19"/>
        <v>,"2":20,"6":35,"10":25,"15":40,"20":30,"25":35,"28":20,"34":40,"44":50,"51":55,"59":50,"70":60</v>
      </c>
      <c r="AA72" t="str">
        <f t="shared" si="23"/>
        <v>"71":33000</v>
      </c>
      <c r="AB72" t="str">
        <f t="shared" si="20"/>
        <v/>
      </c>
    </row>
    <row r="73" spans="1:28" x14ac:dyDescent="0.3">
      <c r="A73">
        <v>72</v>
      </c>
      <c r="B73">
        <f t="shared" si="25"/>
        <v>0</v>
      </c>
      <c r="C73">
        <f t="shared" si="24"/>
        <v>546</v>
      </c>
      <c r="G73">
        <v>928</v>
      </c>
      <c r="H73">
        <f t="shared" si="3"/>
        <v>49</v>
      </c>
      <c r="I73" t="s">
        <v>227</v>
      </c>
      <c r="J73" t="s">
        <v>226</v>
      </c>
      <c r="K73" t="s">
        <v>228</v>
      </c>
      <c r="L73" t="s">
        <v>229</v>
      </c>
      <c r="M73">
        <f t="shared" si="26"/>
        <v>546</v>
      </c>
      <c r="N73">
        <v>12</v>
      </c>
      <c r="O73">
        <v>10.999000000000001</v>
      </c>
      <c r="P73">
        <v>33500</v>
      </c>
      <c r="Q73" t="s">
        <v>22</v>
      </c>
      <c r="S73">
        <v>30</v>
      </c>
      <c r="T73">
        <v>25</v>
      </c>
      <c r="U73">
        <v>11500</v>
      </c>
      <c r="V73">
        <v>3000</v>
      </c>
      <c r="W73">
        <f t="shared" si="16"/>
        <v>93460</v>
      </c>
      <c r="X73">
        <f t="shared" si="17"/>
        <v>13365</v>
      </c>
      <c r="Y7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</v>
      </c>
      <c r="Z73" t="str">
        <f t="shared" si="19"/>
        <v>,"2":20,"6":35,"10":25,"15":40,"20":30,"25":35,"28":20,"34":40,"44":50,"51":55,"59":50,"70":60</v>
      </c>
      <c r="AA73" t="str">
        <f t="shared" si="23"/>
        <v>"72":33500</v>
      </c>
      <c r="AB73" t="str">
        <f t="shared" si="20"/>
        <v/>
      </c>
    </row>
    <row r="74" spans="1:28" x14ac:dyDescent="0.3">
      <c r="A74">
        <v>73</v>
      </c>
      <c r="B74">
        <f t="shared" si="25"/>
        <v>0</v>
      </c>
      <c r="C74">
        <f t="shared" si="24"/>
        <v>556</v>
      </c>
      <c r="G74">
        <v>964</v>
      </c>
      <c r="H74">
        <f t="shared" si="3"/>
        <v>36</v>
      </c>
      <c r="I74" t="s">
        <v>231</v>
      </c>
      <c r="J74" t="s">
        <v>230</v>
      </c>
      <c r="K74" t="s">
        <v>199</v>
      </c>
      <c r="L74" t="s">
        <v>232</v>
      </c>
      <c r="M74">
        <f t="shared" si="26"/>
        <v>556</v>
      </c>
      <c r="N74">
        <v>10</v>
      </c>
      <c r="O74">
        <v>10.999000000000001</v>
      </c>
      <c r="P74">
        <v>33800</v>
      </c>
      <c r="Q74" t="s">
        <v>26</v>
      </c>
      <c r="S74">
        <v>35</v>
      </c>
      <c r="U74">
        <v>18500</v>
      </c>
      <c r="W74">
        <f t="shared" si="16"/>
        <v>111960</v>
      </c>
      <c r="X74">
        <f t="shared" si="17"/>
        <v>13365</v>
      </c>
      <c r="Y7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</v>
      </c>
      <c r="Z74" t="str">
        <f t="shared" si="19"/>
        <v>,"2":20,"6":35,"10":25,"15":40,"20":30,"25":35,"28":20,"34":40,"44":50,"51":55,"59":50,"70":60</v>
      </c>
      <c r="AA74" t="str">
        <f t="shared" si="23"/>
        <v>"73":33800</v>
      </c>
      <c r="AB74" t="str">
        <f t="shared" si="20"/>
        <v/>
      </c>
    </row>
    <row r="75" spans="1:28" x14ac:dyDescent="0.3">
      <c r="A75">
        <v>74</v>
      </c>
      <c r="B75">
        <f t="shared" si="25"/>
        <v>0</v>
      </c>
      <c r="C75">
        <f t="shared" si="24"/>
        <v>568</v>
      </c>
      <c r="G75">
        <v>1006</v>
      </c>
      <c r="H75">
        <f t="shared" si="3"/>
        <v>42</v>
      </c>
      <c r="I75" t="s">
        <v>233</v>
      </c>
      <c r="J75" t="s">
        <v>230</v>
      </c>
      <c r="K75" t="s">
        <v>199</v>
      </c>
      <c r="L75" t="s">
        <v>234</v>
      </c>
      <c r="M75">
        <f t="shared" si="26"/>
        <v>568</v>
      </c>
      <c r="N75">
        <v>12</v>
      </c>
      <c r="O75">
        <v>10.999000000000001</v>
      </c>
      <c r="P75">
        <v>34500</v>
      </c>
      <c r="Q75" t="s">
        <v>28</v>
      </c>
      <c r="S75">
        <v>25</v>
      </c>
      <c r="T75">
        <v>20</v>
      </c>
      <c r="U75">
        <v>27400</v>
      </c>
      <c r="V75">
        <v>3350</v>
      </c>
      <c r="W75">
        <f t="shared" si="16"/>
        <v>139360</v>
      </c>
      <c r="X75">
        <f t="shared" si="17"/>
        <v>16715</v>
      </c>
      <c r="Y7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Z75" t="str">
        <f t="shared" si="19"/>
        <v>,"2":20,"6":35,"10":25,"15":40,"20":30,"25":35,"28":20,"34":40,"44":50,"51":55,"59":50,"70":60</v>
      </c>
      <c r="AA75" t="str">
        <f t="shared" si="23"/>
        <v>"74":34500</v>
      </c>
      <c r="AB75" t="str">
        <f t="shared" si="20"/>
        <v/>
      </c>
    </row>
    <row r="76" spans="1:28" x14ac:dyDescent="0.3">
      <c r="A76">
        <v>75</v>
      </c>
      <c r="B76">
        <f t="shared" si="25"/>
        <v>0</v>
      </c>
      <c r="C76">
        <f t="shared" si="24"/>
        <v>579</v>
      </c>
      <c r="G76">
        <v>1038</v>
      </c>
      <c r="H76">
        <f t="shared" si="3"/>
        <v>32</v>
      </c>
      <c r="I76" t="s">
        <v>236</v>
      </c>
      <c r="J76" t="s">
        <v>235</v>
      </c>
      <c r="K76" t="s">
        <v>199</v>
      </c>
      <c r="L76" t="s">
        <v>237</v>
      </c>
      <c r="M76">
        <f t="shared" si="26"/>
        <v>579</v>
      </c>
      <c r="N76">
        <v>11</v>
      </c>
      <c r="O76">
        <v>10.999000000000001</v>
      </c>
      <c r="P76">
        <v>34200</v>
      </c>
      <c r="Q76" t="s">
        <v>21</v>
      </c>
      <c r="S76">
        <v>30</v>
      </c>
      <c r="U76">
        <v>35800</v>
      </c>
      <c r="W76">
        <f t="shared" si="16"/>
        <v>175160</v>
      </c>
      <c r="X76">
        <f t="shared" si="17"/>
        <v>16715</v>
      </c>
      <c r="Y7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Z76" t="str">
        <f t="shared" si="19"/>
        <v>,"2":20,"6":35,"10":25,"15":40,"20":30,"25":35,"28":20,"34":40,"44":50,"51":55,"59":50,"70":60</v>
      </c>
      <c r="AA76" t="str">
        <f t="shared" si="23"/>
        <v>"75":34200</v>
      </c>
      <c r="AB76" t="str">
        <f t="shared" si="20"/>
        <v/>
      </c>
    </row>
    <row r="77" spans="1:28" x14ac:dyDescent="0.3">
      <c r="A77">
        <v>76</v>
      </c>
      <c r="B77">
        <f t="shared" si="25"/>
        <v>0</v>
      </c>
      <c r="C77">
        <f t="shared" si="24"/>
        <v>592</v>
      </c>
      <c r="G77">
        <v>1171</v>
      </c>
      <c r="H77">
        <f t="shared" si="3"/>
        <v>133</v>
      </c>
      <c r="I77">
        <v>37</v>
      </c>
      <c r="J77">
        <v>16</v>
      </c>
      <c r="K77" t="s">
        <v>199</v>
      </c>
      <c r="L77" t="s">
        <v>238</v>
      </c>
      <c r="M77">
        <f t="shared" si="26"/>
        <v>592</v>
      </c>
      <c r="N77">
        <v>13</v>
      </c>
      <c r="O77">
        <v>10.999000000000001</v>
      </c>
      <c r="P77">
        <v>35000</v>
      </c>
      <c r="Q77" t="s">
        <v>25</v>
      </c>
      <c r="T77">
        <v>20</v>
      </c>
      <c r="V77">
        <v>5180</v>
      </c>
      <c r="W77">
        <f t="shared" si="16"/>
        <v>175160</v>
      </c>
      <c r="X77">
        <f t="shared" si="17"/>
        <v>21895</v>
      </c>
      <c r="Y7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Z77" t="str">
        <f t="shared" si="19"/>
        <v>,"2":20,"6":35,"10":25,"15":40,"20":30,"25":35,"28":20,"34":40,"44":50,"51":55,"59":50,"70":60</v>
      </c>
      <c r="AA77" t="str">
        <f t="shared" si="23"/>
        <v>"76":35000</v>
      </c>
      <c r="AB77" t="str">
        <f t="shared" si="20"/>
        <v/>
      </c>
    </row>
  </sheetData>
  <autoFilter ref="O1:O77" xr:uid="{13ECDDA6-C1D2-46B8-A035-623DBB64175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9801-F280-4F62-92BA-5EAF5F1B487B}">
  <dimension ref="A1:AA10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6.5" outlineLevelCol="1" x14ac:dyDescent="0.3"/>
  <cols>
    <col min="2" max="2" width="9.5" bestFit="1" customWidth="1"/>
    <col min="3" max="3" width="9" customWidth="1" outlineLevel="1"/>
    <col min="4" max="4" width="9" customWidth="1"/>
    <col min="5" max="5" width="9" customWidth="1" outlineLevel="1"/>
    <col min="7" max="7" width="9" customWidth="1" outlineLevel="1"/>
    <col min="8" max="8" width="9" customWidth="1"/>
    <col min="10" max="10" width="9" customWidth="1" outlineLevel="1"/>
    <col min="12" max="13" width="9" customWidth="1" outlineLevel="1"/>
    <col min="15" max="16" width="9" customWidth="1" outlineLevel="1"/>
    <col min="18" max="19" width="9" customWidth="1" outlineLevel="1"/>
    <col min="21" max="25" width="9" customWidth="1" outlineLevel="1"/>
    <col min="27" max="27" width="9" customWidth="1" outlineLevel="1"/>
  </cols>
  <sheetData>
    <row r="1" spans="1:27" ht="27" customHeight="1" x14ac:dyDescent="0.3">
      <c r="A1" t="s">
        <v>1</v>
      </c>
      <c r="B1" t="s">
        <v>241</v>
      </c>
      <c r="C1" t="s">
        <v>249</v>
      </c>
      <c r="D1" t="s">
        <v>242</v>
      </c>
      <c r="E1" t="s">
        <v>249</v>
      </c>
      <c r="F1" t="s">
        <v>243</v>
      </c>
      <c r="G1" t="s">
        <v>249</v>
      </c>
      <c r="H1" t="s">
        <v>250</v>
      </c>
      <c r="I1" t="s">
        <v>248</v>
      </c>
      <c r="J1" t="s">
        <v>251</v>
      </c>
      <c r="K1" t="s">
        <v>244</v>
      </c>
      <c r="L1" t="s">
        <v>249</v>
      </c>
      <c r="M1" t="s">
        <v>251</v>
      </c>
      <c r="N1" t="s">
        <v>245</v>
      </c>
      <c r="O1" t="s">
        <v>249</v>
      </c>
      <c r="P1" t="s">
        <v>251</v>
      </c>
      <c r="Q1" t="s">
        <v>247</v>
      </c>
      <c r="R1" t="s">
        <v>249</v>
      </c>
      <c r="S1" t="s">
        <v>251</v>
      </c>
      <c r="T1" t="s">
        <v>246</v>
      </c>
      <c r="U1" t="s">
        <v>249</v>
      </c>
      <c r="V1" t="s">
        <v>261</v>
      </c>
      <c r="W1" t="s">
        <v>15</v>
      </c>
      <c r="X1" t="s">
        <v>17</v>
      </c>
      <c r="Y1" t="s">
        <v>17</v>
      </c>
      <c r="AA1" t="s">
        <v>262</v>
      </c>
    </row>
    <row r="2" spans="1:27" x14ac:dyDescent="0.3">
      <c r="A2">
        <v>1</v>
      </c>
      <c r="B2">
        <v>0</v>
      </c>
      <c r="C2" t="str">
        <f>IF(B2/60/60/24*1&gt;=1,INT(B2/60/60/24)&amp;"d","")
&amp;IF(INT(MOD(B2/60/60,24))&gt;0,INT(MOD(B2/60/60,24))&amp;"h","")
&amp;IF(INT(MOD(B2/60,60))&gt;0,INT(MOD(B2/60,60))&amp;"m","")
&amp;IF(INT(MOD(B2,60))&gt;0,INT(MOD(B2,60))&amp;"s","")</f>
        <v/>
      </c>
      <c r="D2">
        <f>B2</f>
        <v>0</v>
      </c>
      <c r="E2" t="str">
        <f>IF(D2/60/60/24&gt;=1,INT(D2/60/60/24)&amp;"d","")
&amp;IF(INT(MOD(D2/60/60,24))&gt;0,INT(MOD(D2/60/60,24))&amp;"h","")
&amp;IF(INT(MOD(D2/60,60))&gt;0,INT(MOD(D2/60,60))&amp;"m","")
&amp;IF(INT(MOD(D2,60))&gt;0,INT(MOD(D2,60))&amp;"s","")</f>
        <v/>
      </c>
      <c r="F2">
        <v>300</v>
      </c>
      <c r="G2" t="str">
        <f t="shared" ref="G2" si="0">IF(F2/60/60&gt;=1,INT(F2/60/60)&amp;"h","")
&amp;IF(INT(MOD(F2/60,60))&gt;0,INT(MOD(F2/60,60))&amp;"m","")
&amp;IF(INT(MOD(F2,60))&gt;0,INT(MOD(F2,60))&amp;"s","")</f>
        <v>5m</v>
      </c>
      <c r="H2">
        <v>0</v>
      </c>
      <c r="I2">
        <v>62.5</v>
      </c>
      <c r="J2">
        <v>3</v>
      </c>
      <c r="K2">
        <f t="shared" ref="K2:K6" si="1">INT(J2*24*60*60)</f>
        <v>259200</v>
      </c>
      <c r="L2" t="str">
        <f t="shared" ref="L2:L8" si="2">IF(K2/60/60&gt;=1,INT(K2/60/60)&amp;"h","")
&amp;IF(INT(MOD(K2/60,60))&gt;0,INT(MOD(K2/60,60))&amp;"m","")
&amp;IF(INT(MOD(K2,60))&gt;0,INT(MOD(K2,60))&amp;"s","")</f>
        <v>72h</v>
      </c>
      <c r="M2">
        <v>2.5</v>
      </c>
      <c r="N2">
        <f>INT(M2*24*60*60)</f>
        <v>216000</v>
      </c>
      <c r="O2" t="str">
        <f t="shared" ref="O2:R2" si="3">IF(N2/60/60&gt;=1,INT(N2/60/60)&amp;"h","")
&amp;IF(INT(MOD(N2/60,60))&gt;0,INT(MOD(N2/60,60))&amp;"m","")
&amp;IF(INT(MOD(N2,60))&gt;0,INT(MOD(N2,60))&amp;"s","")</f>
        <v>60h</v>
      </c>
      <c r="P2">
        <v>2.5</v>
      </c>
      <c r="Q2">
        <f>INT(P2*24*60*60)</f>
        <v>216000</v>
      </c>
      <c r="R2" t="str">
        <f t="shared" si="3"/>
        <v>60h</v>
      </c>
      <c r="S2">
        <v>4</v>
      </c>
      <c r="T2">
        <f>INT(S2*60*60)</f>
        <v>14400</v>
      </c>
      <c r="U2" t="str">
        <f t="shared" ref="U2" si="4">IF(T2/60/60&gt;=1,INT(T2/60/60)&amp;"h","")
&amp;IF(INT(MOD(T2/60,60))&gt;0,INT(MOD(T2/60,60))&amp;"m","")
&amp;IF(INT(MOD(T2,60))&gt;0,INT(MOD(T2,60))&amp;"s","")</f>
        <v>4h</v>
      </c>
      <c r="V2" t="str">
        <f>X2</f>
        <v>"1":0</v>
      </c>
      <c r="W2" t="str">
        <f>Y2</f>
        <v>"1":0</v>
      </c>
      <c r="X2" t="str">
        <f>""""&amp;$A2&amp;""""&amp;""&amp;":"&amp;H2</f>
        <v>"1":0</v>
      </c>
      <c r="Y2" t="str">
        <f>""""&amp;$A2&amp;""""&amp;""&amp;":"&amp;D2</f>
        <v>"1":0</v>
      </c>
      <c r="AA2" t="str">
        <f ca="1">"{"&amp;
IF(LEFT(OFFSET(V1,COUNTA(V:V)-1,0),1)=",",SUBSTITUTE(OFFSET(V1,COUNTA(V:V)-1,0),",","",1),OFFSET(V1,COUNTA(V:V)-1,0))
&amp;"}"</f>
        <v>{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,"90":15,"91":15,"92":15,"93":15,"94":15,"95":15,"96":15,"97":15,"98":15,"99":15}</v>
      </c>
    </row>
    <row r="3" spans="1:27" x14ac:dyDescent="0.3">
      <c r="A3">
        <v>2</v>
      </c>
      <c r="B3">
        <v>300</v>
      </c>
      <c r="C3" t="str">
        <f t="shared" ref="C3:C66" si="5">IF(B3/60/60/24*1&gt;=1,INT(B3/60/60/24)&amp;"d","")
&amp;IF(INT(MOD(B3/60/60,24))&gt;0,INT(MOD(B3/60/60,24))&amp;"h","")
&amp;IF(INT(MOD(B3/60,60))&gt;0,INT(MOD(B3/60,60))&amp;"m","")
&amp;IF(INT(MOD(B3,60))&gt;0,INT(MOD(B3,60))&amp;"s","")</f>
        <v>5m</v>
      </c>
      <c r="D3">
        <f>D2+B3</f>
        <v>300</v>
      </c>
      <c r="E3" t="str">
        <f>IF(D3/60/60/24&gt;=1,INT(D3/60/60/24)&amp;"d","")
&amp;IF(INT(MOD(D3/60/60,24))&gt;0,INT(MOD(D3/60/60,24))&amp;"h","")
&amp;IF(INT(MOD(D3/60,60))&gt;0,INT(MOD(D3/60,60))&amp;"m","")
&amp;IF(INT(MOD(D3,60))&gt;0,INT(MOD(D3,60))&amp;"s","")</f>
        <v>5m</v>
      </c>
      <c r="F3">
        <v>900</v>
      </c>
      <c r="G3" t="str">
        <f t="shared" ref="G3" si="6">IF(F3/60/60&gt;=1,INT(F3/60/60)&amp;"h","")
&amp;IF(INT(MOD(F3/60,60))&gt;0,INT(MOD(F3/60,60))&amp;"m","")
&amp;IF(INT(MOD(F3,60))&gt;0,INT(MOD(F3,60))&amp;"s","")</f>
        <v>15m</v>
      </c>
      <c r="H3">
        <v>1</v>
      </c>
      <c r="I3">
        <f t="shared" ref="I3:I34" si="7">I2+2</f>
        <v>64.5</v>
      </c>
      <c r="J3">
        <f t="shared" ref="J3:J34" si="8">J2*0.996</f>
        <v>2.988</v>
      </c>
      <c r="K3">
        <f t="shared" si="1"/>
        <v>258163</v>
      </c>
      <c r="L3" t="str">
        <f t="shared" si="2"/>
        <v>71h42m43s</v>
      </c>
      <c r="M3">
        <f>M2*0.99</f>
        <v>2.4750000000000001</v>
      </c>
      <c r="N3">
        <f t="shared" ref="N3:N66" si="9">INT(M3*24*60*60)</f>
        <v>213840</v>
      </c>
      <c r="O3" t="str">
        <f t="shared" ref="O3:R3" si="10">IF(N3/60/60&gt;=1,INT(N3/60/60)&amp;"h","")
&amp;IF(INT(MOD(N3/60,60))&gt;0,INT(MOD(N3/60,60))&amp;"m","")
&amp;IF(INT(MOD(N3,60))&gt;0,INT(MOD(N3,60))&amp;"s","")</f>
        <v>59h24m</v>
      </c>
      <c r="P3">
        <f>P2*0.99</f>
        <v>2.4750000000000001</v>
      </c>
      <c r="Q3">
        <f t="shared" ref="Q3:Q66" si="11">INT(P3*24*60*60)</f>
        <v>213840</v>
      </c>
      <c r="R3" t="str">
        <f t="shared" si="10"/>
        <v>59h24m</v>
      </c>
      <c r="S3">
        <f t="shared" ref="S3:S66" si="12">S2*0.99</f>
        <v>3.96</v>
      </c>
      <c r="T3">
        <f t="shared" ref="T3:T66" si="13">INT(S3*60*60)</f>
        <v>14256</v>
      </c>
      <c r="U3" t="str">
        <f t="shared" ref="U3" si="14">IF(T3/60/60&gt;=1,INT(T3/60/60)&amp;"h","")
&amp;IF(INT(MOD(T3/60,60))&gt;0,INT(MOD(T3/60,60))&amp;"m","")
&amp;IF(INT(MOD(T3,60))&gt;0,INT(MOD(T3,60))&amp;"s","")</f>
        <v>3h57m36s</v>
      </c>
      <c r="V3" t="str">
        <f>V2&amp;","&amp;X3</f>
        <v>"1":0,"2":1</v>
      </c>
      <c r="W3" t="str">
        <f>W2&amp;","&amp;Y3</f>
        <v>"1":0,"2":300</v>
      </c>
      <c r="X3" t="str">
        <f t="shared" ref="X3:X66" si="15">""""&amp;$A3&amp;""""&amp;""&amp;":"&amp;H3</f>
        <v>"2":1</v>
      </c>
      <c r="Y3" t="str">
        <f t="shared" ref="Y3:Y66" si="16">""""&amp;$A3&amp;""""&amp;""&amp;":"&amp;D3</f>
        <v>"2":300</v>
      </c>
    </row>
    <row r="4" spans="1:27" x14ac:dyDescent="0.3">
      <c r="A4">
        <v>3</v>
      </c>
      <c r="B4">
        <v>900</v>
      </c>
      <c r="C4" t="str">
        <f t="shared" si="5"/>
        <v>15m</v>
      </c>
      <c r="D4">
        <f t="shared" ref="D4:D67" si="17">D3+B4</f>
        <v>1200</v>
      </c>
      <c r="E4" t="str">
        <f t="shared" ref="E4:E67" si="18">IF(D4/60/60/24&gt;=1,INT(D4/60/60/24)&amp;"d","")
&amp;IF(INT(MOD(D4/60/60,24))&gt;0,INT(MOD(D4/60/60,24))&amp;"h","")
&amp;IF(INT(MOD(D4/60,60))&gt;0,INT(MOD(D4/60,60))&amp;"m","")
&amp;IF(INT(MOD(D4,60))&gt;0,INT(MOD(D4,60))&amp;"s","")</f>
        <v>20m</v>
      </c>
      <c r="F4">
        <v>1800</v>
      </c>
      <c r="G4" t="str">
        <f t="shared" ref="G4" si="19">IF(F4/60/60&gt;=1,INT(F4/60/60)&amp;"h","")
&amp;IF(INT(MOD(F4/60,60))&gt;0,INT(MOD(F4/60,60))&amp;"m","")
&amp;IF(INT(MOD(F4,60))&gt;0,INT(MOD(F4,60))&amp;"s","")</f>
        <v>30m</v>
      </c>
      <c r="H4">
        <v>1</v>
      </c>
      <c r="I4">
        <f t="shared" si="7"/>
        <v>66.5</v>
      </c>
      <c r="J4">
        <f t="shared" si="8"/>
        <v>2.976048</v>
      </c>
      <c r="K4">
        <f t="shared" si="1"/>
        <v>257130</v>
      </c>
      <c r="L4" t="str">
        <f t="shared" si="2"/>
        <v>71h25m30s</v>
      </c>
      <c r="M4">
        <f t="shared" ref="M4:M67" si="20">M3*0.99</f>
        <v>2.45025</v>
      </c>
      <c r="N4">
        <f t="shared" si="9"/>
        <v>211701</v>
      </c>
      <c r="O4" t="str">
        <f t="shared" ref="O4:R4" si="21">IF(N4/60/60&gt;=1,INT(N4/60/60)&amp;"h","")
&amp;IF(INT(MOD(N4/60,60))&gt;0,INT(MOD(N4/60,60))&amp;"m","")
&amp;IF(INT(MOD(N4,60))&gt;0,INT(MOD(N4,60))&amp;"s","")</f>
        <v>58h48m21s</v>
      </c>
      <c r="P4">
        <f t="shared" ref="P4:P67" si="22">P3*0.99</f>
        <v>2.45025</v>
      </c>
      <c r="Q4">
        <f t="shared" si="11"/>
        <v>211701</v>
      </c>
      <c r="R4" t="str">
        <f t="shared" si="21"/>
        <v>58h48m21s</v>
      </c>
      <c r="S4">
        <f t="shared" si="12"/>
        <v>3.9203999999999999</v>
      </c>
      <c r="T4">
        <f t="shared" si="13"/>
        <v>14113</v>
      </c>
      <c r="U4" t="str">
        <f t="shared" ref="U4" si="23">IF(T4/60/60&gt;=1,INT(T4/60/60)&amp;"h","")
&amp;IF(INT(MOD(T4/60,60))&gt;0,INT(MOD(T4/60,60))&amp;"m","")
&amp;IF(INT(MOD(T4,60))&gt;0,INT(MOD(T4,60))&amp;"s","")</f>
        <v>3h55m13s</v>
      </c>
      <c r="V4" t="str">
        <f t="shared" ref="V4:V67" si="24">V3&amp;","&amp;X4</f>
        <v>"1":0,"2":1,"3":1</v>
      </c>
      <c r="W4" t="str">
        <f t="shared" ref="W4:W67" si="25">W3&amp;","&amp;Y4</f>
        <v>"1":0,"2":300,"3":1200</v>
      </c>
      <c r="X4" t="str">
        <f t="shared" si="15"/>
        <v>"3":1</v>
      </c>
      <c r="Y4" t="str">
        <f t="shared" si="16"/>
        <v>"3":1200</v>
      </c>
      <c r="AA4" t="s">
        <v>263</v>
      </c>
    </row>
    <row r="5" spans="1:27" x14ac:dyDescent="0.3">
      <c r="A5">
        <v>4</v>
      </c>
      <c r="B5">
        <v>1800</v>
      </c>
      <c r="C5" t="str">
        <f t="shared" si="5"/>
        <v>30m</v>
      </c>
      <c r="D5">
        <f t="shared" si="17"/>
        <v>3000</v>
      </c>
      <c r="E5" t="str">
        <f t="shared" si="18"/>
        <v>50m</v>
      </c>
      <c r="F5">
        <v>3600</v>
      </c>
      <c r="G5" t="str">
        <f t="shared" ref="G5" si="26">IF(F5/60/60&gt;=1,INT(F5/60/60)&amp;"h","")
&amp;IF(INT(MOD(F5/60,60))&gt;0,INT(MOD(F5/60,60))&amp;"m","")
&amp;IF(INT(MOD(F5,60))&gt;0,INT(MOD(F5,60))&amp;"s","")</f>
        <v>1h</v>
      </c>
      <c r="H5">
        <v>2</v>
      </c>
      <c r="I5">
        <f t="shared" si="7"/>
        <v>68.5</v>
      </c>
      <c r="J5">
        <f t="shared" si="8"/>
        <v>2.9641438080000002</v>
      </c>
      <c r="K5">
        <f t="shared" si="1"/>
        <v>256102</v>
      </c>
      <c r="L5" t="str">
        <f t="shared" si="2"/>
        <v>71h8m22s</v>
      </c>
      <c r="M5">
        <f t="shared" si="20"/>
        <v>2.4257474999999999</v>
      </c>
      <c r="N5">
        <f t="shared" si="9"/>
        <v>209584</v>
      </c>
      <c r="O5" t="str">
        <f t="shared" ref="O5:R5" si="27">IF(N5/60/60&gt;=1,INT(N5/60/60)&amp;"h","")
&amp;IF(INT(MOD(N5/60,60))&gt;0,INT(MOD(N5/60,60))&amp;"m","")
&amp;IF(INT(MOD(N5,60))&gt;0,INT(MOD(N5,60))&amp;"s","")</f>
        <v>58h13m4s</v>
      </c>
      <c r="P5">
        <f t="shared" si="22"/>
        <v>2.4257474999999999</v>
      </c>
      <c r="Q5">
        <f t="shared" si="11"/>
        <v>209584</v>
      </c>
      <c r="R5" t="str">
        <f t="shared" si="27"/>
        <v>58h13m4s</v>
      </c>
      <c r="S5">
        <f t="shared" si="12"/>
        <v>3.8811959999999996</v>
      </c>
      <c r="T5">
        <f t="shared" si="13"/>
        <v>13972</v>
      </c>
      <c r="U5" t="str">
        <f t="shared" ref="U5" si="28">IF(T5/60/60&gt;=1,INT(T5/60/60)&amp;"h","")
&amp;IF(INT(MOD(T5/60,60))&gt;0,INT(MOD(T5/60,60))&amp;"m","")
&amp;IF(INT(MOD(T5,60))&gt;0,INT(MOD(T5,60))&amp;"s","")</f>
        <v>3h52m52s</v>
      </c>
      <c r="V5" t="str">
        <f t="shared" si="24"/>
        <v>"1":0,"2":1,"3":1,"4":2</v>
      </c>
      <c r="W5" t="str">
        <f t="shared" si="25"/>
        <v>"1":0,"2":300,"3":1200,"4":3000</v>
      </c>
      <c r="X5" t="str">
        <f t="shared" si="15"/>
        <v>"4":2</v>
      </c>
      <c r="Y5" t="str">
        <f t="shared" si="16"/>
        <v>"4":3000</v>
      </c>
      <c r="AA5" t="str">
        <f ca="1">"{"&amp;
IF(LEFT(OFFSET(W1,COUNTA(W:W)-1,0),1)=",",SUBSTITUTE(OFFSET(W1,COUNTA(W:W)-1,0),",","",1),OFFSET(W1,COUNTA(W:W)-1,0))
&amp;"}"</f>
        <v>{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}</v>
      </c>
    </row>
    <row r="6" spans="1:27" x14ac:dyDescent="0.3">
      <c r="A6">
        <v>5</v>
      </c>
      <c r="B6">
        <v>3600</v>
      </c>
      <c r="C6" t="str">
        <f t="shared" si="5"/>
        <v>1h</v>
      </c>
      <c r="D6">
        <f t="shared" si="17"/>
        <v>6600</v>
      </c>
      <c r="E6" t="str">
        <f t="shared" si="18"/>
        <v>1h50m</v>
      </c>
      <c r="F6">
        <v>7200</v>
      </c>
      <c r="G6" t="str">
        <f t="shared" ref="G6" si="29">IF(F6/60/60&gt;=1,INT(F6/60/60)&amp;"h","")
&amp;IF(INT(MOD(F6/60,60))&gt;0,INT(MOD(F6/60,60))&amp;"m","")
&amp;IF(INT(MOD(F6,60))&gt;0,INT(MOD(F6,60))&amp;"s","")</f>
        <v>2h</v>
      </c>
      <c r="H6">
        <v>4</v>
      </c>
      <c r="I6">
        <f t="shared" si="7"/>
        <v>70.5</v>
      </c>
      <c r="J6">
        <f t="shared" si="8"/>
        <v>2.9522872327680001</v>
      </c>
      <c r="K6">
        <f t="shared" si="1"/>
        <v>255077</v>
      </c>
      <c r="L6" t="str">
        <f t="shared" si="2"/>
        <v>70h51m17s</v>
      </c>
      <c r="M6">
        <f t="shared" si="20"/>
        <v>2.4014900249999998</v>
      </c>
      <c r="N6">
        <f t="shared" si="9"/>
        <v>207488</v>
      </c>
      <c r="O6" t="str">
        <f t="shared" ref="O6:R6" si="30">IF(N6/60/60&gt;=1,INT(N6/60/60)&amp;"h","")
&amp;IF(INT(MOD(N6/60,60))&gt;0,INT(MOD(N6/60,60))&amp;"m","")
&amp;IF(INT(MOD(N6,60))&gt;0,INT(MOD(N6,60))&amp;"s","")</f>
        <v>57h38m8s</v>
      </c>
      <c r="P6">
        <f t="shared" si="22"/>
        <v>2.4014900249999998</v>
      </c>
      <c r="Q6">
        <f t="shared" si="11"/>
        <v>207488</v>
      </c>
      <c r="R6" t="str">
        <f t="shared" si="30"/>
        <v>57h38m8s</v>
      </c>
      <c r="S6">
        <f t="shared" si="12"/>
        <v>3.8423840399999998</v>
      </c>
      <c r="T6">
        <f t="shared" si="13"/>
        <v>13832</v>
      </c>
      <c r="U6" t="str">
        <f t="shared" ref="U6" si="31">IF(T6/60/60&gt;=1,INT(T6/60/60)&amp;"h","")
&amp;IF(INT(MOD(T6/60,60))&gt;0,INT(MOD(T6/60,60))&amp;"m","")
&amp;IF(INT(MOD(T6,60))&gt;0,INT(MOD(T6,60))&amp;"s","")</f>
        <v>3h50m32s</v>
      </c>
      <c r="V6" t="str">
        <f t="shared" si="24"/>
        <v>"1":0,"2":1,"3":1,"4":2,"5":4</v>
      </c>
      <c r="W6" t="str">
        <f t="shared" si="25"/>
        <v>"1":0,"2":300,"3":1200,"4":3000,"5":6600</v>
      </c>
      <c r="X6" t="str">
        <f t="shared" si="15"/>
        <v>"5":4</v>
      </c>
      <c r="Y6" t="str">
        <f t="shared" si="16"/>
        <v>"5":6600</v>
      </c>
    </row>
    <row r="7" spans="1:27" x14ac:dyDescent="0.3">
      <c r="A7">
        <v>6</v>
      </c>
      <c r="B7">
        <v>7200</v>
      </c>
      <c r="C7" t="str">
        <f t="shared" si="5"/>
        <v>2h</v>
      </c>
      <c r="D7">
        <f t="shared" si="17"/>
        <v>13800</v>
      </c>
      <c r="E7" t="str">
        <f t="shared" si="18"/>
        <v>3h50m</v>
      </c>
      <c r="F7">
        <v>10800</v>
      </c>
      <c r="G7" t="str">
        <f t="shared" ref="G7" si="32">IF(F7/60/60&gt;=1,INT(F7/60/60)&amp;"h","")
&amp;IF(INT(MOD(F7/60,60))&gt;0,INT(MOD(F7/60,60))&amp;"m","")
&amp;IF(INT(MOD(F7,60))&gt;0,INT(MOD(F7,60))&amp;"s","")</f>
        <v>3h</v>
      </c>
      <c r="H7">
        <v>6</v>
      </c>
      <c r="I7">
        <f t="shared" si="7"/>
        <v>72.5</v>
      </c>
      <c r="J7">
        <f t="shared" si="8"/>
        <v>2.9404780838369282</v>
      </c>
      <c r="K7">
        <f t="shared" ref="K7:K70" si="33">INT(J7*24*60*60)</f>
        <v>254057</v>
      </c>
      <c r="L7" t="str">
        <f t="shared" si="2"/>
        <v>70h34m17s</v>
      </c>
      <c r="M7">
        <f t="shared" si="20"/>
        <v>2.3774751247499997</v>
      </c>
      <c r="N7">
        <f t="shared" si="9"/>
        <v>205413</v>
      </c>
      <c r="O7" t="str">
        <f t="shared" ref="O7:R7" si="34">IF(N7/60/60&gt;=1,INT(N7/60/60)&amp;"h","")
&amp;IF(INT(MOD(N7/60,60))&gt;0,INT(MOD(N7/60,60))&amp;"m","")
&amp;IF(INT(MOD(N7,60))&gt;0,INT(MOD(N7,60))&amp;"s","")</f>
        <v>57h3m33s</v>
      </c>
      <c r="P7">
        <f t="shared" si="22"/>
        <v>2.3774751247499997</v>
      </c>
      <c r="Q7">
        <f t="shared" si="11"/>
        <v>205413</v>
      </c>
      <c r="R7" t="str">
        <f t="shared" si="34"/>
        <v>57h3m33s</v>
      </c>
      <c r="S7">
        <f t="shared" si="12"/>
        <v>3.8039601995999996</v>
      </c>
      <c r="T7">
        <f t="shared" si="13"/>
        <v>13694</v>
      </c>
      <c r="U7" t="str">
        <f t="shared" ref="U7" si="35">IF(T7/60/60&gt;=1,INT(T7/60/60)&amp;"h","")
&amp;IF(INT(MOD(T7/60,60))&gt;0,INT(MOD(T7/60,60))&amp;"m","")
&amp;IF(INT(MOD(T7,60))&gt;0,INT(MOD(T7,60))&amp;"s","")</f>
        <v>3h48m14s</v>
      </c>
      <c r="V7" t="str">
        <f t="shared" si="24"/>
        <v>"1":0,"2":1,"3":1,"4":2,"5":4,"6":6</v>
      </c>
      <c r="W7" t="str">
        <f t="shared" si="25"/>
        <v>"1":0,"2":300,"3":1200,"4":3000,"5":6600,"6":13800</v>
      </c>
      <c r="X7" t="str">
        <f t="shared" si="15"/>
        <v>"6":6</v>
      </c>
      <c r="Y7" t="str">
        <f t="shared" si="16"/>
        <v>"6":13800</v>
      </c>
    </row>
    <row r="8" spans="1:27" x14ac:dyDescent="0.3">
      <c r="A8">
        <v>7</v>
      </c>
      <c r="B8">
        <v>10800</v>
      </c>
      <c r="C8" t="str">
        <f t="shared" si="5"/>
        <v>3h</v>
      </c>
      <c r="D8">
        <f t="shared" si="17"/>
        <v>24600</v>
      </c>
      <c r="E8" t="str">
        <f t="shared" si="18"/>
        <v>6h50m</v>
      </c>
      <c r="F8">
        <v>14400</v>
      </c>
      <c r="G8" t="str">
        <f t="shared" ref="G8" si="36">IF(F8/60/60&gt;=1,INT(F8/60/60)&amp;"h","")
&amp;IF(INT(MOD(F8/60,60))&gt;0,INT(MOD(F8/60,60))&amp;"m","")
&amp;IF(INT(MOD(F8,60))&gt;0,INT(MOD(F8,60))&amp;"s","")</f>
        <v>4h</v>
      </c>
      <c r="H8">
        <v>8</v>
      </c>
      <c r="I8">
        <f t="shared" si="7"/>
        <v>74.5</v>
      </c>
      <c r="J8">
        <f t="shared" si="8"/>
        <v>2.9287161715015806</v>
      </c>
      <c r="K8">
        <f t="shared" si="33"/>
        <v>253041</v>
      </c>
      <c r="L8" t="str">
        <f t="shared" si="2"/>
        <v>70h17m21s</v>
      </c>
      <c r="M8">
        <f t="shared" si="20"/>
        <v>2.3537003735024995</v>
      </c>
      <c r="N8">
        <f t="shared" si="9"/>
        <v>203359</v>
      </c>
      <c r="O8" t="str">
        <f t="shared" ref="O8:R8" si="37">IF(N8/60/60&gt;=1,INT(N8/60/60)&amp;"h","")
&amp;IF(INT(MOD(N8/60,60))&gt;0,INT(MOD(N8/60,60))&amp;"m","")
&amp;IF(INT(MOD(N8,60))&gt;0,INT(MOD(N8,60))&amp;"s","")</f>
        <v>56h29m19s</v>
      </c>
      <c r="P8">
        <f t="shared" si="22"/>
        <v>2.3537003735024995</v>
      </c>
      <c r="Q8">
        <f t="shared" si="11"/>
        <v>203359</v>
      </c>
      <c r="R8" t="str">
        <f t="shared" si="37"/>
        <v>56h29m19s</v>
      </c>
      <c r="S8">
        <f t="shared" si="12"/>
        <v>3.7659205976039996</v>
      </c>
      <c r="T8">
        <f t="shared" si="13"/>
        <v>13557</v>
      </c>
      <c r="U8" t="str">
        <f t="shared" ref="U8" si="38">IF(T8/60/60&gt;=1,INT(T8/60/60)&amp;"h","")
&amp;IF(INT(MOD(T8/60,60))&gt;0,INT(MOD(T8/60,60))&amp;"m","")
&amp;IF(INT(MOD(T8,60))&gt;0,INT(MOD(T8,60))&amp;"s","")</f>
        <v>3h45m57s</v>
      </c>
      <c r="V8" t="str">
        <f t="shared" si="24"/>
        <v>"1":0,"2":1,"3":1,"4":2,"5":4,"6":6,"7":8</v>
      </c>
      <c r="W8" t="str">
        <f t="shared" si="25"/>
        <v>"1":0,"2":300,"3":1200,"4":3000,"5":6600,"6":13800,"7":24600</v>
      </c>
      <c r="X8" t="str">
        <f t="shared" si="15"/>
        <v>"7":8</v>
      </c>
      <c r="Y8" t="str">
        <f t="shared" si="16"/>
        <v>"7":24600</v>
      </c>
    </row>
    <row r="9" spans="1:27" x14ac:dyDescent="0.3">
      <c r="A9">
        <v>8</v>
      </c>
      <c r="B9">
        <v>14400</v>
      </c>
      <c r="C9" t="str">
        <f t="shared" si="5"/>
        <v>4h</v>
      </c>
      <c r="D9">
        <f t="shared" si="17"/>
        <v>39000</v>
      </c>
      <c r="E9" t="str">
        <f t="shared" si="18"/>
        <v>10h50m</v>
      </c>
      <c r="F9">
        <v>18000</v>
      </c>
      <c r="G9" t="str">
        <f>IF(F9/60/60&gt;=1,INT(F9/60/60)&amp;"h","")
&amp;IF(INT(MOD(F9/60,60))&gt;0,INT(MOD(F9/60,60))&amp;"m","")
&amp;IF(INT(MOD(F9,60))&gt;0,INT(MOD(F9,60))&amp;"s","")</f>
        <v>5h</v>
      </c>
      <c r="H9">
        <v>10</v>
      </c>
      <c r="I9">
        <f t="shared" si="7"/>
        <v>76.5</v>
      </c>
      <c r="J9">
        <f t="shared" si="8"/>
        <v>2.9170013068155742</v>
      </c>
      <c r="K9">
        <f t="shared" si="33"/>
        <v>252028</v>
      </c>
      <c r="L9" t="str">
        <f>IF(K9/60/60&gt;=1,INT(K9/60/60)&amp;"h","")
&amp;IF(INT(MOD(K9/60,60))&gt;0,INT(MOD(K9/60,60))&amp;"m","")
&amp;IF(INT(MOD(K9,60))&gt;0,INT(MOD(K9,60))&amp;"s","")</f>
        <v>70h28s</v>
      </c>
      <c r="M9">
        <f t="shared" si="20"/>
        <v>2.3301633697674746</v>
      </c>
      <c r="N9">
        <f t="shared" si="9"/>
        <v>201326</v>
      </c>
      <c r="O9" t="str">
        <f>IF(N9/60/60&gt;=1,INT(N9/60/60)&amp;"h","")
&amp;IF(INT(MOD(N9/60,60))&gt;0,INT(MOD(N9/60,60))&amp;"m","")
&amp;IF(INT(MOD(N9,60))&gt;0,INT(MOD(N9,60))&amp;"s","")</f>
        <v>55h55m26s</v>
      </c>
      <c r="P9">
        <f t="shared" si="22"/>
        <v>2.3301633697674746</v>
      </c>
      <c r="Q9">
        <f t="shared" si="11"/>
        <v>201326</v>
      </c>
      <c r="R9" t="str">
        <f>IF(Q9/60/60&gt;=1,INT(Q9/60/60)&amp;"h","")
&amp;IF(INT(MOD(Q9/60,60))&gt;0,INT(MOD(Q9/60,60))&amp;"m","")
&amp;IF(INT(MOD(Q9,60))&gt;0,INT(MOD(Q9,60))&amp;"s","")</f>
        <v>55h55m26s</v>
      </c>
      <c r="S9">
        <f t="shared" si="12"/>
        <v>3.7282613916279597</v>
      </c>
      <c r="T9">
        <f t="shared" si="13"/>
        <v>13421</v>
      </c>
      <c r="U9" t="str">
        <f>IF(T9/60/60&gt;=1,INT(T9/60/60)&amp;"h","")
&amp;IF(INT(MOD(T9/60,60))&gt;0,INT(MOD(T9/60,60))&amp;"m","")
&amp;IF(INT(MOD(T9,60))&gt;0,INT(MOD(T9,60))&amp;"s","")</f>
        <v>3h43m41s</v>
      </c>
      <c r="V9" t="str">
        <f t="shared" si="24"/>
        <v>"1":0,"2":1,"3":1,"4":2,"5":4,"6":6,"7":8,"8":10</v>
      </c>
      <c r="W9" t="str">
        <f t="shared" si="25"/>
        <v>"1":0,"2":300,"3":1200,"4":3000,"5":6600,"6":13800,"7":24600,"8":39000</v>
      </c>
      <c r="X9" t="str">
        <f t="shared" si="15"/>
        <v>"8":10</v>
      </c>
      <c r="Y9" t="str">
        <f t="shared" si="16"/>
        <v>"8":39000</v>
      </c>
    </row>
    <row r="10" spans="1:27" x14ac:dyDescent="0.3">
      <c r="A10">
        <v>9</v>
      </c>
      <c r="B10">
        <v>18000</v>
      </c>
      <c r="C10" t="str">
        <f t="shared" si="5"/>
        <v>5h</v>
      </c>
      <c r="D10">
        <f t="shared" si="17"/>
        <v>57000</v>
      </c>
      <c r="E10" t="str">
        <f t="shared" si="18"/>
        <v>15h50m</v>
      </c>
      <c r="F10">
        <v>21600</v>
      </c>
      <c r="G10" t="str">
        <f t="shared" ref="G10" si="39">IF(F10/60/60&gt;=1,INT(F10/60/60)&amp;"h","")
&amp;IF(INT(MOD(F10/60,60))&gt;0,INT(MOD(F10/60,60))&amp;"m","")
&amp;IF(INT(MOD(F10,60))&gt;0,INT(MOD(F10,60))&amp;"s","")</f>
        <v>6h</v>
      </c>
      <c r="H10">
        <v>12</v>
      </c>
      <c r="I10">
        <f t="shared" si="7"/>
        <v>78.5</v>
      </c>
      <c r="J10">
        <f t="shared" si="8"/>
        <v>2.9053333015883118</v>
      </c>
      <c r="K10">
        <f t="shared" si="33"/>
        <v>251020</v>
      </c>
      <c r="L10" t="str">
        <f t="shared" ref="L10:L73" si="40">IF(K10/60/60&gt;=1,INT(K10/60/60)&amp;"h","")
&amp;IF(INT(MOD(K10/60,60))&gt;0,INT(MOD(K10/60,60))&amp;"m","")
&amp;IF(INT(MOD(K10,60))&gt;0,INT(MOD(K10,60))&amp;"s","")</f>
        <v>69h43m40s</v>
      </c>
      <c r="M10">
        <f t="shared" si="20"/>
        <v>2.3068617360697998</v>
      </c>
      <c r="N10">
        <f t="shared" si="9"/>
        <v>199312</v>
      </c>
      <c r="O10" t="str">
        <f t="shared" ref="O10:R10" si="41">IF(N10/60/60&gt;=1,INT(N10/60/60)&amp;"h","")
&amp;IF(INT(MOD(N10/60,60))&gt;0,INT(MOD(N10/60,60))&amp;"m","")
&amp;IF(INT(MOD(N10,60))&gt;0,INT(MOD(N10,60))&amp;"s","")</f>
        <v>55h21m52s</v>
      </c>
      <c r="P10">
        <f t="shared" si="22"/>
        <v>2.3068617360697998</v>
      </c>
      <c r="Q10">
        <f t="shared" si="11"/>
        <v>199312</v>
      </c>
      <c r="R10" t="str">
        <f t="shared" si="41"/>
        <v>55h21m52s</v>
      </c>
      <c r="S10">
        <f t="shared" si="12"/>
        <v>3.6909787777116798</v>
      </c>
      <c r="T10">
        <f t="shared" si="13"/>
        <v>13287</v>
      </c>
      <c r="U10" t="str">
        <f t="shared" ref="U10" si="42">IF(T10/60/60&gt;=1,INT(T10/60/60)&amp;"h","")
&amp;IF(INT(MOD(T10/60,60))&gt;0,INT(MOD(T10/60,60))&amp;"m","")
&amp;IF(INT(MOD(T10,60))&gt;0,INT(MOD(T10,60))&amp;"s","")</f>
        <v>3h41m27s</v>
      </c>
      <c r="V10" t="str">
        <f t="shared" si="24"/>
        <v>"1":0,"2":1,"3":1,"4":2,"5":4,"6":6,"7":8,"8":10,"9":12</v>
      </c>
      <c r="W10" t="str">
        <f t="shared" si="25"/>
        <v>"1":0,"2":300,"3":1200,"4":3000,"5":6600,"6":13800,"7":24600,"8":39000,"9":57000</v>
      </c>
      <c r="X10" t="str">
        <f t="shared" si="15"/>
        <v>"9":12</v>
      </c>
      <c r="Y10" t="str">
        <f t="shared" si="16"/>
        <v>"9":57000</v>
      </c>
    </row>
    <row r="11" spans="1:27" x14ac:dyDescent="0.3">
      <c r="A11">
        <v>10</v>
      </c>
      <c r="B11">
        <v>21600</v>
      </c>
      <c r="C11" t="str">
        <f t="shared" si="5"/>
        <v>6h</v>
      </c>
      <c r="D11">
        <f t="shared" si="17"/>
        <v>78600</v>
      </c>
      <c r="E11" t="str">
        <f t="shared" si="18"/>
        <v>21h50m</v>
      </c>
      <c r="F11">
        <v>28800</v>
      </c>
      <c r="G11" t="str">
        <f t="shared" ref="G11" si="43">IF(F11/60/60&gt;=1,INT(F11/60/60)&amp;"h","")
&amp;IF(INT(MOD(F11/60,60))&gt;0,INT(MOD(F11/60,60))&amp;"m","")
&amp;IF(INT(MOD(F11,60))&gt;0,INT(MOD(F11,60))&amp;"s","")</f>
        <v>8h</v>
      </c>
      <c r="H11">
        <v>15</v>
      </c>
      <c r="I11">
        <f t="shared" si="7"/>
        <v>80.5</v>
      </c>
      <c r="J11">
        <f t="shared" si="8"/>
        <v>2.8937119683819588</v>
      </c>
      <c r="K11">
        <f t="shared" si="33"/>
        <v>250016</v>
      </c>
      <c r="L11" t="str">
        <f t="shared" si="40"/>
        <v>69h26m56s</v>
      </c>
      <c r="M11">
        <f t="shared" si="20"/>
        <v>2.2837931187091018</v>
      </c>
      <c r="N11">
        <f t="shared" si="9"/>
        <v>197319</v>
      </c>
      <c r="O11" t="str">
        <f t="shared" ref="O11:R11" si="44">IF(N11/60/60&gt;=1,INT(N11/60/60)&amp;"h","")
&amp;IF(INT(MOD(N11/60,60))&gt;0,INT(MOD(N11/60,60))&amp;"m","")
&amp;IF(INT(MOD(N11,60))&gt;0,INT(MOD(N11,60))&amp;"s","")</f>
        <v>54h48m39s</v>
      </c>
      <c r="P11">
        <f t="shared" si="22"/>
        <v>2.2837931187091018</v>
      </c>
      <c r="Q11">
        <f t="shared" si="11"/>
        <v>197319</v>
      </c>
      <c r="R11" t="str">
        <f t="shared" si="44"/>
        <v>54h48m39s</v>
      </c>
      <c r="S11">
        <f t="shared" si="12"/>
        <v>3.6540689899345629</v>
      </c>
      <c r="T11">
        <f t="shared" si="13"/>
        <v>13154</v>
      </c>
      <c r="U11" t="str">
        <f t="shared" ref="U11" si="45">IF(T11/60/60&gt;=1,INT(T11/60/60)&amp;"h","")
&amp;IF(INT(MOD(T11/60,60))&gt;0,INT(MOD(T11/60,60))&amp;"m","")
&amp;IF(INT(MOD(T11,60))&gt;0,INT(MOD(T11,60))&amp;"s","")</f>
        <v>3h39m14s</v>
      </c>
      <c r="V11" t="str">
        <f t="shared" si="24"/>
        <v>"1":0,"2":1,"3":1,"4":2,"5":4,"6":6,"7":8,"8":10,"9":12,"10":15</v>
      </c>
      <c r="W11" t="str">
        <f t="shared" si="25"/>
        <v>"1":0,"2":300,"3":1200,"4":3000,"5":6600,"6":13800,"7":24600,"8":39000,"9":57000,"10":78600</v>
      </c>
      <c r="X11" t="str">
        <f t="shared" si="15"/>
        <v>"10":15</v>
      </c>
      <c r="Y11" t="str">
        <f t="shared" si="16"/>
        <v>"10":78600</v>
      </c>
    </row>
    <row r="12" spans="1:27" x14ac:dyDescent="0.3">
      <c r="A12">
        <v>11</v>
      </c>
      <c r="B12">
        <v>28800</v>
      </c>
      <c r="C12" t="str">
        <f t="shared" si="5"/>
        <v>8h</v>
      </c>
      <c r="D12">
        <f t="shared" si="17"/>
        <v>107400</v>
      </c>
      <c r="E12" t="str">
        <f t="shared" si="18"/>
        <v>1d5h50m</v>
      </c>
      <c r="F12">
        <v>28800</v>
      </c>
      <c r="G12" t="str">
        <f t="shared" ref="G12" si="46">IF(F12/60/60&gt;=1,INT(F12/60/60)&amp;"h","")
&amp;IF(INT(MOD(F12/60,60))&gt;0,INT(MOD(F12/60,60))&amp;"m","")
&amp;IF(INT(MOD(F12,60))&gt;0,INT(MOD(F12,60))&amp;"s","")</f>
        <v>8h</v>
      </c>
      <c r="H12">
        <v>15</v>
      </c>
      <c r="I12">
        <f t="shared" si="7"/>
        <v>82.5</v>
      </c>
      <c r="J12">
        <f t="shared" si="8"/>
        <v>2.882137120508431</v>
      </c>
      <c r="K12">
        <f t="shared" si="33"/>
        <v>249016</v>
      </c>
      <c r="L12" t="str">
        <f t="shared" si="40"/>
        <v>69h10m16s</v>
      </c>
      <c r="M12">
        <f t="shared" si="20"/>
        <v>2.2609551875220109</v>
      </c>
      <c r="N12">
        <f t="shared" si="9"/>
        <v>195346</v>
      </c>
      <c r="O12" t="str">
        <f t="shared" ref="O12:R12" si="47">IF(N12/60/60&gt;=1,INT(N12/60/60)&amp;"h","")
&amp;IF(INT(MOD(N12/60,60))&gt;0,INT(MOD(N12/60,60))&amp;"m","")
&amp;IF(INT(MOD(N12,60))&gt;0,INT(MOD(N12,60))&amp;"s","")</f>
        <v>54h15m46s</v>
      </c>
      <c r="P12">
        <f t="shared" si="22"/>
        <v>2.2609551875220109</v>
      </c>
      <c r="Q12">
        <f t="shared" si="11"/>
        <v>195346</v>
      </c>
      <c r="R12" t="str">
        <f t="shared" si="47"/>
        <v>54h15m46s</v>
      </c>
      <c r="S12">
        <f t="shared" si="12"/>
        <v>3.6175283000352172</v>
      </c>
      <c r="T12">
        <f t="shared" si="13"/>
        <v>13023</v>
      </c>
      <c r="U12" t="str">
        <f t="shared" ref="U12" si="48">IF(T12/60/60&gt;=1,INT(T12/60/60)&amp;"h","")
&amp;IF(INT(MOD(T12/60,60))&gt;0,INT(MOD(T12/60,60))&amp;"m","")
&amp;IF(INT(MOD(T12,60))&gt;0,INT(MOD(T12,60))&amp;"s","")</f>
        <v>3h37m3s</v>
      </c>
      <c r="V12" t="str">
        <f t="shared" si="24"/>
        <v>"1":0,"2":1,"3":1,"4":2,"5":4,"6":6,"7":8,"8":10,"9":12,"10":15,"11":15</v>
      </c>
      <c r="W12" t="str">
        <f t="shared" si="25"/>
        <v>"1":0,"2":300,"3":1200,"4":3000,"5":6600,"6":13800,"7":24600,"8":39000,"9":57000,"10":78600,"11":107400</v>
      </c>
      <c r="X12" t="str">
        <f t="shared" si="15"/>
        <v>"11":15</v>
      </c>
      <c r="Y12" t="str">
        <f t="shared" si="16"/>
        <v>"11":107400</v>
      </c>
    </row>
    <row r="13" spans="1:27" x14ac:dyDescent="0.3">
      <c r="A13">
        <v>12</v>
      </c>
      <c r="B13">
        <f ca="1">OFFSET(B13,-1,0)+3*60*60</f>
        <v>39600</v>
      </c>
      <c r="C13" t="str">
        <f t="shared" ca="1" si="5"/>
        <v>11h</v>
      </c>
      <c r="D13">
        <f t="shared" ca="1" si="17"/>
        <v>147000</v>
      </c>
      <c r="E13" t="str">
        <f t="shared" ca="1" si="18"/>
        <v>1d16h50m</v>
      </c>
      <c r="F13">
        <v>28800</v>
      </c>
      <c r="G13" t="str">
        <f t="shared" ref="G13" si="49">IF(F13/60/60&gt;=1,INT(F13/60/60)&amp;"h","")
&amp;IF(INT(MOD(F13/60,60))&gt;0,INT(MOD(F13/60,60))&amp;"m","")
&amp;IF(INT(MOD(F13,60))&gt;0,INT(MOD(F13,60))&amp;"s","")</f>
        <v>8h</v>
      </c>
      <c r="H13">
        <v>15</v>
      </c>
      <c r="I13">
        <f t="shared" si="7"/>
        <v>84.5</v>
      </c>
      <c r="J13">
        <f t="shared" si="8"/>
        <v>2.8706085720263972</v>
      </c>
      <c r="K13">
        <f t="shared" si="33"/>
        <v>248020</v>
      </c>
      <c r="L13" t="str">
        <f t="shared" si="40"/>
        <v>68h53m40s</v>
      </c>
      <c r="M13">
        <f t="shared" si="20"/>
        <v>2.2383456356467906</v>
      </c>
      <c r="N13">
        <f t="shared" si="9"/>
        <v>193393</v>
      </c>
      <c r="O13" t="str">
        <f t="shared" ref="O13:R13" si="50">IF(N13/60/60&gt;=1,INT(N13/60/60)&amp;"h","")
&amp;IF(INT(MOD(N13/60,60))&gt;0,INT(MOD(N13/60,60))&amp;"m","")
&amp;IF(INT(MOD(N13,60))&gt;0,INT(MOD(N13,60))&amp;"s","")</f>
        <v>53h43m13s</v>
      </c>
      <c r="P13">
        <f t="shared" si="22"/>
        <v>2.2383456356467906</v>
      </c>
      <c r="Q13">
        <f t="shared" si="11"/>
        <v>193393</v>
      </c>
      <c r="R13" t="str">
        <f t="shared" si="50"/>
        <v>53h43m13s</v>
      </c>
      <c r="S13">
        <f t="shared" si="12"/>
        <v>3.5813530170348651</v>
      </c>
      <c r="T13">
        <f t="shared" si="13"/>
        <v>12892</v>
      </c>
      <c r="U13" t="str">
        <f t="shared" ref="U13" si="51">IF(T13/60/60&gt;=1,INT(T13/60/60)&amp;"h","")
&amp;IF(INT(MOD(T13/60,60))&gt;0,INT(MOD(T13/60,60))&amp;"m","")
&amp;IF(INT(MOD(T13,60))&gt;0,INT(MOD(T13,60))&amp;"s","")</f>
        <v>3h34m52s</v>
      </c>
      <c r="V13" t="str">
        <f t="shared" si="24"/>
        <v>"1":0,"2":1,"3":1,"4":2,"5":4,"6":6,"7":8,"8":10,"9":12,"10":15,"11":15,"12":15</v>
      </c>
      <c r="W13" t="str">
        <f t="shared" ca="1" si="25"/>
        <v>"1":0,"2":300,"3":1200,"4":3000,"5":6600,"6":13800,"7":24600,"8":39000,"9":57000,"10":78600,"11":107400,"12":147000</v>
      </c>
      <c r="X13" t="str">
        <f t="shared" si="15"/>
        <v>"12":15</v>
      </c>
      <c r="Y13" t="str">
        <f t="shared" ca="1" si="16"/>
        <v>"12":147000</v>
      </c>
    </row>
    <row r="14" spans="1:27" x14ac:dyDescent="0.3">
      <c r="A14">
        <v>13</v>
      </c>
      <c r="B14">
        <f t="shared" ref="B14:B20" ca="1" si="52">OFFSET(B14,-1,0)+3*60*60</f>
        <v>50400</v>
      </c>
      <c r="C14" t="str">
        <f t="shared" ca="1" si="5"/>
        <v>14h</v>
      </c>
      <c r="D14">
        <f t="shared" ca="1" si="17"/>
        <v>197400</v>
      </c>
      <c r="E14" t="str">
        <f t="shared" ca="1" si="18"/>
        <v>2d6h50m</v>
      </c>
      <c r="F14">
        <v>28800</v>
      </c>
      <c r="G14" t="str">
        <f t="shared" ref="G14" si="53">IF(F14/60/60&gt;=1,INT(F14/60/60)&amp;"h","")
&amp;IF(INT(MOD(F14/60,60))&gt;0,INT(MOD(F14/60,60))&amp;"m","")
&amp;IF(INT(MOD(F14,60))&gt;0,INT(MOD(F14,60))&amp;"s","")</f>
        <v>8h</v>
      </c>
      <c r="H14">
        <v>15</v>
      </c>
      <c r="I14">
        <f t="shared" si="7"/>
        <v>86.5</v>
      </c>
      <c r="J14">
        <f t="shared" si="8"/>
        <v>2.8591261377382917</v>
      </c>
      <c r="K14">
        <f t="shared" si="33"/>
        <v>247028</v>
      </c>
      <c r="L14" t="str">
        <f t="shared" si="40"/>
        <v>68h37m8s</v>
      </c>
      <c r="M14">
        <f t="shared" si="20"/>
        <v>2.2159621792903228</v>
      </c>
      <c r="N14">
        <f t="shared" si="9"/>
        <v>191459</v>
      </c>
      <c r="O14" t="str">
        <f t="shared" ref="O14:R14" si="54">IF(N14/60/60&gt;=1,INT(N14/60/60)&amp;"h","")
&amp;IF(INT(MOD(N14/60,60))&gt;0,INT(MOD(N14/60,60))&amp;"m","")
&amp;IF(INT(MOD(N14,60))&gt;0,INT(MOD(N14,60))&amp;"s","")</f>
        <v>53h10m59s</v>
      </c>
      <c r="P14">
        <f t="shared" si="22"/>
        <v>2.2159621792903228</v>
      </c>
      <c r="Q14">
        <f t="shared" si="11"/>
        <v>191459</v>
      </c>
      <c r="R14" t="str">
        <f t="shared" si="54"/>
        <v>53h10m59s</v>
      </c>
      <c r="S14">
        <f t="shared" si="12"/>
        <v>3.5455394868645165</v>
      </c>
      <c r="T14">
        <f t="shared" si="13"/>
        <v>12763</v>
      </c>
      <c r="U14" t="str">
        <f t="shared" ref="U14" si="55">IF(T14/60/60&gt;=1,INT(T14/60/60)&amp;"h","")
&amp;IF(INT(MOD(T14/60,60))&gt;0,INT(MOD(T14/60,60))&amp;"m","")
&amp;IF(INT(MOD(T14,60))&gt;0,INT(MOD(T14,60))&amp;"s","")</f>
        <v>3h32m43s</v>
      </c>
      <c r="V14" t="str">
        <f t="shared" si="24"/>
        <v>"1":0,"2":1,"3":1,"4":2,"5":4,"6":6,"7":8,"8":10,"9":12,"10":15,"11":15,"12":15,"13":15</v>
      </c>
      <c r="W14" t="str">
        <f t="shared" ca="1" si="25"/>
        <v>"1":0,"2":300,"3":1200,"4":3000,"5":6600,"6":13800,"7":24600,"8":39000,"9":57000,"10":78600,"11":107400,"12":147000,"13":197400</v>
      </c>
      <c r="X14" t="str">
        <f t="shared" si="15"/>
        <v>"13":15</v>
      </c>
      <c r="Y14" t="str">
        <f t="shared" ca="1" si="16"/>
        <v>"13":197400</v>
      </c>
    </row>
    <row r="15" spans="1:27" x14ac:dyDescent="0.3">
      <c r="A15">
        <v>14</v>
      </c>
      <c r="B15">
        <f t="shared" ca="1" si="52"/>
        <v>61200</v>
      </c>
      <c r="C15" t="str">
        <f t="shared" ca="1" si="5"/>
        <v>17h</v>
      </c>
      <c r="D15">
        <f t="shared" ca="1" si="17"/>
        <v>258600</v>
      </c>
      <c r="E15" t="str">
        <f t="shared" ca="1" si="18"/>
        <v>2d23h50m</v>
      </c>
      <c r="F15">
        <v>28800</v>
      </c>
      <c r="G15" t="str">
        <f t="shared" ref="G15" si="56">IF(F15/60/60&gt;=1,INT(F15/60/60)&amp;"h","")
&amp;IF(INT(MOD(F15/60,60))&gt;0,INT(MOD(F15/60,60))&amp;"m","")
&amp;IF(INT(MOD(F15,60))&gt;0,INT(MOD(F15,60))&amp;"s","")</f>
        <v>8h</v>
      </c>
      <c r="H15">
        <v>15</v>
      </c>
      <c r="I15">
        <f t="shared" si="7"/>
        <v>88.5</v>
      </c>
      <c r="J15">
        <f t="shared" si="8"/>
        <v>2.8476896331873385</v>
      </c>
      <c r="K15">
        <f t="shared" si="33"/>
        <v>246040</v>
      </c>
      <c r="L15" t="str">
        <f t="shared" si="40"/>
        <v>68h20m40s</v>
      </c>
      <c r="M15">
        <f t="shared" si="20"/>
        <v>2.1938025574974196</v>
      </c>
      <c r="N15">
        <f t="shared" si="9"/>
        <v>189544</v>
      </c>
      <c r="O15" t="str">
        <f t="shared" ref="O15:R15" si="57">IF(N15/60/60&gt;=1,INT(N15/60/60)&amp;"h","")
&amp;IF(INT(MOD(N15/60,60))&gt;0,INT(MOD(N15/60,60))&amp;"m","")
&amp;IF(INT(MOD(N15,60))&gt;0,INT(MOD(N15,60))&amp;"s","")</f>
        <v>52h39m4s</v>
      </c>
      <c r="P15">
        <f t="shared" si="22"/>
        <v>2.1938025574974196</v>
      </c>
      <c r="Q15">
        <f t="shared" si="11"/>
        <v>189544</v>
      </c>
      <c r="R15" t="str">
        <f t="shared" si="57"/>
        <v>52h39m4s</v>
      </c>
      <c r="S15">
        <f t="shared" si="12"/>
        <v>3.5100840919958713</v>
      </c>
      <c r="T15">
        <f t="shared" si="13"/>
        <v>12636</v>
      </c>
      <c r="U15" t="str">
        <f t="shared" ref="U15" si="58">IF(T15/60/60&gt;=1,INT(T15/60/60)&amp;"h","")
&amp;IF(INT(MOD(T15/60,60))&gt;0,INT(MOD(T15/60,60))&amp;"m","")
&amp;IF(INT(MOD(T15,60))&gt;0,INT(MOD(T15,60))&amp;"s","")</f>
        <v>3h30m36s</v>
      </c>
      <c r="V15" t="str">
        <f t="shared" si="24"/>
        <v>"1":0,"2":1,"3":1,"4":2,"5":4,"6":6,"7":8,"8":10,"9":12,"10":15,"11":15,"12":15,"13":15,"14":15</v>
      </c>
      <c r="W15" t="str">
        <f t="shared" ca="1" si="25"/>
        <v>"1":0,"2":300,"3":1200,"4":3000,"5":6600,"6":13800,"7":24600,"8":39000,"9":57000,"10":78600,"11":107400,"12":147000,"13":197400,"14":258600</v>
      </c>
      <c r="X15" t="str">
        <f t="shared" si="15"/>
        <v>"14":15</v>
      </c>
      <c r="Y15" t="str">
        <f t="shared" ca="1" si="16"/>
        <v>"14":258600</v>
      </c>
    </row>
    <row r="16" spans="1:27" x14ac:dyDescent="0.3">
      <c r="A16">
        <v>15</v>
      </c>
      <c r="B16">
        <f t="shared" ca="1" si="52"/>
        <v>72000</v>
      </c>
      <c r="C16" t="str">
        <f t="shared" ca="1" si="5"/>
        <v>20h</v>
      </c>
      <c r="D16">
        <f t="shared" ca="1" si="17"/>
        <v>330600</v>
      </c>
      <c r="E16" t="str">
        <f t="shared" ca="1" si="18"/>
        <v>3d19h50m</v>
      </c>
      <c r="F16">
        <v>28800</v>
      </c>
      <c r="G16" t="str">
        <f t="shared" ref="G16" si="59">IF(F16/60/60&gt;=1,INT(F16/60/60)&amp;"h","")
&amp;IF(INT(MOD(F16/60,60))&gt;0,INT(MOD(F16/60,60))&amp;"m","")
&amp;IF(INT(MOD(F16,60))&gt;0,INT(MOD(F16,60))&amp;"s","")</f>
        <v>8h</v>
      </c>
      <c r="H16">
        <v>15</v>
      </c>
      <c r="I16">
        <f t="shared" si="7"/>
        <v>90.5</v>
      </c>
      <c r="J16">
        <f t="shared" si="8"/>
        <v>2.836298874654589</v>
      </c>
      <c r="K16">
        <f t="shared" si="33"/>
        <v>245056</v>
      </c>
      <c r="L16" t="str">
        <f t="shared" si="40"/>
        <v>68h4m16s</v>
      </c>
      <c r="M16">
        <f t="shared" si="20"/>
        <v>2.1718645319224454</v>
      </c>
      <c r="N16">
        <f t="shared" si="9"/>
        <v>187649</v>
      </c>
      <c r="O16" t="str">
        <f t="shared" ref="O16:R16" si="60">IF(N16/60/60&gt;=1,INT(N16/60/60)&amp;"h","")
&amp;IF(INT(MOD(N16/60,60))&gt;0,INT(MOD(N16/60,60))&amp;"m","")
&amp;IF(INT(MOD(N16,60))&gt;0,INT(MOD(N16,60))&amp;"s","")</f>
        <v>52h7m29s</v>
      </c>
      <c r="P16">
        <f t="shared" si="22"/>
        <v>2.1718645319224454</v>
      </c>
      <c r="Q16">
        <f t="shared" si="11"/>
        <v>187649</v>
      </c>
      <c r="R16" t="str">
        <f t="shared" si="60"/>
        <v>52h7m29s</v>
      </c>
      <c r="S16">
        <f t="shared" si="12"/>
        <v>3.4749832510759124</v>
      </c>
      <c r="T16">
        <f t="shared" si="13"/>
        <v>12509</v>
      </c>
      <c r="U16" t="str">
        <f t="shared" ref="U16" si="61">IF(T16/60/60&gt;=1,INT(T16/60/60)&amp;"h","")
&amp;IF(INT(MOD(T16/60,60))&gt;0,INT(MOD(T16/60,60))&amp;"m","")
&amp;IF(INT(MOD(T16,60))&gt;0,INT(MOD(T16,60))&amp;"s","")</f>
        <v>3h28m29s</v>
      </c>
      <c r="V16" t="str">
        <f t="shared" si="24"/>
        <v>"1":0,"2":1,"3":1,"4":2,"5":4,"6":6,"7":8,"8":10,"9":12,"10":15,"11":15,"12":15,"13":15,"14":15,"15":15</v>
      </c>
      <c r="W16" t="str">
        <f t="shared" ca="1" si="25"/>
        <v>"1":0,"2":300,"3":1200,"4":3000,"5":6600,"6":13800,"7":24600,"8":39000,"9":57000,"10":78600,"11":107400,"12":147000,"13":197400,"14":258600,"15":330600</v>
      </c>
      <c r="X16" t="str">
        <f t="shared" si="15"/>
        <v>"15":15</v>
      </c>
      <c r="Y16" t="str">
        <f t="shared" ca="1" si="16"/>
        <v>"15":330600</v>
      </c>
    </row>
    <row r="17" spans="1:25" x14ac:dyDescent="0.3">
      <c r="A17">
        <v>16</v>
      </c>
      <c r="B17">
        <f t="shared" ca="1" si="52"/>
        <v>82800</v>
      </c>
      <c r="C17" t="str">
        <f t="shared" ca="1" si="5"/>
        <v>23h</v>
      </c>
      <c r="D17">
        <f t="shared" ca="1" si="17"/>
        <v>413400</v>
      </c>
      <c r="E17" t="str">
        <f t="shared" ca="1" si="18"/>
        <v>4d18h50m</v>
      </c>
      <c r="F17">
        <v>28800</v>
      </c>
      <c r="G17" t="str">
        <f t="shared" ref="G17" si="62">IF(F17/60/60&gt;=1,INT(F17/60/60)&amp;"h","")
&amp;IF(INT(MOD(F17/60,60))&gt;0,INT(MOD(F17/60,60))&amp;"m","")
&amp;IF(INT(MOD(F17,60))&gt;0,INT(MOD(F17,60))&amp;"s","")</f>
        <v>8h</v>
      </c>
      <c r="H17">
        <v>15</v>
      </c>
      <c r="I17">
        <f t="shared" si="7"/>
        <v>92.5</v>
      </c>
      <c r="J17">
        <f t="shared" si="8"/>
        <v>2.8249536791559704</v>
      </c>
      <c r="K17">
        <f t="shared" si="33"/>
        <v>244075</v>
      </c>
      <c r="L17" t="str">
        <f t="shared" si="40"/>
        <v>67h47m55s</v>
      </c>
      <c r="M17">
        <f t="shared" si="20"/>
        <v>2.1501458866032208</v>
      </c>
      <c r="N17">
        <f t="shared" si="9"/>
        <v>185772</v>
      </c>
      <c r="O17" t="str">
        <f t="shared" ref="O17:R17" si="63">IF(N17/60/60&gt;=1,INT(N17/60/60)&amp;"h","")
&amp;IF(INT(MOD(N17/60,60))&gt;0,INT(MOD(N17/60,60))&amp;"m","")
&amp;IF(INT(MOD(N17,60))&gt;0,INT(MOD(N17,60))&amp;"s","")</f>
        <v>51h36m12s</v>
      </c>
      <c r="P17">
        <f t="shared" si="22"/>
        <v>2.1501458866032208</v>
      </c>
      <c r="Q17">
        <f t="shared" si="11"/>
        <v>185772</v>
      </c>
      <c r="R17" t="str">
        <f t="shared" si="63"/>
        <v>51h36m12s</v>
      </c>
      <c r="S17">
        <f t="shared" si="12"/>
        <v>3.4402334185651533</v>
      </c>
      <c r="T17">
        <f t="shared" si="13"/>
        <v>12384</v>
      </c>
      <c r="U17" t="str">
        <f t="shared" ref="U17" si="64">IF(T17/60/60&gt;=1,INT(T17/60/60)&amp;"h","")
&amp;IF(INT(MOD(T17/60,60))&gt;0,INT(MOD(T17/60,60))&amp;"m","")
&amp;IF(INT(MOD(T17,60))&gt;0,INT(MOD(T17,60))&amp;"s","")</f>
        <v>3h26m24s</v>
      </c>
      <c r="V17" t="str">
        <f t="shared" si="24"/>
        <v>"1":0,"2":1,"3":1,"4":2,"5":4,"6":6,"7":8,"8":10,"9":12,"10":15,"11":15,"12":15,"13":15,"14":15,"15":15,"16":15</v>
      </c>
      <c r="W17" t="str">
        <f t="shared" ca="1" si="25"/>
        <v>"1":0,"2":300,"3":1200,"4":3000,"5":6600,"6":13800,"7":24600,"8":39000,"9":57000,"10":78600,"11":107400,"12":147000,"13":197400,"14":258600,"15":330600,"16":413400</v>
      </c>
      <c r="X17" t="str">
        <f t="shared" si="15"/>
        <v>"16":15</v>
      </c>
      <c r="Y17" t="str">
        <f t="shared" ca="1" si="16"/>
        <v>"16":413400</v>
      </c>
    </row>
    <row r="18" spans="1:25" x14ac:dyDescent="0.3">
      <c r="A18">
        <v>17</v>
      </c>
      <c r="B18">
        <f t="shared" ca="1" si="52"/>
        <v>93600</v>
      </c>
      <c r="C18" t="str">
        <f t="shared" ca="1" si="5"/>
        <v>1d2h</v>
      </c>
      <c r="D18">
        <f t="shared" ca="1" si="17"/>
        <v>507000</v>
      </c>
      <c r="E18" t="str">
        <f t="shared" ca="1" si="18"/>
        <v>5d20h50m</v>
      </c>
      <c r="F18">
        <v>28800</v>
      </c>
      <c r="G18" t="str">
        <f t="shared" ref="G18" si="65">IF(F18/60/60&gt;=1,INT(F18/60/60)&amp;"h","")
&amp;IF(INT(MOD(F18/60,60))&gt;0,INT(MOD(F18/60,60))&amp;"m","")
&amp;IF(INT(MOD(F18,60))&gt;0,INT(MOD(F18,60))&amp;"s","")</f>
        <v>8h</v>
      </c>
      <c r="H18">
        <v>15</v>
      </c>
      <c r="I18">
        <f t="shared" si="7"/>
        <v>94.5</v>
      </c>
      <c r="J18">
        <f t="shared" si="8"/>
        <v>2.8136538644393463</v>
      </c>
      <c r="K18">
        <f t="shared" si="33"/>
        <v>243099</v>
      </c>
      <c r="L18" t="str">
        <f t="shared" si="40"/>
        <v>67h31m39s</v>
      </c>
      <c r="M18">
        <f t="shared" si="20"/>
        <v>2.1286444277371888</v>
      </c>
      <c r="N18">
        <f t="shared" si="9"/>
        <v>183914</v>
      </c>
      <c r="O18" t="str">
        <f t="shared" ref="O18:R18" si="66">IF(N18/60/60&gt;=1,INT(N18/60/60)&amp;"h","")
&amp;IF(INT(MOD(N18/60,60))&gt;0,INT(MOD(N18/60,60))&amp;"m","")
&amp;IF(INT(MOD(N18,60))&gt;0,INT(MOD(N18,60))&amp;"s","")</f>
        <v>51h5m14s</v>
      </c>
      <c r="P18">
        <f t="shared" si="22"/>
        <v>2.1286444277371888</v>
      </c>
      <c r="Q18">
        <f t="shared" si="11"/>
        <v>183914</v>
      </c>
      <c r="R18" t="str">
        <f t="shared" si="66"/>
        <v>51h5m14s</v>
      </c>
      <c r="S18">
        <f t="shared" si="12"/>
        <v>3.4058310843795017</v>
      </c>
      <c r="T18">
        <f t="shared" si="13"/>
        <v>12260</v>
      </c>
      <c r="U18" t="str">
        <f t="shared" ref="U18" si="67">IF(T18/60/60&gt;=1,INT(T18/60/60)&amp;"h","")
&amp;IF(INT(MOD(T18/60,60))&gt;0,INT(MOD(T18/60,60))&amp;"m","")
&amp;IF(INT(MOD(T18,60))&gt;0,INT(MOD(T18,60))&amp;"s","")</f>
        <v>3h24m20s</v>
      </c>
      <c r="V18" t="str">
        <f t="shared" si="24"/>
        <v>"1":0,"2":1,"3":1,"4":2,"5":4,"6":6,"7":8,"8":10,"9":12,"10":15,"11":15,"12":15,"13":15,"14":15,"15":15,"16":15,"17":15</v>
      </c>
      <c r="W18" t="str">
        <f t="shared" ca="1" si="25"/>
        <v>"1":0,"2":300,"3":1200,"4":3000,"5":6600,"6":13800,"7":24600,"8":39000,"9":57000,"10":78600,"11":107400,"12":147000,"13":197400,"14":258600,"15":330600,"16":413400,"17":507000</v>
      </c>
      <c r="X18" t="str">
        <f t="shared" si="15"/>
        <v>"17":15</v>
      </c>
      <c r="Y18" t="str">
        <f t="shared" ca="1" si="16"/>
        <v>"17":507000</v>
      </c>
    </row>
    <row r="19" spans="1:25" x14ac:dyDescent="0.3">
      <c r="A19">
        <v>18</v>
      </c>
      <c r="B19">
        <f t="shared" ca="1" si="52"/>
        <v>104400</v>
      </c>
      <c r="C19" t="str">
        <f t="shared" ca="1" si="5"/>
        <v>1d5h</v>
      </c>
      <c r="D19">
        <f t="shared" ca="1" si="17"/>
        <v>611400</v>
      </c>
      <c r="E19" t="str">
        <f t="shared" ca="1" si="18"/>
        <v>7d1h50m</v>
      </c>
      <c r="F19">
        <v>28800</v>
      </c>
      <c r="G19" t="str">
        <f t="shared" ref="G19" si="68">IF(F19/60/60&gt;=1,INT(F19/60/60)&amp;"h","")
&amp;IF(INT(MOD(F19/60,60))&gt;0,INT(MOD(F19/60,60))&amp;"m","")
&amp;IF(INT(MOD(F19,60))&gt;0,INT(MOD(F19,60))&amp;"s","")</f>
        <v>8h</v>
      </c>
      <c r="H19">
        <v>15</v>
      </c>
      <c r="I19">
        <f t="shared" si="7"/>
        <v>96.5</v>
      </c>
      <c r="J19">
        <f t="shared" si="8"/>
        <v>2.802399248981589</v>
      </c>
      <c r="K19">
        <f t="shared" si="33"/>
        <v>242127</v>
      </c>
      <c r="L19" t="str">
        <f t="shared" si="40"/>
        <v>67h15m27s</v>
      </c>
      <c r="M19">
        <f t="shared" si="20"/>
        <v>2.1073579834598171</v>
      </c>
      <c r="N19">
        <f t="shared" si="9"/>
        <v>182075</v>
      </c>
      <c r="O19" t="str">
        <f t="shared" ref="O19:R19" si="69">IF(N19/60/60&gt;=1,INT(N19/60/60)&amp;"h","")
&amp;IF(INT(MOD(N19/60,60))&gt;0,INT(MOD(N19/60,60))&amp;"m","")
&amp;IF(INT(MOD(N19,60))&gt;0,INT(MOD(N19,60))&amp;"s","")</f>
        <v>50h34m35s</v>
      </c>
      <c r="P19">
        <f t="shared" si="22"/>
        <v>2.1073579834598171</v>
      </c>
      <c r="Q19">
        <f t="shared" si="11"/>
        <v>182075</v>
      </c>
      <c r="R19" t="str">
        <f t="shared" si="69"/>
        <v>50h34m35s</v>
      </c>
      <c r="S19">
        <f t="shared" si="12"/>
        <v>3.3717727735357066</v>
      </c>
      <c r="T19">
        <f t="shared" si="13"/>
        <v>12138</v>
      </c>
      <c r="U19" t="str">
        <f t="shared" ref="U19" si="70">IF(T19/60/60&gt;=1,INT(T19/60/60)&amp;"h","")
&amp;IF(INT(MOD(T19/60,60))&gt;0,INT(MOD(T19/60,60))&amp;"m","")
&amp;IF(INT(MOD(T19,60))&gt;0,INT(MOD(T19,60))&amp;"s","")</f>
        <v>3h22m18s</v>
      </c>
      <c r="V19" t="str">
        <f t="shared" si="24"/>
        <v>"1":0,"2":1,"3":1,"4":2,"5":4,"6":6,"7":8,"8":10,"9":12,"10":15,"11":15,"12":15,"13":15,"14":15,"15":15,"16":15,"17":15,"18":15</v>
      </c>
      <c r="W19" t="str">
        <f t="shared" ca="1" si="25"/>
        <v>"1":0,"2":300,"3":1200,"4":3000,"5":6600,"6":13800,"7":24600,"8":39000,"9":57000,"10":78600,"11":107400,"12":147000,"13":197400,"14":258600,"15":330600,"16":413400,"17":507000,"18":611400</v>
      </c>
      <c r="X19" t="str">
        <f t="shared" si="15"/>
        <v>"18":15</v>
      </c>
      <c r="Y19" t="str">
        <f t="shared" ca="1" si="16"/>
        <v>"18":611400</v>
      </c>
    </row>
    <row r="20" spans="1:25" x14ac:dyDescent="0.3">
      <c r="A20">
        <v>19</v>
      </c>
      <c r="B20">
        <f t="shared" ca="1" si="52"/>
        <v>115200</v>
      </c>
      <c r="C20" t="str">
        <f t="shared" ca="1" si="5"/>
        <v>1d8h</v>
      </c>
      <c r="D20">
        <f t="shared" ca="1" si="17"/>
        <v>726600</v>
      </c>
      <c r="E20" t="str">
        <f t="shared" ca="1" si="18"/>
        <v>8d9h50m</v>
      </c>
      <c r="F20">
        <v>28800</v>
      </c>
      <c r="G20" t="str">
        <f t="shared" ref="G20" si="71">IF(F20/60/60&gt;=1,INT(F20/60/60)&amp;"h","")
&amp;IF(INT(MOD(F20/60,60))&gt;0,INT(MOD(F20/60,60))&amp;"m","")
&amp;IF(INT(MOD(F20,60))&gt;0,INT(MOD(F20,60))&amp;"s","")</f>
        <v>8h</v>
      </c>
      <c r="H20">
        <v>15</v>
      </c>
      <c r="I20">
        <f t="shared" si="7"/>
        <v>98.5</v>
      </c>
      <c r="J20">
        <f t="shared" si="8"/>
        <v>2.7911896519856625</v>
      </c>
      <c r="K20">
        <f t="shared" si="33"/>
        <v>241158</v>
      </c>
      <c r="L20" t="str">
        <f t="shared" si="40"/>
        <v>66h59m18s</v>
      </c>
      <c r="M20">
        <f t="shared" si="20"/>
        <v>2.0862844036252191</v>
      </c>
      <c r="N20">
        <f t="shared" si="9"/>
        <v>180254</v>
      </c>
      <c r="O20" t="str">
        <f t="shared" ref="O20:R20" si="72">IF(N20/60/60&gt;=1,INT(N20/60/60)&amp;"h","")
&amp;IF(INT(MOD(N20/60,60))&gt;0,INT(MOD(N20/60,60))&amp;"m","")
&amp;IF(INT(MOD(N20,60))&gt;0,INT(MOD(N20,60))&amp;"s","")</f>
        <v>50h4m14s</v>
      </c>
      <c r="P20">
        <f t="shared" si="22"/>
        <v>2.0862844036252191</v>
      </c>
      <c r="Q20">
        <f t="shared" si="11"/>
        <v>180254</v>
      </c>
      <c r="R20" t="str">
        <f t="shared" si="72"/>
        <v>50h4m14s</v>
      </c>
      <c r="S20">
        <f t="shared" si="12"/>
        <v>3.3380550458003495</v>
      </c>
      <c r="T20">
        <f t="shared" si="13"/>
        <v>12016</v>
      </c>
      <c r="U20" t="str">
        <f t="shared" ref="U20" si="73">IF(T20/60/60&gt;=1,INT(T20/60/60)&amp;"h","")
&amp;IF(INT(MOD(T20/60,60))&gt;0,INT(MOD(T20/60,60))&amp;"m","")
&amp;IF(INT(MOD(T20,60))&gt;0,INT(MOD(T20,60))&amp;"s","")</f>
        <v>3h20m16s</v>
      </c>
      <c r="V20" t="str">
        <f t="shared" si="24"/>
        <v>"1":0,"2":1,"3":1,"4":2,"5":4,"6":6,"7":8,"8":10,"9":12,"10":15,"11":15,"12":15,"13":15,"14":15,"15":15,"16":15,"17":15,"18":15,"19":15</v>
      </c>
      <c r="W20" t="str">
        <f t="shared" ca="1" si="25"/>
        <v>"1":0,"2":300,"3":1200,"4":3000,"5":6600,"6":13800,"7":24600,"8":39000,"9":57000,"10":78600,"11":107400,"12":147000,"13":197400,"14":258600,"15":330600,"16":413400,"17":507000,"18":611400,"19":726600</v>
      </c>
      <c r="X20" t="str">
        <f t="shared" si="15"/>
        <v>"19":15</v>
      </c>
      <c r="Y20" t="str">
        <f t="shared" ca="1" si="16"/>
        <v>"19":726600</v>
      </c>
    </row>
    <row r="21" spans="1:25" x14ac:dyDescent="0.3">
      <c r="A21">
        <v>20</v>
      </c>
      <c r="B21">
        <f ca="1">OFFSET(B21,-1,0)+6*60*60</f>
        <v>136800</v>
      </c>
      <c r="C21" t="str">
        <f t="shared" ca="1" si="5"/>
        <v>1d14h</v>
      </c>
      <c r="D21">
        <f t="shared" ca="1" si="17"/>
        <v>863400</v>
      </c>
      <c r="E21" t="str">
        <f t="shared" ca="1" si="18"/>
        <v>9d23h50m</v>
      </c>
      <c r="F21">
        <v>36000</v>
      </c>
      <c r="G21" t="str">
        <f t="shared" ref="G21" si="74">IF(F21/60/60&gt;=1,INT(F21/60/60)&amp;"h","")
&amp;IF(INT(MOD(F21/60,60))&gt;0,INT(MOD(F21/60,60))&amp;"m","")
&amp;IF(INT(MOD(F21,60))&gt;0,INT(MOD(F21,60))&amp;"s","")</f>
        <v>10h</v>
      </c>
      <c r="H21">
        <v>15</v>
      </c>
      <c r="I21">
        <f t="shared" si="7"/>
        <v>100.5</v>
      </c>
      <c r="J21">
        <f t="shared" si="8"/>
        <v>2.7800248933777199</v>
      </c>
      <c r="K21">
        <f t="shared" si="33"/>
        <v>240194</v>
      </c>
      <c r="L21" t="str">
        <f t="shared" si="40"/>
        <v>66h43m14s</v>
      </c>
      <c r="M21">
        <f t="shared" si="20"/>
        <v>2.0654215595889669</v>
      </c>
      <c r="N21">
        <f t="shared" si="9"/>
        <v>178452</v>
      </c>
      <c r="O21" t="str">
        <f t="shared" ref="O21:R21" si="75">IF(N21/60/60&gt;=1,INT(N21/60/60)&amp;"h","")
&amp;IF(INT(MOD(N21/60,60))&gt;0,INT(MOD(N21/60,60))&amp;"m","")
&amp;IF(INT(MOD(N21,60))&gt;0,INT(MOD(N21,60))&amp;"s","")</f>
        <v>49h34m12s</v>
      </c>
      <c r="P21">
        <f t="shared" si="22"/>
        <v>2.0654215595889669</v>
      </c>
      <c r="Q21">
        <f t="shared" si="11"/>
        <v>178452</v>
      </c>
      <c r="R21" t="str">
        <f t="shared" si="75"/>
        <v>49h34m12s</v>
      </c>
      <c r="S21">
        <f t="shared" si="12"/>
        <v>3.3046744953423461</v>
      </c>
      <c r="T21">
        <f t="shared" si="13"/>
        <v>11896</v>
      </c>
      <c r="U21" t="str">
        <f t="shared" ref="U21" si="76">IF(T21/60/60&gt;=1,INT(T21/60/60)&amp;"h","")
&amp;IF(INT(MOD(T21/60,60))&gt;0,INT(MOD(T21/60,60))&amp;"m","")
&amp;IF(INT(MOD(T21,60))&gt;0,INT(MOD(T21,60))&amp;"s","")</f>
        <v>3h18m16s</v>
      </c>
      <c r="V21" t="str">
        <f t="shared" si="24"/>
        <v>"1":0,"2":1,"3":1,"4":2,"5":4,"6":6,"7":8,"8":10,"9":12,"10":15,"11":15,"12":15,"13":15,"14":15,"15":15,"16":15,"17":15,"18":15,"19":15,"20":15</v>
      </c>
      <c r="W21" t="str">
        <f t="shared" ca="1" si="25"/>
        <v>"1":0,"2":300,"3":1200,"4":3000,"5":6600,"6":13800,"7":24600,"8":39000,"9":57000,"10":78600,"11":107400,"12":147000,"13":197400,"14":258600,"15":330600,"16":413400,"17":507000,"18":611400,"19":726600,"20":863400</v>
      </c>
      <c r="X21" t="str">
        <f t="shared" si="15"/>
        <v>"20":15</v>
      </c>
      <c r="Y21" t="str">
        <f t="shared" ca="1" si="16"/>
        <v>"20":863400</v>
      </c>
    </row>
    <row r="22" spans="1:25" x14ac:dyDescent="0.3">
      <c r="A22">
        <v>21</v>
      </c>
      <c r="B22">
        <f t="shared" ref="B22:B30" ca="1" si="77">OFFSET(B22,-1,0)+6*60*60</f>
        <v>158400</v>
      </c>
      <c r="C22" t="str">
        <f t="shared" ca="1" si="5"/>
        <v>1d20h</v>
      </c>
      <c r="D22">
        <f t="shared" ca="1" si="17"/>
        <v>1021800</v>
      </c>
      <c r="E22" t="str">
        <f t="shared" ca="1" si="18"/>
        <v>11d19h50m</v>
      </c>
      <c r="F22">
        <v>36000</v>
      </c>
      <c r="G22" t="str">
        <f t="shared" ref="G22" si="78">IF(F22/60/60&gt;=1,INT(F22/60/60)&amp;"h","")
&amp;IF(INT(MOD(F22/60,60))&gt;0,INT(MOD(F22/60,60))&amp;"m","")
&amp;IF(INT(MOD(F22,60))&gt;0,INT(MOD(F22,60))&amp;"s","")</f>
        <v>10h</v>
      </c>
      <c r="H22">
        <v>15</v>
      </c>
      <c r="I22">
        <f t="shared" si="7"/>
        <v>102.5</v>
      </c>
      <c r="J22">
        <f t="shared" si="8"/>
        <v>2.7689047938042091</v>
      </c>
      <c r="K22">
        <f t="shared" si="33"/>
        <v>239233</v>
      </c>
      <c r="L22" t="str">
        <f t="shared" si="40"/>
        <v>66h27m13s</v>
      </c>
      <c r="M22">
        <f t="shared" si="20"/>
        <v>2.0447673439930774</v>
      </c>
      <c r="N22">
        <f t="shared" si="9"/>
        <v>176667</v>
      </c>
      <c r="O22" t="str">
        <f t="shared" ref="O22:R22" si="79">IF(N22/60/60&gt;=1,INT(N22/60/60)&amp;"h","")
&amp;IF(INT(MOD(N22/60,60))&gt;0,INT(MOD(N22/60,60))&amp;"m","")
&amp;IF(INT(MOD(N22,60))&gt;0,INT(MOD(N22,60))&amp;"s","")</f>
        <v>49h4m27s</v>
      </c>
      <c r="P22">
        <f t="shared" si="22"/>
        <v>2.0447673439930774</v>
      </c>
      <c r="Q22">
        <f t="shared" si="11"/>
        <v>176667</v>
      </c>
      <c r="R22" t="str">
        <f t="shared" si="79"/>
        <v>49h4m27s</v>
      </c>
      <c r="S22">
        <f t="shared" si="12"/>
        <v>3.2716277503889226</v>
      </c>
      <c r="T22">
        <f t="shared" si="13"/>
        <v>11777</v>
      </c>
      <c r="U22" t="str">
        <f t="shared" ref="U22" si="80">IF(T22/60/60&gt;=1,INT(T22/60/60)&amp;"h","")
&amp;IF(INT(MOD(T22/60,60))&gt;0,INT(MOD(T22/60,60))&amp;"m","")
&amp;IF(INT(MOD(T22,60))&gt;0,INT(MOD(T22,60))&amp;"s","")</f>
        <v>3h16m17s</v>
      </c>
      <c r="V22" t="str">
        <f t="shared" si="24"/>
        <v>"1":0,"2":1,"3":1,"4":2,"5":4,"6":6,"7":8,"8":10,"9":12,"10":15,"11":15,"12":15,"13":15,"14":15,"15":15,"16":15,"17":15,"18":15,"19":15,"20":15,"21":15</v>
      </c>
      <c r="W22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</v>
      </c>
      <c r="X22" t="str">
        <f t="shared" si="15"/>
        <v>"21":15</v>
      </c>
      <c r="Y22" t="str">
        <f t="shared" ca="1" si="16"/>
        <v>"21":1021800</v>
      </c>
    </row>
    <row r="23" spans="1:25" x14ac:dyDescent="0.3">
      <c r="A23">
        <v>22</v>
      </c>
      <c r="B23">
        <f t="shared" ca="1" si="77"/>
        <v>180000</v>
      </c>
      <c r="C23" t="str">
        <f t="shared" ca="1" si="5"/>
        <v>2d2h</v>
      </c>
      <c r="D23">
        <f t="shared" ca="1" si="17"/>
        <v>1201800</v>
      </c>
      <c r="E23" t="str">
        <f t="shared" ca="1" si="18"/>
        <v>13d21h50m</v>
      </c>
      <c r="F23">
        <v>36000</v>
      </c>
      <c r="G23" t="str">
        <f t="shared" ref="G23" si="81">IF(F23/60/60&gt;=1,INT(F23/60/60)&amp;"h","")
&amp;IF(INT(MOD(F23/60,60))&gt;0,INT(MOD(F23/60,60))&amp;"m","")
&amp;IF(INT(MOD(F23,60))&gt;0,INT(MOD(F23,60))&amp;"s","")</f>
        <v>10h</v>
      </c>
      <c r="H23">
        <v>15</v>
      </c>
      <c r="I23">
        <f t="shared" si="7"/>
        <v>104.5</v>
      </c>
      <c r="J23">
        <f t="shared" si="8"/>
        <v>2.7578291746289922</v>
      </c>
      <c r="K23">
        <f t="shared" si="33"/>
        <v>238276</v>
      </c>
      <c r="L23" t="str">
        <f t="shared" si="40"/>
        <v>66h11m16s</v>
      </c>
      <c r="M23">
        <f t="shared" si="20"/>
        <v>2.0243196705531465</v>
      </c>
      <c r="N23">
        <f t="shared" si="9"/>
        <v>174901</v>
      </c>
      <c r="O23" t="str">
        <f t="shared" ref="O23:R23" si="82">IF(N23/60/60&gt;=1,INT(N23/60/60)&amp;"h","")
&amp;IF(INT(MOD(N23/60,60))&gt;0,INT(MOD(N23/60,60))&amp;"m","")
&amp;IF(INT(MOD(N23,60))&gt;0,INT(MOD(N23,60))&amp;"s","")</f>
        <v>48h35m1s</v>
      </c>
      <c r="P23">
        <f t="shared" si="22"/>
        <v>2.0243196705531465</v>
      </c>
      <c r="Q23">
        <f t="shared" si="11"/>
        <v>174901</v>
      </c>
      <c r="R23" t="str">
        <f t="shared" si="82"/>
        <v>48h35m1s</v>
      </c>
      <c r="S23">
        <f t="shared" si="12"/>
        <v>3.2389114728850332</v>
      </c>
      <c r="T23">
        <f t="shared" si="13"/>
        <v>11660</v>
      </c>
      <c r="U23" t="str">
        <f t="shared" ref="U23" si="83">IF(T23/60/60&gt;=1,INT(T23/60/60)&amp;"h","")
&amp;IF(INT(MOD(T23/60,60))&gt;0,INT(MOD(T23/60,60))&amp;"m","")
&amp;IF(INT(MOD(T23,60))&gt;0,INT(MOD(T23,60))&amp;"s","")</f>
        <v>3h14m20s</v>
      </c>
      <c r="V23" t="str">
        <f t="shared" si="24"/>
        <v>"1":0,"2":1,"3":1,"4":2,"5":4,"6":6,"7":8,"8":10,"9":12,"10":15,"11":15,"12":15,"13":15,"14":15,"15":15,"16":15,"17":15,"18":15,"19":15,"20":15,"21":15,"22":15</v>
      </c>
      <c r="W23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</v>
      </c>
      <c r="X23" t="str">
        <f t="shared" si="15"/>
        <v>"22":15</v>
      </c>
      <c r="Y23" t="str">
        <f t="shared" ca="1" si="16"/>
        <v>"22":1201800</v>
      </c>
    </row>
    <row r="24" spans="1:25" x14ac:dyDescent="0.3">
      <c r="A24">
        <v>23</v>
      </c>
      <c r="B24">
        <f t="shared" ca="1" si="77"/>
        <v>201600</v>
      </c>
      <c r="C24" t="str">
        <f t="shared" ca="1" si="5"/>
        <v>2d8h</v>
      </c>
      <c r="D24">
        <f t="shared" ca="1" si="17"/>
        <v>1403400</v>
      </c>
      <c r="E24" t="str">
        <f t="shared" ca="1" si="18"/>
        <v>16d5h50m</v>
      </c>
      <c r="F24">
        <v>36000</v>
      </c>
      <c r="G24" t="str">
        <f t="shared" ref="G24" si="84">IF(F24/60/60&gt;=1,INT(F24/60/60)&amp;"h","")
&amp;IF(INT(MOD(F24/60,60))&gt;0,INT(MOD(F24/60,60))&amp;"m","")
&amp;IF(INT(MOD(F24,60))&gt;0,INT(MOD(F24,60))&amp;"s","")</f>
        <v>10h</v>
      </c>
      <c r="H24">
        <v>15</v>
      </c>
      <c r="I24">
        <f t="shared" si="7"/>
        <v>106.5</v>
      </c>
      <c r="J24">
        <f t="shared" si="8"/>
        <v>2.7467978579304764</v>
      </c>
      <c r="K24">
        <f t="shared" si="33"/>
        <v>237323</v>
      </c>
      <c r="L24" t="str">
        <f t="shared" si="40"/>
        <v>65h55m23s</v>
      </c>
      <c r="M24">
        <f t="shared" si="20"/>
        <v>2.0040764738476149</v>
      </c>
      <c r="N24">
        <f t="shared" si="9"/>
        <v>173152</v>
      </c>
      <c r="O24" t="str">
        <f t="shared" ref="O24:R24" si="85">IF(N24/60/60&gt;=1,INT(N24/60/60)&amp;"h","")
&amp;IF(INT(MOD(N24/60,60))&gt;0,INT(MOD(N24/60,60))&amp;"m","")
&amp;IF(INT(MOD(N24,60))&gt;0,INT(MOD(N24,60))&amp;"s","")</f>
        <v>48h5m52s</v>
      </c>
      <c r="P24">
        <f t="shared" si="22"/>
        <v>2.0040764738476149</v>
      </c>
      <c r="Q24">
        <f t="shared" si="11"/>
        <v>173152</v>
      </c>
      <c r="R24" t="str">
        <f t="shared" si="85"/>
        <v>48h5m52s</v>
      </c>
      <c r="S24">
        <f t="shared" si="12"/>
        <v>3.206522358156183</v>
      </c>
      <c r="T24">
        <f t="shared" si="13"/>
        <v>11543</v>
      </c>
      <c r="U24" t="str">
        <f t="shared" ref="U24" si="86">IF(T24/60/60&gt;=1,INT(T24/60/60)&amp;"h","")
&amp;IF(INT(MOD(T24/60,60))&gt;0,INT(MOD(T24/60,60))&amp;"m","")
&amp;IF(INT(MOD(T24,60))&gt;0,INT(MOD(T24,60))&amp;"s","")</f>
        <v>3h12m23s</v>
      </c>
      <c r="V24" t="str">
        <f t="shared" si="24"/>
        <v>"1":0,"2":1,"3":1,"4":2,"5":4,"6":6,"7":8,"8":10,"9":12,"10":15,"11":15,"12":15,"13":15,"14":15,"15":15,"16":15,"17":15,"18":15,"19":15,"20":15,"21":15,"22":15,"23":15</v>
      </c>
      <c r="W24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</v>
      </c>
      <c r="X24" t="str">
        <f t="shared" si="15"/>
        <v>"23":15</v>
      </c>
      <c r="Y24" t="str">
        <f t="shared" ca="1" si="16"/>
        <v>"23":1403400</v>
      </c>
    </row>
    <row r="25" spans="1:25" x14ac:dyDescent="0.3">
      <c r="A25">
        <v>24</v>
      </c>
      <c r="B25">
        <f t="shared" ca="1" si="77"/>
        <v>223200</v>
      </c>
      <c r="C25" t="str">
        <f t="shared" ca="1" si="5"/>
        <v>2d14h</v>
      </c>
      <c r="D25">
        <f t="shared" ca="1" si="17"/>
        <v>1626600</v>
      </c>
      <c r="E25" t="str">
        <f t="shared" ca="1" si="18"/>
        <v>18d19h50m</v>
      </c>
      <c r="F25">
        <v>36000</v>
      </c>
      <c r="G25" t="str">
        <f t="shared" ref="G25" si="87">IF(F25/60/60&gt;=1,INT(F25/60/60)&amp;"h","")
&amp;IF(INT(MOD(F25/60,60))&gt;0,INT(MOD(F25/60,60))&amp;"m","")
&amp;IF(INT(MOD(F25,60))&gt;0,INT(MOD(F25,60))&amp;"s","")</f>
        <v>10h</v>
      </c>
      <c r="H25">
        <v>15</v>
      </c>
      <c r="I25">
        <f t="shared" si="7"/>
        <v>108.5</v>
      </c>
      <c r="J25">
        <f t="shared" si="8"/>
        <v>2.7358106664987543</v>
      </c>
      <c r="K25">
        <f t="shared" si="33"/>
        <v>236374</v>
      </c>
      <c r="L25" t="str">
        <f t="shared" si="40"/>
        <v>65h39m34s</v>
      </c>
      <c r="M25">
        <f t="shared" si="20"/>
        <v>1.9840357091091387</v>
      </c>
      <c r="N25">
        <f t="shared" si="9"/>
        <v>171420</v>
      </c>
      <c r="O25" t="str">
        <f t="shared" ref="O25:R25" si="88">IF(N25/60/60&gt;=1,INT(N25/60/60)&amp;"h","")
&amp;IF(INT(MOD(N25/60,60))&gt;0,INT(MOD(N25/60,60))&amp;"m","")
&amp;IF(INT(MOD(N25,60))&gt;0,INT(MOD(N25,60))&amp;"s","")</f>
        <v>47h37m</v>
      </c>
      <c r="P25">
        <f t="shared" si="22"/>
        <v>1.9840357091091387</v>
      </c>
      <c r="Q25">
        <f t="shared" si="11"/>
        <v>171420</v>
      </c>
      <c r="R25" t="str">
        <f t="shared" si="88"/>
        <v>47h37m</v>
      </c>
      <c r="S25">
        <f t="shared" si="12"/>
        <v>3.1744571345746211</v>
      </c>
      <c r="T25">
        <f t="shared" si="13"/>
        <v>11428</v>
      </c>
      <c r="U25" t="str">
        <f t="shared" ref="U25" si="89">IF(T25/60/60&gt;=1,INT(T25/60/60)&amp;"h","")
&amp;IF(INT(MOD(T25/60,60))&gt;0,INT(MOD(T25/60,60))&amp;"m","")
&amp;IF(INT(MOD(T25,60))&gt;0,INT(MOD(T25,60))&amp;"s","")</f>
        <v>3h10m28s</v>
      </c>
      <c r="V25" t="str">
        <f t="shared" si="24"/>
        <v>"1":0,"2":1,"3":1,"4":2,"5":4,"6":6,"7":8,"8":10,"9":12,"10":15,"11":15,"12":15,"13":15,"14":15,"15":15,"16":15,"17":15,"18":15,"19":15,"20":15,"21":15,"22":15,"23":15,"24":15</v>
      </c>
      <c r="W25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</v>
      </c>
      <c r="X25" t="str">
        <f t="shared" si="15"/>
        <v>"24":15</v>
      </c>
      <c r="Y25" t="str">
        <f t="shared" ca="1" si="16"/>
        <v>"24":1626600</v>
      </c>
    </row>
    <row r="26" spans="1:25" x14ac:dyDescent="0.3">
      <c r="A26">
        <v>25</v>
      </c>
      <c r="B26">
        <f t="shared" ca="1" si="77"/>
        <v>244800</v>
      </c>
      <c r="C26" t="str">
        <f t="shared" ca="1" si="5"/>
        <v>2d20h</v>
      </c>
      <c r="D26">
        <f t="shared" ca="1" si="17"/>
        <v>1871400</v>
      </c>
      <c r="E26" t="str">
        <f t="shared" ca="1" si="18"/>
        <v>21d15h50m</v>
      </c>
      <c r="F26">
        <v>36000</v>
      </c>
      <c r="G26" t="str">
        <f t="shared" ref="G26" si="90">IF(F26/60/60&gt;=1,INT(F26/60/60)&amp;"h","")
&amp;IF(INT(MOD(F26/60,60))&gt;0,INT(MOD(F26/60,60))&amp;"m","")
&amp;IF(INT(MOD(F26,60))&gt;0,INT(MOD(F26,60))&amp;"s","")</f>
        <v>10h</v>
      </c>
      <c r="H26">
        <v>15</v>
      </c>
      <c r="I26">
        <f t="shared" si="7"/>
        <v>110.5</v>
      </c>
      <c r="J26">
        <f t="shared" si="8"/>
        <v>2.7248674238327593</v>
      </c>
      <c r="K26">
        <f t="shared" si="33"/>
        <v>235428</v>
      </c>
      <c r="L26" t="str">
        <f t="shared" si="40"/>
        <v>65h23m48s</v>
      </c>
      <c r="M26">
        <f t="shared" si="20"/>
        <v>1.9641953520180473</v>
      </c>
      <c r="N26">
        <f t="shared" si="9"/>
        <v>169706</v>
      </c>
      <c r="O26" t="str">
        <f t="shared" ref="O26:R26" si="91">IF(N26/60/60&gt;=1,INT(N26/60/60)&amp;"h","")
&amp;IF(INT(MOD(N26/60,60))&gt;0,INT(MOD(N26/60,60))&amp;"m","")
&amp;IF(INT(MOD(N26,60))&gt;0,INT(MOD(N26,60))&amp;"s","")</f>
        <v>47h8m26s</v>
      </c>
      <c r="P26">
        <f t="shared" si="22"/>
        <v>1.9641953520180473</v>
      </c>
      <c r="Q26">
        <f t="shared" si="11"/>
        <v>169706</v>
      </c>
      <c r="R26" t="str">
        <f t="shared" si="91"/>
        <v>47h8m26s</v>
      </c>
      <c r="S26">
        <f t="shared" si="12"/>
        <v>3.142712563228875</v>
      </c>
      <c r="T26">
        <f t="shared" si="13"/>
        <v>11313</v>
      </c>
      <c r="U26" t="str">
        <f t="shared" ref="U26" si="92">IF(T26/60/60&gt;=1,INT(T26/60/60)&amp;"h","")
&amp;IF(INT(MOD(T26/60,60))&gt;0,INT(MOD(T26/60,60))&amp;"m","")
&amp;IF(INT(MOD(T26,60))&gt;0,INT(MOD(T26,60))&amp;"s","")</f>
        <v>3h8m33s</v>
      </c>
      <c r="V26" t="str">
        <f t="shared" si="24"/>
        <v>"1":0,"2":1,"3":1,"4":2,"5":4,"6":6,"7":8,"8":10,"9":12,"10":15,"11":15,"12":15,"13":15,"14":15,"15":15,"16":15,"17":15,"18":15,"19":15,"20":15,"21":15,"22":15,"23":15,"24":15,"25":15</v>
      </c>
      <c r="W26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</v>
      </c>
      <c r="X26" t="str">
        <f t="shared" si="15"/>
        <v>"25":15</v>
      </c>
      <c r="Y26" t="str">
        <f t="shared" ca="1" si="16"/>
        <v>"25":1871400</v>
      </c>
    </row>
    <row r="27" spans="1:25" x14ac:dyDescent="0.3">
      <c r="A27">
        <v>26</v>
      </c>
      <c r="B27">
        <f t="shared" ca="1" si="77"/>
        <v>266400</v>
      </c>
      <c r="C27" t="str">
        <f t="shared" ca="1" si="5"/>
        <v>3d2h</v>
      </c>
      <c r="D27">
        <f t="shared" ca="1" si="17"/>
        <v>2137800</v>
      </c>
      <c r="E27" t="str">
        <f t="shared" ca="1" si="18"/>
        <v>24d17h50m</v>
      </c>
      <c r="F27">
        <v>36000</v>
      </c>
      <c r="G27" t="str">
        <f t="shared" ref="G27" si="93">IF(F27/60/60&gt;=1,INT(F27/60/60)&amp;"h","")
&amp;IF(INT(MOD(F27/60,60))&gt;0,INT(MOD(F27/60,60))&amp;"m","")
&amp;IF(INT(MOD(F27,60))&gt;0,INT(MOD(F27,60))&amp;"s","")</f>
        <v>10h</v>
      </c>
      <c r="H27">
        <v>15</v>
      </c>
      <c r="I27">
        <f t="shared" si="7"/>
        <v>112.5</v>
      </c>
      <c r="J27">
        <f t="shared" si="8"/>
        <v>2.7139679541374284</v>
      </c>
      <c r="K27">
        <f t="shared" si="33"/>
        <v>234486</v>
      </c>
      <c r="L27" t="str">
        <f t="shared" si="40"/>
        <v>65h8m6s</v>
      </c>
      <c r="M27">
        <f t="shared" si="20"/>
        <v>1.9445533984978669</v>
      </c>
      <c r="N27">
        <f t="shared" si="9"/>
        <v>168009</v>
      </c>
      <c r="O27" t="str">
        <f t="shared" ref="O27:R27" si="94">IF(N27/60/60&gt;=1,INT(N27/60/60)&amp;"h","")
&amp;IF(INT(MOD(N27/60,60))&gt;0,INT(MOD(N27/60,60))&amp;"m","")
&amp;IF(INT(MOD(N27,60))&gt;0,INT(MOD(N27,60))&amp;"s","")</f>
        <v>46h40m9s</v>
      </c>
      <c r="P27">
        <f t="shared" si="22"/>
        <v>1.9445533984978669</v>
      </c>
      <c r="Q27">
        <f t="shared" si="11"/>
        <v>168009</v>
      </c>
      <c r="R27" t="str">
        <f t="shared" si="94"/>
        <v>46h40m9s</v>
      </c>
      <c r="S27">
        <f t="shared" si="12"/>
        <v>3.1112854375965862</v>
      </c>
      <c r="T27">
        <f t="shared" si="13"/>
        <v>11200</v>
      </c>
      <c r="U27" t="str">
        <f t="shared" ref="U27" si="95">IF(T27/60/60&gt;=1,INT(T27/60/60)&amp;"h","")
&amp;IF(INT(MOD(T27/60,60))&gt;0,INT(MOD(T27/60,60))&amp;"m","")
&amp;IF(INT(MOD(T27,60))&gt;0,INT(MOD(T27,60))&amp;"s","")</f>
        <v>3h6m40s</v>
      </c>
      <c r="V27" t="str">
        <f t="shared" si="24"/>
        <v>"1":0,"2":1,"3":1,"4":2,"5":4,"6":6,"7":8,"8":10,"9":12,"10":15,"11":15,"12":15,"13":15,"14":15,"15":15,"16":15,"17":15,"18":15,"19":15,"20":15,"21":15,"22":15,"23":15,"24":15,"25":15,"26":15</v>
      </c>
      <c r="W27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</v>
      </c>
      <c r="X27" t="str">
        <f t="shared" si="15"/>
        <v>"26":15</v>
      </c>
      <c r="Y27" t="str">
        <f t="shared" ca="1" si="16"/>
        <v>"26":2137800</v>
      </c>
    </row>
    <row r="28" spans="1:25" x14ac:dyDescent="0.3">
      <c r="A28">
        <v>27</v>
      </c>
      <c r="B28">
        <f t="shared" ca="1" si="77"/>
        <v>288000</v>
      </c>
      <c r="C28" t="str">
        <f t="shared" ca="1" si="5"/>
        <v>3d8h</v>
      </c>
      <c r="D28">
        <f t="shared" ca="1" si="17"/>
        <v>2425800</v>
      </c>
      <c r="E28" t="str">
        <f t="shared" ca="1" si="18"/>
        <v>28d1h50m</v>
      </c>
      <c r="F28">
        <v>36000</v>
      </c>
      <c r="G28" t="str">
        <f t="shared" ref="G28" si="96">IF(F28/60/60&gt;=1,INT(F28/60/60)&amp;"h","")
&amp;IF(INT(MOD(F28/60,60))&gt;0,INT(MOD(F28/60,60))&amp;"m","")
&amp;IF(INT(MOD(F28,60))&gt;0,INT(MOD(F28,60))&amp;"s","")</f>
        <v>10h</v>
      </c>
      <c r="H28">
        <v>15</v>
      </c>
      <c r="I28">
        <f t="shared" si="7"/>
        <v>114.5</v>
      </c>
      <c r="J28">
        <f t="shared" si="8"/>
        <v>2.7031120823208785</v>
      </c>
      <c r="K28">
        <f t="shared" si="33"/>
        <v>233548</v>
      </c>
      <c r="L28" t="str">
        <f t="shared" si="40"/>
        <v>64h52m28s</v>
      </c>
      <c r="M28">
        <f t="shared" si="20"/>
        <v>1.9251078645128883</v>
      </c>
      <c r="N28">
        <f t="shared" si="9"/>
        <v>166329</v>
      </c>
      <c r="O28" t="str">
        <f t="shared" ref="O28:R28" si="97">IF(N28/60/60&gt;=1,INT(N28/60/60)&amp;"h","")
&amp;IF(INT(MOD(N28/60,60))&gt;0,INT(MOD(N28/60,60))&amp;"m","")
&amp;IF(INT(MOD(N28,60))&gt;0,INT(MOD(N28,60))&amp;"s","")</f>
        <v>46h12m9s</v>
      </c>
      <c r="P28">
        <f t="shared" si="22"/>
        <v>1.9251078645128883</v>
      </c>
      <c r="Q28">
        <f t="shared" si="11"/>
        <v>166329</v>
      </c>
      <c r="R28" t="str">
        <f t="shared" si="97"/>
        <v>46h12m9s</v>
      </c>
      <c r="S28">
        <f t="shared" si="12"/>
        <v>3.0801725832206204</v>
      </c>
      <c r="T28">
        <f t="shared" si="13"/>
        <v>11088</v>
      </c>
      <c r="U28" t="str">
        <f t="shared" ref="U28" si="98">IF(T28/60/60&gt;=1,INT(T28/60/60)&amp;"h","")
&amp;IF(INT(MOD(T28/60,60))&gt;0,INT(MOD(T28/60,60))&amp;"m","")
&amp;IF(INT(MOD(T28,60))&gt;0,INT(MOD(T28,60))&amp;"s","")</f>
        <v>3h4m48s</v>
      </c>
      <c r="V28" t="str">
        <f t="shared" si="24"/>
        <v>"1":0,"2":1,"3":1,"4":2,"5":4,"6":6,"7":8,"8":10,"9":12,"10":15,"11":15,"12":15,"13":15,"14":15,"15":15,"16":15,"17":15,"18":15,"19":15,"20":15,"21":15,"22":15,"23":15,"24":15,"25":15,"26":15,"27":15</v>
      </c>
      <c r="W28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</v>
      </c>
      <c r="X28" t="str">
        <f t="shared" si="15"/>
        <v>"27":15</v>
      </c>
      <c r="Y28" t="str">
        <f t="shared" ca="1" si="16"/>
        <v>"27":2425800</v>
      </c>
    </row>
    <row r="29" spans="1:25" x14ac:dyDescent="0.3">
      <c r="A29">
        <v>28</v>
      </c>
      <c r="B29">
        <f t="shared" ca="1" si="77"/>
        <v>309600</v>
      </c>
      <c r="C29" t="str">
        <f t="shared" ca="1" si="5"/>
        <v>3d14h</v>
      </c>
      <c r="D29">
        <f t="shared" ca="1" si="17"/>
        <v>2735400</v>
      </c>
      <c r="E29" t="str">
        <f t="shared" ca="1" si="18"/>
        <v>31d15h50m</v>
      </c>
      <c r="F29">
        <v>36000</v>
      </c>
      <c r="G29" t="str">
        <f t="shared" ref="G29" si="99">IF(F29/60/60&gt;=1,INT(F29/60/60)&amp;"h","")
&amp;IF(INT(MOD(F29/60,60))&gt;0,INT(MOD(F29/60,60))&amp;"m","")
&amp;IF(INT(MOD(F29,60))&gt;0,INT(MOD(F29,60))&amp;"s","")</f>
        <v>10h</v>
      </c>
      <c r="H29">
        <v>15</v>
      </c>
      <c r="I29">
        <f t="shared" si="7"/>
        <v>116.5</v>
      </c>
      <c r="J29">
        <f t="shared" si="8"/>
        <v>2.692299633991595</v>
      </c>
      <c r="K29">
        <f t="shared" si="33"/>
        <v>232614</v>
      </c>
      <c r="L29" t="str">
        <f t="shared" si="40"/>
        <v>64h36m54s</v>
      </c>
      <c r="M29">
        <f t="shared" si="20"/>
        <v>1.9058567858677593</v>
      </c>
      <c r="N29">
        <f t="shared" si="9"/>
        <v>164666</v>
      </c>
      <c r="O29" t="str">
        <f t="shared" ref="O29:R29" si="100">IF(N29/60/60&gt;=1,INT(N29/60/60)&amp;"h","")
&amp;IF(INT(MOD(N29/60,60))&gt;0,INT(MOD(N29/60,60))&amp;"m","")
&amp;IF(INT(MOD(N29,60))&gt;0,INT(MOD(N29,60))&amp;"s","")</f>
        <v>45h44m26s</v>
      </c>
      <c r="P29">
        <f t="shared" si="22"/>
        <v>1.9058567858677593</v>
      </c>
      <c r="Q29">
        <f t="shared" si="11"/>
        <v>164666</v>
      </c>
      <c r="R29" t="str">
        <f t="shared" si="100"/>
        <v>45h44m26s</v>
      </c>
      <c r="S29">
        <f t="shared" si="12"/>
        <v>3.0493708573884142</v>
      </c>
      <c r="T29">
        <f t="shared" si="13"/>
        <v>10977</v>
      </c>
      <c r="U29" t="str">
        <f t="shared" ref="U29" si="101">IF(T29/60/60&gt;=1,INT(T29/60/60)&amp;"h","")
&amp;IF(INT(MOD(T29/60,60))&gt;0,INT(MOD(T29/60,60))&amp;"m","")
&amp;IF(INT(MOD(T29,60))&gt;0,INT(MOD(T29,60))&amp;"s","")</f>
        <v>3h2m57s</v>
      </c>
      <c r="V29" t="str">
        <f t="shared" si="24"/>
        <v>"1":0,"2":1,"3":1,"4":2,"5":4,"6":6,"7":8,"8":10,"9":12,"10":15,"11":15,"12":15,"13":15,"14":15,"15":15,"16":15,"17":15,"18":15,"19":15,"20":15,"21":15,"22":15,"23":15,"24":15,"25":15,"26":15,"27":15,"28":15</v>
      </c>
      <c r="W29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</v>
      </c>
      <c r="X29" t="str">
        <f t="shared" si="15"/>
        <v>"28":15</v>
      </c>
      <c r="Y29" t="str">
        <f t="shared" ca="1" si="16"/>
        <v>"28":2735400</v>
      </c>
    </row>
    <row r="30" spans="1:25" x14ac:dyDescent="0.3">
      <c r="A30">
        <v>29</v>
      </c>
      <c r="B30">
        <f t="shared" ca="1" si="77"/>
        <v>331200</v>
      </c>
      <c r="C30" t="str">
        <f t="shared" ca="1" si="5"/>
        <v>3d20h</v>
      </c>
      <c r="D30">
        <f t="shared" ca="1" si="17"/>
        <v>3066600</v>
      </c>
      <c r="E30" t="str">
        <f t="shared" ca="1" si="18"/>
        <v>35d11h50m</v>
      </c>
      <c r="F30">
        <v>36000</v>
      </c>
      <c r="G30" t="str">
        <f t="shared" ref="G30" si="102">IF(F30/60/60&gt;=1,INT(F30/60/60)&amp;"h","")
&amp;IF(INT(MOD(F30/60,60))&gt;0,INT(MOD(F30/60,60))&amp;"m","")
&amp;IF(INT(MOD(F30,60))&gt;0,INT(MOD(F30,60))&amp;"s","")</f>
        <v>10h</v>
      </c>
      <c r="H30">
        <v>15</v>
      </c>
      <c r="I30">
        <f t="shared" si="7"/>
        <v>118.5</v>
      </c>
      <c r="J30">
        <f t="shared" si="8"/>
        <v>2.6815304354556284</v>
      </c>
      <c r="K30">
        <f t="shared" si="33"/>
        <v>231684</v>
      </c>
      <c r="L30" t="str">
        <f t="shared" si="40"/>
        <v>64h21m24s</v>
      </c>
      <c r="M30">
        <f t="shared" si="20"/>
        <v>1.8867982180090817</v>
      </c>
      <c r="N30">
        <f t="shared" si="9"/>
        <v>163019</v>
      </c>
      <c r="O30" t="str">
        <f t="shared" ref="O30:R30" si="103">IF(N30/60/60&gt;=1,INT(N30/60/60)&amp;"h","")
&amp;IF(INT(MOD(N30/60,60))&gt;0,INT(MOD(N30/60,60))&amp;"m","")
&amp;IF(INT(MOD(N30,60))&gt;0,INT(MOD(N30,60))&amp;"s","")</f>
        <v>45h16m59s</v>
      </c>
      <c r="P30">
        <f t="shared" si="22"/>
        <v>1.8867982180090817</v>
      </c>
      <c r="Q30">
        <f t="shared" si="11"/>
        <v>163019</v>
      </c>
      <c r="R30" t="str">
        <f t="shared" si="103"/>
        <v>45h16m59s</v>
      </c>
      <c r="S30">
        <f t="shared" si="12"/>
        <v>3.0188771488145298</v>
      </c>
      <c r="T30">
        <f t="shared" si="13"/>
        <v>10867</v>
      </c>
      <c r="U30" t="str">
        <f t="shared" ref="U30" si="104">IF(T30/60/60&gt;=1,INT(T30/60/60)&amp;"h","")
&amp;IF(INT(MOD(T30/60,60))&gt;0,INT(MOD(T30/60,60))&amp;"m","")
&amp;IF(INT(MOD(T30,60))&gt;0,INT(MOD(T30,60))&amp;"s","")</f>
        <v>3h1m7s</v>
      </c>
      <c r="V30" t="str">
        <f t="shared" si="24"/>
        <v>"1":0,"2":1,"3":1,"4":2,"5":4,"6":6,"7":8,"8":10,"9":12,"10":15,"11":15,"12":15,"13":15,"14":15,"15":15,"16":15,"17":15,"18":15,"19":15,"20":15,"21":15,"22":15,"23":15,"24":15,"25":15,"26":15,"27":15,"28":15,"29":15</v>
      </c>
      <c r="W30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</v>
      </c>
      <c r="X30" t="str">
        <f t="shared" si="15"/>
        <v>"29":15</v>
      </c>
      <c r="Y30" t="str">
        <f t="shared" ca="1" si="16"/>
        <v>"29":3066600</v>
      </c>
    </row>
    <row r="31" spans="1:25" x14ac:dyDescent="0.3">
      <c r="A31">
        <v>30</v>
      </c>
      <c r="B31">
        <f ca="1">OFFSET(B31,-1,0)+12*60*60</f>
        <v>374400</v>
      </c>
      <c r="C31" t="str">
        <f t="shared" ca="1" si="5"/>
        <v>4d8h</v>
      </c>
      <c r="D31">
        <f t="shared" ca="1" si="17"/>
        <v>3441000</v>
      </c>
      <c r="E31" t="str">
        <f t="shared" ca="1" si="18"/>
        <v>39d19h50m</v>
      </c>
      <c r="F31">
        <v>43200</v>
      </c>
      <c r="G31" t="str">
        <f t="shared" ref="G31" si="105">IF(F31/60/60&gt;=1,INT(F31/60/60)&amp;"h","")
&amp;IF(INT(MOD(F31/60,60))&gt;0,INT(MOD(F31/60,60))&amp;"m","")
&amp;IF(INT(MOD(F31,60))&gt;0,INT(MOD(F31,60))&amp;"s","")</f>
        <v>12h</v>
      </c>
      <c r="H31">
        <v>15</v>
      </c>
      <c r="I31">
        <f t="shared" si="7"/>
        <v>120.5</v>
      </c>
      <c r="J31">
        <f t="shared" si="8"/>
        <v>2.670804313713806</v>
      </c>
      <c r="K31">
        <f t="shared" si="33"/>
        <v>230757</v>
      </c>
      <c r="L31" t="str">
        <f t="shared" si="40"/>
        <v>64h5m57s</v>
      </c>
      <c r="M31">
        <f t="shared" si="20"/>
        <v>1.8679302358289909</v>
      </c>
      <c r="N31">
        <f t="shared" si="9"/>
        <v>161389</v>
      </c>
      <c r="O31" t="str">
        <f t="shared" ref="O31:R31" si="106">IF(N31/60/60&gt;=1,INT(N31/60/60)&amp;"h","")
&amp;IF(INT(MOD(N31/60,60))&gt;0,INT(MOD(N31/60,60))&amp;"m","")
&amp;IF(INT(MOD(N31,60))&gt;0,INT(MOD(N31,60))&amp;"s","")</f>
        <v>44h49m49s</v>
      </c>
      <c r="P31">
        <f t="shared" si="22"/>
        <v>1.8679302358289909</v>
      </c>
      <c r="Q31">
        <f t="shared" si="11"/>
        <v>161389</v>
      </c>
      <c r="R31" t="str">
        <f t="shared" si="106"/>
        <v>44h49m49s</v>
      </c>
      <c r="S31">
        <f t="shared" si="12"/>
        <v>2.9886883773263846</v>
      </c>
      <c r="T31">
        <f t="shared" si="13"/>
        <v>10759</v>
      </c>
      <c r="U31" t="str">
        <f t="shared" ref="U31" si="107">IF(T31/60/60&gt;=1,INT(T31/60/60)&amp;"h","")
&amp;IF(INT(MOD(T31/60,60))&gt;0,INT(MOD(T31/60,60))&amp;"m","")
&amp;IF(INT(MOD(T31,60))&gt;0,INT(MOD(T31,60))&amp;"s","")</f>
        <v>2h59m19s</v>
      </c>
      <c r="V31" t="str">
        <f t="shared" si="24"/>
        <v>"1":0,"2":1,"3":1,"4":2,"5":4,"6":6,"7":8,"8":10,"9":12,"10":15,"11":15,"12":15,"13":15,"14":15,"15":15,"16":15,"17":15,"18":15,"19":15,"20":15,"21":15,"22":15,"23":15,"24":15,"25":15,"26":15,"27":15,"28":15,"29":15,"30":15</v>
      </c>
      <c r="W31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</v>
      </c>
      <c r="X31" t="str">
        <f t="shared" si="15"/>
        <v>"30":15</v>
      </c>
      <c r="Y31" t="str">
        <f t="shared" ca="1" si="16"/>
        <v>"30":3441000</v>
      </c>
    </row>
    <row r="32" spans="1:25" x14ac:dyDescent="0.3">
      <c r="A32">
        <v>31</v>
      </c>
      <c r="B32">
        <f t="shared" ref="B32:B40" ca="1" si="108">OFFSET(B32,-1,0)+12*60*60</f>
        <v>417600</v>
      </c>
      <c r="C32" t="str">
        <f t="shared" ca="1" si="5"/>
        <v>4d20h</v>
      </c>
      <c r="D32">
        <f t="shared" ca="1" si="17"/>
        <v>3858600</v>
      </c>
      <c r="E32" t="str">
        <f t="shared" ca="1" si="18"/>
        <v>44d15h50m</v>
      </c>
      <c r="F32">
        <v>43200</v>
      </c>
      <c r="G32" t="str">
        <f t="shared" ref="G32" si="109">IF(F32/60/60&gt;=1,INT(F32/60/60)&amp;"h","")
&amp;IF(INT(MOD(F32/60,60))&gt;0,INT(MOD(F32/60,60))&amp;"m","")
&amp;IF(INT(MOD(F32,60))&gt;0,INT(MOD(F32,60))&amp;"s","")</f>
        <v>12h</v>
      </c>
      <c r="H32">
        <v>15</v>
      </c>
      <c r="I32">
        <f t="shared" si="7"/>
        <v>122.5</v>
      </c>
      <c r="J32">
        <f t="shared" si="8"/>
        <v>2.6601210964589508</v>
      </c>
      <c r="K32">
        <f t="shared" si="33"/>
        <v>229834</v>
      </c>
      <c r="L32" t="str">
        <f t="shared" si="40"/>
        <v>63h50m34s</v>
      </c>
      <c r="M32">
        <f t="shared" si="20"/>
        <v>1.849250933470701</v>
      </c>
      <c r="N32">
        <f t="shared" si="9"/>
        <v>159775</v>
      </c>
      <c r="O32" t="str">
        <f t="shared" ref="O32:R32" si="110">IF(N32/60/60&gt;=1,INT(N32/60/60)&amp;"h","")
&amp;IF(INT(MOD(N32/60,60))&gt;0,INT(MOD(N32/60,60))&amp;"m","")
&amp;IF(INT(MOD(N32,60))&gt;0,INT(MOD(N32,60))&amp;"s","")</f>
        <v>44h22m55s</v>
      </c>
      <c r="P32">
        <f t="shared" si="22"/>
        <v>1.849250933470701</v>
      </c>
      <c r="Q32">
        <f t="shared" si="11"/>
        <v>159775</v>
      </c>
      <c r="R32" t="str">
        <f t="shared" si="110"/>
        <v>44h22m55s</v>
      </c>
      <c r="S32">
        <f t="shared" si="12"/>
        <v>2.9588014935531208</v>
      </c>
      <c r="T32">
        <f t="shared" si="13"/>
        <v>10651</v>
      </c>
      <c r="U32" t="str">
        <f t="shared" ref="U32" si="111">IF(T32/60/60&gt;=1,INT(T32/60/60)&amp;"h","")
&amp;IF(INT(MOD(T32/60,60))&gt;0,INT(MOD(T32/60,60))&amp;"m","")
&amp;IF(INT(MOD(T32,60))&gt;0,INT(MOD(T32,60))&amp;"s","")</f>
        <v>2h57m31s</v>
      </c>
      <c r="V32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</v>
      </c>
      <c r="W32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</v>
      </c>
      <c r="X32" t="str">
        <f t="shared" si="15"/>
        <v>"31":15</v>
      </c>
      <c r="Y32" t="str">
        <f t="shared" ca="1" si="16"/>
        <v>"31":3858600</v>
      </c>
    </row>
    <row r="33" spans="1:25" x14ac:dyDescent="0.3">
      <c r="A33">
        <v>32</v>
      </c>
      <c r="B33">
        <f t="shared" ca="1" si="108"/>
        <v>460800</v>
      </c>
      <c r="C33" t="str">
        <f t="shared" ca="1" si="5"/>
        <v>5d8h</v>
      </c>
      <c r="D33">
        <f t="shared" ca="1" si="17"/>
        <v>4319400</v>
      </c>
      <c r="E33" t="str">
        <f t="shared" ca="1" si="18"/>
        <v>49d23h50m</v>
      </c>
      <c r="F33">
        <v>43200</v>
      </c>
      <c r="G33" t="str">
        <f t="shared" ref="G33" si="112">IF(F33/60/60&gt;=1,INT(F33/60/60)&amp;"h","")
&amp;IF(INT(MOD(F33/60,60))&gt;0,INT(MOD(F33/60,60))&amp;"m","")
&amp;IF(INT(MOD(F33,60))&gt;0,INT(MOD(F33,60))&amp;"s","")</f>
        <v>12h</v>
      </c>
      <c r="H33">
        <v>15</v>
      </c>
      <c r="I33">
        <f t="shared" si="7"/>
        <v>124.5</v>
      </c>
      <c r="J33">
        <f t="shared" si="8"/>
        <v>2.6494806120731149</v>
      </c>
      <c r="K33">
        <f t="shared" si="33"/>
        <v>228915</v>
      </c>
      <c r="L33" t="str">
        <f t="shared" si="40"/>
        <v>63h35m15s</v>
      </c>
      <c r="M33">
        <f t="shared" si="20"/>
        <v>1.830758424135994</v>
      </c>
      <c r="N33">
        <f t="shared" si="9"/>
        <v>158177</v>
      </c>
      <c r="O33" t="str">
        <f t="shared" ref="O33:R33" si="113">IF(N33/60/60&gt;=1,INT(N33/60/60)&amp;"h","")
&amp;IF(INT(MOD(N33/60,60))&gt;0,INT(MOD(N33/60,60))&amp;"m","")
&amp;IF(INT(MOD(N33,60))&gt;0,INT(MOD(N33,60))&amp;"s","")</f>
        <v>43h56m17s</v>
      </c>
      <c r="P33">
        <f t="shared" si="22"/>
        <v>1.830758424135994</v>
      </c>
      <c r="Q33">
        <f t="shared" si="11"/>
        <v>158177</v>
      </c>
      <c r="R33" t="str">
        <f t="shared" si="113"/>
        <v>43h56m17s</v>
      </c>
      <c r="S33">
        <f t="shared" si="12"/>
        <v>2.9292134786175894</v>
      </c>
      <c r="T33">
        <f t="shared" si="13"/>
        <v>10545</v>
      </c>
      <c r="U33" t="str">
        <f t="shared" ref="U33" si="114">IF(T33/60/60&gt;=1,INT(T33/60/60)&amp;"h","")
&amp;IF(INT(MOD(T33/60,60))&gt;0,INT(MOD(T33/60,60))&amp;"m","")
&amp;IF(INT(MOD(T33,60))&gt;0,INT(MOD(T33,60))&amp;"s","")</f>
        <v>2h55m45s</v>
      </c>
      <c r="V33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</v>
      </c>
      <c r="W33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</v>
      </c>
      <c r="X33" t="str">
        <f t="shared" si="15"/>
        <v>"32":15</v>
      </c>
      <c r="Y33" t="str">
        <f t="shared" ca="1" si="16"/>
        <v>"32":4319400</v>
      </c>
    </row>
    <row r="34" spans="1:25" x14ac:dyDescent="0.3">
      <c r="A34">
        <v>33</v>
      </c>
      <c r="B34">
        <f t="shared" ca="1" si="108"/>
        <v>504000</v>
      </c>
      <c r="C34" t="str">
        <f t="shared" ca="1" si="5"/>
        <v>5d20h</v>
      </c>
      <c r="D34">
        <f t="shared" ca="1" si="17"/>
        <v>4823400</v>
      </c>
      <c r="E34" t="str">
        <f t="shared" ca="1" si="18"/>
        <v>55d19h50m</v>
      </c>
      <c r="F34">
        <v>43200</v>
      </c>
      <c r="G34" t="str">
        <f t="shared" ref="G34" si="115">IF(F34/60/60&gt;=1,INT(F34/60/60)&amp;"h","")
&amp;IF(INT(MOD(F34/60,60))&gt;0,INT(MOD(F34/60,60))&amp;"m","")
&amp;IF(INT(MOD(F34,60))&gt;0,INT(MOD(F34,60))&amp;"s","")</f>
        <v>12h</v>
      </c>
      <c r="H34">
        <v>15</v>
      </c>
      <c r="I34">
        <f t="shared" si="7"/>
        <v>126.5</v>
      </c>
      <c r="J34">
        <f t="shared" si="8"/>
        <v>2.6388826896248223</v>
      </c>
      <c r="K34">
        <f t="shared" si="33"/>
        <v>227999</v>
      </c>
      <c r="L34" t="str">
        <f t="shared" si="40"/>
        <v>63h19m59s</v>
      </c>
      <c r="M34">
        <f t="shared" si="20"/>
        <v>1.812450839894634</v>
      </c>
      <c r="N34">
        <f t="shared" si="9"/>
        <v>156595</v>
      </c>
      <c r="O34" t="str">
        <f t="shared" ref="O34:R34" si="116">IF(N34/60/60&gt;=1,INT(N34/60/60)&amp;"h","")
&amp;IF(INT(MOD(N34/60,60))&gt;0,INT(MOD(N34/60,60))&amp;"m","")
&amp;IF(INT(MOD(N34,60))&gt;0,INT(MOD(N34,60))&amp;"s","")</f>
        <v>43h29m55s</v>
      </c>
      <c r="P34">
        <f t="shared" si="22"/>
        <v>1.812450839894634</v>
      </c>
      <c r="Q34">
        <f t="shared" si="11"/>
        <v>156595</v>
      </c>
      <c r="R34" t="str">
        <f t="shared" si="116"/>
        <v>43h29m55s</v>
      </c>
      <c r="S34">
        <f t="shared" si="12"/>
        <v>2.8999213438314135</v>
      </c>
      <c r="T34">
        <f t="shared" si="13"/>
        <v>10439</v>
      </c>
      <c r="U34" t="str">
        <f t="shared" ref="U34" si="117">IF(T34/60/60&gt;=1,INT(T34/60/60)&amp;"h","")
&amp;IF(INT(MOD(T34/60,60))&gt;0,INT(MOD(T34/60,60))&amp;"m","")
&amp;IF(INT(MOD(T34,60))&gt;0,INT(MOD(T34,60))&amp;"s","")</f>
        <v>2h53m59s</v>
      </c>
      <c r="V34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</v>
      </c>
      <c r="W34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</v>
      </c>
      <c r="X34" t="str">
        <f t="shared" si="15"/>
        <v>"33":15</v>
      </c>
      <c r="Y34" t="str">
        <f t="shared" ca="1" si="16"/>
        <v>"33":4823400</v>
      </c>
    </row>
    <row r="35" spans="1:25" x14ac:dyDescent="0.3">
      <c r="A35">
        <v>34</v>
      </c>
      <c r="B35">
        <f t="shared" ca="1" si="108"/>
        <v>547200</v>
      </c>
      <c r="C35" t="str">
        <f t="shared" ca="1" si="5"/>
        <v>6d8h</v>
      </c>
      <c r="D35">
        <f t="shared" ca="1" si="17"/>
        <v>5370600</v>
      </c>
      <c r="E35" t="str">
        <f t="shared" ca="1" si="18"/>
        <v>62d3h50m</v>
      </c>
      <c r="F35">
        <v>43200</v>
      </c>
      <c r="G35" t="str">
        <f t="shared" ref="G35" si="118">IF(F35/60/60&gt;=1,INT(F35/60/60)&amp;"h","")
&amp;IF(INT(MOD(F35/60,60))&gt;0,INT(MOD(F35/60,60))&amp;"m","")
&amp;IF(INT(MOD(F35,60))&gt;0,INT(MOD(F35,60))&amp;"s","")</f>
        <v>12h</v>
      </c>
      <c r="H35">
        <v>15</v>
      </c>
      <c r="I35">
        <f t="shared" ref="I35:I66" si="119">I34+2</f>
        <v>128.5</v>
      </c>
      <c r="J35">
        <f t="shared" ref="J35:J66" si="120">J34*0.996</f>
        <v>2.6283271588663228</v>
      </c>
      <c r="K35">
        <f t="shared" si="33"/>
        <v>227087</v>
      </c>
      <c r="L35" t="str">
        <f t="shared" si="40"/>
        <v>63h4m47s</v>
      </c>
      <c r="M35">
        <f t="shared" si="20"/>
        <v>1.7943263314956877</v>
      </c>
      <c r="N35">
        <f t="shared" si="9"/>
        <v>155029</v>
      </c>
      <c r="O35" t="str">
        <f t="shared" ref="O35:R35" si="121">IF(N35/60/60&gt;=1,INT(N35/60/60)&amp;"h","")
&amp;IF(INT(MOD(N35/60,60))&gt;0,INT(MOD(N35/60,60))&amp;"m","")
&amp;IF(INT(MOD(N35,60))&gt;0,INT(MOD(N35,60))&amp;"s","")</f>
        <v>43h3m49s</v>
      </c>
      <c r="P35">
        <f t="shared" si="22"/>
        <v>1.7943263314956877</v>
      </c>
      <c r="Q35">
        <f t="shared" si="11"/>
        <v>155029</v>
      </c>
      <c r="R35" t="str">
        <f t="shared" si="121"/>
        <v>43h3m49s</v>
      </c>
      <c r="S35">
        <f t="shared" si="12"/>
        <v>2.8709221303930992</v>
      </c>
      <c r="T35">
        <f t="shared" si="13"/>
        <v>10335</v>
      </c>
      <c r="U35" t="str">
        <f t="shared" ref="U35" si="122">IF(T35/60/60&gt;=1,INT(T35/60/60)&amp;"h","")
&amp;IF(INT(MOD(T35/60,60))&gt;0,INT(MOD(T35/60,60))&amp;"m","")
&amp;IF(INT(MOD(T35,60))&gt;0,INT(MOD(T35,60))&amp;"s","")</f>
        <v>2h52m15s</v>
      </c>
      <c r="V35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</v>
      </c>
      <c r="W35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</v>
      </c>
      <c r="X35" t="str">
        <f t="shared" si="15"/>
        <v>"34":15</v>
      </c>
      <c r="Y35" t="str">
        <f t="shared" ca="1" si="16"/>
        <v>"34":5370600</v>
      </c>
    </row>
    <row r="36" spans="1:25" x14ac:dyDescent="0.3">
      <c r="A36">
        <v>35</v>
      </c>
      <c r="B36">
        <f t="shared" ca="1" si="108"/>
        <v>590400</v>
      </c>
      <c r="C36" t="str">
        <f t="shared" ca="1" si="5"/>
        <v>6d20h</v>
      </c>
      <c r="D36">
        <f t="shared" ca="1" si="17"/>
        <v>5961000</v>
      </c>
      <c r="E36" t="str">
        <f t="shared" ca="1" si="18"/>
        <v>68d23h50m</v>
      </c>
      <c r="F36">
        <v>43200</v>
      </c>
      <c r="G36" t="str">
        <f t="shared" ref="G36" si="123">IF(F36/60/60&gt;=1,INT(F36/60/60)&amp;"h","")
&amp;IF(INT(MOD(F36/60,60))&gt;0,INT(MOD(F36/60,60))&amp;"m","")
&amp;IF(INT(MOD(F36,60))&gt;0,INT(MOD(F36,60))&amp;"s","")</f>
        <v>12h</v>
      </c>
      <c r="H36">
        <v>15</v>
      </c>
      <c r="I36">
        <f t="shared" si="119"/>
        <v>130.5</v>
      </c>
      <c r="J36">
        <f t="shared" si="120"/>
        <v>2.6178138502308577</v>
      </c>
      <c r="K36">
        <f t="shared" si="33"/>
        <v>226179</v>
      </c>
      <c r="L36" t="str">
        <f t="shared" si="40"/>
        <v>62h49m39s</v>
      </c>
      <c r="M36">
        <f t="shared" si="20"/>
        <v>1.7763830681807307</v>
      </c>
      <c r="N36">
        <f t="shared" si="9"/>
        <v>153479</v>
      </c>
      <c r="O36" t="str">
        <f t="shared" ref="O36:R36" si="124">IF(N36/60/60&gt;=1,INT(N36/60/60)&amp;"h","")
&amp;IF(INT(MOD(N36/60,60))&gt;0,INT(MOD(N36/60,60))&amp;"m","")
&amp;IF(INT(MOD(N36,60))&gt;0,INT(MOD(N36,60))&amp;"s","")</f>
        <v>42h37m59s</v>
      </c>
      <c r="P36">
        <f t="shared" si="22"/>
        <v>1.7763830681807307</v>
      </c>
      <c r="Q36">
        <f t="shared" si="11"/>
        <v>153479</v>
      </c>
      <c r="R36" t="str">
        <f t="shared" si="124"/>
        <v>42h37m59s</v>
      </c>
      <c r="S36">
        <f t="shared" si="12"/>
        <v>2.8422129090891683</v>
      </c>
      <c r="T36">
        <f t="shared" si="13"/>
        <v>10231</v>
      </c>
      <c r="U36" t="str">
        <f t="shared" ref="U36" si="125">IF(T36/60/60&gt;=1,INT(T36/60/60)&amp;"h","")
&amp;IF(INT(MOD(T36/60,60))&gt;0,INT(MOD(T36/60,60))&amp;"m","")
&amp;IF(INT(MOD(T36,60))&gt;0,INT(MOD(T36,60))&amp;"s","")</f>
        <v>2h50m31s</v>
      </c>
      <c r="V36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</v>
      </c>
      <c r="W36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</v>
      </c>
      <c r="X36" t="str">
        <f t="shared" si="15"/>
        <v>"35":15</v>
      </c>
      <c r="Y36" t="str">
        <f t="shared" ca="1" si="16"/>
        <v>"35":5961000</v>
      </c>
    </row>
    <row r="37" spans="1:25" x14ac:dyDescent="0.3">
      <c r="A37">
        <v>36</v>
      </c>
      <c r="B37">
        <f t="shared" ca="1" si="108"/>
        <v>633600</v>
      </c>
      <c r="C37" t="str">
        <f t="shared" ca="1" si="5"/>
        <v>7d8h</v>
      </c>
      <c r="D37">
        <f t="shared" ca="1" si="17"/>
        <v>6594600</v>
      </c>
      <c r="E37" t="str">
        <f t="shared" ca="1" si="18"/>
        <v>76d7h50m</v>
      </c>
      <c r="F37">
        <v>43200</v>
      </c>
      <c r="G37" t="str">
        <f t="shared" ref="G37" si="126">IF(F37/60/60&gt;=1,INT(F37/60/60)&amp;"h","")
&amp;IF(INT(MOD(F37/60,60))&gt;0,INT(MOD(F37/60,60))&amp;"m","")
&amp;IF(INT(MOD(F37,60))&gt;0,INT(MOD(F37,60))&amp;"s","")</f>
        <v>12h</v>
      </c>
      <c r="H37">
        <v>15</v>
      </c>
      <c r="I37">
        <f t="shared" si="119"/>
        <v>132.5</v>
      </c>
      <c r="J37">
        <f t="shared" si="120"/>
        <v>2.6073425948299342</v>
      </c>
      <c r="K37">
        <f t="shared" si="33"/>
        <v>225274</v>
      </c>
      <c r="L37" t="str">
        <f t="shared" si="40"/>
        <v>62h34m34s</v>
      </c>
      <c r="M37">
        <f t="shared" si="20"/>
        <v>1.7586192374989233</v>
      </c>
      <c r="N37">
        <f t="shared" si="9"/>
        <v>151944</v>
      </c>
      <c r="O37" t="str">
        <f t="shared" ref="O37:R37" si="127">IF(N37/60/60&gt;=1,INT(N37/60/60)&amp;"h","")
&amp;IF(INT(MOD(N37/60,60))&gt;0,INT(MOD(N37/60,60))&amp;"m","")
&amp;IF(INT(MOD(N37,60))&gt;0,INT(MOD(N37,60))&amp;"s","")</f>
        <v>42h12m24s</v>
      </c>
      <c r="P37">
        <f t="shared" si="22"/>
        <v>1.7586192374989233</v>
      </c>
      <c r="Q37">
        <f t="shared" si="11"/>
        <v>151944</v>
      </c>
      <c r="R37" t="str">
        <f t="shared" si="127"/>
        <v>42h12m24s</v>
      </c>
      <c r="S37">
        <f t="shared" si="12"/>
        <v>2.8137907799982766</v>
      </c>
      <c r="T37">
        <f t="shared" si="13"/>
        <v>10129</v>
      </c>
      <c r="U37" t="str">
        <f t="shared" ref="U37" si="128">IF(T37/60/60&gt;=1,INT(T37/60/60)&amp;"h","")
&amp;IF(INT(MOD(T37/60,60))&gt;0,INT(MOD(T37/60,60))&amp;"m","")
&amp;IF(INT(MOD(T37,60))&gt;0,INT(MOD(T37,60))&amp;"s","")</f>
        <v>2h48m49s</v>
      </c>
      <c r="V37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</v>
      </c>
      <c r="W37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</v>
      </c>
      <c r="X37" t="str">
        <f t="shared" si="15"/>
        <v>"36":15</v>
      </c>
      <c r="Y37" t="str">
        <f t="shared" ca="1" si="16"/>
        <v>"36":6594600</v>
      </c>
    </row>
    <row r="38" spans="1:25" x14ac:dyDescent="0.3">
      <c r="A38">
        <v>37</v>
      </c>
      <c r="B38">
        <f t="shared" ca="1" si="108"/>
        <v>676800</v>
      </c>
      <c r="C38" t="str">
        <f t="shared" ca="1" si="5"/>
        <v>7d20h</v>
      </c>
      <c r="D38">
        <f t="shared" ca="1" si="17"/>
        <v>7271400</v>
      </c>
      <c r="E38" t="str">
        <f t="shared" ca="1" si="18"/>
        <v>84d3h50m</v>
      </c>
      <c r="F38">
        <v>43200</v>
      </c>
      <c r="G38" t="str">
        <f t="shared" ref="G38" si="129">IF(F38/60/60&gt;=1,INT(F38/60/60)&amp;"h","")
&amp;IF(INT(MOD(F38/60,60))&gt;0,INT(MOD(F38/60,60))&amp;"m","")
&amp;IF(INT(MOD(F38,60))&gt;0,INT(MOD(F38,60))&amp;"s","")</f>
        <v>12h</v>
      </c>
      <c r="H38">
        <v>15</v>
      </c>
      <c r="I38">
        <f t="shared" si="119"/>
        <v>134.5</v>
      </c>
      <c r="J38">
        <f t="shared" si="120"/>
        <v>2.5969132244506143</v>
      </c>
      <c r="K38">
        <f t="shared" si="33"/>
        <v>224373</v>
      </c>
      <c r="L38" t="str">
        <f t="shared" si="40"/>
        <v>62h19m33s</v>
      </c>
      <c r="M38">
        <f t="shared" si="20"/>
        <v>1.7410330451239342</v>
      </c>
      <c r="N38">
        <f t="shared" si="9"/>
        <v>150425</v>
      </c>
      <c r="O38" t="str">
        <f t="shared" ref="O38:R38" si="130">IF(N38/60/60&gt;=1,INT(N38/60/60)&amp;"h","")
&amp;IF(INT(MOD(N38/60,60))&gt;0,INT(MOD(N38/60,60))&amp;"m","")
&amp;IF(INT(MOD(N38,60))&gt;0,INT(MOD(N38,60))&amp;"s","")</f>
        <v>41h47m5s</v>
      </c>
      <c r="P38">
        <f t="shared" si="22"/>
        <v>1.7410330451239342</v>
      </c>
      <c r="Q38">
        <f t="shared" si="11"/>
        <v>150425</v>
      </c>
      <c r="R38" t="str">
        <f t="shared" si="130"/>
        <v>41h47m5s</v>
      </c>
      <c r="S38">
        <f t="shared" si="12"/>
        <v>2.7856528721982938</v>
      </c>
      <c r="T38">
        <f t="shared" si="13"/>
        <v>10028</v>
      </c>
      <c r="U38" t="str">
        <f t="shared" ref="U38" si="131">IF(T38/60/60&gt;=1,INT(T38/60/60)&amp;"h","")
&amp;IF(INT(MOD(T38/60,60))&gt;0,INT(MOD(T38/60,60))&amp;"m","")
&amp;IF(INT(MOD(T38,60))&gt;0,INT(MOD(T38,60))&amp;"s","")</f>
        <v>2h47m8s</v>
      </c>
      <c r="V38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</v>
      </c>
      <c r="W38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</v>
      </c>
      <c r="X38" t="str">
        <f t="shared" si="15"/>
        <v>"37":15</v>
      </c>
      <c r="Y38" t="str">
        <f t="shared" ca="1" si="16"/>
        <v>"37":7271400</v>
      </c>
    </row>
    <row r="39" spans="1:25" x14ac:dyDescent="0.3">
      <c r="A39">
        <v>38</v>
      </c>
      <c r="B39">
        <f t="shared" ca="1" si="108"/>
        <v>720000</v>
      </c>
      <c r="C39" t="str">
        <f t="shared" ca="1" si="5"/>
        <v>8d8h</v>
      </c>
      <c r="D39">
        <f t="shared" ca="1" si="17"/>
        <v>7991400</v>
      </c>
      <c r="E39" t="str">
        <f t="shared" ca="1" si="18"/>
        <v>92d11h50m</v>
      </c>
      <c r="F39">
        <v>43200</v>
      </c>
      <c r="G39" t="str">
        <f t="shared" ref="G39" si="132">IF(F39/60/60&gt;=1,INT(F39/60/60)&amp;"h","")
&amp;IF(INT(MOD(F39/60,60))&gt;0,INT(MOD(F39/60,60))&amp;"m","")
&amp;IF(INT(MOD(F39,60))&gt;0,INT(MOD(F39,60))&amp;"s","")</f>
        <v>12h</v>
      </c>
      <c r="H39">
        <v>15</v>
      </c>
      <c r="I39">
        <f t="shared" si="119"/>
        <v>136.5</v>
      </c>
      <c r="J39">
        <f t="shared" si="120"/>
        <v>2.5865255715528117</v>
      </c>
      <c r="K39">
        <f t="shared" si="33"/>
        <v>223475</v>
      </c>
      <c r="L39" t="str">
        <f t="shared" si="40"/>
        <v>62h4m35s</v>
      </c>
      <c r="M39">
        <f t="shared" si="20"/>
        <v>1.7236227146726948</v>
      </c>
      <c r="N39">
        <f t="shared" si="9"/>
        <v>148921</v>
      </c>
      <c r="O39" t="str">
        <f t="shared" ref="O39:R39" si="133">IF(N39/60/60&gt;=1,INT(N39/60/60)&amp;"h","")
&amp;IF(INT(MOD(N39/60,60))&gt;0,INT(MOD(N39/60,60))&amp;"m","")
&amp;IF(INT(MOD(N39,60))&gt;0,INT(MOD(N39,60))&amp;"s","")</f>
        <v>41h22m1s</v>
      </c>
      <c r="P39">
        <f t="shared" si="22"/>
        <v>1.7236227146726948</v>
      </c>
      <c r="Q39">
        <f t="shared" si="11"/>
        <v>148921</v>
      </c>
      <c r="R39" t="str">
        <f t="shared" si="133"/>
        <v>41h22m1s</v>
      </c>
      <c r="S39">
        <f t="shared" si="12"/>
        <v>2.7577963434763109</v>
      </c>
      <c r="T39">
        <f t="shared" si="13"/>
        <v>9928</v>
      </c>
      <c r="U39" t="str">
        <f t="shared" ref="U39" si="134">IF(T39/60/60&gt;=1,INT(T39/60/60)&amp;"h","")
&amp;IF(INT(MOD(T39/60,60))&gt;0,INT(MOD(T39/60,60))&amp;"m","")
&amp;IF(INT(MOD(T39,60))&gt;0,INT(MOD(T39,60))&amp;"s","")</f>
        <v>2h45m28s</v>
      </c>
      <c r="V39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</v>
      </c>
      <c r="W39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</v>
      </c>
      <c r="X39" t="str">
        <f t="shared" si="15"/>
        <v>"38":15</v>
      </c>
      <c r="Y39" t="str">
        <f t="shared" ca="1" si="16"/>
        <v>"38":7991400</v>
      </c>
    </row>
    <row r="40" spans="1:25" x14ac:dyDescent="0.3">
      <c r="A40">
        <v>39</v>
      </c>
      <c r="B40">
        <f t="shared" ca="1" si="108"/>
        <v>763200</v>
      </c>
      <c r="C40" t="str">
        <f t="shared" ca="1" si="5"/>
        <v>8d20h</v>
      </c>
      <c r="D40">
        <f t="shared" ca="1" si="17"/>
        <v>8754600</v>
      </c>
      <c r="E40" t="str">
        <f t="shared" ca="1" si="18"/>
        <v>101d7h50m</v>
      </c>
      <c r="F40">
        <v>43200</v>
      </c>
      <c r="G40" t="str">
        <f t="shared" ref="G40" si="135">IF(F40/60/60&gt;=1,INT(F40/60/60)&amp;"h","")
&amp;IF(INT(MOD(F40/60,60))&gt;0,INT(MOD(F40/60,60))&amp;"m","")
&amp;IF(INT(MOD(F40,60))&gt;0,INT(MOD(F40,60))&amp;"s","")</f>
        <v>12h</v>
      </c>
      <c r="H40">
        <v>15</v>
      </c>
      <c r="I40">
        <f t="shared" si="119"/>
        <v>138.5</v>
      </c>
      <c r="J40">
        <f t="shared" si="120"/>
        <v>2.5761794692666005</v>
      </c>
      <c r="K40">
        <f t="shared" si="33"/>
        <v>222581</v>
      </c>
      <c r="L40" t="str">
        <f t="shared" si="40"/>
        <v>61h49m41s</v>
      </c>
      <c r="M40">
        <f t="shared" si="20"/>
        <v>1.7063864875259678</v>
      </c>
      <c r="N40">
        <f t="shared" si="9"/>
        <v>147431</v>
      </c>
      <c r="O40" t="str">
        <f t="shared" ref="O40:R40" si="136">IF(N40/60/60&gt;=1,INT(N40/60/60)&amp;"h","")
&amp;IF(INT(MOD(N40/60,60))&gt;0,INT(MOD(N40/60,60))&amp;"m","")
&amp;IF(INT(MOD(N40,60))&gt;0,INT(MOD(N40,60))&amp;"s","")</f>
        <v>40h57m11s</v>
      </c>
      <c r="P40">
        <f t="shared" si="22"/>
        <v>1.7063864875259678</v>
      </c>
      <c r="Q40">
        <f t="shared" si="11"/>
        <v>147431</v>
      </c>
      <c r="R40" t="str">
        <f t="shared" si="136"/>
        <v>40h57m11s</v>
      </c>
      <c r="S40">
        <f t="shared" si="12"/>
        <v>2.7302183800415478</v>
      </c>
      <c r="T40">
        <f t="shared" si="13"/>
        <v>9828</v>
      </c>
      <c r="U40" t="str">
        <f t="shared" ref="U40" si="137">IF(T40/60/60&gt;=1,INT(T40/60/60)&amp;"h","")
&amp;IF(INT(MOD(T40/60,60))&gt;0,INT(MOD(T40/60,60))&amp;"m","")
&amp;IF(INT(MOD(T40,60))&gt;0,INT(MOD(T40,60))&amp;"s","")</f>
        <v>2h43m48s</v>
      </c>
      <c r="V40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</v>
      </c>
      <c r="W40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</v>
      </c>
      <c r="X40" t="str">
        <f t="shared" si="15"/>
        <v>"39":15</v>
      </c>
      <c r="Y40" t="str">
        <f t="shared" ca="1" si="16"/>
        <v>"39":8754600</v>
      </c>
    </row>
    <row r="41" spans="1:25" x14ac:dyDescent="0.3">
      <c r="A41">
        <v>40</v>
      </c>
      <c r="B41">
        <f ca="1">OFFSET(B41,-1,0)+24*60*60</f>
        <v>849600</v>
      </c>
      <c r="C41" t="str">
        <f t="shared" ca="1" si="5"/>
        <v>9d20h</v>
      </c>
      <c r="D41">
        <f t="shared" ca="1" si="17"/>
        <v>9604200</v>
      </c>
      <c r="E41" t="str">
        <f t="shared" ca="1" si="18"/>
        <v>111d3h50m</v>
      </c>
      <c r="F41">
        <v>57600</v>
      </c>
      <c r="G41" t="str">
        <f t="shared" ref="G41" si="138">IF(F41/60/60&gt;=1,INT(F41/60/60)&amp;"h","")
&amp;IF(INT(MOD(F41/60,60))&gt;0,INT(MOD(F41/60,60))&amp;"m","")
&amp;IF(INT(MOD(F41,60))&gt;0,INT(MOD(F41,60))&amp;"s","")</f>
        <v>16h</v>
      </c>
      <c r="H41">
        <v>15</v>
      </c>
      <c r="I41">
        <f t="shared" si="119"/>
        <v>140.5</v>
      </c>
      <c r="J41">
        <f t="shared" si="120"/>
        <v>2.5658747513895341</v>
      </c>
      <c r="K41">
        <f t="shared" si="33"/>
        <v>221691</v>
      </c>
      <c r="L41" t="str">
        <f t="shared" si="40"/>
        <v>61h34m51s</v>
      </c>
      <c r="M41">
        <f t="shared" si="20"/>
        <v>1.6893226226507081</v>
      </c>
      <c r="N41">
        <f t="shared" si="9"/>
        <v>145957</v>
      </c>
      <c r="O41" t="str">
        <f t="shared" ref="O41:R41" si="139">IF(N41/60/60&gt;=1,INT(N41/60/60)&amp;"h","")
&amp;IF(INT(MOD(N41/60,60))&gt;0,INT(MOD(N41/60,60))&amp;"m","")
&amp;IF(INT(MOD(N41,60))&gt;0,INT(MOD(N41,60))&amp;"s","")</f>
        <v>40h32m37s</v>
      </c>
      <c r="P41">
        <f t="shared" si="22"/>
        <v>1.6893226226507081</v>
      </c>
      <c r="Q41">
        <f t="shared" si="11"/>
        <v>145957</v>
      </c>
      <c r="R41" t="str">
        <f t="shared" si="139"/>
        <v>40h32m37s</v>
      </c>
      <c r="S41">
        <f t="shared" si="12"/>
        <v>2.7029161962411323</v>
      </c>
      <c r="T41">
        <f t="shared" si="13"/>
        <v>9730</v>
      </c>
      <c r="U41" t="str">
        <f t="shared" ref="U41" si="140">IF(T41/60/60&gt;=1,INT(T41/60/60)&amp;"h","")
&amp;IF(INT(MOD(T41/60,60))&gt;0,INT(MOD(T41/60,60))&amp;"m","")
&amp;IF(INT(MOD(T41,60))&gt;0,INT(MOD(T41,60))&amp;"s","")</f>
        <v>2h42m10s</v>
      </c>
      <c r="V41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</v>
      </c>
      <c r="W41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</v>
      </c>
      <c r="X41" t="str">
        <f t="shared" si="15"/>
        <v>"40":15</v>
      </c>
      <c r="Y41" t="str">
        <f t="shared" ca="1" si="16"/>
        <v>"40":9604200</v>
      </c>
    </row>
    <row r="42" spans="1:25" x14ac:dyDescent="0.3">
      <c r="A42">
        <v>41</v>
      </c>
      <c r="B42">
        <f t="shared" ref="B42:B50" ca="1" si="141">OFFSET(B42,-1,0)+24*60*60</f>
        <v>936000</v>
      </c>
      <c r="C42" t="str">
        <f t="shared" ca="1" si="5"/>
        <v>10d20h</v>
      </c>
      <c r="D42">
        <f t="shared" ca="1" si="17"/>
        <v>10540200</v>
      </c>
      <c r="E42" t="str">
        <f t="shared" ca="1" si="18"/>
        <v>121d23h50m</v>
      </c>
      <c r="F42">
        <v>57600</v>
      </c>
      <c r="G42" t="str">
        <f t="shared" ref="G42" si="142">IF(F42/60/60&gt;=1,INT(F42/60/60)&amp;"h","")
&amp;IF(INT(MOD(F42/60,60))&gt;0,INT(MOD(F42/60,60))&amp;"m","")
&amp;IF(INT(MOD(F42,60))&gt;0,INT(MOD(F42,60))&amp;"s","")</f>
        <v>16h</v>
      </c>
      <c r="H42">
        <v>15</v>
      </c>
      <c r="I42">
        <f t="shared" si="119"/>
        <v>142.5</v>
      </c>
      <c r="J42">
        <f t="shared" si="120"/>
        <v>2.5556112523839758</v>
      </c>
      <c r="K42">
        <f t="shared" si="33"/>
        <v>220804</v>
      </c>
      <c r="L42" t="str">
        <f t="shared" si="40"/>
        <v>61h20m4s</v>
      </c>
      <c r="M42">
        <f t="shared" si="20"/>
        <v>1.672429396424201</v>
      </c>
      <c r="N42">
        <f t="shared" si="9"/>
        <v>144497</v>
      </c>
      <c r="O42" t="str">
        <f t="shared" ref="O42:R42" si="143">IF(N42/60/60&gt;=1,INT(N42/60/60)&amp;"h","")
&amp;IF(INT(MOD(N42/60,60))&gt;0,INT(MOD(N42/60,60))&amp;"m","")
&amp;IF(INT(MOD(N42,60))&gt;0,INT(MOD(N42,60))&amp;"s","")</f>
        <v>40h8m17s</v>
      </c>
      <c r="P42">
        <f t="shared" si="22"/>
        <v>1.672429396424201</v>
      </c>
      <c r="Q42">
        <f t="shared" si="11"/>
        <v>144497</v>
      </c>
      <c r="R42" t="str">
        <f t="shared" si="143"/>
        <v>40h8m17s</v>
      </c>
      <c r="S42">
        <f t="shared" si="12"/>
        <v>2.6758870342787211</v>
      </c>
      <c r="T42">
        <f t="shared" si="13"/>
        <v>9633</v>
      </c>
      <c r="U42" t="str">
        <f t="shared" ref="U42" si="144">IF(T42/60/60&gt;=1,INT(T42/60/60)&amp;"h","")
&amp;IF(INT(MOD(T42/60,60))&gt;0,INT(MOD(T42/60,60))&amp;"m","")
&amp;IF(INT(MOD(T42,60))&gt;0,INT(MOD(T42,60))&amp;"s","")</f>
        <v>2h40m33s</v>
      </c>
      <c r="V42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</v>
      </c>
      <c r="W42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</v>
      </c>
      <c r="X42" t="str">
        <f t="shared" si="15"/>
        <v>"41":15</v>
      </c>
      <c r="Y42" t="str">
        <f t="shared" ca="1" si="16"/>
        <v>"41":10540200</v>
      </c>
    </row>
    <row r="43" spans="1:25" x14ac:dyDescent="0.3">
      <c r="A43">
        <v>42</v>
      </c>
      <c r="B43">
        <f t="shared" ca="1" si="141"/>
        <v>1022400</v>
      </c>
      <c r="C43" t="str">
        <f t="shared" ca="1" si="5"/>
        <v>11d20h</v>
      </c>
      <c r="D43">
        <f t="shared" ca="1" si="17"/>
        <v>11562600</v>
      </c>
      <c r="E43" t="str">
        <f t="shared" ca="1" si="18"/>
        <v>133d19h50m</v>
      </c>
      <c r="F43">
        <v>57600</v>
      </c>
      <c r="G43" t="str">
        <f t="shared" ref="G43" si="145">IF(F43/60/60&gt;=1,INT(F43/60/60)&amp;"h","")
&amp;IF(INT(MOD(F43/60,60))&gt;0,INT(MOD(F43/60,60))&amp;"m","")
&amp;IF(INT(MOD(F43,60))&gt;0,INT(MOD(F43,60))&amp;"s","")</f>
        <v>16h</v>
      </c>
      <c r="H43">
        <v>15</v>
      </c>
      <c r="I43">
        <f t="shared" si="119"/>
        <v>144.5</v>
      </c>
      <c r="J43">
        <f t="shared" si="120"/>
        <v>2.5453888073744397</v>
      </c>
      <c r="K43">
        <f t="shared" si="33"/>
        <v>219921</v>
      </c>
      <c r="L43" t="str">
        <f t="shared" si="40"/>
        <v>61h5m21s</v>
      </c>
      <c r="M43">
        <f t="shared" si="20"/>
        <v>1.6557051024599589</v>
      </c>
      <c r="N43">
        <f t="shared" si="9"/>
        <v>143052</v>
      </c>
      <c r="O43" t="str">
        <f t="shared" ref="O43:R43" si="146">IF(N43/60/60&gt;=1,INT(N43/60/60)&amp;"h","")
&amp;IF(INT(MOD(N43/60,60))&gt;0,INT(MOD(N43/60,60))&amp;"m","")
&amp;IF(INT(MOD(N43,60))&gt;0,INT(MOD(N43,60))&amp;"s","")</f>
        <v>39h44m12s</v>
      </c>
      <c r="P43">
        <f t="shared" si="22"/>
        <v>1.6557051024599589</v>
      </c>
      <c r="Q43">
        <f t="shared" si="11"/>
        <v>143052</v>
      </c>
      <c r="R43" t="str">
        <f t="shared" si="146"/>
        <v>39h44m12s</v>
      </c>
      <c r="S43">
        <f t="shared" si="12"/>
        <v>2.6491281639359339</v>
      </c>
      <c r="T43">
        <f t="shared" si="13"/>
        <v>9536</v>
      </c>
      <c r="U43" t="str">
        <f t="shared" ref="U43" si="147">IF(T43/60/60&gt;=1,INT(T43/60/60)&amp;"h","")
&amp;IF(INT(MOD(T43/60,60))&gt;0,INT(MOD(T43/60,60))&amp;"m","")
&amp;IF(INT(MOD(T43,60))&gt;0,INT(MOD(T43,60))&amp;"s","")</f>
        <v>2h38m56s</v>
      </c>
      <c r="V43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</v>
      </c>
      <c r="W43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</v>
      </c>
      <c r="X43" t="str">
        <f t="shared" si="15"/>
        <v>"42":15</v>
      </c>
      <c r="Y43" t="str">
        <f t="shared" ca="1" si="16"/>
        <v>"42":11562600</v>
      </c>
    </row>
    <row r="44" spans="1:25" x14ac:dyDescent="0.3">
      <c r="A44">
        <v>43</v>
      </c>
      <c r="B44">
        <f t="shared" ca="1" si="141"/>
        <v>1108800</v>
      </c>
      <c r="C44" t="str">
        <f t="shared" ca="1" si="5"/>
        <v>12d20h</v>
      </c>
      <c r="D44">
        <f t="shared" ca="1" si="17"/>
        <v>12671400</v>
      </c>
      <c r="E44" t="str">
        <f t="shared" ca="1" si="18"/>
        <v>146d15h50m</v>
      </c>
      <c r="F44">
        <v>57600</v>
      </c>
      <c r="G44" t="str">
        <f t="shared" ref="G44" si="148">IF(F44/60/60&gt;=1,INT(F44/60/60)&amp;"h","")
&amp;IF(INT(MOD(F44/60,60))&gt;0,INT(MOD(F44/60,60))&amp;"m","")
&amp;IF(INT(MOD(F44,60))&gt;0,INT(MOD(F44,60))&amp;"s","")</f>
        <v>16h</v>
      </c>
      <c r="H44">
        <v>15</v>
      </c>
      <c r="I44">
        <f t="shared" si="119"/>
        <v>146.5</v>
      </c>
      <c r="J44">
        <f t="shared" si="120"/>
        <v>2.535207252144942</v>
      </c>
      <c r="K44">
        <f t="shared" si="33"/>
        <v>219041</v>
      </c>
      <c r="L44" t="str">
        <f t="shared" si="40"/>
        <v>60h50m41s</v>
      </c>
      <c r="M44">
        <f t="shared" si="20"/>
        <v>1.6391480514353594</v>
      </c>
      <c r="N44">
        <f t="shared" si="9"/>
        <v>141622</v>
      </c>
      <c r="O44" t="str">
        <f t="shared" ref="O44:R44" si="149">IF(N44/60/60&gt;=1,INT(N44/60/60)&amp;"h","")
&amp;IF(INT(MOD(N44/60,60))&gt;0,INT(MOD(N44/60,60))&amp;"m","")
&amp;IF(INT(MOD(N44,60))&gt;0,INT(MOD(N44,60))&amp;"s","")</f>
        <v>39h20m22s</v>
      </c>
      <c r="P44">
        <f t="shared" si="22"/>
        <v>1.6391480514353594</v>
      </c>
      <c r="Q44">
        <f t="shared" si="11"/>
        <v>141622</v>
      </c>
      <c r="R44" t="str">
        <f t="shared" si="149"/>
        <v>39h20m22s</v>
      </c>
      <c r="S44">
        <f t="shared" si="12"/>
        <v>2.6226368822965744</v>
      </c>
      <c r="T44">
        <f t="shared" si="13"/>
        <v>9441</v>
      </c>
      <c r="U44" t="str">
        <f t="shared" ref="U44" si="150">IF(T44/60/60&gt;=1,INT(T44/60/60)&amp;"h","")
&amp;IF(INT(MOD(T44/60,60))&gt;0,INT(MOD(T44/60,60))&amp;"m","")
&amp;IF(INT(MOD(T44,60))&gt;0,INT(MOD(T44,60))&amp;"s","")</f>
        <v>2h37m21s</v>
      </c>
      <c r="V44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</v>
      </c>
      <c r="W44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</v>
      </c>
      <c r="X44" t="str">
        <f t="shared" si="15"/>
        <v>"43":15</v>
      </c>
      <c r="Y44" t="str">
        <f t="shared" ca="1" si="16"/>
        <v>"43":12671400</v>
      </c>
    </row>
    <row r="45" spans="1:25" x14ac:dyDescent="0.3">
      <c r="A45">
        <v>44</v>
      </c>
      <c r="B45">
        <f t="shared" ca="1" si="141"/>
        <v>1195200</v>
      </c>
      <c r="C45" t="str">
        <f t="shared" ca="1" si="5"/>
        <v>13d20h</v>
      </c>
      <c r="D45">
        <f t="shared" ca="1" si="17"/>
        <v>13866600</v>
      </c>
      <c r="E45" t="str">
        <f t="shared" ca="1" si="18"/>
        <v>160d11h50m</v>
      </c>
      <c r="F45">
        <v>57600</v>
      </c>
      <c r="G45" t="str">
        <f t="shared" ref="G45" si="151">IF(F45/60/60&gt;=1,INT(F45/60/60)&amp;"h","")
&amp;IF(INT(MOD(F45/60,60))&gt;0,INT(MOD(F45/60,60))&amp;"m","")
&amp;IF(INT(MOD(F45,60))&gt;0,INT(MOD(F45,60))&amp;"s","")</f>
        <v>16h</v>
      </c>
      <c r="H45">
        <v>15</v>
      </c>
      <c r="I45">
        <f t="shared" si="119"/>
        <v>148.5</v>
      </c>
      <c r="J45">
        <f t="shared" si="120"/>
        <v>2.5250664231363622</v>
      </c>
      <c r="K45">
        <f t="shared" si="33"/>
        <v>218165</v>
      </c>
      <c r="L45" t="str">
        <f t="shared" si="40"/>
        <v>60h36m5s</v>
      </c>
      <c r="M45">
        <f t="shared" si="20"/>
        <v>1.6227565709210057</v>
      </c>
      <c r="N45">
        <f t="shared" si="9"/>
        <v>140206</v>
      </c>
      <c r="O45" t="str">
        <f t="shared" ref="O45:R45" si="152">IF(N45/60/60&gt;=1,INT(N45/60/60)&amp;"h","")
&amp;IF(INT(MOD(N45/60,60))&gt;0,INT(MOD(N45/60,60))&amp;"m","")
&amp;IF(INT(MOD(N45,60))&gt;0,INT(MOD(N45,60))&amp;"s","")</f>
        <v>38h56m46s</v>
      </c>
      <c r="P45">
        <f t="shared" si="22"/>
        <v>1.6227565709210057</v>
      </c>
      <c r="Q45">
        <f t="shared" si="11"/>
        <v>140206</v>
      </c>
      <c r="R45" t="str">
        <f t="shared" si="152"/>
        <v>38h56m46s</v>
      </c>
      <c r="S45">
        <f t="shared" si="12"/>
        <v>2.5964105134736086</v>
      </c>
      <c r="T45">
        <f t="shared" si="13"/>
        <v>9347</v>
      </c>
      <c r="U45" t="str">
        <f t="shared" ref="U45" si="153">IF(T45/60/60&gt;=1,INT(T45/60/60)&amp;"h","")
&amp;IF(INT(MOD(T45/60,60))&gt;0,INT(MOD(T45/60,60))&amp;"m","")
&amp;IF(INT(MOD(T45,60))&gt;0,INT(MOD(T45,60))&amp;"s","")</f>
        <v>2h35m47s</v>
      </c>
      <c r="V45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</v>
      </c>
      <c r="W45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</v>
      </c>
      <c r="X45" t="str">
        <f t="shared" si="15"/>
        <v>"44":15</v>
      </c>
      <c r="Y45" t="str">
        <f t="shared" ca="1" si="16"/>
        <v>"44":13866600</v>
      </c>
    </row>
    <row r="46" spans="1:25" x14ac:dyDescent="0.3">
      <c r="A46">
        <v>45</v>
      </c>
      <c r="B46">
        <f t="shared" ca="1" si="141"/>
        <v>1281600</v>
      </c>
      <c r="C46" t="str">
        <f t="shared" ca="1" si="5"/>
        <v>14d20h</v>
      </c>
      <c r="D46">
        <f t="shared" ca="1" si="17"/>
        <v>15148200</v>
      </c>
      <c r="E46" t="str">
        <f t="shared" ca="1" si="18"/>
        <v>175d7h50m</v>
      </c>
      <c r="F46">
        <v>57600</v>
      </c>
      <c r="G46" t="str">
        <f t="shared" ref="G46" si="154">IF(F46/60/60&gt;=1,INT(F46/60/60)&amp;"h","")
&amp;IF(INT(MOD(F46/60,60))&gt;0,INT(MOD(F46/60,60))&amp;"m","")
&amp;IF(INT(MOD(F46,60))&gt;0,INT(MOD(F46,60))&amp;"s","")</f>
        <v>16h</v>
      </c>
      <c r="H46">
        <v>15</v>
      </c>
      <c r="I46">
        <f t="shared" si="119"/>
        <v>150.5</v>
      </c>
      <c r="J46">
        <f t="shared" si="120"/>
        <v>2.5149661574438169</v>
      </c>
      <c r="K46">
        <f t="shared" si="33"/>
        <v>217293</v>
      </c>
      <c r="L46" t="str">
        <f t="shared" si="40"/>
        <v>60h21m33s</v>
      </c>
      <c r="M46">
        <f t="shared" si="20"/>
        <v>1.6065290052117955</v>
      </c>
      <c r="N46">
        <f t="shared" si="9"/>
        <v>138804</v>
      </c>
      <c r="O46" t="str">
        <f t="shared" ref="O46:R46" si="155">IF(N46/60/60&gt;=1,INT(N46/60/60)&amp;"h","")
&amp;IF(INT(MOD(N46/60,60))&gt;0,INT(MOD(N46/60,60))&amp;"m","")
&amp;IF(INT(MOD(N46,60))&gt;0,INT(MOD(N46,60))&amp;"s","")</f>
        <v>38h33m24s</v>
      </c>
      <c r="P46">
        <f t="shared" si="22"/>
        <v>1.6065290052117955</v>
      </c>
      <c r="Q46">
        <f t="shared" si="11"/>
        <v>138804</v>
      </c>
      <c r="R46" t="str">
        <f t="shared" si="155"/>
        <v>38h33m24s</v>
      </c>
      <c r="S46">
        <f t="shared" si="12"/>
        <v>2.5704464083388725</v>
      </c>
      <c r="T46">
        <f t="shared" si="13"/>
        <v>9253</v>
      </c>
      <c r="U46" t="str">
        <f t="shared" ref="U46" si="156">IF(T46/60/60&gt;=1,INT(T46/60/60)&amp;"h","")
&amp;IF(INT(MOD(T46/60,60))&gt;0,INT(MOD(T46/60,60))&amp;"m","")
&amp;IF(INT(MOD(T46,60))&gt;0,INT(MOD(T46,60))&amp;"s","")</f>
        <v>2h34m13s</v>
      </c>
      <c r="V46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</v>
      </c>
      <c r="W46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</v>
      </c>
      <c r="X46" t="str">
        <f t="shared" si="15"/>
        <v>"45":15</v>
      </c>
      <c r="Y46" t="str">
        <f t="shared" ca="1" si="16"/>
        <v>"45":15148200</v>
      </c>
    </row>
    <row r="47" spans="1:25" x14ac:dyDescent="0.3">
      <c r="A47">
        <v>46</v>
      </c>
      <c r="B47">
        <f t="shared" ca="1" si="141"/>
        <v>1368000</v>
      </c>
      <c r="C47" t="str">
        <f t="shared" ca="1" si="5"/>
        <v>15d20h</v>
      </c>
      <c r="D47">
        <f t="shared" ca="1" si="17"/>
        <v>16516200</v>
      </c>
      <c r="E47" t="str">
        <f t="shared" ca="1" si="18"/>
        <v>191d3h50m</v>
      </c>
      <c r="F47">
        <v>57600</v>
      </c>
      <c r="G47" t="str">
        <f t="shared" ref="G47" si="157">IF(F47/60/60&gt;=1,INT(F47/60/60)&amp;"h","")
&amp;IF(INT(MOD(F47/60,60))&gt;0,INT(MOD(F47/60,60))&amp;"m","")
&amp;IF(INT(MOD(F47,60))&gt;0,INT(MOD(F47,60))&amp;"s","")</f>
        <v>16h</v>
      </c>
      <c r="H47">
        <v>15</v>
      </c>
      <c r="I47">
        <f t="shared" si="119"/>
        <v>152.5</v>
      </c>
      <c r="J47">
        <f t="shared" si="120"/>
        <v>2.5049062928140415</v>
      </c>
      <c r="K47">
        <f t="shared" si="33"/>
        <v>216423</v>
      </c>
      <c r="L47" t="str">
        <f t="shared" si="40"/>
        <v>60h7m3s</v>
      </c>
      <c r="M47">
        <f t="shared" si="20"/>
        <v>1.5904637151596777</v>
      </c>
      <c r="N47">
        <f t="shared" si="9"/>
        <v>137416</v>
      </c>
      <c r="O47" t="str">
        <f t="shared" ref="O47:R47" si="158">IF(N47/60/60&gt;=1,INT(N47/60/60)&amp;"h","")
&amp;IF(INT(MOD(N47/60,60))&gt;0,INT(MOD(N47/60,60))&amp;"m","")
&amp;IF(INT(MOD(N47,60))&gt;0,INT(MOD(N47,60))&amp;"s","")</f>
        <v>38h10m16s</v>
      </c>
      <c r="P47">
        <f t="shared" si="22"/>
        <v>1.5904637151596777</v>
      </c>
      <c r="Q47">
        <f t="shared" si="11"/>
        <v>137416</v>
      </c>
      <c r="R47" t="str">
        <f t="shared" si="158"/>
        <v>38h10m16s</v>
      </c>
      <c r="S47">
        <f t="shared" si="12"/>
        <v>2.5447419442554837</v>
      </c>
      <c r="T47">
        <f t="shared" si="13"/>
        <v>9161</v>
      </c>
      <c r="U47" t="str">
        <f t="shared" ref="U47" si="159">IF(T47/60/60&gt;=1,INT(T47/60/60)&amp;"h","")
&amp;IF(INT(MOD(T47/60,60))&gt;0,INT(MOD(T47/60,60))&amp;"m","")
&amp;IF(INT(MOD(T47,60))&gt;0,INT(MOD(T47,60))&amp;"s","")</f>
        <v>2h32m41s</v>
      </c>
      <c r="V47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</v>
      </c>
      <c r="W47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</v>
      </c>
      <c r="X47" t="str">
        <f t="shared" si="15"/>
        <v>"46":15</v>
      </c>
      <c r="Y47" t="str">
        <f t="shared" ca="1" si="16"/>
        <v>"46":16516200</v>
      </c>
    </row>
    <row r="48" spans="1:25" x14ac:dyDescent="0.3">
      <c r="A48">
        <v>47</v>
      </c>
      <c r="B48">
        <f t="shared" ca="1" si="141"/>
        <v>1454400</v>
      </c>
      <c r="C48" t="str">
        <f t="shared" ca="1" si="5"/>
        <v>16d20h</v>
      </c>
      <c r="D48">
        <f t="shared" ca="1" si="17"/>
        <v>17970600</v>
      </c>
      <c r="E48" t="str">
        <f t="shared" ca="1" si="18"/>
        <v>207d23h50m</v>
      </c>
      <c r="F48">
        <v>57600</v>
      </c>
      <c r="G48" t="str">
        <f t="shared" ref="G48" si="160">IF(F48/60/60&gt;=1,INT(F48/60/60)&amp;"h","")
&amp;IF(INT(MOD(F48/60,60))&gt;0,INT(MOD(F48/60,60))&amp;"m","")
&amp;IF(INT(MOD(F48,60))&gt;0,INT(MOD(F48,60))&amp;"s","")</f>
        <v>16h</v>
      </c>
      <c r="H48">
        <v>15</v>
      </c>
      <c r="I48">
        <f t="shared" si="119"/>
        <v>154.5</v>
      </c>
      <c r="J48">
        <f t="shared" si="120"/>
        <v>2.4948866676427852</v>
      </c>
      <c r="K48">
        <f t="shared" si="33"/>
        <v>215558</v>
      </c>
      <c r="L48" t="str">
        <f t="shared" si="40"/>
        <v>59h52m38s</v>
      </c>
      <c r="M48">
        <f t="shared" si="20"/>
        <v>1.5745590780080809</v>
      </c>
      <c r="N48">
        <f t="shared" si="9"/>
        <v>136041</v>
      </c>
      <c r="O48" t="str">
        <f t="shared" ref="O48:R48" si="161">IF(N48/60/60&gt;=1,INT(N48/60/60)&amp;"h","")
&amp;IF(INT(MOD(N48/60,60))&gt;0,INT(MOD(N48/60,60))&amp;"m","")
&amp;IF(INT(MOD(N48,60))&gt;0,INT(MOD(N48,60))&amp;"s","")</f>
        <v>37h47m21s</v>
      </c>
      <c r="P48">
        <f t="shared" si="22"/>
        <v>1.5745590780080809</v>
      </c>
      <c r="Q48">
        <f t="shared" si="11"/>
        <v>136041</v>
      </c>
      <c r="R48" t="str">
        <f t="shared" si="161"/>
        <v>37h47m21s</v>
      </c>
      <c r="S48">
        <f t="shared" si="12"/>
        <v>2.519294524812929</v>
      </c>
      <c r="T48">
        <f t="shared" si="13"/>
        <v>9069</v>
      </c>
      <c r="U48" t="str">
        <f t="shared" ref="U48" si="162">IF(T48/60/60&gt;=1,INT(T48/60/60)&amp;"h","")
&amp;IF(INT(MOD(T48/60,60))&gt;0,INT(MOD(T48/60,60))&amp;"m","")
&amp;IF(INT(MOD(T48,60))&gt;0,INT(MOD(T48,60))&amp;"s","")</f>
        <v>2h31m9s</v>
      </c>
      <c r="V48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</v>
      </c>
      <c r="W48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</v>
      </c>
      <c r="X48" t="str">
        <f t="shared" si="15"/>
        <v>"47":15</v>
      </c>
      <c r="Y48" t="str">
        <f t="shared" ca="1" si="16"/>
        <v>"47":17970600</v>
      </c>
    </row>
    <row r="49" spans="1:25" x14ac:dyDescent="0.3">
      <c r="A49">
        <v>48</v>
      </c>
      <c r="B49">
        <f t="shared" ca="1" si="141"/>
        <v>1540800</v>
      </c>
      <c r="C49" t="str">
        <f t="shared" ca="1" si="5"/>
        <v>17d20h</v>
      </c>
      <c r="D49">
        <f t="shared" ca="1" si="17"/>
        <v>19511400</v>
      </c>
      <c r="E49" t="str">
        <f t="shared" ca="1" si="18"/>
        <v>225d19h50m</v>
      </c>
      <c r="F49">
        <v>57600</v>
      </c>
      <c r="G49" t="str">
        <f t="shared" ref="G49" si="163">IF(F49/60/60&gt;=1,INT(F49/60/60)&amp;"h","")
&amp;IF(INT(MOD(F49/60,60))&gt;0,INT(MOD(F49/60,60))&amp;"m","")
&amp;IF(INT(MOD(F49,60))&gt;0,INT(MOD(F49,60))&amp;"s","")</f>
        <v>16h</v>
      </c>
      <c r="H49">
        <v>15</v>
      </c>
      <c r="I49">
        <f t="shared" si="119"/>
        <v>156.5</v>
      </c>
      <c r="J49">
        <f t="shared" si="120"/>
        <v>2.4849071209722142</v>
      </c>
      <c r="K49">
        <f t="shared" si="33"/>
        <v>214695</v>
      </c>
      <c r="L49" t="str">
        <f t="shared" si="40"/>
        <v>59h38m15s</v>
      </c>
      <c r="M49">
        <f t="shared" si="20"/>
        <v>1.5588134872280002</v>
      </c>
      <c r="N49">
        <f t="shared" si="9"/>
        <v>134681</v>
      </c>
      <c r="O49" t="str">
        <f t="shared" ref="O49:R49" si="164">IF(N49/60/60&gt;=1,INT(N49/60/60)&amp;"h","")
&amp;IF(INT(MOD(N49/60,60))&gt;0,INT(MOD(N49/60,60))&amp;"m","")
&amp;IF(INT(MOD(N49,60))&gt;0,INT(MOD(N49,60))&amp;"s","")</f>
        <v>37h24m41s</v>
      </c>
      <c r="P49">
        <f t="shared" si="22"/>
        <v>1.5588134872280002</v>
      </c>
      <c r="Q49">
        <f t="shared" si="11"/>
        <v>134681</v>
      </c>
      <c r="R49" t="str">
        <f t="shared" si="164"/>
        <v>37h24m41s</v>
      </c>
      <c r="S49">
        <f t="shared" si="12"/>
        <v>2.4941015795647998</v>
      </c>
      <c r="T49">
        <f t="shared" si="13"/>
        <v>8978</v>
      </c>
      <c r="U49" t="str">
        <f t="shared" ref="U49" si="165">IF(T49/60/60&gt;=1,INT(T49/60/60)&amp;"h","")
&amp;IF(INT(MOD(T49/60,60))&gt;0,INT(MOD(T49/60,60))&amp;"m","")
&amp;IF(INT(MOD(T49,60))&gt;0,INT(MOD(T49,60))&amp;"s","")</f>
        <v>2h29m38s</v>
      </c>
      <c r="V49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</v>
      </c>
      <c r="W49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</v>
      </c>
      <c r="X49" t="str">
        <f t="shared" si="15"/>
        <v>"48":15</v>
      </c>
      <c r="Y49" t="str">
        <f t="shared" ca="1" si="16"/>
        <v>"48":19511400</v>
      </c>
    </row>
    <row r="50" spans="1:25" x14ac:dyDescent="0.3">
      <c r="A50">
        <v>49</v>
      </c>
      <c r="B50">
        <f t="shared" ca="1" si="141"/>
        <v>1627200</v>
      </c>
      <c r="C50" t="str">
        <f t="shared" ca="1" si="5"/>
        <v>18d20h</v>
      </c>
      <c r="D50">
        <f t="shared" ca="1" si="17"/>
        <v>21138600</v>
      </c>
      <c r="E50" t="str">
        <f t="shared" ca="1" si="18"/>
        <v>244d15h50m</v>
      </c>
      <c r="F50">
        <v>57600</v>
      </c>
      <c r="G50" t="str">
        <f t="shared" ref="G50" si="166">IF(F50/60/60&gt;=1,INT(F50/60/60)&amp;"h","")
&amp;IF(INT(MOD(F50/60,60))&gt;0,INT(MOD(F50/60,60))&amp;"m","")
&amp;IF(INT(MOD(F50,60))&gt;0,INT(MOD(F50,60))&amp;"s","")</f>
        <v>16h</v>
      </c>
      <c r="H50">
        <v>15</v>
      </c>
      <c r="I50">
        <f t="shared" si="119"/>
        <v>158.5</v>
      </c>
      <c r="J50">
        <f t="shared" si="120"/>
        <v>2.4749674924883251</v>
      </c>
      <c r="K50">
        <f t="shared" si="33"/>
        <v>213837</v>
      </c>
      <c r="L50" t="str">
        <f t="shared" si="40"/>
        <v>59h23m57s</v>
      </c>
      <c r="M50">
        <f t="shared" si="20"/>
        <v>1.5432253523557202</v>
      </c>
      <c r="N50">
        <f t="shared" si="9"/>
        <v>133334</v>
      </c>
      <c r="O50" t="str">
        <f t="shared" ref="O50:R50" si="167">IF(N50/60/60&gt;=1,INT(N50/60/60)&amp;"h","")
&amp;IF(INT(MOD(N50/60,60))&gt;0,INT(MOD(N50/60,60))&amp;"m","")
&amp;IF(INT(MOD(N50,60))&gt;0,INT(MOD(N50,60))&amp;"s","")</f>
        <v>37h2m14s</v>
      </c>
      <c r="P50">
        <f t="shared" si="22"/>
        <v>1.5432253523557202</v>
      </c>
      <c r="Q50">
        <f t="shared" si="11"/>
        <v>133334</v>
      </c>
      <c r="R50" t="str">
        <f t="shared" si="167"/>
        <v>37h2m14s</v>
      </c>
      <c r="S50">
        <f t="shared" si="12"/>
        <v>2.4691605637691518</v>
      </c>
      <c r="T50">
        <f t="shared" si="13"/>
        <v>8888</v>
      </c>
      <c r="U50" t="str">
        <f t="shared" ref="U50" si="168">IF(T50/60/60&gt;=1,INT(T50/60/60)&amp;"h","")
&amp;IF(INT(MOD(T50/60,60))&gt;0,INT(MOD(T50/60,60))&amp;"m","")
&amp;IF(INT(MOD(T50,60))&gt;0,INT(MOD(T50,60))&amp;"s","")</f>
        <v>2h28m8s</v>
      </c>
      <c r="V50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</v>
      </c>
      <c r="W50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</v>
      </c>
      <c r="X50" t="str">
        <f t="shared" si="15"/>
        <v>"49":15</v>
      </c>
      <c r="Y50" t="str">
        <f t="shared" ca="1" si="16"/>
        <v>"49":21138600</v>
      </c>
    </row>
    <row r="51" spans="1:25" x14ac:dyDescent="0.3">
      <c r="A51">
        <v>50</v>
      </c>
      <c r="B51">
        <f ca="1">OFFSET(B51,-1,0)+2400*60*60</f>
        <v>10267200</v>
      </c>
      <c r="C51" t="str">
        <f t="shared" ca="1" si="5"/>
        <v>118d20h</v>
      </c>
      <c r="D51">
        <f t="shared" ca="1" si="17"/>
        <v>31405800</v>
      </c>
      <c r="E51" t="str">
        <f t="shared" ca="1" si="18"/>
        <v>363d11h50m</v>
      </c>
      <c r="F51">
        <v>172800</v>
      </c>
      <c r="G51" t="str">
        <f t="shared" ref="G51" si="169">IF(F51/60/60&gt;=1,INT(F51/60/60)&amp;"h","")
&amp;IF(INT(MOD(F51/60,60))&gt;0,INT(MOD(F51/60,60))&amp;"m","")
&amp;IF(INT(MOD(F51,60))&gt;0,INT(MOD(F51,60))&amp;"s","")</f>
        <v>48h</v>
      </c>
      <c r="H51">
        <v>300</v>
      </c>
      <c r="I51">
        <f t="shared" si="119"/>
        <v>160.5</v>
      </c>
      <c r="J51">
        <f t="shared" si="120"/>
        <v>2.4650676225183719</v>
      </c>
      <c r="K51">
        <f t="shared" si="33"/>
        <v>212981</v>
      </c>
      <c r="L51" t="str">
        <f t="shared" si="40"/>
        <v>59h9m41s</v>
      </c>
      <c r="M51">
        <f t="shared" si="20"/>
        <v>1.5277930988321631</v>
      </c>
      <c r="N51">
        <f t="shared" si="9"/>
        <v>132001</v>
      </c>
      <c r="O51" t="str">
        <f t="shared" ref="O51:R51" si="170">IF(N51/60/60&gt;=1,INT(N51/60/60)&amp;"h","")
&amp;IF(INT(MOD(N51/60,60))&gt;0,INT(MOD(N51/60,60))&amp;"m","")
&amp;IF(INT(MOD(N51,60))&gt;0,INT(MOD(N51,60))&amp;"s","")</f>
        <v>36h40m1s</v>
      </c>
      <c r="P51">
        <f t="shared" si="22"/>
        <v>1.5277930988321631</v>
      </c>
      <c r="Q51">
        <f t="shared" si="11"/>
        <v>132001</v>
      </c>
      <c r="R51" t="str">
        <f t="shared" si="170"/>
        <v>36h40m1s</v>
      </c>
      <c r="S51">
        <f t="shared" si="12"/>
        <v>2.4444689581314605</v>
      </c>
      <c r="T51">
        <f t="shared" si="13"/>
        <v>8800</v>
      </c>
      <c r="U51" t="str">
        <f t="shared" ref="U51" si="171">IF(T51/60/60&gt;=1,INT(T51/60/60)&amp;"h","")
&amp;IF(INT(MOD(T51/60,60))&gt;0,INT(MOD(T51/60,60))&amp;"m","")
&amp;IF(INT(MOD(T51,60))&gt;0,INT(MOD(T51,60))&amp;"s","")</f>
        <v>2h26m40s</v>
      </c>
      <c r="V51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</v>
      </c>
      <c r="W51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</v>
      </c>
      <c r="X51" t="str">
        <f t="shared" si="15"/>
        <v>"50":300</v>
      </c>
      <c r="Y51" t="str">
        <f t="shared" ca="1" si="16"/>
        <v>"50":31405800</v>
      </c>
    </row>
    <row r="52" spans="1:25" x14ac:dyDescent="0.3">
      <c r="A52">
        <v>51</v>
      </c>
      <c r="B52">
        <f ca="1">OFFSET(B52,-2,0)-0*24*60*60</f>
        <v>1627200</v>
      </c>
      <c r="C52" t="str">
        <f t="shared" ca="1" si="5"/>
        <v>18d20h</v>
      </c>
      <c r="D52">
        <f t="shared" ca="1" si="17"/>
        <v>33033000</v>
      </c>
      <c r="E52" t="str">
        <f t="shared" ca="1" si="18"/>
        <v>382d7h50m</v>
      </c>
      <c r="F52">
        <v>172800</v>
      </c>
      <c r="G52" t="str">
        <f t="shared" ref="G52" si="172">IF(F52/60/60&gt;=1,INT(F52/60/60)&amp;"h","")
&amp;IF(INT(MOD(F52/60,60))&gt;0,INT(MOD(F52/60,60))&amp;"m","")
&amp;IF(INT(MOD(F52,60))&gt;0,INT(MOD(F52,60))&amp;"s","")</f>
        <v>48h</v>
      </c>
      <c r="H52">
        <v>15</v>
      </c>
      <c r="I52">
        <f t="shared" si="119"/>
        <v>162.5</v>
      </c>
      <c r="J52">
        <f t="shared" si="120"/>
        <v>2.4552073520282982</v>
      </c>
      <c r="K52">
        <f t="shared" si="33"/>
        <v>212129</v>
      </c>
      <c r="L52" t="str">
        <f t="shared" si="40"/>
        <v>58h55m29s</v>
      </c>
      <c r="M52">
        <f t="shared" si="20"/>
        <v>1.5125151678438413</v>
      </c>
      <c r="N52">
        <f t="shared" si="9"/>
        <v>130681</v>
      </c>
      <c r="O52" t="str">
        <f t="shared" ref="O52:R52" si="173">IF(N52/60/60&gt;=1,INT(N52/60/60)&amp;"h","")
&amp;IF(INT(MOD(N52/60,60))&gt;0,INT(MOD(N52/60,60))&amp;"m","")
&amp;IF(INT(MOD(N52,60))&gt;0,INT(MOD(N52,60))&amp;"s","")</f>
        <v>36h18m1s</v>
      </c>
      <c r="P52">
        <f t="shared" si="22"/>
        <v>1.5125151678438413</v>
      </c>
      <c r="Q52">
        <f t="shared" si="11"/>
        <v>130681</v>
      </c>
      <c r="R52" t="str">
        <f t="shared" si="173"/>
        <v>36h18m1s</v>
      </c>
      <c r="S52">
        <f t="shared" si="12"/>
        <v>2.4200242685501459</v>
      </c>
      <c r="T52">
        <f t="shared" si="13"/>
        <v>8712</v>
      </c>
      <c r="U52" t="str">
        <f t="shared" ref="U52" si="174">IF(T52/60/60&gt;=1,INT(T52/60/60)&amp;"h","")
&amp;IF(INT(MOD(T52/60,60))&gt;0,INT(MOD(T52/60,60))&amp;"m","")
&amp;IF(INT(MOD(T52,60))&gt;0,INT(MOD(T52,60))&amp;"s","")</f>
        <v>2h25m12s</v>
      </c>
      <c r="V52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</v>
      </c>
      <c r="W52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</v>
      </c>
      <c r="X52" t="str">
        <f t="shared" si="15"/>
        <v>"51":15</v>
      </c>
      <c r="Y52" t="str">
        <f t="shared" ca="1" si="16"/>
        <v>"51":33033000</v>
      </c>
    </row>
    <row r="53" spans="1:25" x14ac:dyDescent="0.3">
      <c r="A53">
        <v>52</v>
      </c>
      <c r="B53">
        <f ca="1">OFFSET(B53,-1,0)+1*60*60</f>
        <v>1630800</v>
      </c>
      <c r="C53" t="str">
        <f t="shared" ca="1" si="5"/>
        <v>18d21h</v>
      </c>
      <c r="D53">
        <f t="shared" ca="1" si="17"/>
        <v>34663800</v>
      </c>
      <c r="E53" t="str">
        <f t="shared" ca="1" si="18"/>
        <v>401d4h50m</v>
      </c>
      <c r="F53">
        <v>172800</v>
      </c>
      <c r="G53" t="str">
        <f t="shared" ref="G53" si="175">IF(F53/60/60&gt;=1,INT(F53/60/60)&amp;"h","")
&amp;IF(INT(MOD(F53/60,60))&gt;0,INT(MOD(F53/60,60))&amp;"m","")
&amp;IF(INT(MOD(F53,60))&gt;0,INT(MOD(F53,60))&amp;"s","")</f>
        <v>48h</v>
      </c>
      <c r="H53">
        <v>15</v>
      </c>
      <c r="I53">
        <f t="shared" si="119"/>
        <v>164.5</v>
      </c>
      <c r="J53">
        <f t="shared" si="120"/>
        <v>2.445386522620185</v>
      </c>
      <c r="K53">
        <f t="shared" si="33"/>
        <v>211281</v>
      </c>
      <c r="L53" t="str">
        <f t="shared" si="40"/>
        <v>58h41m21s</v>
      </c>
      <c r="M53">
        <f t="shared" si="20"/>
        <v>1.4973900161654028</v>
      </c>
      <c r="N53">
        <f t="shared" si="9"/>
        <v>129374</v>
      </c>
      <c r="O53" t="str">
        <f t="shared" ref="O53:R53" si="176">IF(N53/60/60&gt;=1,INT(N53/60/60)&amp;"h","")
&amp;IF(INT(MOD(N53/60,60))&gt;0,INT(MOD(N53/60,60))&amp;"m","")
&amp;IF(INT(MOD(N53,60))&gt;0,INT(MOD(N53,60))&amp;"s","")</f>
        <v>35h56m14s</v>
      </c>
      <c r="P53">
        <f t="shared" si="22"/>
        <v>1.4973900161654028</v>
      </c>
      <c r="Q53">
        <f t="shared" si="11"/>
        <v>129374</v>
      </c>
      <c r="R53" t="str">
        <f t="shared" si="176"/>
        <v>35h56m14s</v>
      </c>
      <c r="S53">
        <f t="shared" si="12"/>
        <v>2.3958240258646444</v>
      </c>
      <c r="T53">
        <f t="shared" si="13"/>
        <v>8624</v>
      </c>
      <c r="U53" t="str">
        <f t="shared" ref="U53" si="177">IF(T53/60/60&gt;=1,INT(T53/60/60)&amp;"h","")
&amp;IF(INT(MOD(T53/60,60))&gt;0,INT(MOD(T53/60,60))&amp;"m","")
&amp;IF(INT(MOD(T53,60))&gt;0,INT(MOD(T53,60))&amp;"s","")</f>
        <v>2h23m44s</v>
      </c>
      <c r="V53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</v>
      </c>
      <c r="W53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</v>
      </c>
      <c r="X53" t="str">
        <f t="shared" si="15"/>
        <v>"52":15</v>
      </c>
      <c r="Y53" t="str">
        <f t="shared" ca="1" si="16"/>
        <v>"52":34663800</v>
      </c>
    </row>
    <row r="54" spans="1:25" x14ac:dyDescent="0.3">
      <c r="A54">
        <v>53</v>
      </c>
      <c r="B54">
        <f t="shared" ref="B54:B55" ca="1" si="178">OFFSET(B54,-1,0)+1*60*60</f>
        <v>1634400</v>
      </c>
      <c r="C54" t="str">
        <f t="shared" ca="1" si="5"/>
        <v>18d22h</v>
      </c>
      <c r="D54">
        <f t="shared" ca="1" si="17"/>
        <v>36298200</v>
      </c>
      <c r="E54" t="str">
        <f t="shared" ca="1" si="18"/>
        <v>420d2h50m</v>
      </c>
      <c r="F54">
        <v>172800</v>
      </c>
      <c r="G54" t="str">
        <f t="shared" ref="G54" si="179">IF(F54/60/60&gt;=1,INT(F54/60/60)&amp;"h","")
&amp;IF(INT(MOD(F54/60,60))&gt;0,INT(MOD(F54/60,60))&amp;"m","")
&amp;IF(INT(MOD(F54,60))&gt;0,INT(MOD(F54,60))&amp;"s","")</f>
        <v>48h</v>
      </c>
      <c r="H54">
        <v>15</v>
      </c>
      <c r="I54">
        <f t="shared" si="119"/>
        <v>166.5</v>
      </c>
      <c r="J54">
        <f t="shared" si="120"/>
        <v>2.4356049765297043</v>
      </c>
      <c r="K54">
        <f t="shared" si="33"/>
        <v>210436</v>
      </c>
      <c r="L54" t="str">
        <f t="shared" si="40"/>
        <v>58h27m16s</v>
      </c>
      <c r="M54">
        <f t="shared" si="20"/>
        <v>1.4824161160037488</v>
      </c>
      <c r="N54">
        <f t="shared" si="9"/>
        <v>128080</v>
      </c>
      <c r="O54" t="str">
        <f t="shared" ref="O54:R54" si="180">IF(N54/60/60&gt;=1,INT(N54/60/60)&amp;"h","")
&amp;IF(INT(MOD(N54/60,60))&gt;0,INT(MOD(N54/60,60))&amp;"m","")
&amp;IF(INT(MOD(N54,60))&gt;0,INT(MOD(N54,60))&amp;"s","")</f>
        <v>35h34m40s</v>
      </c>
      <c r="P54">
        <f t="shared" si="22"/>
        <v>1.4824161160037488</v>
      </c>
      <c r="Q54">
        <f t="shared" si="11"/>
        <v>128080</v>
      </c>
      <c r="R54" t="str">
        <f t="shared" si="180"/>
        <v>35h34m40s</v>
      </c>
      <c r="S54">
        <f t="shared" si="12"/>
        <v>2.3718657856059977</v>
      </c>
      <c r="T54">
        <f t="shared" si="13"/>
        <v>8538</v>
      </c>
      <c r="U54" t="str">
        <f t="shared" ref="U54" si="181">IF(T54/60/60&gt;=1,INT(T54/60/60)&amp;"h","")
&amp;IF(INT(MOD(T54/60,60))&gt;0,INT(MOD(T54/60,60))&amp;"m","")
&amp;IF(INT(MOD(T54,60))&gt;0,INT(MOD(T54,60))&amp;"s","")</f>
        <v>2h22m18s</v>
      </c>
      <c r="V54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</v>
      </c>
      <c r="W54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</v>
      </c>
      <c r="X54" t="str">
        <f t="shared" si="15"/>
        <v>"53":15</v>
      </c>
      <c r="Y54" t="str">
        <f t="shared" ca="1" si="16"/>
        <v>"53":36298200</v>
      </c>
    </row>
    <row r="55" spans="1:25" x14ac:dyDescent="0.3">
      <c r="A55">
        <v>54</v>
      </c>
      <c r="B55">
        <f t="shared" ca="1" si="178"/>
        <v>1638000</v>
      </c>
      <c r="C55" t="str">
        <f t="shared" ca="1" si="5"/>
        <v>18d23h</v>
      </c>
      <c r="D55">
        <f t="shared" ca="1" si="17"/>
        <v>37936200</v>
      </c>
      <c r="E55" t="str">
        <f t="shared" ca="1" si="18"/>
        <v>439d1h50m</v>
      </c>
      <c r="F55">
        <v>172800</v>
      </c>
      <c r="G55" t="str">
        <f t="shared" ref="G55" si="182">IF(F55/60/60&gt;=1,INT(F55/60/60)&amp;"h","")
&amp;IF(INT(MOD(F55/60,60))&gt;0,INT(MOD(F55/60,60))&amp;"m","")
&amp;IF(INT(MOD(F55,60))&gt;0,INT(MOD(F55,60))&amp;"s","")</f>
        <v>48h</v>
      </c>
      <c r="H55">
        <v>15</v>
      </c>
      <c r="I55">
        <f t="shared" si="119"/>
        <v>168.5</v>
      </c>
      <c r="J55">
        <f t="shared" si="120"/>
        <v>2.4258625566235854</v>
      </c>
      <c r="K55">
        <f t="shared" si="33"/>
        <v>209594</v>
      </c>
      <c r="L55" t="str">
        <f t="shared" si="40"/>
        <v>58h13m14s</v>
      </c>
      <c r="M55">
        <f t="shared" si="20"/>
        <v>1.4675919548437113</v>
      </c>
      <c r="N55">
        <f t="shared" si="9"/>
        <v>126799</v>
      </c>
      <c r="O55" t="str">
        <f t="shared" ref="O55:R55" si="183">IF(N55/60/60&gt;=1,INT(N55/60/60)&amp;"h","")
&amp;IF(INT(MOD(N55/60,60))&gt;0,INT(MOD(N55/60,60))&amp;"m","")
&amp;IF(INT(MOD(N55,60))&gt;0,INT(MOD(N55,60))&amp;"s","")</f>
        <v>35h13m19s</v>
      </c>
      <c r="P55">
        <f t="shared" si="22"/>
        <v>1.4675919548437113</v>
      </c>
      <c r="Q55">
        <f t="shared" si="11"/>
        <v>126799</v>
      </c>
      <c r="R55" t="str">
        <f t="shared" si="183"/>
        <v>35h13m19s</v>
      </c>
      <c r="S55">
        <f t="shared" si="12"/>
        <v>2.3481471277499377</v>
      </c>
      <c r="T55">
        <f t="shared" si="13"/>
        <v>8453</v>
      </c>
      <c r="U55" t="str">
        <f t="shared" ref="U55" si="184">IF(T55/60/60&gt;=1,INT(T55/60/60)&amp;"h","")
&amp;IF(INT(MOD(T55/60,60))&gt;0,INT(MOD(T55/60,60))&amp;"m","")
&amp;IF(INT(MOD(T55,60))&gt;0,INT(MOD(T55,60))&amp;"s","")</f>
        <v>2h20m53s</v>
      </c>
      <c r="V55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</v>
      </c>
      <c r="W55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</v>
      </c>
      <c r="X55" t="str">
        <f t="shared" si="15"/>
        <v>"54":15</v>
      </c>
      <c r="Y55" t="str">
        <f t="shared" ca="1" si="16"/>
        <v>"54":37936200</v>
      </c>
    </row>
    <row r="56" spans="1:25" x14ac:dyDescent="0.3">
      <c r="A56">
        <v>55</v>
      </c>
      <c r="B56">
        <f t="shared" ref="B56:B60" ca="1" si="185">OFFSET(B56,-1,0)+2*60*60</f>
        <v>1645200</v>
      </c>
      <c r="C56" t="str">
        <f t="shared" ca="1" si="5"/>
        <v>19d1h</v>
      </c>
      <c r="D56">
        <f t="shared" ca="1" si="17"/>
        <v>39581400</v>
      </c>
      <c r="E56" t="str">
        <f t="shared" ca="1" si="18"/>
        <v>458d2h50m</v>
      </c>
      <c r="F56">
        <v>259200</v>
      </c>
      <c r="G56" t="str">
        <f t="shared" ref="G56" si="186">IF(F56/60/60&gt;=1,INT(F56/60/60)&amp;"h","")
&amp;IF(INT(MOD(F56/60,60))&gt;0,INT(MOD(F56/60,60))&amp;"m","")
&amp;IF(INT(MOD(F56,60))&gt;0,INT(MOD(F56,60))&amp;"s","")</f>
        <v>72h</v>
      </c>
      <c r="H56">
        <v>15</v>
      </c>
      <c r="I56">
        <f t="shared" si="119"/>
        <v>170.5</v>
      </c>
      <c r="J56">
        <f t="shared" si="120"/>
        <v>2.4161591063970911</v>
      </c>
      <c r="K56">
        <f t="shared" si="33"/>
        <v>208756</v>
      </c>
      <c r="L56" t="str">
        <f t="shared" si="40"/>
        <v>57h59m16s</v>
      </c>
      <c r="M56">
        <f t="shared" si="20"/>
        <v>1.4529160352952741</v>
      </c>
      <c r="N56">
        <f t="shared" si="9"/>
        <v>125531</v>
      </c>
      <c r="O56" t="str">
        <f t="shared" ref="O56:R56" si="187">IF(N56/60/60&gt;=1,INT(N56/60/60)&amp;"h","")
&amp;IF(INT(MOD(N56/60,60))&gt;0,INT(MOD(N56/60,60))&amp;"m","")
&amp;IF(INT(MOD(N56,60))&gt;0,INT(MOD(N56,60))&amp;"s","")</f>
        <v>34h52m11s</v>
      </c>
      <c r="P56">
        <f t="shared" si="22"/>
        <v>1.4529160352952741</v>
      </c>
      <c r="Q56">
        <f t="shared" si="11"/>
        <v>125531</v>
      </c>
      <c r="R56" t="str">
        <f t="shared" si="187"/>
        <v>34h52m11s</v>
      </c>
      <c r="S56">
        <f t="shared" si="12"/>
        <v>2.3246656564724382</v>
      </c>
      <c r="T56">
        <f t="shared" si="13"/>
        <v>8368</v>
      </c>
      <c r="U56" t="str">
        <f t="shared" ref="U56" si="188">IF(T56/60/60&gt;=1,INT(T56/60/60)&amp;"h","")
&amp;IF(INT(MOD(T56/60,60))&gt;0,INT(MOD(T56/60,60))&amp;"m","")
&amp;IF(INT(MOD(T56,60))&gt;0,INT(MOD(T56,60))&amp;"s","")</f>
        <v>2h19m28s</v>
      </c>
      <c r="V56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</v>
      </c>
      <c r="W56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</v>
      </c>
      <c r="X56" t="str">
        <f t="shared" si="15"/>
        <v>"55":15</v>
      </c>
      <c r="Y56" t="str">
        <f t="shared" ca="1" si="16"/>
        <v>"55":39581400</v>
      </c>
    </row>
    <row r="57" spans="1:25" x14ac:dyDescent="0.3">
      <c r="A57">
        <v>56</v>
      </c>
      <c r="B57">
        <f t="shared" ca="1" si="185"/>
        <v>1652400</v>
      </c>
      <c r="C57" t="str">
        <f t="shared" ca="1" si="5"/>
        <v>19d3h</v>
      </c>
      <c r="D57">
        <f t="shared" ca="1" si="17"/>
        <v>41233800</v>
      </c>
      <c r="E57" t="str">
        <f t="shared" ca="1" si="18"/>
        <v>477d5h50m</v>
      </c>
      <c r="F57">
        <v>259200</v>
      </c>
      <c r="G57" t="str">
        <f t="shared" ref="G57" si="189">IF(F57/60/60&gt;=1,INT(F57/60/60)&amp;"h","")
&amp;IF(INT(MOD(F57/60,60))&gt;0,INT(MOD(F57/60,60))&amp;"m","")
&amp;IF(INT(MOD(F57,60))&gt;0,INT(MOD(F57,60))&amp;"s","")</f>
        <v>72h</v>
      </c>
      <c r="H57">
        <v>15</v>
      </c>
      <c r="I57">
        <f t="shared" si="119"/>
        <v>172.5</v>
      </c>
      <c r="J57">
        <f t="shared" si="120"/>
        <v>2.4064944699715025</v>
      </c>
      <c r="K57">
        <f t="shared" si="33"/>
        <v>207921</v>
      </c>
      <c r="L57" t="str">
        <f t="shared" si="40"/>
        <v>57h45m21s</v>
      </c>
      <c r="M57">
        <f t="shared" si="20"/>
        <v>1.4383868749423214</v>
      </c>
      <c r="N57">
        <f t="shared" si="9"/>
        <v>124276</v>
      </c>
      <c r="O57" t="str">
        <f t="shared" ref="O57:R57" si="190">IF(N57/60/60&gt;=1,INT(N57/60/60)&amp;"h","")
&amp;IF(INT(MOD(N57/60,60))&gt;0,INT(MOD(N57/60,60))&amp;"m","")
&amp;IF(INT(MOD(N57,60))&gt;0,INT(MOD(N57,60))&amp;"s","")</f>
        <v>34h31m16s</v>
      </c>
      <c r="P57">
        <f t="shared" si="22"/>
        <v>1.4383868749423214</v>
      </c>
      <c r="Q57">
        <f t="shared" si="11"/>
        <v>124276</v>
      </c>
      <c r="R57" t="str">
        <f t="shared" si="190"/>
        <v>34h31m16s</v>
      </c>
      <c r="S57">
        <f t="shared" si="12"/>
        <v>2.3014189999077139</v>
      </c>
      <c r="T57">
        <f t="shared" si="13"/>
        <v>8285</v>
      </c>
      <c r="U57" t="str">
        <f t="shared" ref="U57" si="191">IF(T57/60/60&gt;=1,INT(T57/60/60)&amp;"h","")
&amp;IF(INT(MOD(T57/60,60))&gt;0,INT(MOD(T57/60,60))&amp;"m","")
&amp;IF(INT(MOD(T57,60))&gt;0,INT(MOD(T57,60))&amp;"s","")</f>
        <v>2h18m5s</v>
      </c>
      <c r="V57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</v>
      </c>
      <c r="W57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</v>
      </c>
      <c r="X57" t="str">
        <f t="shared" si="15"/>
        <v>"56":15</v>
      </c>
      <c r="Y57" t="str">
        <f t="shared" ca="1" si="16"/>
        <v>"56":41233800</v>
      </c>
    </row>
    <row r="58" spans="1:25" x14ac:dyDescent="0.3">
      <c r="A58">
        <v>57</v>
      </c>
      <c r="B58">
        <f t="shared" ca="1" si="185"/>
        <v>1659600</v>
      </c>
      <c r="C58" t="str">
        <f t="shared" ca="1" si="5"/>
        <v>19d5h</v>
      </c>
      <c r="D58">
        <f t="shared" ca="1" si="17"/>
        <v>42893400</v>
      </c>
      <c r="E58" t="str">
        <f t="shared" ca="1" si="18"/>
        <v>496d10h50m</v>
      </c>
      <c r="F58">
        <v>259200</v>
      </c>
      <c r="G58" t="str">
        <f t="shared" ref="G58" si="192">IF(F58/60/60&gt;=1,INT(F58/60/60)&amp;"h","")
&amp;IF(INT(MOD(F58/60,60))&gt;0,INT(MOD(F58/60,60))&amp;"m","")
&amp;IF(INT(MOD(F58,60))&gt;0,INT(MOD(F58,60))&amp;"s","")</f>
        <v>72h</v>
      </c>
      <c r="H58">
        <v>15</v>
      </c>
      <c r="I58">
        <f t="shared" si="119"/>
        <v>174.5</v>
      </c>
      <c r="J58">
        <f t="shared" si="120"/>
        <v>2.3968684920916163</v>
      </c>
      <c r="K58">
        <f t="shared" si="33"/>
        <v>207089</v>
      </c>
      <c r="L58" t="str">
        <f t="shared" si="40"/>
        <v>57h31m29s</v>
      </c>
      <c r="M58">
        <f t="shared" si="20"/>
        <v>1.4240030061928981</v>
      </c>
      <c r="N58">
        <f t="shared" si="9"/>
        <v>123033</v>
      </c>
      <c r="O58" t="str">
        <f t="shared" ref="O58:R58" si="193">IF(N58/60/60&gt;=1,INT(N58/60/60)&amp;"h","")
&amp;IF(INT(MOD(N58/60,60))&gt;0,INT(MOD(N58/60,60))&amp;"m","")
&amp;IF(INT(MOD(N58,60))&gt;0,INT(MOD(N58,60))&amp;"s","")</f>
        <v>34h10m33s</v>
      </c>
      <c r="P58">
        <f t="shared" si="22"/>
        <v>1.4240030061928981</v>
      </c>
      <c r="Q58">
        <f t="shared" si="11"/>
        <v>123033</v>
      </c>
      <c r="R58" t="str">
        <f t="shared" si="193"/>
        <v>34h10m33s</v>
      </c>
      <c r="S58">
        <f t="shared" si="12"/>
        <v>2.2784048099086367</v>
      </c>
      <c r="T58">
        <f t="shared" si="13"/>
        <v>8202</v>
      </c>
      <c r="U58" t="str">
        <f t="shared" ref="U58" si="194">IF(T58/60/60&gt;=1,INT(T58/60/60)&amp;"h","")
&amp;IF(INT(MOD(T58/60,60))&gt;0,INT(MOD(T58/60,60))&amp;"m","")
&amp;IF(INT(MOD(T58,60))&gt;0,INT(MOD(T58,60))&amp;"s","")</f>
        <v>2h16m42s</v>
      </c>
      <c r="V58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</v>
      </c>
      <c r="W58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</v>
      </c>
      <c r="X58" t="str">
        <f t="shared" si="15"/>
        <v>"57":15</v>
      </c>
      <c r="Y58" t="str">
        <f t="shared" ca="1" si="16"/>
        <v>"57":42893400</v>
      </c>
    </row>
    <row r="59" spans="1:25" x14ac:dyDescent="0.3">
      <c r="A59">
        <v>58</v>
      </c>
      <c r="B59">
        <f t="shared" ca="1" si="185"/>
        <v>1666800</v>
      </c>
      <c r="C59" t="str">
        <f t="shared" ca="1" si="5"/>
        <v>19d7h</v>
      </c>
      <c r="D59">
        <f t="shared" ca="1" si="17"/>
        <v>44560200</v>
      </c>
      <c r="E59" t="str">
        <f t="shared" ca="1" si="18"/>
        <v>515d17h50m</v>
      </c>
      <c r="F59">
        <v>259200</v>
      </c>
      <c r="G59" t="str">
        <f t="shared" ref="G59" si="195">IF(F59/60/60&gt;=1,INT(F59/60/60)&amp;"h","")
&amp;IF(INT(MOD(F59/60,60))&gt;0,INT(MOD(F59/60,60))&amp;"m","")
&amp;IF(INT(MOD(F59,60))&gt;0,INT(MOD(F59,60))&amp;"s","")</f>
        <v>72h</v>
      </c>
      <c r="H59">
        <v>15</v>
      </c>
      <c r="I59">
        <f t="shared" si="119"/>
        <v>176.5</v>
      </c>
      <c r="J59">
        <f t="shared" si="120"/>
        <v>2.3872810181232498</v>
      </c>
      <c r="K59">
        <f t="shared" si="33"/>
        <v>206261</v>
      </c>
      <c r="L59" t="str">
        <f t="shared" si="40"/>
        <v>57h17m41s</v>
      </c>
      <c r="M59">
        <f t="shared" si="20"/>
        <v>1.4097629761309691</v>
      </c>
      <c r="N59">
        <f t="shared" si="9"/>
        <v>121803</v>
      </c>
      <c r="O59" t="str">
        <f t="shared" ref="O59:R59" si="196">IF(N59/60/60&gt;=1,INT(N59/60/60)&amp;"h","")
&amp;IF(INT(MOD(N59/60,60))&gt;0,INT(MOD(N59/60,60))&amp;"m","")
&amp;IF(INT(MOD(N59,60))&gt;0,INT(MOD(N59,60))&amp;"s","")</f>
        <v>33h50m3s</v>
      </c>
      <c r="P59">
        <f t="shared" si="22"/>
        <v>1.4097629761309691</v>
      </c>
      <c r="Q59">
        <f t="shared" si="11"/>
        <v>121803</v>
      </c>
      <c r="R59" t="str">
        <f t="shared" si="196"/>
        <v>33h50m3s</v>
      </c>
      <c r="S59">
        <f t="shared" si="12"/>
        <v>2.2556207618095505</v>
      </c>
      <c r="T59">
        <f t="shared" si="13"/>
        <v>8120</v>
      </c>
      <c r="U59" t="str">
        <f t="shared" ref="U59" si="197">IF(T59/60/60&gt;=1,INT(T59/60/60)&amp;"h","")
&amp;IF(INT(MOD(T59/60,60))&gt;0,INT(MOD(T59/60,60))&amp;"m","")
&amp;IF(INT(MOD(T59,60))&gt;0,INT(MOD(T59,60))&amp;"s","")</f>
        <v>2h15m20s</v>
      </c>
      <c r="V59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</v>
      </c>
      <c r="W59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</v>
      </c>
      <c r="X59" t="str">
        <f t="shared" si="15"/>
        <v>"58":15</v>
      </c>
      <c r="Y59" t="str">
        <f t="shared" ca="1" si="16"/>
        <v>"58":44560200</v>
      </c>
    </row>
    <row r="60" spans="1:25" x14ac:dyDescent="0.3">
      <c r="A60">
        <v>59</v>
      </c>
      <c r="B60">
        <f t="shared" ca="1" si="185"/>
        <v>1674000</v>
      </c>
      <c r="C60" t="str">
        <f t="shared" ca="1" si="5"/>
        <v>19d9h</v>
      </c>
      <c r="D60">
        <f t="shared" ca="1" si="17"/>
        <v>46234200</v>
      </c>
      <c r="E60" t="str">
        <f t="shared" ca="1" si="18"/>
        <v>535d2h50m</v>
      </c>
      <c r="F60">
        <v>259200</v>
      </c>
      <c r="G60" t="str">
        <f t="shared" ref="G60" si="198">IF(F60/60/60&gt;=1,INT(F60/60/60)&amp;"h","")
&amp;IF(INT(MOD(F60/60,60))&gt;0,INT(MOD(F60/60,60))&amp;"m","")
&amp;IF(INT(MOD(F60,60))&gt;0,INT(MOD(F60,60))&amp;"s","")</f>
        <v>72h</v>
      </c>
      <c r="H60">
        <v>15</v>
      </c>
      <c r="I60">
        <f t="shared" si="119"/>
        <v>178.5</v>
      </c>
      <c r="J60">
        <f t="shared" si="120"/>
        <v>2.3777318940507568</v>
      </c>
      <c r="K60">
        <f t="shared" si="33"/>
        <v>205436</v>
      </c>
      <c r="L60" t="str">
        <f t="shared" si="40"/>
        <v>57h3m56s</v>
      </c>
      <c r="M60">
        <f t="shared" si="20"/>
        <v>1.3956653463696593</v>
      </c>
      <c r="N60">
        <f t="shared" si="9"/>
        <v>120585</v>
      </c>
      <c r="O60" t="str">
        <f t="shared" ref="O60:R60" si="199">IF(N60/60/60&gt;=1,INT(N60/60/60)&amp;"h","")
&amp;IF(INT(MOD(N60/60,60))&gt;0,INT(MOD(N60/60,60))&amp;"m","")
&amp;IF(INT(MOD(N60,60))&gt;0,INT(MOD(N60,60))&amp;"s","")</f>
        <v>33h29m45s</v>
      </c>
      <c r="P60">
        <f t="shared" si="22"/>
        <v>1.3956653463696593</v>
      </c>
      <c r="Q60">
        <f t="shared" si="11"/>
        <v>120585</v>
      </c>
      <c r="R60" t="str">
        <f t="shared" si="199"/>
        <v>33h29m45s</v>
      </c>
      <c r="S60">
        <f t="shared" si="12"/>
        <v>2.2330645541914551</v>
      </c>
      <c r="T60">
        <f t="shared" si="13"/>
        <v>8039</v>
      </c>
      <c r="U60" t="str">
        <f t="shared" ref="U60" si="200">IF(T60/60/60&gt;=1,INT(T60/60/60)&amp;"h","")
&amp;IF(INT(MOD(T60/60,60))&gt;0,INT(MOD(T60/60,60))&amp;"m","")
&amp;IF(INT(MOD(T60,60))&gt;0,INT(MOD(T60,60))&amp;"s","")</f>
        <v>2h13m59s</v>
      </c>
      <c r="V60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</v>
      </c>
      <c r="W60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</v>
      </c>
      <c r="X60" t="str">
        <f t="shared" si="15"/>
        <v>"59":15</v>
      </c>
      <c r="Y60" t="str">
        <f t="shared" ca="1" si="16"/>
        <v>"59":46234200</v>
      </c>
    </row>
    <row r="61" spans="1:25" x14ac:dyDescent="0.3">
      <c r="A61">
        <v>60</v>
      </c>
      <c r="B61">
        <f t="shared" ref="B61:B70" ca="1" si="201">OFFSET(B61,-1,0)+4*60*60</f>
        <v>1688400</v>
      </c>
      <c r="C61" t="str">
        <f t="shared" ca="1" si="5"/>
        <v>19d13h</v>
      </c>
      <c r="D61">
        <f t="shared" ca="1" si="17"/>
        <v>47922600</v>
      </c>
      <c r="E61" t="str">
        <f t="shared" ca="1" si="18"/>
        <v>554d15h50m</v>
      </c>
      <c r="F61">
        <v>345600</v>
      </c>
      <c r="G61" t="str">
        <f t="shared" ref="G61" si="202">IF(F61/60/60&gt;=1,INT(F61/60/60)&amp;"h","")
&amp;IF(INT(MOD(F61/60,60))&gt;0,INT(MOD(F61/60,60))&amp;"m","")
&amp;IF(INT(MOD(F61,60))&gt;0,INT(MOD(F61,60))&amp;"s","")</f>
        <v>96h</v>
      </c>
      <c r="H61">
        <v>15</v>
      </c>
      <c r="I61">
        <f t="shared" si="119"/>
        <v>180.5</v>
      </c>
      <c r="J61">
        <f t="shared" si="120"/>
        <v>2.3682209664745537</v>
      </c>
      <c r="K61">
        <f t="shared" si="33"/>
        <v>204614</v>
      </c>
      <c r="L61" t="str">
        <f t="shared" si="40"/>
        <v>56h50m14s</v>
      </c>
      <c r="M61">
        <f t="shared" si="20"/>
        <v>1.3817086929059628</v>
      </c>
      <c r="N61">
        <f t="shared" si="9"/>
        <v>119379</v>
      </c>
      <c r="O61" t="str">
        <f t="shared" ref="O61:R61" si="203">IF(N61/60/60&gt;=1,INT(N61/60/60)&amp;"h","")
&amp;IF(INT(MOD(N61/60,60))&gt;0,INT(MOD(N61/60,60))&amp;"m","")
&amp;IF(INT(MOD(N61,60))&gt;0,INT(MOD(N61,60))&amp;"s","")</f>
        <v>33h9m39s</v>
      </c>
      <c r="P61">
        <f t="shared" si="22"/>
        <v>1.3817086929059628</v>
      </c>
      <c r="Q61">
        <f t="shared" si="11"/>
        <v>119379</v>
      </c>
      <c r="R61" t="str">
        <f t="shared" si="203"/>
        <v>33h9m39s</v>
      </c>
      <c r="S61">
        <f t="shared" si="12"/>
        <v>2.2107339086495403</v>
      </c>
      <c r="T61">
        <f t="shared" si="13"/>
        <v>7958</v>
      </c>
      <c r="U61" t="str">
        <f t="shared" ref="U61" si="204">IF(T61/60/60&gt;=1,INT(T61/60/60)&amp;"h","")
&amp;IF(INT(MOD(T61/60,60))&gt;0,INT(MOD(T61/60,60))&amp;"m","")
&amp;IF(INT(MOD(T61,60))&gt;0,INT(MOD(T61,60))&amp;"s","")</f>
        <v>2h12m38s</v>
      </c>
      <c r="V61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</v>
      </c>
      <c r="W61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</v>
      </c>
      <c r="X61" t="str">
        <f t="shared" si="15"/>
        <v>"60":15</v>
      </c>
      <c r="Y61" t="str">
        <f t="shared" ca="1" si="16"/>
        <v>"60":47922600</v>
      </c>
    </row>
    <row r="62" spans="1:25" x14ac:dyDescent="0.3">
      <c r="A62">
        <v>61</v>
      </c>
      <c r="B62">
        <f t="shared" ca="1" si="201"/>
        <v>1702800</v>
      </c>
      <c r="C62" t="str">
        <f t="shared" ca="1" si="5"/>
        <v>19d17h</v>
      </c>
      <c r="D62">
        <f t="shared" ca="1" si="17"/>
        <v>49625400</v>
      </c>
      <c r="E62" t="str">
        <f t="shared" ca="1" si="18"/>
        <v>574d8h50m</v>
      </c>
      <c r="F62">
        <v>345600</v>
      </c>
      <c r="G62" t="str">
        <f t="shared" ref="G62" si="205">IF(F62/60/60&gt;=1,INT(F62/60/60)&amp;"h","")
&amp;IF(INT(MOD(F62/60,60))&gt;0,INT(MOD(F62/60,60))&amp;"m","")
&amp;IF(INT(MOD(F62,60))&gt;0,INT(MOD(F62,60))&amp;"s","")</f>
        <v>96h</v>
      </c>
      <c r="H62">
        <v>15</v>
      </c>
      <c r="I62">
        <f t="shared" si="119"/>
        <v>182.5</v>
      </c>
      <c r="J62">
        <f t="shared" si="120"/>
        <v>2.3587480826086553</v>
      </c>
      <c r="K62">
        <f t="shared" si="33"/>
        <v>203795</v>
      </c>
      <c r="L62" t="str">
        <f t="shared" si="40"/>
        <v>56h36m35s</v>
      </c>
      <c r="M62">
        <f t="shared" si="20"/>
        <v>1.3678916059769031</v>
      </c>
      <c r="N62">
        <f t="shared" si="9"/>
        <v>118185</v>
      </c>
      <c r="O62" t="str">
        <f t="shared" ref="O62:R62" si="206">IF(N62/60/60&gt;=1,INT(N62/60/60)&amp;"h","")
&amp;IF(INT(MOD(N62/60,60))&gt;0,INT(MOD(N62/60,60))&amp;"m","")
&amp;IF(INT(MOD(N62,60))&gt;0,INT(MOD(N62,60))&amp;"s","")</f>
        <v>32h49m45s</v>
      </c>
      <c r="P62">
        <f t="shared" si="22"/>
        <v>1.3678916059769031</v>
      </c>
      <c r="Q62">
        <f t="shared" si="11"/>
        <v>118185</v>
      </c>
      <c r="R62" t="str">
        <f t="shared" si="206"/>
        <v>32h49m45s</v>
      </c>
      <c r="S62">
        <f t="shared" si="12"/>
        <v>2.1886265695630449</v>
      </c>
      <c r="T62">
        <f t="shared" si="13"/>
        <v>7879</v>
      </c>
      <c r="U62" t="str">
        <f t="shared" ref="U62" si="207">IF(T62/60/60&gt;=1,INT(T62/60/60)&amp;"h","")
&amp;IF(INT(MOD(T62/60,60))&gt;0,INT(MOD(T62/60,60))&amp;"m","")
&amp;IF(INT(MOD(T62,60))&gt;0,INT(MOD(T62,60))&amp;"s","")</f>
        <v>2h11m19s</v>
      </c>
      <c r="V62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</v>
      </c>
      <c r="W62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</v>
      </c>
      <c r="X62" t="str">
        <f t="shared" si="15"/>
        <v>"61":15</v>
      </c>
      <c r="Y62" t="str">
        <f t="shared" ca="1" si="16"/>
        <v>"61":49625400</v>
      </c>
    </row>
    <row r="63" spans="1:25" x14ac:dyDescent="0.3">
      <c r="A63">
        <v>62</v>
      </c>
      <c r="B63">
        <f t="shared" ca="1" si="201"/>
        <v>1717200</v>
      </c>
      <c r="C63" t="str">
        <f t="shared" ca="1" si="5"/>
        <v>19d21h</v>
      </c>
      <c r="D63">
        <f t="shared" ca="1" si="17"/>
        <v>51342600</v>
      </c>
      <c r="E63" t="str">
        <f t="shared" ca="1" si="18"/>
        <v>594d5h50m</v>
      </c>
      <c r="F63">
        <v>345600</v>
      </c>
      <c r="G63" t="str">
        <f t="shared" ref="G63" si="208">IF(F63/60/60&gt;=1,INT(F63/60/60)&amp;"h","")
&amp;IF(INT(MOD(F63/60,60))&gt;0,INT(MOD(F63/60,60))&amp;"m","")
&amp;IF(INT(MOD(F63,60))&gt;0,INT(MOD(F63,60))&amp;"s","")</f>
        <v>96h</v>
      </c>
      <c r="H63">
        <v>15</v>
      </c>
      <c r="I63">
        <f t="shared" si="119"/>
        <v>184.5</v>
      </c>
      <c r="J63">
        <f t="shared" si="120"/>
        <v>2.3493130902782209</v>
      </c>
      <c r="K63">
        <f t="shared" si="33"/>
        <v>202980</v>
      </c>
      <c r="L63" t="str">
        <f t="shared" si="40"/>
        <v>56h23m</v>
      </c>
      <c r="M63">
        <f t="shared" si="20"/>
        <v>1.3542126899171341</v>
      </c>
      <c r="N63">
        <f t="shared" si="9"/>
        <v>117003</v>
      </c>
      <c r="O63" t="str">
        <f t="shared" ref="O63:R63" si="209">IF(N63/60/60&gt;=1,INT(N63/60/60)&amp;"h","")
&amp;IF(INT(MOD(N63/60,60))&gt;0,INT(MOD(N63/60,60))&amp;"m","")
&amp;IF(INT(MOD(N63,60))&gt;0,INT(MOD(N63,60))&amp;"s","")</f>
        <v>32h30m3s</v>
      </c>
      <c r="P63">
        <f t="shared" si="22"/>
        <v>1.3542126899171341</v>
      </c>
      <c r="Q63">
        <f t="shared" si="11"/>
        <v>117003</v>
      </c>
      <c r="R63" t="str">
        <f t="shared" si="209"/>
        <v>32h30m3s</v>
      </c>
      <c r="S63">
        <f t="shared" si="12"/>
        <v>2.1667403038674142</v>
      </c>
      <c r="T63">
        <f t="shared" si="13"/>
        <v>7800</v>
      </c>
      <c r="U63" t="str">
        <f t="shared" ref="U63" si="210">IF(T63/60/60&gt;=1,INT(T63/60/60)&amp;"h","")
&amp;IF(INT(MOD(T63/60,60))&gt;0,INT(MOD(T63/60,60))&amp;"m","")
&amp;IF(INT(MOD(T63,60))&gt;0,INT(MOD(T63,60))&amp;"s","")</f>
        <v>2h10m</v>
      </c>
      <c r="V63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</v>
      </c>
      <c r="W63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</v>
      </c>
      <c r="X63" t="str">
        <f t="shared" si="15"/>
        <v>"62":15</v>
      </c>
      <c r="Y63" t="str">
        <f t="shared" ca="1" si="16"/>
        <v>"62":51342600</v>
      </c>
    </row>
    <row r="64" spans="1:25" x14ac:dyDescent="0.3">
      <c r="A64">
        <v>63</v>
      </c>
      <c r="B64">
        <f t="shared" ca="1" si="201"/>
        <v>1731600</v>
      </c>
      <c r="C64" t="str">
        <f t="shared" ca="1" si="5"/>
        <v>20d1h</v>
      </c>
      <c r="D64">
        <f t="shared" ca="1" si="17"/>
        <v>53074200</v>
      </c>
      <c r="E64" t="str">
        <f t="shared" ca="1" si="18"/>
        <v>614d6h50m</v>
      </c>
      <c r="F64">
        <v>345600</v>
      </c>
      <c r="G64" t="str">
        <f t="shared" ref="G64" si="211">IF(F64/60/60&gt;=1,INT(F64/60/60)&amp;"h","")
&amp;IF(INT(MOD(F64/60,60))&gt;0,INT(MOD(F64/60,60))&amp;"m","")
&amp;IF(INT(MOD(F64,60))&gt;0,INT(MOD(F64,60))&amp;"s","")</f>
        <v>96h</v>
      </c>
      <c r="H64">
        <v>15</v>
      </c>
      <c r="I64">
        <f t="shared" si="119"/>
        <v>186.5</v>
      </c>
      <c r="J64">
        <f t="shared" si="120"/>
        <v>2.3399158379171081</v>
      </c>
      <c r="K64">
        <f t="shared" si="33"/>
        <v>202168</v>
      </c>
      <c r="L64" t="str">
        <f t="shared" si="40"/>
        <v>56h9m28s</v>
      </c>
      <c r="M64">
        <f t="shared" si="20"/>
        <v>1.3406705630179627</v>
      </c>
      <c r="N64">
        <f t="shared" si="9"/>
        <v>115833</v>
      </c>
      <c r="O64" t="str">
        <f t="shared" ref="O64:R64" si="212">IF(N64/60/60&gt;=1,INT(N64/60/60)&amp;"h","")
&amp;IF(INT(MOD(N64/60,60))&gt;0,INT(MOD(N64/60,60))&amp;"m","")
&amp;IF(INT(MOD(N64,60))&gt;0,INT(MOD(N64,60))&amp;"s","")</f>
        <v>32h10m33s</v>
      </c>
      <c r="P64">
        <f t="shared" si="22"/>
        <v>1.3406705630179627</v>
      </c>
      <c r="Q64">
        <f t="shared" si="11"/>
        <v>115833</v>
      </c>
      <c r="R64" t="str">
        <f t="shared" si="212"/>
        <v>32h10m33s</v>
      </c>
      <c r="S64">
        <f t="shared" si="12"/>
        <v>2.1450729008287399</v>
      </c>
      <c r="T64">
        <f t="shared" si="13"/>
        <v>7722</v>
      </c>
      <c r="U64" t="str">
        <f t="shared" ref="U64" si="213">IF(T64/60/60&gt;=1,INT(T64/60/60)&amp;"h","")
&amp;IF(INT(MOD(T64/60,60))&gt;0,INT(MOD(T64/60,60))&amp;"m","")
&amp;IF(INT(MOD(T64,60))&gt;0,INT(MOD(T64,60))&amp;"s","")</f>
        <v>2h8m42s</v>
      </c>
      <c r="V64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</v>
      </c>
      <c r="W64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</v>
      </c>
      <c r="X64" t="str">
        <f t="shared" si="15"/>
        <v>"63":15</v>
      </c>
      <c r="Y64" t="str">
        <f t="shared" ca="1" si="16"/>
        <v>"63":53074200</v>
      </c>
    </row>
    <row r="65" spans="1:25" x14ac:dyDescent="0.3">
      <c r="A65">
        <v>64</v>
      </c>
      <c r="B65">
        <f t="shared" ca="1" si="201"/>
        <v>1746000</v>
      </c>
      <c r="C65" t="str">
        <f t="shared" ca="1" si="5"/>
        <v>20d5h</v>
      </c>
      <c r="D65">
        <f t="shared" ca="1" si="17"/>
        <v>54820200</v>
      </c>
      <c r="E65" t="str">
        <f t="shared" ca="1" si="18"/>
        <v>634d11h50m</v>
      </c>
      <c r="F65">
        <v>345600</v>
      </c>
      <c r="G65" t="str">
        <f t="shared" ref="G65" si="214">IF(F65/60/60&gt;=1,INT(F65/60/60)&amp;"h","")
&amp;IF(INT(MOD(F65/60,60))&gt;0,INT(MOD(F65/60,60))&amp;"m","")
&amp;IF(INT(MOD(F65,60))&gt;0,INT(MOD(F65,60))&amp;"s","")</f>
        <v>96h</v>
      </c>
      <c r="H65">
        <v>15</v>
      </c>
      <c r="I65">
        <f t="shared" si="119"/>
        <v>188.5</v>
      </c>
      <c r="J65">
        <f t="shared" si="120"/>
        <v>2.3305561745654395</v>
      </c>
      <c r="K65">
        <f t="shared" si="33"/>
        <v>201360</v>
      </c>
      <c r="L65" t="str">
        <f t="shared" si="40"/>
        <v>55h56m</v>
      </c>
      <c r="M65">
        <f t="shared" si="20"/>
        <v>1.3272638573877831</v>
      </c>
      <c r="N65">
        <f t="shared" si="9"/>
        <v>114675</v>
      </c>
      <c r="O65" t="str">
        <f t="shared" ref="O65:R65" si="215">IF(N65/60/60&gt;=1,INT(N65/60/60)&amp;"h","")
&amp;IF(INT(MOD(N65/60,60))&gt;0,INT(MOD(N65/60,60))&amp;"m","")
&amp;IF(INT(MOD(N65,60))&gt;0,INT(MOD(N65,60))&amp;"s","")</f>
        <v>31h51m15s</v>
      </c>
      <c r="P65">
        <f t="shared" si="22"/>
        <v>1.3272638573877831</v>
      </c>
      <c r="Q65">
        <f t="shared" si="11"/>
        <v>114675</v>
      </c>
      <c r="R65" t="str">
        <f t="shared" si="215"/>
        <v>31h51m15s</v>
      </c>
      <c r="S65">
        <f t="shared" si="12"/>
        <v>2.1236221718204527</v>
      </c>
      <c r="T65">
        <f t="shared" si="13"/>
        <v>7645</v>
      </c>
      <c r="U65" t="str">
        <f t="shared" ref="U65" si="216">IF(T65/60/60&gt;=1,INT(T65/60/60)&amp;"h","")
&amp;IF(INT(MOD(T65/60,60))&gt;0,INT(MOD(T65/60,60))&amp;"m","")
&amp;IF(INT(MOD(T65,60))&gt;0,INT(MOD(T65,60))&amp;"s","")</f>
        <v>2h7m25s</v>
      </c>
      <c r="V65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</v>
      </c>
      <c r="W65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</v>
      </c>
      <c r="X65" t="str">
        <f t="shared" si="15"/>
        <v>"64":15</v>
      </c>
      <c r="Y65" t="str">
        <f t="shared" ca="1" si="16"/>
        <v>"64":54820200</v>
      </c>
    </row>
    <row r="66" spans="1:25" x14ac:dyDescent="0.3">
      <c r="A66">
        <v>65</v>
      </c>
      <c r="B66">
        <f t="shared" ca="1" si="201"/>
        <v>1760400</v>
      </c>
      <c r="C66" t="str">
        <f t="shared" ca="1" si="5"/>
        <v>20d9h</v>
      </c>
      <c r="D66">
        <f t="shared" ca="1" si="17"/>
        <v>56580600</v>
      </c>
      <c r="E66" t="str">
        <f t="shared" ca="1" si="18"/>
        <v>654d20h50m</v>
      </c>
      <c r="F66">
        <v>345600</v>
      </c>
      <c r="G66" t="str">
        <f t="shared" ref="G66" si="217">IF(F66/60/60&gt;=1,INT(F66/60/60)&amp;"h","")
&amp;IF(INT(MOD(F66/60,60))&gt;0,INT(MOD(F66/60,60))&amp;"m","")
&amp;IF(INT(MOD(F66,60))&gt;0,INT(MOD(F66,60))&amp;"s","")</f>
        <v>96h</v>
      </c>
      <c r="H66">
        <v>15</v>
      </c>
      <c r="I66">
        <f t="shared" si="119"/>
        <v>190.5</v>
      </c>
      <c r="J66">
        <f t="shared" si="120"/>
        <v>2.3212339498671777</v>
      </c>
      <c r="K66">
        <f t="shared" si="33"/>
        <v>200554</v>
      </c>
      <c r="L66" t="str">
        <f t="shared" si="40"/>
        <v>55h42m34s</v>
      </c>
      <c r="M66">
        <f t="shared" si="20"/>
        <v>1.3139912188139051</v>
      </c>
      <c r="N66">
        <f t="shared" si="9"/>
        <v>113528</v>
      </c>
      <c r="O66" t="str">
        <f t="shared" ref="O66:R66" si="218">IF(N66/60/60&gt;=1,INT(N66/60/60)&amp;"h","")
&amp;IF(INT(MOD(N66/60,60))&gt;0,INT(MOD(N66/60,60))&amp;"m","")
&amp;IF(INT(MOD(N66,60))&gt;0,INT(MOD(N66,60))&amp;"s","")</f>
        <v>31h32m8s</v>
      </c>
      <c r="P66">
        <f t="shared" si="22"/>
        <v>1.3139912188139051</v>
      </c>
      <c r="Q66">
        <f t="shared" si="11"/>
        <v>113528</v>
      </c>
      <c r="R66" t="str">
        <f t="shared" si="218"/>
        <v>31h32m8s</v>
      </c>
      <c r="S66">
        <f t="shared" si="12"/>
        <v>2.1023859501022479</v>
      </c>
      <c r="T66">
        <f t="shared" si="13"/>
        <v>7568</v>
      </c>
      <c r="U66" t="str">
        <f t="shared" ref="U66" si="219">IF(T66/60/60&gt;=1,INT(T66/60/60)&amp;"h","")
&amp;IF(INT(MOD(T66/60,60))&gt;0,INT(MOD(T66/60,60))&amp;"m","")
&amp;IF(INT(MOD(T66,60))&gt;0,INT(MOD(T66,60))&amp;"s","")</f>
        <v>2h6m8s</v>
      </c>
      <c r="V66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</v>
      </c>
      <c r="W66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</v>
      </c>
      <c r="X66" t="str">
        <f t="shared" si="15"/>
        <v>"65":15</v>
      </c>
      <c r="Y66" t="str">
        <f t="shared" ca="1" si="16"/>
        <v>"65":56580600</v>
      </c>
    </row>
    <row r="67" spans="1:25" x14ac:dyDescent="0.3">
      <c r="A67">
        <v>66</v>
      </c>
      <c r="B67">
        <f t="shared" ca="1" si="201"/>
        <v>1774800</v>
      </c>
      <c r="C67" t="str">
        <f t="shared" ref="C67:C100" ca="1" si="220">IF(B67/60/60/24*1&gt;=1,INT(B67/60/60/24)&amp;"d","")
&amp;IF(INT(MOD(B67/60/60,24))&gt;0,INT(MOD(B67/60/60,24))&amp;"h","")
&amp;IF(INT(MOD(B67/60,60))&gt;0,INT(MOD(B67/60,60))&amp;"m","")
&amp;IF(INT(MOD(B67,60))&gt;0,INT(MOD(B67,60))&amp;"s","")</f>
        <v>20d13h</v>
      </c>
      <c r="D67">
        <f t="shared" ca="1" si="17"/>
        <v>58355400</v>
      </c>
      <c r="E67" t="str">
        <f t="shared" ca="1" si="18"/>
        <v>675d9h50m</v>
      </c>
      <c r="F67">
        <v>345600</v>
      </c>
      <c r="G67" t="str">
        <f t="shared" ref="G67" si="221">IF(F67/60/60&gt;=1,INT(F67/60/60)&amp;"h","")
&amp;IF(INT(MOD(F67/60,60))&gt;0,INT(MOD(F67/60,60))&amp;"m","")
&amp;IF(INT(MOD(F67,60))&gt;0,INT(MOD(F67,60))&amp;"s","")</f>
        <v>96h</v>
      </c>
      <c r="H67">
        <v>15</v>
      </c>
      <c r="I67">
        <f t="shared" ref="I67:I100" si="222">I66+2</f>
        <v>192.5</v>
      </c>
      <c r="J67">
        <f t="shared" ref="J67:J100" si="223">J66*0.996</f>
        <v>2.311949014067709</v>
      </c>
      <c r="K67">
        <f t="shared" si="33"/>
        <v>199752</v>
      </c>
      <c r="L67" t="str">
        <f t="shared" si="40"/>
        <v>55h29m12s</v>
      </c>
      <c r="M67">
        <f t="shared" si="20"/>
        <v>1.3008513066257661</v>
      </c>
      <c r="N67">
        <f t="shared" ref="N67:N100" si="224">INT(M67*24*60*60)</f>
        <v>112393</v>
      </c>
      <c r="O67" t="str">
        <f t="shared" ref="O67:R67" si="225">IF(N67/60/60&gt;=1,INT(N67/60/60)&amp;"h","")
&amp;IF(INT(MOD(N67/60,60))&gt;0,INT(MOD(N67/60,60))&amp;"m","")
&amp;IF(INT(MOD(N67,60))&gt;0,INT(MOD(N67,60))&amp;"s","")</f>
        <v>31h13m13s</v>
      </c>
      <c r="P67">
        <f t="shared" si="22"/>
        <v>1.3008513066257661</v>
      </c>
      <c r="Q67">
        <f t="shared" ref="Q67:Q100" si="226">INT(P67*24*60*60)</f>
        <v>112393</v>
      </c>
      <c r="R67" t="str">
        <f t="shared" si="225"/>
        <v>31h13m13s</v>
      </c>
      <c r="S67">
        <f t="shared" ref="S67:S100" si="227">S66*0.99</f>
        <v>2.0813620906012256</v>
      </c>
      <c r="T67">
        <f t="shared" ref="T67:T100" si="228">INT(S67*60*60)</f>
        <v>7492</v>
      </c>
      <c r="U67" t="str">
        <f t="shared" ref="U67" si="229">IF(T67/60/60&gt;=1,INT(T67/60/60)&amp;"h","")
&amp;IF(INT(MOD(T67/60,60))&gt;0,INT(MOD(T67/60,60))&amp;"m","")
&amp;IF(INT(MOD(T67,60))&gt;0,INT(MOD(T67,60))&amp;"s","")</f>
        <v>2h4m52s</v>
      </c>
      <c r="V67" t="str">
        <f t="shared" si="24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</v>
      </c>
      <c r="W67" t="str">
        <f t="shared" ca="1" si="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</v>
      </c>
      <c r="X67" t="str">
        <f t="shared" ref="X67:X100" si="230">""""&amp;$A67&amp;""""&amp;""&amp;":"&amp;H67</f>
        <v>"66":15</v>
      </c>
      <c r="Y67" t="str">
        <f t="shared" ref="Y67:Y100" ca="1" si="231">""""&amp;$A67&amp;""""&amp;""&amp;":"&amp;D67</f>
        <v>"66":58355400</v>
      </c>
    </row>
    <row r="68" spans="1:25" x14ac:dyDescent="0.3">
      <c r="A68">
        <v>67</v>
      </c>
      <c r="B68">
        <f t="shared" ca="1" si="201"/>
        <v>1789200</v>
      </c>
      <c r="C68" t="str">
        <f t="shared" ca="1" si="220"/>
        <v>20d17h</v>
      </c>
      <c r="D68">
        <f t="shared" ref="D68:D100" ca="1" si="232">D67+B68</f>
        <v>60144600</v>
      </c>
      <c r="E68" t="str">
        <f t="shared" ref="E68:E100" ca="1" si="233">IF(D68/60/60/24&gt;=1,INT(D68/60/60/24)&amp;"d","")
&amp;IF(INT(MOD(D68/60/60,24))&gt;0,INT(MOD(D68/60/60,24))&amp;"h","")
&amp;IF(INT(MOD(D68/60,60))&gt;0,INT(MOD(D68/60,60))&amp;"m","")
&amp;IF(INT(MOD(D68,60))&gt;0,INT(MOD(D68,60))&amp;"s","")</f>
        <v>696d2h50m</v>
      </c>
      <c r="F68">
        <v>345600</v>
      </c>
      <c r="G68" t="str">
        <f t="shared" ref="G68" si="234">IF(F68/60/60&gt;=1,INT(F68/60/60)&amp;"h","")
&amp;IF(INT(MOD(F68/60,60))&gt;0,INT(MOD(F68/60,60))&amp;"m","")
&amp;IF(INT(MOD(F68,60))&gt;0,INT(MOD(F68,60))&amp;"s","")</f>
        <v>96h</v>
      </c>
      <c r="H68">
        <v>15</v>
      </c>
      <c r="I68">
        <f t="shared" si="222"/>
        <v>194.5</v>
      </c>
      <c r="J68">
        <f t="shared" si="223"/>
        <v>2.3027012180114381</v>
      </c>
      <c r="K68">
        <f t="shared" si="33"/>
        <v>198953</v>
      </c>
      <c r="L68" t="str">
        <f t="shared" si="40"/>
        <v>55h15m53s</v>
      </c>
      <c r="M68">
        <f t="shared" ref="M68:M100" si="235">M67*0.99</f>
        <v>1.2878427935595085</v>
      </c>
      <c r="N68">
        <f t="shared" si="224"/>
        <v>111269</v>
      </c>
      <c r="O68" t="str">
        <f t="shared" ref="O68:R68" si="236">IF(N68/60/60&gt;=1,INT(N68/60/60)&amp;"h","")
&amp;IF(INT(MOD(N68/60,60))&gt;0,INT(MOD(N68/60,60))&amp;"m","")
&amp;IF(INT(MOD(N68,60))&gt;0,INT(MOD(N68,60))&amp;"s","")</f>
        <v>30h54m29s</v>
      </c>
      <c r="P68">
        <f t="shared" ref="P68:P100" si="237">P67*0.99</f>
        <v>1.2878427935595085</v>
      </c>
      <c r="Q68">
        <f t="shared" si="226"/>
        <v>111269</v>
      </c>
      <c r="R68" t="str">
        <f t="shared" si="236"/>
        <v>30h54m29s</v>
      </c>
      <c r="S68">
        <f t="shared" si="227"/>
        <v>2.0605484696952132</v>
      </c>
      <c r="T68">
        <f t="shared" si="228"/>
        <v>7417</v>
      </c>
      <c r="U68" t="str">
        <f t="shared" ref="U68" si="238">IF(T68/60/60&gt;=1,INT(T68/60/60)&amp;"h","")
&amp;IF(INT(MOD(T68/60,60))&gt;0,INT(MOD(T68/60,60))&amp;"m","")
&amp;IF(INT(MOD(T68,60))&gt;0,INT(MOD(T68,60))&amp;"s","")</f>
        <v>2h3m37s</v>
      </c>
      <c r="V68" t="str">
        <f t="shared" ref="V68:V100" si="239">V67&amp;","&amp;X68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</v>
      </c>
      <c r="W68" t="str">
        <f t="shared" ref="W68:W100" ca="1" si="240">W67&amp;","&amp;Y68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</v>
      </c>
      <c r="X68" t="str">
        <f t="shared" si="230"/>
        <v>"67":15</v>
      </c>
      <c r="Y68" t="str">
        <f t="shared" ca="1" si="231"/>
        <v>"67":60144600</v>
      </c>
    </row>
    <row r="69" spans="1:25" x14ac:dyDescent="0.3">
      <c r="A69">
        <v>68</v>
      </c>
      <c r="B69">
        <f t="shared" ca="1" si="201"/>
        <v>1803600</v>
      </c>
      <c r="C69" t="str">
        <f t="shared" ca="1" si="220"/>
        <v>20d21h</v>
      </c>
      <c r="D69">
        <f t="shared" ca="1" si="232"/>
        <v>61948200</v>
      </c>
      <c r="E69" t="str">
        <f t="shared" ca="1" si="233"/>
        <v>716d23h50m</v>
      </c>
      <c r="F69">
        <v>345600</v>
      </c>
      <c r="G69" t="str">
        <f t="shared" ref="G69" si="241">IF(F69/60/60&gt;=1,INT(F69/60/60)&amp;"h","")
&amp;IF(INT(MOD(F69/60,60))&gt;0,INT(MOD(F69/60,60))&amp;"m","")
&amp;IF(INT(MOD(F69,60))&gt;0,INT(MOD(F69,60))&amp;"s","")</f>
        <v>96h</v>
      </c>
      <c r="H69">
        <v>15</v>
      </c>
      <c r="I69">
        <f t="shared" si="222"/>
        <v>196.5</v>
      </c>
      <c r="J69">
        <f t="shared" si="223"/>
        <v>2.2934904131393923</v>
      </c>
      <c r="K69">
        <f t="shared" si="33"/>
        <v>198157</v>
      </c>
      <c r="L69" t="str">
        <f t="shared" si="40"/>
        <v>55h2m37s</v>
      </c>
      <c r="M69">
        <f t="shared" si="235"/>
        <v>1.2749643656239134</v>
      </c>
      <c r="N69">
        <f t="shared" si="224"/>
        <v>110156</v>
      </c>
      <c r="O69" t="str">
        <f t="shared" ref="O69:R69" si="242">IF(N69/60/60&gt;=1,INT(N69/60/60)&amp;"h","")
&amp;IF(INT(MOD(N69/60,60))&gt;0,INT(MOD(N69/60,60))&amp;"m","")
&amp;IF(INT(MOD(N69,60))&gt;0,INT(MOD(N69,60))&amp;"s","")</f>
        <v>30h35m56s</v>
      </c>
      <c r="P69">
        <f t="shared" si="237"/>
        <v>1.2749643656239134</v>
      </c>
      <c r="Q69">
        <f t="shared" si="226"/>
        <v>110156</v>
      </c>
      <c r="R69" t="str">
        <f t="shared" si="242"/>
        <v>30h35m56s</v>
      </c>
      <c r="S69">
        <f t="shared" si="227"/>
        <v>2.0399429849982611</v>
      </c>
      <c r="T69">
        <f t="shared" si="228"/>
        <v>7343</v>
      </c>
      <c r="U69" t="str">
        <f t="shared" ref="U69" si="243">IF(T69/60/60&gt;=1,INT(T69/60/60)&amp;"h","")
&amp;IF(INT(MOD(T69/60,60))&gt;0,INT(MOD(T69/60,60))&amp;"m","")
&amp;IF(INT(MOD(T69,60))&gt;0,INT(MOD(T69,60))&amp;"s","")</f>
        <v>2h2m23s</v>
      </c>
      <c r="V69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</v>
      </c>
      <c r="W69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</v>
      </c>
      <c r="X69" t="str">
        <f t="shared" si="230"/>
        <v>"68":15</v>
      </c>
      <c r="Y69" t="str">
        <f t="shared" ca="1" si="231"/>
        <v>"68":61948200</v>
      </c>
    </row>
    <row r="70" spans="1:25" x14ac:dyDescent="0.3">
      <c r="A70">
        <v>69</v>
      </c>
      <c r="B70">
        <f t="shared" ca="1" si="201"/>
        <v>1818000</v>
      </c>
      <c r="C70" t="str">
        <f t="shared" ca="1" si="220"/>
        <v>21d1h</v>
      </c>
      <c r="D70">
        <f t="shared" ca="1" si="232"/>
        <v>63766200</v>
      </c>
      <c r="E70" t="str">
        <f t="shared" ca="1" si="233"/>
        <v>738d50m</v>
      </c>
      <c r="F70">
        <v>345600</v>
      </c>
      <c r="G70" t="str">
        <f t="shared" ref="G70" si="244">IF(F70/60/60&gt;=1,INT(F70/60/60)&amp;"h","")
&amp;IF(INT(MOD(F70/60,60))&gt;0,INT(MOD(F70/60,60))&amp;"m","")
&amp;IF(INT(MOD(F70,60))&gt;0,INT(MOD(F70,60))&amp;"s","")</f>
        <v>96h</v>
      </c>
      <c r="H70">
        <v>15</v>
      </c>
      <c r="I70">
        <f t="shared" si="222"/>
        <v>198.5</v>
      </c>
      <c r="J70">
        <f t="shared" si="223"/>
        <v>2.2843164514868346</v>
      </c>
      <c r="K70">
        <f t="shared" si="33"/>
        <v>197364</v>
      </c>
      <c r="L70" t="str">
        <f t="shared" si="40"/>
        <v>54h49m24s</v>
      </c>
      <c r="M70">
        <f t="shared" si="235"/>
        <v>1.2622147219676743</v>
      </c>
      <c r="N70">
        <f t="shared" si="224"/>
        <v>109055</v>
      </c>
      <c r="O70" t="str">
        <f t="shared" ref="O70:R70" si="245">IF(N70/60/60&gt;=1,INT(N70/60/60)&amp;"h","")
&amp;IF(INT(MOD(N70/60,60))&gt;0,INT(MOD(N70/60,60))&amp;"m","")
&amp;IF(INT(MOD(N70,60))&gt;0,INT(MOD(N70,60))&amp;"s","")</f>
        <v>30h17m35s</v>
      </c>
      <c r="P70">
        <f t="shared" si="237"/>
        <v>1.2622147219676743</v>
      </c>
      <c r="Q70">
        <f t="shared" si="226"/>
        <v>109055</v>
      </c>
      <c r="R70" t="str">
        <f t="shared" si="245"/>
        <v>30h17m35s</v>
      </c>
      <c r="S70">
        <f t="shared" si="227"/>
        <v>2.0195435551482785</v>
      </c>
      <c r="T70">
        <f t="shared" si="228"/>
        <v>7270</v>
      </c>
      <c r="U70" t="str">
        <f t="shared" ref="U70" si="246">IF(T70/60/60&gt;=1,INT(T70/60/60)&amp;"h","")
&amp;IF(INT(MOD(T70/60,60))&gt;0,INT(MOD(T70/60,60))&amp;"m","")
&amp;IF(INT(MOD(T70,60))&gt;0,INT(MOD(T70,60))&amp;"s","")</f>
        <v>2h1m10s</v>
      </c>
      <c r="V70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</v>
      </c>
      <c r="W70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</v>
      </c>
      <c r="X70" t="str">
        <f t="shared" si="230"/>
        <v>"69":15</v>
      </c>
      <c r="Y70" t="str">
        <f t="shared" ca="1" si="231"/>
        <v>"69":63766200</v>
      </c>
    </row>
    <row r="71" spans="1:25" x14ac:dyDescent="0.3">
      <c r="A71">
        <v>70</v>
      </c>
      <c r="B71">
        <f ca="1">OFFSET(B71,-1,0)+8*60*60</f>
        <v>1846800</v>
      </c>
      <c r="C71" t="str">
        <f t="shared" ca="1" si="220"/>
        <v>21d9h</v>
      </c>
      <c r="D71">
        <f t="shared" ca="1" si="232"/>
        <v>65613000</v>
      </c>
      <c r="E71" t="str">
        <f t="shared" ca="1" si="233"/>
        <v>759d9h50m</v>
      </c>
      <c r="F71">
        <v>432000</v>
      </c>
      <c r="G71" t="str">
        <f t="shared" ref="G71" si="247">IF(F71/60/60&gt;=1,INT(F71/60/60)&amp;"h","")
&amp;IF(INT(MOD(F71/60,60))&gt;0,INT(MOD(F71/60,60))&amp;"m","")
&amp;IF(INT(MOD(F71,60))&gt;0,INT(MOD(F71,60))&amp;"s","")</f>
        <v>120h</v>
      </c>
      <c r="H71">
        <v>15</v>
      </c>
      <c r="I71">
        <f t="shared" si="222"/>
        <v>200.5</v>
      </c>
      <c r="J71">
        <f t="shared" si="223"/>
        <v>2.2751791856808872</v>
      </c>
      <c r="K71">
        <f t="shared" ref="K71:K100" si="248">INT(J71*24*60*60)</f>
        <v>196575</v>
      </c>
      <c r="L71" t="str">
        <f t="shared" si="40"/>
        <v>54h36m15s</v>
      </c>
      <c r="M71">
        <f t="shared" si="235"/>
        <v>1.2495925747479975</v>
      </c>
      <c r="N71">
        <f t="shared" si="224"/>
        <v>107964</v>
      </c>
      <c r="O71" t="str">
        <f t="shared" ref="O71:R71" si="249">IF(N71/60/60&gt;=1,INT(N71/60/60)&amp;"h","")
&amp;IF(INT(MOD(N71/60,60))&gt;0,INT(MOD(N71/60,60))&amp;"m","")
&amp;IF(INT(MOD(N71,60))&gt;0,INT(MOD(N71,60))&amp;"s","")</f>
        <v>29h59m24s</v>
      </c>
      <c r="P71">
        <f t="shared" si="237"/>
        <v>1.2495925747479975</v>
      </c>
      <c r="Q71">
        <f t="shared" si="226"/>
        <v>107964</v>
      </c>
      <c r="R71" t="str">
        <f t="shared" si="249"/>
        <v>29h59m24s</v>
      </c>
      <c r="S71">
        <f t="shared" si="227"/>
        <v>1.9993481195967957</v>
      </c>
      <c r="T71">
        <f t="shared" si="228"/>
        <v>7197</v>
      </c>
      <c r="U71" t="str">
        <f t="shared" ref="U71" si="250">IF(T71/60/60&gt;=1,INT(T71/60/60)&amp;"h","")
&amp;IF(INT(MOD(T71/60,60))&gt;0,INT(MOD(T71/60,60))&amp;"m","")
&amp;IF(INT(MOD(T71,60))&gt;0,INT(MOD(T71,60))&amp;"s","")</f>
        <v>1h59m57s</v>
      </c>
      <c r="V71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</v>
      </c>
      <c r="W71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</v>
      </c>
      <c r="X71" t="str">
        <f t="shared" si="230"/>
        <v>"70":15</v>
      </c>
      <c r="Y71" t="str">
        <f t="shared" ca="1" si="231"/>
        <v>"70":65613000</v>
      </c>
    </row>
    <row r="72" spans="1:25" x14ac:dyDescent="0.3">
      <c r="A72">
        <v>71</v>
      </c>
      <c r="B72">
        <f ca="1">OFFSET(B72,-1,0)-0*60*60</f>
        <v>1846800</v>
      </c>
      <c r="C72" t="str">
        <f t="shared" ca="1" si="220"/>
        <v>21d9h</v>
      </c>
      <c r="D72">
        <f t="shared" ca="1" si="232"/>
        <v>67459800</v>
      </c>
      <c r="E72" t="str">
        <f t="shared" ca="1" si="233"/>
        <v>780d18h50m</v>
      </c>
      <c r="F72">
        <v>432000</v>
      </c>
      <c r="G72" t="str">
        <f t="shared" ref="G72" si="251">IF(F72/60/60&gt;=1,INT(F72/60/60)&amp;"h","")
&amp;IF(INT(MOD(F72/60,60))&gt;0,INT(MOD(F72/60,60))&amp;"m","")
&amp;IF(INT(MOD(F72,60))&gt;0,INT(MOD(F72,60))&amp;"s","")</f>
        <v>120h</v>
      </c>
      <c r="H72">
        <v>15</v>
      </c>
      <c r="I72">
        <f t="shared" si="222"/>
        <v>202.5</v>
      </c>
      <c r="J72">
        <f t="shared" si="223"/>
        <v>2.2660784689381637</v>
      </c>
      <c r="K72">
        <f t="shared" si="248"/>
        <v>195789</v>
      </c>
      <c r="L72" t="str">
        <f t="shared" si="40"/>
        <v>54h23m9s</v>
      </c>
      <c r="M72">
        <f t="shared" si="235"/>
        <v>1.2370966490005175</v>
      </c>
      <c r="N72">
        <f t="shared" si="224"/>
        <v>106885</v>
      </c>
      <c r="O72" t="str">
        <f t="shared" ref="O72:R72" si="252">IF(N72/60/60&gt;=1,INT(N72/60/60)&amp;"h","")
&amp;IF(INT(MOD(N72/60,60))&gt;0,INT(MOD(N72/60,60))&amp;"m","")
&amp;IF(INT(MOD(N72,60))&gt;0,INT(MOD(N72,60))&amp;"s","")</f>
        <v>29h41m25s</v>
      </c>
      <c r="P72">
        <f t="shared" si="237"/>
        <v>1.2370966490005175</v>
      </c>
      <c r="Q72">
        <f t="shared" si="226"/>
        <v>106885</v>
      </c>
      <c r="R72" t="str">
        <f t="shared" si="252"/>
        <v>29h41m25s</v>
      </c>
      <c r="S72">
        <f t="shared" si="227"/>
        <v>1.9793546384008278</v>
      </c>
      <c r="T72">
        <f t="shared" si="228"/>
        <v>7125</v>
      </c>
      <c r="U72" t="str">
        <f t="shared" ref="U72" si="253">IF(T72/60/60&gt;=1,INT(T72/60/60)&amp;"h","")
&amp;IF(INT(MOD(T72/60,60))&gt;0,INT(MOD(T72/60,60))&amp;"m","")
&amp;IF(INT(MOD(T72,60))&gt;0,INT(MOD(T72,60))&amp;"s","")</f>
        <v>1h58m45s</v>
      </c>
      <c r="V72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</v>
      </c>
      <c r="W72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</v>
      </c>
      <c r="X72" t="str">
        <f t="shared" si="230"/>
        <v>"71":15</v>
      </c>
      <c r="Y72" t="str">
        <f t="shared" ca="1" si="231"/>
        <v>"71":67459800</v>
      </c>
    </row>
    <row r="73" spans="1:25" x14ac:dyDescent="0.3">
      <c r="A73">
        <v>72</v>
      </c>
      <c r="B73">
        <f t="shared" ref="B73:B100" ca="1" si="254">OFFSET(B73,-1,0)+0*60*60</f>
        <v>1846800</v>
      </c>
      <c r="C73" t="str">
        <f t="shared" ca="1" si="220"/>
        <v>21d9h</v>
      </c>
      <c r="D73">
        <f t="shared" ca="1" si="232"/>
        <v>69306600</v>
      </c>
      <c r="E73" t="str">
        <f t="shared" ca="1" si="233"/>
        <v>802d3h50m</v>
      </c>
      <c r="F73">
        <v>432000</v>
      </c>
      <c r="G73" t="str">
        <f t="shared" ref="G73" si="255">IF(F73/60/60&gt;=1,INT(F73/60/60)&amp;"h","")
&amp;IF(INT(MOD(F73/60,60))&gt;0,INT(MOD(F73/60,60))&amp;"m","")
&amp;IF(INT(MOD(F73,60))&gt;0,INT(MOD(F73,60))&amp;"s","")</f>
        <v>120h</v>
      </c>
      <c r="H73">
        <v>15</v>
      </c>
      <c r="I73">
        <f t="shared" si="222"/>
        <v>204.5</v>
      </c>
      <c r="J73">
        <f t="shared" si="223"/>
        <v>2.2570141550624112</v>
      </c>
      <c r="K73">
        <f t="shared" si="248"/>
        <v>195006</v>
      </c>
      <c r="L73" t="str">
        <f t="shared" si="40"/>
        <v>54h10m6s</v>
      </c>
      <c r="M73">
        <f t="shared" si="235"/>
        <v>1.2247256825105124</v>
      </c>
      <c r="N73">
        <f t="shared" si="224"/>
        <v>105816</v>
      </c>
      <c r="O73" t="str">
        <f t="shared" ref="O73:R73" si="256">IF(N73/60/60&gt;=1,INT(N73/60/60)&amp;"h","")
&amp;IF(INT(MOD(N73/60,60))&gt;0,INT(MOD(N73/60,60))&amp;"m","")
&amp;IF(INT(MOD(N73,60))&gt;0,INT(MOD(N73,60))&amp;"s","")</f>
        <v>29h23m36s</v>
      </c>
      <c r="P73">
        <f t="shared" si="237"/>
        <v>1.2247256825105124</v>
      </c>
      <c r="Q73">
        <f t="shared" si="226"/>
        <v>105816</v>
      </c>
      <c r="R73" t="str">
        <f t="shared" si="256"/>
        <v>29h23m36s</v>
      </c>
      <c r="S73">
        <f t="shared" si="227"/>
        <v>1.9595610920168196</v>
      </c>
      <c r="T73">
        <f t="shared" si="228"/>
        <v>7054</v>
      </c>
      <c r="U73" t="str">
        <f t="shared" ref="U73" si="257">IF(T73/60/60&gt;=1,INT(T73/60/60)&amp;"h","")
&amp;IF(INT(MOD(T73/60,60))&gt;0,INT(MOD(T73/60,60))&amp;"m","")
&amp;IF(INT(MOD(T73,60))&gt;0,INT(MOD(T73,60))&amp;"s","")</f>
        <v>1h57m34s</v>
      </c>
      <c r="V73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</v>
      </c>
      <c r="W73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</v>
      </c>
      <c r="X73" t="str">
        <f t="shared" si="230"/>
        <v>"72":15</v>
      </c>
      <c r="Y73" t="str">
        <f t="shared" ca="1" si="231"/>
        <v>"72":69306600</v>
      </c>
    </row>
    <row r="74" spans="1:25" x14ac:dyDescent="0.3">
      <c r="A74">
        <v>73</v>
      </c>
      <c r="B74">
        <f t="shared" ca="1" si="254"/>
        <v>1846800</v>
      </c>
      <c r="C74" t="str">
        <f t="shared" ca="1" si="220"/>
        <v>21d9h</v>
      </c>
      <c r="D74">
        <f t="shared" ca="1" si="232"/>
        <v>71153400</v>
      </c>
      <c r="E74" t="str">
        <f t="shared" ca="1" si="233"/>
        <v>823d12h50m</v>
      </c>
      <c r="F74">
        <v>432000</v>
      </c>
      <c r="G74" t="str">
        <f t="shared" ref="G74" si="258">IF(F74/60/60&gt;=1,INT(F74/60/60)&amp;"h","")
&amp;IF(INT(MOD(F74/60,60))&gt;0,INT(MOD(F74/60,60))&amp;"m","")
&amp;IF(INT(MOD(F74,60))&gt;0,INT(MOD(F74,60))&amp;"s","")</f>
        <v>120h</v>
      </c>
      <c r="H74">
        <v>15</v>
      </c>
      <c r="I74">
        <f t="shared" si="222"/>
        <v>206.5</v>
      </c>
      <c r="J74">
        <f t="shared" si="223"/>
        <v>2.2479860984421616</v>
      </c>
      <c r="K74">
        <f t="shared" si="248"/>
        <v>194225</v>
      </c>
      <c r="L74" t="str">
        <f t="shared" ref="L74:L100" si="259">IF(K74/60/60&gt;=1,INT(K74/60/60)&amp;"h","")
&amp;IF(INT(MOD(K74/60,60))&gt;0,INT(MOD(K74/60,60))&amp;"m","")
&amp;IF(INT(MOD(K74,60))&gt;0,INT(MOD(K74,60))&amp;"s","")</f>
        <v>53h57m5s</v>
      </c>
      <c r="M74">
        <f t="shared" si="235"/>
        <v>1.2124784256854073</v>
      </c>
      <c r="N74">
        <f t="shared" si="224"/>
        <v>104758</v>
      </c>
      <c r="O74" t="str">
        <f t="shared" ref="O74:R74" si="260">IF(N74/60/60&gt;=1,INT(N74/60/60)&amp;"h","")
&amp;IF(INT(MOD(N74/60,60))&gt;0,INT(MOD(N74/60,60))&amp;"m","")
&amp;IF(INT(MOD(N74,60))&gt;0,INT(MOD(N74,60))&amp;"s","")</f>
        <v>29h5m58s</v>
      </c>
      <c r="P74">
        <f t="shared" si="237"/>
        <v>1.2124784256854073</v>
      </c>
      <c r="Q74">
        <f t="shared" si="226"/>
        <v>104758</v>
      </c>
      <c r="R74" t="str">
        <f t="shared" si="260"/>
        <v>29h5m58s</v>
      </c>
      <c r="S74">
        <f t="shared" si="227"/>
        <v>1.9399654810966513</v>
      </c>
      <c r="T74">
        <f t="shared" si="228"/>
        <v>6983</v>
      </c>
      <c r="U74" t="str">
        <f t="shared" ref="U74" si="261">IF(T74/60/60&gt;=1,INT(T74/60/60)&amp;"h","")
&amp;IF(INT(MOD(T74/60,60))&gt;0,INT(MOD(T74/60,60))&amp;"m","")
&amp;IF(INT(MOD(T74,60))&gt;0,INT(MOD(T74,60))&amp;"s","")</f>
        <v>1h56m23s</v>
      </c>
      <c r="V74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</v>
      </c>
      <c r="W74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</v>
      </c>
      <c r="X74" t="str">
        <f t="shared" si="230"/>
        <v>"73":15</v>
      </c>
      <c r="Y74" t="str">
        <f t="shared" ca="1" si="231"/>
        <v>"73":71153400</v>
      </c>
    </row>
    <row r="75" spans="1:25" x14ac:dyDescent="0.3">
      <c r="A75">
        <v>74</v>
      </c>
      <c r="B75">
        <f t="shared" ca="1" si="254"/>
        <v>1846800</v>
      </c>
      <c r="C75" t="str">
        <f t="shared" ca="1" si="220"/>
        <v>21d9h</v>
      </c>
      <c r="D75">
        <f t="shared" ca="1" si="232"/>
        <v>73000200</v>
      </c>
      <c r="E75" t="str">
        <f t="shared" ca="1" si="233"/>
        <v>844d21h50m</v>
      </c>
      <c r="F75">
        <v>432000</v>
      </c>
      <c r="G75" t="str">
        <f t="shared" ref="G75" si="262">IF(F75/60/60&gt;=1,INT(F75/60/60)&amp;"h","")
&amp;IF(INT(MOD(F75/60,60))&gt;0,INT(MOD(F75/60,60))&amp;"m","")
&amp;IF(INT(MOD(F75,60))&gt;0,INT(MOD(F75,60))&amp;"s","")</f>
        <v>120h</v>
      </c>
      <c r="H75">
        <v>15</v>
      </c>
      <c r="I75">
        <f t="shared" si="222"/>
        <v>208.5</v>
      </c>
      <c r="J75">
        <f t="shared" si="223"/>
        <v>2.2389941540483931</v>
      </c>
      <c r="K75">
        <f t="shared" si="248"/>
        <v>193449</v>
      </c>
      <c r="L75" t="str">
        <f t="shared" si="259"/>
        <v>53h44m9s</v>
      </c>
      <c r="M75">
        <f t="shared" si="235"/>
        <v>1.2003536414285532</v>
      </c>
      <c r="N75">
        <f t="shared" si="224"/>
        <v>103710</v>
      </c>
      <c r="O75" t="str">
        <f t="shared" ref="O75:R75" si="263">IF(N75/60/60&gt;=1,INT(N75/60/60)&amp;"h","")
&amp;IF(INT(MOD(N75/60,60))&gt;0,INT(MOD(N75/60,60))&amp;"m","")
&amp;IF(INT(MOD(N75,60))&gt;0,INT(MOD(N75,60))&amp;"s","")</f>
        <v>28h48m30s</v>
      </c>
      <c r="P75">
        <f t="shared" si="237"/>
        <v>1.2003536414285532</v>
      </c>
      <c r="Q75">
        <f t="shared" si="226"/>
        <v>103710</v>
      </c>
      <c r="R75" t="str">
        <f t="shared" si="263"/>
        <v>28h48m30s</v>
      </c>
      <c r="S75">
        <f t="shared" si="227"/>
        <v>1.9205658262856848</v>
      </c>
      <c r="T75">
        <f t="shared" si="228"/>
        <v>6914</v>
      </c>
      <c r="U75" t="str">
        <f t="shared" ref="U75" si="264">IF(T75/60/60&gt;=1,INT(T75/60/60)&amp;"h","")
&amp;IF(INT(MOD(T75/60,60))&gt;0,INT(MOD(T75/60,60))&amp;"m","")
&amp;IF(INT(MOD(T75,60))&gt;0,INT(MOD(T75,60))&amp;"s","")</f>
        <v>1h55m14s</v>
      </c>
      <c r="V75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</v>
      </c>
      <c r="W75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</v>
      </c>
      <c r="X75" t="str">
        <f t="shared" si="230"/>
        <v>"74":15</v>
      </c>
      <c r="Y75" t="str">
        <f t="shared" ca="1" si="231"/>
        <v>"74":73000200</v>
      </c>
    </row>
    <row r="76" spans="1:25" x14ac:dyDescent="0.3">
      <c r="A76">
        <v>75</v>
      </c>
      <c r="B76">
        <f t="shared" ca="1" si="254"/>
        <v>1846800</v>
      </c>
      <c r="C76" t="str">
        <f t="shared" ca="1" si="220"/>
        <v>21d9h</v>
      </c>
      <c r="D76">
        <f t="shared" ca="1" si="232"/>
        <v>74847000</v>
      </c>
      <c r="E76" t="str">
        <f t="shared" ca="1" si="233"/>
        <v>866d6h50m</v>
      </c>
      <c r="F76">
        <v>432000</v>
      </c>
      <c r="G76" t="str">
        <f t="shared" ref="G76" si="265">IF(F76/60/60&gt;=1,INT(F76/60/60)&amp;"h","")
&amp;IF(INT(MOD(F76/60,60))&gt;0,INT(MOD(F76/60,60))&amp;"m","")
&amp;IF(INT(MOD(F76,60))&gt;0,INT(MOD(F76,60))&amp;"s","")</f>
        <v>120h</v>
      </c>
      <c r="H76">
        <v>15</v>
      </c>
      <c r="I76">
        <f t="shared" si="222"/>
        <v>210.5</v>
      </c>
      <c r="J76">
        <f t="shared" si="223"/>
        <v>2.2300381774321996</v>
      </c>
      <c r="K76">
        <f t="shared" si="248"/>
        <v>192675</v>
      </c>
      <c r="L76" t="str">
        <f t="shared" si="259"/>
        <v>53h31m15s</v>
      </c>
      <c r="M76">
        <f t="shared" si="235"/>
        <v>1.1883501050142675</v>
      </c>
      <c r="N76">
        <f t="shared" si="224"/>
        <v>102673</v>
      </c>
      <c r="O76" t="str">
        <f t="shared" ref="O76:R76" si="266">IF(N76/60/60&gt;=1,INT(N76/60/60)&amp;"h","")
&amp;IF(INT(MOD(N76/60,60))&gt;0,INT(MOD(N76/60,60))&amp;"m","")
&amp;IF(INT(MOD(N76,60))&gt;0,INT(MOD(N76,60))&amp;"s","")</f>
        <v>28h31m13s</v>
      </c>
      <c r="P76">
        <f t="shared" si="237"/>
        <v>1.1883501050142675</v>
      </c>
      <c r="Q76">
        <f t="shared" si="226"/>
        <v>102673</v>
      </c>
      <c r="R76" t="str">
        <f t="shared" si="266"/>
        <v>28h31m13s</v>
      </c>
      <c r="S76">
        <f t="shared" si="227"/>
        <v>1.901360168022828</v>
      </c>
      <c r="T76">
        <f t="shared" si="228"/>
        <v>6844</v>
      </c>
      <c r="U76" t="str">
        <f t="shared" ref="U76" si="267">IF(T76/60/60&gt;=1,INT(T76/60/60)&amp;"h","")
&amp;IF(INT(MOD(T76/60,60))&gt;0,INT(MOD(T76/60,60))&amp;"m","")
&amp;IF(INT(MOD(T76,60))&gt;0,INT(MOD(T76,60))&amp;"s","")</f>
        <v>1h54m4s</v>
      </c>
      <c r="V76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</v>
      </c>
      <c r="W76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</v>
      </c>
      <c r="X76" t="str">
        <f t="shared" si="230"/>
        <v>"75":15</v>
      </c>
      <c r="Y76" t="str">
        <f t="shared" ca="1" si="231"/>
        <v>"75":74847000</v>
      </c>
    </row>
    <row r="77" spans="1:25" x14ac:dyDescent="0.3">
      <c r="A77">
        <v>76</v>
      </c>
      <c r="B77">
        <f t="shared" ca="1" si="254"/>
        <v>1846800</v>
      </c>
      <c r="C77" t="str">
        <f t="shared" ca="1" si="220"/>
        <v>21d9h</v>
      </c>
      <c r="D77">
        <f t="shared" ca="1" si="232"/>
        <v>76693800</v>
      </c>
      <c r="E77" t="str">
        <f t="shared" ca="1" si="233"/>
        <v>887d15h50m</v>
      </c>
      <c r="F77">
        <v>432000</v>
      </c>
      <c r="G77" t="str">
        <f t="shared" ref="G77" si="268">IF(F77/60/60&gt;=1,INT(F77/60/60)&amp;"h","")
&amp;IF(INT(MOD(F77/60,60))&gt;0,INT(MOD(F77/60,60))&amp;"m","")
&amp;IF(INT(MOD(F77,60))&gt;0,INT(MOD(F77,60))&amp;"s","")</f>
        <v>120h</v>
      </c>
      <c r="H77">
        <v>15</v>
      </c>
      <c r="I77">
        <f t="shared" si="222"/>
        <v>212.5</v>
      </c>
      <c r="J77">
        <f t="shared" si="223"/>
        <v>2.2211180247224709</v>
      </c>
      <c r="K77">
        <f t="shared" si="248"/>
        <v>191904</v>
      </c>
      <c r="L77" t="str">
        <f t="shared" si="259"/>
        <v>53h18m24s</v>
      </c>
      <c r="M77">
        <f t="shared" si="235"/>
        <v>1.1764666039641249</v>
      </c>
      <c r="N77">
        <f t="shared" si="224"/>
        <v>101646</v>
      </c>
      <c r="O77" t="str">
        <f t="shared" ref="O77:R77" si="269">IF(N77/60/60&gt;=1,INT(N77/60/60)&amp;"h","")
&amp;IF(INT(MOD(N77/60,60))&gt;0,INT(MOD(N77/60,60))&amp;"m","")
&amp;IF(INT(MOD(N77,60))&gt;0,INT(MOD(N77,60))&amp;"s","")</f>
        <v>28h14m6s</v>
      </c>
      <c r="P77">
        <f t="shared" si="237"/>
        <v>1.1764666039641249</v>
      </c>
      <c r="Q77">
        <f t="shared" si="226"/>
        <v>101646</v>
      </c>
      <c r="R77" t="str">
        <f t="shared" si="269"/>
        <v>28h14m6s</v>
      </c>
      <c r="S77">
        <f t="shared" si="227"/>
        <v>1.8823465663425998</v>
      </c>
      <c r="T77">
        <f t="shared" si="228"/>
        <v>6776</v>
      </c>
      <c r="U77" t="str">
        <f t="shared" ref="U77" si="270">IF(T77/60/60&gt;=1,INT(T77/60/60)&amp;"h","")
&amp;IF(INT(MOD(T77/60,60))&gt;0,INT(MOD(T77/60,60))&amp;"m","")
&amp;IF(INT(MOD(T77,60))&gt;0,INT(MOD(T77,60))&amp;"s","")</f>
        <v>1h52m56s</v>
      </c>
      <c r="V77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</v>
      </c>
      <c r="W77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</v>
      </c>
      <c r="X77" t="str">
        <f t="shared" si="230"/>
        <v>"76":15</v>
      </c>
      <c r="Y77" t="str">
        <f t="shared" ca="1" si="231"/>
        <v>"76":76693800</v>
      </c>
    </row>
    <row r="78" spans="1:25" x14ac:dyDescent="0.3">
      <c r="A78">
        <v>77</v>
      </c>
      <c r="B78">
        <f t="shared" ca="1" si="254"/>
        <v>1846800</v>
      </c>
      <c r="C78" t="str">
        <f t="shared" ca="1" si="220"/>
        <v>21d9h</v>
      </c>
      <c r="D78">
        <f t="shared" ca="1" si="232"/>
        <v>78540600</v>
      </c>
      <c r="E78" t="str">
        <f t="shared" ca="1" si="233"/>
        <v>909d50m</v>
      </c>
      <c r="F78">
        <v>432000</v>
      </c>
      <c r="G78" t="str">
        <f t="shared" ref="G78" si="271">IF(F78/60/60&gt;=1,INT(F78/60/60)&amp;"h","")
&amp;IF(INT(MOD(F78/60,60))&gt;0,INT(MOD(F78/60,60))&amp;"m","")
&amp;IF(INT(MOD(F78,60))&gt;0,INT(MOD(F78,60))&amp;"s","")</f>
        <v>120h</v>
      </c>
      <c r="H78">
        <v>15</v>
      </c>
      <c r="I78">
        <f t="shared" si="222"/>
        <v>214.5</v>
      </c>
      <c r="J78">
        <f t="shared" si="223"/>
        <v>2.212233552623581</v>
      </c>
      <c r="K78">
        <f t="shared" si="248"/>
        <v>191136</v>
      </c>
      <c r="L78" t="str">
        <f t="shared" si="259"/>
        <v>53h5m36s</v>
      </c>
      <c r="M78">
        <f t="shared" si="235"/>
        <v>1.1647019379244836</v>
      </c>
      <c r="N78">
        <f t="shared" si="224"/>
        <v>100630</v>
      </c>
      <c r="O78" t="str">
        <f t="shared" ref="O78:R78" si="272">IF(N78/60/60&gt;=1,INT(N78/60/60)&amp;"h","")
&amp;IF(INT(MOD(N78/60,60))&gt;0,INT(MOD(N78/60,60))&amp;"m","")
&amp;IF(INT(MOD(N78,60))&gt;0,INT(MOD(N78,60))&amp;"s","")</f>
        <v>27h57m10s</v>
      </c>
      <c r="P78">
        <f t="shared" si="237"/>
        <v>1.1647019379244836</v>
      </c>
      <c r="Q78">
        <f t="shared" si="226"/>
        <v>100630</v>
      </c>
      <c r="R78" t="str">
        <f t="shared" si="272"/>
        <v>27h57m10s</v>
      </c>
      <c r="S78">
        <f t="shared" si="227"/>
        <v>1.8635231006791737</v>
      </c>
      <c r="T78">
        <f t="shared" si="228"/>
        <v>6708</v>
      </c>
      <c r="U78" t="str">
        <f t="shared" ref="U78" si="273">IF(T78/60/60&gt;=1,INT(T78/60/60)&amp;"h","")
&amp;IF(INT(MOD(T78/60,60))&gt;0,INT(MOD(T78/60,60))&amp;"m","")
&amp;IF(INT(MOD(T78,60))&gt;0,INT(MOD(T78,60))&amp;"s","")</f>
        <v>1h51m48s</v>
      </c>
      <c r="V78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</v>
      </c>
      <c r="W78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</v>
      </c>
      <c r="X78" t="str">
        <f t="shared" si="230"/>
        <v>"77":15</v>
      </c>
      <c r="Y78" t="str">
        <f t="shared" ca="1" si="231"/>
        <v>"77":78540600</v>
      </c>
    </row>
    <row r="79" spans="1:25" x14ac:dyDescent="0.3">
      <c r="A79">
        <v>78</v>
      </c>
      <c r="B79">
        <f t="shared" ca="1" si="254"/>
        <v>1846800</v>
      </c>
      <c r="C79" t="str">
        <f t="shared" ca="1" si="220"/>
        <v>21d9h</v>
      </c>
      <c r="D79">
        <f t="shared" ca="1" si="232"/>
        <v>80387400</v>
      </c>
      <c r="E79" t="str">
        <f t="shared" ca="1" si="233"/>
        <v>930d9h50m</v>
      </c>
      <c r="F79">
        <v>432000</v>
      </c>
      <c r="G79" t="str">
        <f t="shared" ref="G79" si="274">IF(F79/60/60&gt;=1,INT(F79/60/60)&amp;"h","")
&amp;IF(INT(MOD(F79/60,60))&gt;0,INT(MOD(F79/60,60))&amp;"m","")
&amp;IF(INT(MOD(F79,60))&gt;0,INT(MOD(F79,60))&amp;"s","")</f>
        <v>120h</v>
      </c>
      <c r="H79">
        <v>15</v>
      </c>
      <c r="I79">
        <f t="shared" si="222"/>
        <v>216.5</v>
      </c>
      <c r="J79">
        <f t="shared" si="223"/>
        <v>2.2033846184130867</v>
      </c>
      <c r="K79">
        <f t="shared" si="248"/>
        <v>190372</v>
      </c>
      <c r="L79" t="str">
        <f t="shared" si="259"/>
        <v>52h52m52s</v>
      </c>
      <c r="M79">
        <f t="shared" si="235"/>
        <v>1.1530549185452388</v>
      </c>
      <c r="N79">
        <f t="shared" si="224"/>
        <v>99623</v>
      </c>
      <c r="O79" t="str">
        <f t="shared" ref="O79:R79" si="275">IF(N79/60/60&gt;=1,INT(N79/60/60)&amp;"h","")
&amp;IF(INT(MOD(N79/60,60))&gt;0,INT(MOD(N79/60,60))&amp;"m","")
&amp;IF(INT(MOD(N79,60))&gt;0,INT(MOD(N79,60))&amp;"s","")</f>
        <v>27h40m23s</v>
      </c>
      <c r="P79">
        <f t="shared" si="237"/>
        <v>1.1530549185452388</v>
      </c>
      <c r="Q79">
        <f t="shared" si="226"/>
        <v>99623</v>
      </c>
      <c r="R79" t="str">
        <f t="shared" si="275"/>
        <v>27h40m23s</v>
      </c>
      <c r="S79">
        <f t="shared" si="227"/>
        <v>1.8448878696723821</v>
      </c>
      <c r="T79">
        <f t="shared" si="228"/>
        <v>6641</v>
      </c>
      <c r="U79" t="str">
        <f t="shared" ref="U79" si="276">IF(T79/60/60&gt;=1,INT(T79/60/60)&amp;"h","")
&amp;IF(INT(MOD(T79/60,60))&gt;0,INT(MOD(T79/60,60))&amp;"m","")
&amp;IF(INT(MOD(T79,60))&gt;0,INT(MOD(T79,60))&amp;"s","")</f>
        <v>1h50m41s</v>
      </c>
      <c r="V79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</v>
      </c>
      <c r="W79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</v>
      </c>
      <c r="X79" t="str">
        <f t="shared" si="230"/>
        <v>"78":15</v>
      </c>
      <c r="Y79" t="str">
        <f t="shared" ca="1" si="231"/>
        <v>"78":80387400</v>
      </c>
    </row>
    <row r="80" spans="1:25" x14ac:dyDescent="0.3">
      <c r="A80">
        <v>79</v>
      </c>
      <c r="B80">
        <f t="shared" ca="1" si="254"/>
        <v>1846800</v>
      </c>
      <c r="C80" t="str">
        <f t="shared" ca="1" si="220"/>
        <v>21d9h</v>
      </c>
      <c r="D80">
        <f t="shared" ca="1" si="232"/>
        <v>82234200</v>
      </c>
      <c r="E80" t="str">
        <f t="shared" ca="1" si="233"/>
        <v>951d18h50m</v>
      </c>
      <c r="F80">
        <v>432000</v>
      </c>
      <c r="G80" t="str">
        <f t="shared" ref="G80" si="277">IF(F80/60/60&gt;=1,INT(F80/60/60)&amp;"h","")
&amp;IF(INT(MOD(F80/60,60))&gt;0,INT(MOD(F80/60,60))&amp;"m","")
&amp;IF(INT(MOD(F80,60))&gt;0,INT(MOD(F80,60))&amp;"s","")</f>
        <v>120h</v>
      </c>
      <c r="H80">
        <v>15</v>
      </c>
      <c r="I80">
        <f t="shared" si="222"/>
        <v>218.5</v>
      </c>
      <c r="J80">
        <f t="shared" si="223"/>
        <v>2.1945710799394345</v>
      </c>
      <c r="K80">
        <f t="shared" si="248"/>
        <v>189610</v>
      </c>
      <c r="L80" t="str">
        <f t="shared" si="259"/>
        <v>52h40m10s</v>
      </c>
      <c r="M80">
        <f t="shared" si="235"/>
        <v>1.1415243693597863</v>
      </c>
      <c r="N80">
        <f t="shared" si="224"/>
        <v>98627</v>
      </c>
      <c r="O80" t="str">
        <f t="shared" ref="O80:R80" si="278">IF(N80/60/60&gt;=1,INT(N80/60/60)&amp;"h","")
&amp;IF(INT(MOD(N80/60,60))&gt;0,INT(MOD(N80/60,60))&amp;"m","")
&amp;IF(INT(MOD(N80,60))&gt;0,INT(MOD(N80,60))&amp;"s","")</f>
        <v>27h23m47s</v>
      </c>
      <c r="P80">
        <f t="shared" si="237"/>
        <v>1.1415243693597863</v>
      </c>
      <c r="Q80">
        <f t="shared" si="226"/>
        <v>98627</v>
      </c>
      <c r="R80" t="str">
        <f t="shared" si="278"/>
        <v>27h23m47s</v>
      </c>
      <c r="S80">
        <f t="shared" si="227"/>
        <v>1.8264389909756582</v>
      </c>
      <c r="T80">
        <f t="shared" si="228"/>
        <v>6575</v>
      </c>
      <c r="U80" t="str">
        <f t="shared" ref="U80" si="279">IF(T80/60/60&gt;=1,INT(T80/60/60)&amp;"h","")
&amp;IF(INT(MOD(T80/60,60))&gt;0,INT(MOD(T80/60,60))&amp;"m","")
&amp;IF(INT(MOD(T80,60))&gt;0,INT(MOD(T80,60))&amp;"s","")</f>
        <v>1h49m35s</v>
      </c>
      <c r="V80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</v>
      </c>
      <c r="W80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</v>
      </c>
      <c r="X80" t="str">
        <f t="shared" si="230"/>
        <v>"79":15</v>
      </c>
      <c r="Y80" t="str">
        <f t="shared" ca="1" si="231"/>
        <v>"79":82234200</v>
      </c>
    </row>
    <row r="81" spans="1:25" x14ac:dyDescent="0.3">
      <c r="A81">
        <v>80</v>
      </c>
      <c r="B81">
        <f t="shared" ca="1" si="254"/>
        <v>1846800</v>
      </c>
      <c r="C81" t="str">
        <f t="shared" ca="1" si="220"/>
        <v>21d9h</v>
      </c>
      <c r="D81">
        <f t="shared" ca="1" si="232"/>
        <v>84081000</v>
      </c>
      <c r="E81" t="str">
        <f t="shared" ca="1" si="233"/>
        <v>973d3h50m</v>
      </c>
      <c r="F81">
        <v>518400</v>
      </c>
      <c r="G81" t="str">
        <f t="shared" ref="G81" si="280">IF(F81/60/60&gt;=1,INT(F81/60/60)&amp;"h","")
&amp;IF(INT(MOD(F81/60,60))&gt;0,INT(MOD(F81/60,60))&amp;"m","")
&amp;IF(INT(MOD(F81,60))&gt;0,INT(MOD(F81,60))&amp;"s","")</f>
        <v>144h</v>
      </c>
      <c r="H81">
        <v>15</v>
      </c>
      <c r="I81">
        <f t="shared" si="222"/>
        <v>220.5</v>
      </c>
      <c r="J81">
        <f t="shared" si="223"/>
        <v>2.1857927956196765</v>
      </c>
      <c r="K81">
        <f t="shared" si="248"/>
        <v>188852</v>
      </c>
      <c r="L81" t="str">
        <f t="shared" si="259"/>
        <v>52h27m32s</v>
      </c>
      <c r="M81">
        <f t="shared" si="235"/>
        <v>1.1301091256661884</v>
      </c>
      <c r="N81">
        <f t="shared" si="224"/>
        <v>97641</v>
      </c>
      <c r="O81" t="str">
        <f t="shared" ref="O81:R81" si="281">IF(N81/60/60&gt;=1,INT(N81/60/60)&amp;"h","")
&amp;IF(INT(MOD(N81/60,60))&gt;0,INT(MOD(N81/60,60))&amp;"m","")
&amp;IF(INT(MOD(N81,60))&gt;0,INT(MOD(N81,60))&amp;"s","")</f>
        <v>27h7m21s</v>
      </c>
      <c r="P81">
        <f t="shared" si="237"/>
        <v>1.1301091256661884</v>
      </c>
      <c r="Q81">
        <f t="shared" si="226"/>
        <v>97641</v>
      </c>
      <c r="R81" t="str">
        <f t="shared" si="281"/>
        <v>27h7m21s</v>
      </c>
      <c r="S81">
        <f t="shared" si="227"/>
        <v>1.8081746010659017</v>
      </c>
      <c r="T81">
        <f t="shared" si="228"/>
        <v>6509</v>
      </c>
      <c r="U81" t="str">
        <f t="shared" ref="U81" si="282">IF(T81/60/60&gt;=1,INT(T81/60/60)&amp;"h","")
&amp;IF(INT(MOD(T81/60,60))&gt;0,INT(MOD(T81/60,60))&amp;"m","")
&amp;IF(INT(MOD(T81,60))&gt;0,INT(MOD(T81,60))&amp;"s","")</f>
        <v>1h48m29s</v>
      </c>
      <c r="V81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</v>
      </c>
      <c r="W81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</v>
      </c>
      <c r="X81" t="str">
        <f t="shared" si="230"/>
        <v>"80":15</v>
      </c>
      <c r="Y81" t="str">
        <f t="shared" ca="1" si="231"/>
        <v>"80":84081000</v>
      </c>
    </row>
    <row r="82" spans="1:25" x14ac:dyDescent="0.3">
      <c r="A82">
        <v>81</v>
      </c>
      <c r="B82">
        <f t="shared" ca="1" si="254"/>
        <v>1846800</v>
      </c>
      <c r="C82" t="str">
        <f t="shared" ca="1" si="220"/>
        <v>21d9h</v>
      </c>
      <c r="D82">
        <f t="shared" ca="1" si="232"/>
        <v>85927800</v>
      </c>
      <c r="E82" t="str">
        <f t="shared" ca="1" si="233"/>
        <v>994d12h50m</v>
      </c>
      <c r="F82">
        <v>518400</v>
      </c>
      <c r="G82" t="str">
        <f t="shared" ref="G82" si="283">IF(F82/60/60&gt;=1,INT(F82/60/60)&amp;"h","")
&amp;IF(INT(MOD(F82/60,60))&gt;0,INT(MOD(F82/60,60))&amp;"m","")
&amp;IF(INT(MOD(F82,60))&gt;0,INT(MOD(F82,60))&amp;"s","")</f>
        <v>144h</v>
      </c>
      <c r="H82">
        <v>15</v>
      </c>
      <c r="I82">
        <f t="shared" si="222"/>
        <v>222.5</v>
      </c>
      <c r="J82">
        <f t="shared" si="223"/>
        <v>2.1770496244371977</v>
      </c>
      <c r="K82">
        <f t="shared" si="248"/>
        <v>188097</v>
      </c>
      <c r="L82" t="str">
        <f t="shared" si="259"/>
        <v>52h14m57s</v>
      </c>
      <c r="M82">
        <f t="shared" si="235"/>
        <v>1.1188080344095266</v>
      </c>
      <c r="N82">
        <f t="shared" si="224"/>
        <v>96665</v>
      </c>
      <c r="O82" t="str">
        <f t="shared" ref="O82:R82" si="284">IF(N82/60/60&gt;=1,INT(N82/60/60)&amp;"h","")
&amp;IF(INT(MOD(N82/60,60))&gt;0,INT(MOD(N82/60,60))&amp;"m","")
&amp;IF(INT(MOD(N82,60))&gt;0,INT(MOD(N82,60))&amp;"s","")</f>
        <v>26h51m5s</v>
      </c>
      <c r="P82">
        <f t="shared" si="237"/>
        <v>1.1188080344095266</v>
      </c>
      <c r="Q82">
        <f t="shared" si="226"/>
        <v>96665</v>
      </c>
      <c r="R82" t="str">
        <f t="shared" si="284"/>
        <v>26h51m5s</v>
      </c>
      <c r="S82">
        <f t="shared" si="227"/>
        <v>1.7900928550552426</v>
      </c>
      <c r="T82">
        <f t="shared" si="228"/>
        <v>6444</v>
      </c>
      <c r="U82" t="str">
        <f t="shared" ref="U82" si="285">IF(T82/60/60&gt;=1,INT(T82/60/60)&amp;"h","")
&amp;IF(INT(MOD(T82/60,60))&gt;0,INT(MOD(T82/60,60))&amp;"m","")
&amp;IF(INT(MOD(T82,60))&gt;0,INT(MOD(T82,60))&amp;"s","")</f>
        <v>1h47m24s</v>
      </c>
      <c r="V82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</v>
      </c>
      <c r="W82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</v>
      </c>
      <c r="X82" t="str">
        <f t="shared" si="230"/>
        <v>"81":15</v>
      </c>
      <c r="Y82" t="str">
        <f t="shared" ca="1" si="231"/>
        <v>"81":85927800</v>
      </c>
    </row>
    <row r="83" spans="1:25" x14ac:dyDescent="0.3">
      <c r="A83">
        <v>82</v>
      </c>
      <c r="B83">
        <f t="shared" ca="1" si="254"/>
        <v>1846800</v>
      </c>
      <c r="C83" t="str">
        <f t="shared" ca="1" si="220"/>
        <v>21d9h</v>
      </c>
      <c r="D83">
        <f t="shared" ca="1" si="232"/>
        <v>87774600</v>
      </c>
      <c r="E83" t="str">
        <f t="shared" ca="1" si="233"/>
        <v>1015d21h50m</v>
      </c>
      <c r="F83">
        <v>518400</v>
      </c>
      <c r="G83" t="str">
        <f t="shared" ref="G83" si="286">IF(F83/60/60&gt;=1,INT(F83/60/60)&amp;"h","")
&amp;IF(INT(MOD(F83/60,60))&gt;0,INT(MOD(F83/60,60))&amp;"m","")
&amp;IF(INT(MOD(F83,60))&gt;0,INT(MOD(F83,60))&amp;"s","")</f>
        <v>144h</v>
      </c>
      <c r="H83">
        <v>15</v>
      </c>
      <c r="I83">
        <f t="shared" si="222"/>
        <v>224.5</v>
      </c>
      <c r="J83">
        <f t="shared" si="223"/>
        <v>2.1683414259394489</v>
      </c>
      <c r="K83">
        <f t="shared" si="248"/>
        <v>187344</v>
      </c>
      <c r="L83" t="str">
        <f t="shared" si="259"/>
        <v>52h2m24s</v>
      </c>
      <c r="M83">
        <f t="shared" si="235"/>
        <v>1.1076199540654312</v>
      </c>
      <c r="N83">
        <f t="shared" si="224"/>
        <v>95698</v>
      </c>
      <c r="O83" t="str">
        <f t="shared" ref="O83:R83" si="287">IF(N83/60/60&gt;=1,INT(N83/60/60)&amp;"h","")
&amp;IF(INT(MOD(N83/60,60))&gt;0,INT(MOD(N83/60,60))&amp;"m","")
&amp;IF(INT(MOD(N83,60))&gt;0,INT(MOD(N83,60))&amp;"s","")</f>
        <v>26h34m58s</v>
      </c>
      <c r="P83">
        <f t="shared" si="237"/>
        <v>1.1076199540654312</v>
      </c>
      <c r="Q83">
        <f t="shared" si="226"/>
        <v>95698</v>
      </c>
      <c r="R83" t="str">
        <f t="shared" si="287"/>
        <v>26h34m58s</v>
      </c>
      <c r="S83">
        <f t="shared" si="227"/>
        <v>1.7721919265046902</v>
      </c>
      <c r="T83">
        <f t="shared" si="228"/>
        <v>6379</v>
      </c>
      <c r="U83" t="str">
        <f t="shared" ref="U83" si="288">IF(T83/60/60&gt;=1,INT(T83/60/60)&amp;"h","")
&amp;IF(INT(MOD(T83/60,60))&gt;0,INT(MOD(T83/60,60))&amp;"m","")
&amp;IF(INT(MOD(T83,60))&gt;0,INT(MOD(T83,60))&amp;"s","")</f>
        <v>1h46m19s</v>
      </c>
      <c r="V83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</v>
      </c>
      <c r="W83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</v>
      </c>
      <c r="X83" t="str">
        <f t="shared" si="230"/>
        <v>"82":15</v>
      </c>
      <c r="Y83" t="str">
        <f t="shared" ca="1" si="231"/>
        <v>"82":87774600</v>
      </c>
    </row>
    <row r="84" spans="1:25" x14ac:dyDescent="0.3">
      <c r="A84">
        <v>83</v>
      </c>
      <c r="B84">
        <f t="shared" ca="1" si="254"/>
        <v>1846800</v>
      </c>
      <c r="C84" t="str">
        <f t="shared" ca="1" si="220"/>
        <v>21d9h</v>
      </c>
      <c r="D84">
        <f t="shared" ca="1" si="232"/>
        <v>89621400</v>
      </c>
      <c r="E84" t="str">
        <f t="shared" ca="1" si="233"/>
        <v>1037d6h50m</v>
      </c>
      <c r="F84">
        <v>518400</v>
      </c>
      <c r="G84" t="str">
        <f t="shared" ref="G84" si="289">IF(F84/60/60&gt;=1,INT(F84/60/60)&amp;"h","")
&amp;IF(INT(MOD(F84/60,60))&gt;0,INT(MOD(F84/60,60))&amp;"m","")
&amp;IF(INT(MOD(F84,60))&gt;0,INT(MOD(F84,60))&amp;"s","")</f>
        <v>144h</v>
      </c>
      <c r="H84">
        <v>15</v>
      </c>
      <c r="I84">
        <f t="shared" si="222"/>
        <v>226.5</v>
      </c>
      <c r="J84">
        <f t="shared" si="223"/>
        <v>2.159668060235691</v>
      </c>
      <c r="K84">
        <f t="shared" si="248"/>
        <v>186595</v>
      </c>
      <c r="L84" t="str">
        <f t="shared" si="259"/>
        <v>51h49m55s</v>
      </c>
      <c r="M84">
        <f t="shared" si="235"/>
        <v>1.0965437545247769</v>
      </c>
      <c r="N84">
        <f t="shared" si="224"/>
        <v>94741</v>
      </c>
      <c r="O84" t="str">
        <f t="shared" ref="O84:R84" si="290">IF(N84/60/60&gt;=1,INT(N84/60/60)&amp;"h","")
&amp;IF(INT(MOD(N84/60,60))&gt;0,INT(MOD(N84/60,60))&amp;"m","")
&amp;IF(INT(MOD(N84,60))&gt;0,INT(MOD(N84,60))&amp;"s","")</f>
        <v>26h19m1s</v>
      </c>
      <c r="P84">
        <f t="shared" si="237"/>
        <v>1.0965437545247769</v>
      </c>
      <c r="Q84">
        <f t="shared" si="226"/>
        <v>94741</v>
      </c>
      <c r="R84" t="str">
        <f t="shared" si="290"/>
        <v>26h19m1s</v>
      </c>
      <c r="S84">
        <f t="shared" si="227"/>
        <v>1.7544700072396433</v>
      </c>
      <c r="T84">
        <f t="shared" si="228"/>
        <v>6316</v>
      </c>
      <c r="U84" t="str">
        <f t="shared" ref="U84" si="291">IF(T84/60/60&gt;=1,INT(T84/60/60)&amp;"h","")
&amp;IF(INT(MOD(T84/60,60))&gt;0,INT(MOD(T84/60,60))&amp;"m","")
&amp;IF(INT(MOD(T84,60))&gt;0,INT(MOD(T84,60))&amp;"s","")</f>
        <v>1h45m16s</v>
      </c>
      <c r="V84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</v>
      </c>
      <c r="W84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</v>
      </c>
      <c r="X84" t="str">
        <f t="shared" si="230"/>
        <v>"83":15</v>
      </c>
      <c r="Y84" t="str">
        <f t="shared" ca="1" si="231"/>
        <v>"83":89621400</v>
      </c>
    </row>
    <row r="85" spans="1:25" x14ac:dyDescent="0.3">
      <c r="A85">
        <v>84</v>
      </c>
      <c r="B85">
        <f t="shared" ca="1" si="254"/>
        <v>1846800</v>
      </c>
      <c r="C85" t="str">
        <f t="shared" ca="1" si="220"/>
        <v>21d9h</v>
      </c>
      <c r="D85">
        <f t="shared" ca="1" si="232"/>
        <v>91468200</v>
      </c>
      <c r="E85" t="str">
        <f t="shared" ca="1" si="233"/>
        <v>1058d15h50m</v>
      </c>
      <c r="F85">
        <v>518400</v>
      </c>
      <c r="G85" t="str">
        <f t="shared" ref="G85" si="292">IF(F85/60/60&gt;=1,INT(F85/60/60)&amp;"h","")
&amp;IF(INT(MOD(F85/60,60))&gt;0,INT(MOD(F85/60,60))&amp;"m","")
&amp;IF(INT(MOD(F85,60))&gt;0,INT(MOD(F85,60))&amp;"s","")</f>
        <v>144h</v>
      </c>
      <c r="H85">
        <v>15</v>
      </c>
      <c r="I85">
        <f t="shared" si="222"/>
        <v>228.5</v>
      </c>
      <c r="J85">
        <f t="shared" si="223"/>
        <v>2.1510293879947482</v>
      </c>
      <c r="K85">
        <f t="shared" si="248"/>
        <v>185848</v>
      </c>
      <c r="L85" t="str">
        <f t="shared" si="259"/>
        <v>51h37m28s</v>
      </c>
      <c r="M85">
        <f t="shared" si="235"/>
        <v>1.0855783169795292</v>
      </c>
      <c r="N85">
        <f t="shared" si="224"/>
        <v>93793</v>
      </c>
      <c r="O85" t="str">
        <f t="shared" ref="O85:R85" si="293">IF(N85/60/60&gt;=1,INT(N85/60/60)&amp;"h","")
&amp;IF(INT(MOD(N85/60,60))&gt;0,INT(MOD(N85/60,60))&amp;"m","")
&amp;IF(INT(MOD(N85,60))&gt;0,INT(MOD(N85,60))&amp;"s","")</f>
        <v>26h3m13s</v>
      </c>
      <c r="P85">
        <f t="shared" si="237"/>
        <v>1.0855783169795292</v>
      </c>
      <c r="Q85">
        <f t="shared" si="226"/>
        <v>93793</v>
      </c>
      <c r="R85" t="str">
        <f t="shared" si="293"/>
        <v>26h3m13s</v>
      </c>
      <c r="S85">
        <f t="shared" si="227"/>
        <v>1.7369253071672468</v>
      </c>
      <c r="T85">
        <f t="shared" si="228"/>
        <v>6252</v>
      </c>
      <c r="U85" t="str">
        <f t="shared" ref="U85" si="294">IF(T85/60/60&gt;=1,INT(T85/60/60)&amp;"h","")
&amp;IF(INT(MOD(T85/60,60))&gt;0,INT(MOD(T85/60,60))&amp;"m","")
&amp;IF(INT(MOD(T85,60))&gt;0,INT(MOD(T85,60))&amp;"s","")</f>
        <v>1h44m12s</v>
      </c>
      <c r="V85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</v>
      </c>
      <c r="W85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</v>
      </c>
      <c r="X85" t="str">
        <f t="shared" si="230"/>
        <v>"84":15</v>
      </c>
      <c r="Y85" t="str">
        <f t="shared" ca="1" si="231"/>
        <v>"84":91468200</v>
      </c>
    </row>
    <row r="86" spans="1:25" x14ac:dyDescent="0.3">
      <c r="A86">
        <v>85</v>
      </c>
      <c r="B86">
        <f t="shared" ca="1" si="254"/>
        <v>1846800</v>
      </c>
      <c r="C86" t="str">
        <f t="shared" ca="1" si="220"/>
        <v>21d9h</v>
      </c>
      <c r="D86">
        <f t="shared" ca="1" si="232"/>
        <v>93315000</v>
      </c>
      <c r="E86" t="str">
        <f t="shared" ca="1" si="233"/>
        <v>1080d50m</v>
      </c>
      <c r="F86">
        <v>518400</v>
      </c>
      <c r="G86" t="str">
        <f t="shared" ref="G86" si="295">IF(F86/60/60&gt;=1,INT(F86/60/60)&amp;"h","")
&amp;IF(INT(MOD(F86/60,60))&gt;0,INT(MOD(F86/60,60))&amp;"m","")
&amp;IF(INT(MOD(F86,60))&gt;0,INT(MOD(F86,60))&amp;"s","")</f>
        <v>144h</v>
      </c>
      <c r="H86">
        <v>15</v>
      </c>
      <c r="I86">
        <f t="shared" si="222"/>
        <v>230.5</v>
      </c>
      <c r="J86">
        <f t="shared" si="223"/>
        <v>2.1424252704427693</v>
      </c>
      <c r="K86">
        <f t="shared" si="248"/>
        <v>185105</v>
      </c>
      <c r="L86" t="str">
        <f t="shared" si="259"/>
        <v>51h25m5s</v>
      </c>
      <c r="M86">
        <f t="shared" si="235"/>
        <v>1.0747225338097339</v>
      </c>
      <c r="N86">
        <f t="shared" si="224"/>
        <v>92856</v>
      </c>
      <c r="O86" t="str">
        <f t="shared" ref="O86:R86" si="296">IF(N86/60/60&gt;=1,INT(N86/60/60)&amp;"h","")
&amp;IF(INT(MOD(N86/60,60))&gt;0,INT(MOD(N86/60,60))&amp;"m","")
&amp;IF(INT(MOD(N86,60))&gt;0,INT(MOD(N86,60))&amp;"s","")</f>
        <v>25h47m36s</v>
      </c>
      <c r="P86">
        <f t="shared" si="237"/>
        <v>1.0747225338097339</v>
      </c>
      <c r="Q86">
        <f t="shared" si="226"/>
        <v>92856</v>
      </c>
      <c r="R86" t="str">
        <f t="shared" si="296"/>
        <v>25h47m36s</v>
      </c>
      <c r="S86">
        <f t="shared" si="227"/>
        <v>1.7195560540955743</v>
      </c>
      <c r="T86">
        <f t="shared" si="228"/>
        <v>6190</v>
      </c>
      <c r="U86" t="str">
        <f t="shared" ref="U86" si="297">IF(T86/60/60&gt;=1,INT(T86/60/60)&amp;"h","")
&amp;IF(INT(MOD(T86/60,60))&gt;0,INT(MOD(T86/60,60))&amp;"m","")
&amp;IF(INT(MOD(T86,60))&gt;0,INT(MOD(T86,60))&amp;"s","")</f>
        <v>1h43m10s</v>
      </c>
      <c r="V86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</v>
      </c>
      <c r="W86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</v>
      </c>
      <c r="X86" t="str">
        <f t="shared" si="230"/>
        <v>"85":15</v>
      </c>
      <c r="Y86" t="str">
        <f t="shared" ca="1" si="231"/>
        <v>"85":93315000</v>
      </c>
    </row>
    <row r="87" spans="1:25" x14ac:dyDescent="0.3">
      <c r="A87">
        <v>86</v>
      </c>
      <c r="B87">
        <f t="shared" ca="1" si="254"/>
        <v>1846800</v>
      </c>
      <c r="C87" t="str">
        <f t="shared" ca="1" si="220"/>
        <v>21d9h</v>
      </c>
      <c r="D87">
        <f t="shared" ca="1" si="232"/>
        <v>95161800</v>
      </c>
      <c r="E87" t="str">
        <f t="shared" ca="1" si="233"/>
        <v>1101d9h50m</v>
      </c>
      <c r="F87">
        <v>518400</v>
      </c>
      <c r="G87" t="str">
        <f t="shared" ref="G87" si="298">IF(F87/60/60&gt;=1,INT(F87/60/60)&amp;"h","")
&amp;IF(INT(MOD(F87/60,60))&gt;0,INT(MOD(F87/60,60))&amp;"m","")
&amp;IF(INT(MOD(F87,60))&gt;0,INT(MOD(F87,60))&amp;"s","")</f>
        <v>144h</v>
      </c>
      <c r="H87">
        <v>15</v>
      </c>
      <c r="I87">
        <f t="shared" si="222"/>
        <v>232.5</v>
      </c>
      <c r="J87">
        <f t="shared" si="223"/>
        <v>2.1338555693609984</v>
      </c>
      <c r="K87">
        <f t="shared" si="248"/>
        <v>184365</v>
      </c>
      <c r="L87" t="str">
        <f t="shared" si="259"/>
        <v>51h12m45s</v>
      </c>
      <c r="M87">
        <f t="shared" si="235"/>
        <v>1.0639753084716366</v>
      </c>
      <c r="N87">
        <f t="shared" si="224"/>
        <v>91927</v>
      </c>
      <c r="O87" t="str">
        <f t="shared" ref="O87:R87" si="299">IF(N87/60/60&gt;=1,INT(N87/60/60)&amp;"h","")
&amp;IF(INT(MOD(N87/60,60))&gt;0,INT(MOD(N87/60,60))&amp;"m","")
&amp;IF(INT(MOD(N87,60))&gt;0,INT(MOD(N87,60))&amp;"s","")</f>
        <v>25h32m7s</v>
      </c>
      <c r="P87">
        <f t="shared" si="237"/>
        <v>1.0639753084716366</v>
      </c>
      <c r="Q87">
        <f t="shared" si="226"/>
        <v>91927</v>
      </c>
      <c r="R87" t="str">
        <f t="shared" si="299"/>
        <v>25h32m7s</v>
      </c>
      <c r="S87">
        <f t="shared" si="227"/>
        <v>1.7023604935546186</v>
      </c>
      <c r="T87">
        <f t="shared" si="228"/>
        <v>6128</v>
      </c>
      <c r="U87" t="str">
        <f t="shared" ref="U87" si="300">IF(T87/60/60&gt;=1,INT(T87/60/60)&amp;"h","")
&amp;IF(INT(MOD(T87/60,60))&gt;0,INT(MOD(T87/60,60))&amp;"m","")
&amp;IF(INT(MOD(T87,60))&gt;0,INT(MOD(T87,60))&amp;"s","")</f>
        <v>1h42m8s</v>
      </c>
      <c r="V87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</v>
      </c>
      <c r="W87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</v>
      </c>
      <c r="X87" t="str">
        <f t="shared" si="230"/>
        <v>"86":15</v>
      </c>
      <c r="Y87" t="str">
        <f t="shared" ca="1" si="231"/>
        <v>"86":95161800</v>
      </c>
    </row>
    <row r="88" spans="1:25" x14ac:dyDescent="0.3">
      <c r="A88">
        <v>87</v>
      </c>
      <c r="B88">
        <f t="shared" ca="1" si="254"/>
        <v>1846800</v>
      </c>
      <c r="C88" t="str">
        <f t="shared" ca="1" si="220"/>
        <v>21d9h</v>
      </c>
      <c r="D88">
        <f t="shared" ca="1" si="232"/>
        <v>97008600</v>
      </c>
      <c r="E88" t="str">
        <f t="shared" ca="1" si="233"/>
        <v>1122d18h50m</v>
      </c>
      <c r="F88">
        <v>518400</v>
      </c>
      <c r="G88" t="str">
        <f t="shared" ref="G88" si="301">IF(F88/60/60&gt;=1,INT(F88/60/60)&amp;"h","")
&amp;IF(INT(MOD(F88/60,60))&gt;0,INT(MOD(F88/60,60))&amp;"m","")
&amp;IF(INT(MOD(F88,60))&gt;0,INT(MOD(F88,60))&amp;"s","")</f>
        <v>144h</v>
      </c>
      <c r="H88">
        <v>15</v>
      </c>
      <c r="I88">
        <f t="shared" si="222"/>
        <v>234.5</v>
      </c>
      <c r="J88">
        <f t="shared" si="223"/>
        <v>2.1253201470835545</v>
      </c>
      <c r="K88">
        <f t="shared" si="248"/>
        <v>183627</v>
      </c>
      <c r="L88" t="str">
        <f t="shared" si="259"/>
        <v>51h27s</v>
      </c>
      <c r="M88">
        <f t="shared" si="235"/>
        <v>1.0533355553869201</v>
      </c>
      <c r="N88">
        <f t="shared" si="224"/>
        <v>91008</v>
      </c>
      <c r="O88" t="str">
        <f t="shared" ref="O88:R88" si="302">IF(N88/60/60&gt;=1,INT(N88/60/60)&amp;"h","")
&amp;IF(INT(MOD(N88/60,60))&gt;0,INT(MOD(N88/60,60))&amp;"m","")
&amp;IF(INT(MOD(N88,60))&gt;0,INT(MOD(N88,60))&amp;"s","")</f>
        <v>25h16m48s</v>
      </c>
      <c r="P88">
        <f t="shared" si="237"/>
        <v>1.0533355553869201</v>
      </c>
      <c r="Q88">
        <f t="shared" si="226"/>
        <v>91008</v>
      </c>
      <c r="R88" t="str">
        <f t="shared" si="302"/>
        <v>25h16m48s</v>
      </c>
      <c r="S88">
        <f t="shared" si="227"/>
        <v>1.6853368886190725</v>
      </c>
      <c r="T88">
        <f t="shared" si="228"/>
        <v>6067</v>
      </c>
      <c r="U88" t="str">
        <f t="shared" ref="U88" si="303">IF(T88/60/60&gt;=1,INT(T88/60/60)&amp;"h","")
&amp;IF(INT(MOD(T88/60,60))&gt;0,INT(MOD(T88/60,60))&amp;"m","")
&amp;IF(INT(MOD(T88,60))&gt;0,INT(MOD(T88,60))&amp;"s","")</f>
        <v>1h41m7s</v>
      </c>
      <c r="V88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</v>
      </c>
      <c r="W88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</v>
      </c>
      <c r="X88" t="str">
        <f t="shared" si="230"/>
        <v>"87":15</v>
      </c>
      <c r="Y88" t="str">
        <f t="shared" ca="1" si="231"/>
        <v>"87":97008600</v>
      </c>
    </row>
    <row r="89" spans="1:25" x14ac:dyDescent="0.3">
      <c r="A89">
        <v>88</v>
      </c>
      <c r="B89">
        <f t="shared" ca="1" si="254"/>
        <v>1846800</v>
      </c>
      <c r="C89" t="str">
        <f t="shared" ca="1" si="220"/>
        <v>21d9h</v>
      </c>
      <c r="D89">
        <f t="shared" ca="1" si="232"/>
        <v>98855400</v>
      </c>
      <c r="E89" t="str">
        <f t="shared" ca="1" si="233"/>
        <v>1144d3h50m</v>
      </c>
      <c r="F89">
        <v>518400</v>
      </c>
      <c r="G89" t="str">
        <f t="shared" ref="G89" si="304">IF(F89/60/60&gt;=1,INT(F89/60/60)&amp;"h","")
&amp;IF(INT(MOD(F89/60,60))&gt;0,INT(MOD(F89/60,60))&amp;"m","")
&amp;IF(INT(MOD(F89,60))&gt;0,INT(MOD(F89,60))&amp;"s","")</f>
        <v>144h</v>
      </c>
      <c r="H89">
        <v>15</v>
      </c>
      <c r="I89">
        <f t="shared" si="222"/>
        <v>236.5</v>
      </c>
      <c r="J89">
        <f t="shared" si="223"/>
        <v>2.1168188664952203</v>
      </c>
      <c r="K89">
        <f t="shared" si="248"/>
        <v>182893</v>
      </c>
      <c r="L89" t="str">
        <f t="shared" si="259"/>
        <v>50h48m13s</v>
      </c>
      <c r="M89">
        <f t="shared" si="235"/>
        <v>1.042802199833051</v>
      </c>
      <c r="N89">
        <f t="shared" si="224"/>
        <v>90098</v>
      </c>
      <c r="O89" t="str">
        <f t="shared" ref="O89:R89" si="305">IF(N89/60/60&gt;=1,INT(N89/60/60)&amp;"h","")
&amp;IF(INT(MOD(N89/60,60))&gt;0,INT(MOD(N89/60,60))&amp;"m","")
&amp;IF(INT(MOD(N89,60))&gt;0,INT(MOD(N89,60))&amp;"s","")</f>
        <v>25h1m38s</v>
      </c>
      <c r="P89">
        <f t="shared" si="237"/>
        <v>1.042802199833051</v>
      </c>
      <c r="Q89">
        <f t="shared" si="226"/>
        <v>90098</v>
      </c>
      <c r="R89" t="str">
        <f t="shared" si="305"/>
        <v>25h1m38s</v>
      </c>
      <c r="S89">
        <f t="shared" si="227"/>
        <v>1.6684835197328818</v>
      </c>
      <c r="T89">
        <f t="shared" si="228"/>
        <v>6006</v>
      </c>
      <c r="U89" t="str">
        <f t="shared" ref="U89" si="306">IF(T89/60/60&gt;=1,INT(T89/60/60)&amp;"h","")
&amp;IF(INT(MOD(T89/60,60))&gt;0,INT(MOD(T89/60,60))&amp;"m","")
&amp;IF(INT(MOD(T89,60))&gt;0,INT(MOD(T89,60))&amp;"s","")</f>
        <v>1h40m6s</v>
      </c>
      <c r="V89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</v>
      </c>
      <c r="W89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</v>
      </c>
      <c r="X89" t="str">
        <f t="shared" si="230"/>
        <v>"88":15</v>
      </c>
      <c r="Y89" t="str">
        <f t="shared" ca="1" si="231"/>
        <v>"88":98855400</v>
      </c>
    </row>
    <row r="90" spans="1:25" x14ac:dyDescent="0.3">
      <c r="A90">
        <v>89</v>
      </c>
      <c r="B90">
        <f t="shared" ca="1" si="254"/>
        <v>1846800</v>
      </c>
      <c r="C90" t="str">
        <f t="shared" ca="1" si="220"/>
        <v>21d9h</v>
      </c>
      <c r="D90">
        <f t="shared" ca="1" si="232"/>
        <v>100702200</v>
      </c>
      <c r="E90" t="str">
        <f t="shared" ca="1" si="233"/>
        <v>1165d12h50m</v>
      </c>
      <c r="F90">
        <v>518400</v>
      </c>
      <c r="G90" t="str">
        <f t="shared" ref="G90" si="307">IF(F90/60/60&gt;=1,INT(F90/60/60)&amp;"h","")
&amp;IF(INT(MOD(F90/60,60))&gt;0,INT(MOD(F90/60,60))&amp;"m","")
&amp;IF(INT(MOD(F90,60))&gt;0,INT(MOD(F90,60))&amp;"s","")</f>
        <v>144h</v>
      </c>
      <c r="H90">
        <v>15</v>
      </c>
      <c r="I90">
        <f t="shared" si="222"/>
        <v>238.5</v>
      </c>
      <c r="J90">
        <f t="shared" si="223"/>
        <v>2.1083515910292396</v>
      </c>
      <c r="K90">
        <f t="shared" si="248"/>
        <v>182161</v>
      </c>
      <c r="L90" t="str">
        <f t="shared" si="259"/>
        <v>50h36m1s</v>
      </c>
      <c r="M90">
        <f t="shared" si="235"/>
        <v>1.0323741778347204</v>
      </c>
      <c r="N90">
        <f t="shared" si="224"/>
        <v>89197</v>
      </c>
      <c r="O90" t="str">
        <f t="shared" ref="O90:R90" si="308">IF(N90/60/60&gt;=1,INT(N90/60/60)&amp;"h","")
&amp;IF(INT(MOD(N90/60,60))&gt;0,INT(MOD(N90/60,60))&amp;"m","")
&amp;IF(INT(MOD(N90,60))&gt;0,INT(MOD(N90,60))&amp;"s","")</f>
        <v>24h46m37s</v>
      </c>
      <c r="P90">
        <f t="shared" si="237"/>
        <v>1.0323741778347204</v>
      </c>
      <c r="Q90">
        <f t="shared" si="226"/>
        <v>89197</v>
      </c>
      <c r="R90" t="str">
        <f t="shared" si="308"/>
        <v>24h46m37s</v>
      </c>
      <c r="S90">
        <f t="shared" si="227"/>
        <v>1.651798684535553</v>
      </c>
      <c r="T90">
        <f t="shared" si="228"/>
        <v>5946</v>
      </c>
      <c r="U90" t="str">
        <f t="shared" ref="U90" si="309">IF(T90/60/60&gt;=1,INT(T90/60/60)&amp;"h","")
&amp;IF(INT(MOD(T90/60,60))&gt;0,INT(MOD(T90/60,60))&amp;"m","")
&amp;IF(INT(MOD(T90,60))&gt;0,INT(MOD(T90,60))&amp;"s","")</f>
        <v>1h39m6s</v>
      </c>
      <c r="V90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</v>
      </c>
      <c r="W90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</v>
      </c>
      <c r="X90" t="str">
        <f t="shared" si="230"/>
        <v>"89":15</v>
      </c>
      <c r="Y90" t="str">
        <f t="shared" ca="1" si="231"/>
        <v>"89":100702200</v>
      </c>
    </row>
    <row r="91" spans="1:25" x14ac:dyDescent="0.3">
      <c r="A91">
        <v>90</v>
      </c>
      <c r="B91">
        <f t="shared" ca="1" si="254"/>
        <v>1846800</v>
      </c>
      <c r="C91" t="str">
        <f t="shared" ca="1" si="220"/>
        <v>21d9h</v>
      </c>
      <c r="D91">
        <f t="shared" ca="1" si="232"/>
        <v>102549000</v>
      </c>
      <c r="E91" t="str">
        <f t="shared" ca="1" si="233"/>
        <v>1186d21h50m</v>
      </c>
      <c r="F91">
        <v>518400</v>
      </c>
      <c r="G91" t="str">
        <f t="shared" ref="G91" si="310">IF(F91/60/60&gt;=1,INT(F91/60/60)&amp;"h","")
&amp;IF(INT(MOD(F91/60,60))&gt;0,INT(MOD(F91/60,60))&amp;"m","")
&amp;IF(INT(MOD(F91,60))&gt;0,INT(MOD(F91,60))&amp;"s","")</f>
        <v>144h</v>
      </c>
      <c r="H91">
        <v>15</v>
      </c>
      <c r="I91">
        <f t="shared" si="222"/>
        <v>240.5</v>
      </c>
      <c r="J91">
        <f t="shared" si="223"/>
        <v>2.0999181846651225</v>
      </c>
      <c r="K91">
        <f t="shared" si="248"/>
        <v>181432</v>
      </c>
      <c r="L91" t="str">
        <f t="shared" si="259"/>
        <v>50h23m52s</v>
      </c>
      <c r="M91">
        <f t="shared" si="235"/>
        <v>1.0220504360563731</v>
      </c>
      <c r="N91">
        <f t="shared" si="224"/>
        <v>88305</v>
      </c>
      <c r="O91" t="str">
        <f t="shared" ref="O91:R91" si="311">IF(N91/60/60&gt;=1,INT(N91/60/60)&amp;"h","")
&amp;IF(INT(MOD(N91/60,60))&gt;0,INT(MOD(N91/60,60))&amp;"m","")
&amp;IF(INT(MOD(N91,60))&gt;0,INT(MOD(N91,60))&amp;"s","")</f>
        <v>24h31m45s</v>
      </c>
      <c r="P91">
        <f t="shared" si="237"/>
        <v>1.0220504360563731</v>
      </c>
      <c r="Q91">
        <f t="shared" si="226"/>
        <v>88305</v>
      </c>
      <c r="R91" t="str">
        <f t="shared" si="311"/>
        <v>24h31m45s</v>
      </c>
      <c r="S91">
        <f t="shared" si="227"/>
        <v>1.6352806976901975</v>
      </c>
      <c r="T91">
        <f t="shared" si="228"/>
        <v>5887</v>
      </c>
      <c r="U91" t="str">
        <f t="shared" ref="U91" si="312">IF(T91/60/60&gt;=1,INT(T91/60/60)&amp;"h","")
&amp;IF(INT(MOD(T91/60,60))&gt;0,INT(MOD(T91/60,60))&amp;"m","")
&amp;IF(INT(MOD(T91,60))&gt;0,INT(MOD(T91,60))&amp;"s","")</f>
        <v>1h38m7s</v>
      </c>
      <c r="V91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,"90":15</v>
      </c>
      <c r="W91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</v>
      </c>
      <c r="X91" t="str">
        <f t="shared" si="230"/>
        <v>"90":15</v>
      </c>
      <c r="Y91" t="str">
        <f t="shared" ca="1" si="231"/>
        <v>"90":102549000</v>
      </c>
    </row>
    <row r="92" spans="1:25" x14ac:dyDescent="0.3">
      <c r="A92">
        <v>91</v>
      </c>
      <c r="B92">
        <f t="shared" ca="1" si="254"/>
        <v>1846800</v>
      </c>
      <c r="C92" t="str">
        <f t="shared" ca="1" si="220"/>
        <v>21d9h</v>
      </c>
      <c r="D92">
        <f t="shared" ca="1" si="232"/>
        <v>104395800</v>
      </c>
      <c r="E92" t="str">
        <f t="shared" ca="1" si="233"/>
        <v>1208d6h50m</v>
      </c>
      <c r="F92">
        <v>518400</v>
      </c>
      <c r="G92" t="str">
        <f t="shared" ref="G92" si="313">IF(F92/60/60&gt;=1,INT(F92/60/60)&amp;"h","")
&amp;IF(INT(MOD(F92/60,60))&gt;0,INT(MOD(F92/60,60))&amp;"m","")
&amp;IF(INT(MOD(F92,60))&gt;0,INT(MOD(F92,60))&amp;"s","")</f>
        <v>144h</v>
      </c>
      <c r="H92">
        <v>15</v>
      </c>
      <c r="I92">
        <f t="shared" si="222"/>
        <v>242.5</v>
      </c>
      <c r="J92">
        <f t="shared" si="223"/>
        <v>2.0915185119264619</v>
      </c>
      <c r="K92">
        <f t="shared" si="248"/>
        <v>180707</v>
      </c>
      <c r="L92" t="str">
        <f t="shared" si="259"/>
        <v>50h11m47s</v>
      </c>
      <c r="M92">
        <f t="shared" si="235"/>
        <v>1.0118299316958095</v>
      </c>
      <c r="N92">
        <f t="shared" si="224"/>
        <v>87422</v>
      </c>
      <c r="O92" t="str">
        <f t="shared" ref="O92:R92" si="314">IF(N92/60/60&gt;=1,INT(N92/60/60)&amp;"h","")
&amp;IF(INT(MOD(N92/60,60))&gt;0,INT(MOD(N92/60,60))&amp;"m","")
&amp;IF(INT(MOD(N92,60))&gt;0,INT(MOD(N92,60))&amp;"s","")</f>
        <v>24h17m2s</v>
      </c>
      <c r="P92">
        <f t="shared" si="237"/>
        <v>1.0118299316958095</v>
      </c>
      <c r="Q92">
        <f t="shared" si="226"/>
        <v>87422</v>
      </c>
      <c r="R92" t="str">
        <f t="shared" si="314"/>
        <v>24h17m2s</v>
      </c>
      <c r="S92">
        <f t="shared" si="227"/>
        <v>1.6189278907132956</v>
      </c>
      <c r="T92">
        <f t="shared" si="228"/>
        <v>5828</v>
      </c>
      <c r="U92" t="str">
        <f t="shared" ref="U92" si="315">IF(T92/60/60&gt;=1,INT(T92/60/60)&amp;"h","")
&amp;IF(INT(MOD(T92/60,60))&gt;0,INT(MOD(T92/60,60))&amp;"m","")
&amp;IF(INT(MOD(T92,60))&gt;0,INT(MOD(T92,60))&amp;"s","")</f>
        <v>1h37m8s</v>
      </c>
      <c r="V92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,"90":15,"91":15</v>
      </c>
      <c r="W92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</v>
      </c>
      <c r="X92" t="str">
        <f t="shared" si="230"/>
        <v>"91":15</v>
      </c>
      <c r="Y92" t="str">
        <f t="shared" ca="1" si="231"/>
        <v>"91":104395800</v>
      </c>
    </row>
    <row r="93" spans="1:25" x14ac:dyDescent="0.3">
      <c r="A93">
        <v>92</v>
      </c>
      <c r="B93">
        <f t="shared" ca="1" si="254"/>
        <v>1846800</v>
      </c>
      <c r="C93" t="str">
        <f t="shared" ca="1" si="220"/>
        <v>21d9h</v>
      </c>
      <c r="D93">
        <f t="shared" ca="1" si="232"/>
        <v>106242600</v>
      </c>
      <c r="E93" t="str">
        <f t="shared" ca="1" si="233"/>
        <v>1229d15h50m</v>
      </c>
      <c r="F93">
        <v>518400</v>
      </c>
      <c r="G93" t="str">
        <f t="shared" ref="G93" si="316">IF(F93/60/60&gt;=1,INT(F93/60/60)&amp;"h","")
&amp;IF(INT(MOD(F93/60,60))&gt;0,INT(MOD(F93/60,60))&amp;"m","")
&amp;IF(INT(MOD(F93,60))&gt;0,INT(MOD(F93,60))&amp;"s","")</f>
        <v>144h</v>
      </c>
      <c r="H93">
        <v>15</v>
      </c>
      <c r="I93">
        <f t="shared" si="222"/>
        <v>244.5</v>
      </c>
      <c r="J93">
        <f t="shared" si="223"/>
        <v>2.083152437878756</v>
      </c>
      <c r="K93">
        <f t="shared" si="248"/>
        <v>179984</v>
      </c>
      <c r="L93" t="str">
        <f t="shared" si="259"/>
        <v>49h59m44s</v>
      </c>
      <c r="M93">
        <f t="shared" si="235"/>
        <v>1.0017116323788513</v>
      </c>
      <c r="N93">
        <f t="shared" si="224"/>
        <v>86547</v>
      </c>
      <c r="O93" t="str">
        <f t="shared" ref="O93:R93" si="317">IF(N93/60/60&gt;=1,INT(N93/60/60)&amp;"h","")
&amp;IF(INT(MOD(N93/60,60))&gt;0,INT(MOD(N93/60,60))&amp;"m","")
&amp;IF(INT(MOD(N93,60))&gt;0,INT(MOD(N93,60))&amp;"s","")</f>
        <v>24h2m27s</v>
      </c>
      <c r="P93">
        <f t="shared" si="237"/>
        <v>1.0017116323788513</v>
      </c>
      <c r="Q93">
        <f t="shared" si="226"/>
        <v>86547</v>
      </c>
      <c r="R93" t="str">
        <f t="shared" si="317"/>
        <v>24h2m27s</v>
      </c>
      <c r="S93">
        <f t="shared" si="227"/>
        <v>1.6027386118061626</v>
      </c>
      <c r="T93">
        <f t="shared" si="228"/>
        <v>5769</v>
      </c>
      <c r="U93" t="str">
        <f t="shared" ref="U93" si="318">IF(T93/60/60&gt;=1,INT(T93/60/60)&amp;"h","")
&amp;IF(INT(MOD(T93/60,60))&gt;0,INT(MOD(T93/60,60))&amp;"m","")
&amp;IF(INT(MOD(T93,60))&gt;0,INT(MOD(T93,60))&amp;"s","")</f>
        <v>1h36m9s</v>
      </c>
      <c r="V93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,"90":15,"91":15,"92":15</v>
      </c>
      <c r="W93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</v>
      </c>
      <c r="X93" t="str">
        <f t="shared" si="230"/>
        <v>"92":15</v>
      </c>
      <c r="Y93" t="str">
        <f t="shared" ca="1" si="231"/>
        <v>"92":106242600</v>
      </c>
    </row>
    <row r="94" spans="1:25" x14ac:dyDescent="0.3">
      <c r="A94">
        <v>93</v>
      </c>
      <c r="B94">
        <f t="shared" ca="1" si="254"/>
        <v>1846800</v>
      </c>
      <c r="C94" t="str">
        <f t="shared" ca="1" si="220"/>
        <v>21d9h</v>
      </c>
      <c r="D94">
        <f t="shared" ca="1" si="232"/>
        <v>108089400</v>
      </c>
      <c r="E94" t="str">
        <f t="shared" ca="1" si="233"/>
        <v>1251d50m</v>
      </c>
      <c r="F94">
        <v>518400</v>
      </c>
      <c r="G94" t="str">
        <f t="shared" ref="G94" si="319">IF(F94/60/60&gt;=1,INT(F94/60/60)&amp;"h","")
&amp;IF(INT(MOD(F94/60,60))&gt;0,INT(MOD(F94/60,60))&amp;"m","")
&amp;IF(INT(MOD(F94,60))&gt;0,INT(MOD(F94,60))&amp;"s","")</f>
        <v>144h</v>
      </c>
      <c r="H94">
        <v>15</v>
      </c>
      <c r="I94">
        <f t="shared" si="222"/>
        <v>246.5</v>
      </c>
      <c r="J94">
        <f t="shared" si="223"/>
        <v>2.0748198281272412</v>
      </c>
      <c r="K94">
        <f t="shared" si="248"/>
        <v>179264</v>
      </c>
      <c r="L94" t="str">
        <f t="shared" si="259"/>
        <v>49h47m44s</v>
      </c>
      <c r="M94">
        <f t="shared" si="235"/>
        <v>0.99169451605506276</v>
      </c>
      <c r="N94">
        <f t="shared" si="224"/>
        <v>85682</v>
      </c>
      <c r="O94" t="str">
        <f t="shared" ref="O94:R94" si="320">IF(N94/60/60&gt;=1,INT(N94/60/60)&amp;"h","")
&amp;IF(INT(MOD(N94/60,60))&gt;0,INT(MOD(N94/60,60))&amp;"m","")
&amp;IF(INT(MOD(N94,60))&gt;0,INT(MOD(N94,60))&amp;"s","")</f>
        <v>23h48m2s</v>
      </c>
      <c r="P94">
        <f t="shared" si="237"/>
        <v>0.99169451605506276</v>
      </c>
      <c r="Q94">
        <f t="shared" si="226"/>
        <v>85682</v>
      </c>
      <c r="R94" t="str">
        <f t="shared" si="320"/>
        <v>23h48m2s</v>
      </c>
      <c r="S94">
        <f t="shared" si="227"/>
        <v>1.5867112256881011</v>
      </c>
      <c r="T94">
        <f t="shared" si="228"/>
        <v>5712</v>
      </c>
      <c r="U94" t="str">
        <f t="shared" ref="U94" si="321">IF(T94/60/60&gt;=1,INT(T94/60/60)&amp;"h","")
&amp;IF(INT(MOD(T94/60,60))&gt;0,INT(MOD(T94/60,60))&amp;"m","")
&amp;IF(INT(MOD(T94,60))&gt;0,INT(MOD(T94,60))&amp;"s","")</f>
        <v>1h35m12s</v>
      </c>
      <c r="V94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,"90":15,"91":15,"92":15,"93":15</v>
      </c>
      <c r="W94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</v>
      </c>
      <c r="X94" t="str">
        <f t="shared" si="230"/>
        <v>"93":15</v>
      </c>
      <c r="Y94" t="str">
        <f t="shared" ca="1" si="231"/>
        <v>"93":108089400</v>
      </c>
    </row>
    <row r="95" spans="1:25" x14ac:dyDescent="0.3">
      <c r="A95">
        <v>94</v>
      </c>
      <c r="B95">
        <f t="shared" ca="1" si="254"/>
        <v>1846800</v>
      </c>
      <c r="C95" t="str">
        <f t="shared" ca="1" si="220"/>
        <v>21d9h</v>
      </c>
      <c r="D95">
        <f t="shared" ca="1" si="232"/>
        <v>109936200</v>
      </c>
      <c r="E95" t="str">
        <f t="shared" ca="1" si="233"/>
        <v>1272d9h50m</v>
      </c>
      <c r="F95">
        <v>518400</v>
      </c>
      <c r="G95" t="str">
        <f t="shared" ref="G95" si="322">IF(F95/60/60&gt;=1,INT(F95/60/60)&amp;"h","")
&amp;IF(INT(MOD(F95/60,60))&gt;0,INT(MOD(F95/60,60))&amp;"m","")
&amp;IF(INT(MOD(F95,60))&gt;0,INT(MOD(F95,60))&amp;"s","")</f>
        <v>144h</v>
      </c>
      <c r="H95">
        <v>15</v>
      </c>
      <c r="I95">
        <f t="shared" si="222"/>
        <v>248.5</v>
      </c>
      <c r="J95">
        <f t="shared" si="223"/>
        <v>2.066520548814732</v>
      </c>
      <c r="K95">
        <f t="shared" si="248"/>
        <v>178547</v>
      </c>
      <c r="L95" t="str">
        <f t="shared" si="259"/>
        <v>49h35m47s</v>
      </c>
      <c r="M95">
        <f t="shared" si="235"/>
        <v>0.98177757089451212</v>
      </c>
      <c r="N95">
        <f t="shared" si="224"/>
        <v>84825</v>
      </c>
      <c r="O95" t="str">
        <f t="shared" ref="O95:R95" si="323">IF(N95/60/60&gt;=1,INT(N95/60/60)&amp;"h","")
&amp;IF(INT(MOD(N95/60,60))&gt;0,INT(MOD(N95/60,60))&amp;"m","")
&amp;IF(INT(MOD(N95,60))&gt;0,INT(MOD(N95,60))&amp;"s","")</f>
        <v>23h33m45s</v>
      </c>
      <c r="P95">
        <f t="shared" si="237"/>
        <v>0.98177757089451212</v>
      </c>
      <c r="Q95">
        <f t="shared" si="226"/>
        <v>84825</v>
      </c>
      <c r="R95" t="str">
        <f t="shared" si="323"/>
        <v>23h33m45s</v>
      </c>
      <c r="S95">
        <f t="shared" si="227"/>
        <v>1.5708441134312201</v>
      </c>
      <c r="T95">
        <f t="shared" si="228"/>
        <v>5655</v>
      </c>
      <c r="U95" t="str">
        <f t="shared" ref="U95" si="324">IF(T95/60/60&gt;=1,INT(T95/60/60)&amp;"h","")
&amp;IF(INT(MOD(T95/60,60))&gt;0,INT(MOD(T95/60,60))&amp;"m","")
&amp;IF(INT(MOD(T95,60))&gt;0,INT(MOD(T95,60))&amp;"s","")</f>
        <v>1h34m15s</v>
      </c>
      <c r="V95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,"90":15,"91":15,"92":15,"93":15,"94":15</v>
      </c>
      <c r="W95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</v>
      </c>
      <c r="X95" t="str">
        <f t="shared" si="230"/>
        <v>"94":15</v>
      </c>
      <c r="Y95" t="str">
        <f t="shared" ca="1" si="231"/>
        <v>"94":109936200</v>
      </c>
    </row>
    <row r="96" spans="1:25" x14ac:dyDescent="0.3">
      <c r="A96">
        <v>95</v>
      </c>
      <c r="B96">
        <f t="shared" ca="1" si="254"/>
        <v>1846800</v>
      </c>
      <c r="C96" t="str">
        <f t="shared" ca="1" si="220"/>
        <v>21d9h</v>
      </c>
      <c r="D96">
        <f t="shared" ca="1" si="232"/>
        <v>111783000</v>
      </c>
      <c r="E96" t="str">
        <f t="shared" ca="1" si="233"/>
        <v>1293d18h50m</v>
      </c>
      <c r="F96">
        <v>518400</v>
      </c>
      <c r="G96" t="str">
        <f t="shared" ref="G96" si="325">IF(F96/60/60&gt;=1,INT(F96/60/60)&amp;"h","")
&amp;IF(INT(MOD(F96/60,60))&gt;0,INT(MOD(F96/60,60))&amp;"m","")
&amp;IF(INT(MOD(F96,60))&gt;0,INT(MOD(F96,60))&amp;"s","")</f>
        <v>144h</v>
      </c>
      <c r="H96">
        <v>15</v>
      </c>
      <c r="I96">
        <f t="shared" si="222"/>
        <v>250.5</v>
      </c>
      <c r="J96">
        <f t="shared" si="223"/>
        <v>2.0582544666194731</v>
      </c>
      <c r="K96">
        <f t="shared" si="248"/>
        <v>177833</v>
      </c>
      <c r="L96" t="str">
        <f t="shared" si="259"/>
        <v>49h23m53s</v>
      </c>
      <c r="M96">
        <f t="shared" si="235"/>
        <v>0.97195979518556697</v>
      </c>
      <c r="N96">
        <f t="shared" si="224"/>
        <v>83977</v>
      </c>
      <c r="O96" t="str">
        <f t="shared" ref="O96:R96" si="326">IF(N96/60/60&gt;=1,INT(N96/60/60)&amp;"h","")
&amp;IF(INT(MOD(N96/60,60))&gt;0,INT(MOD(N96/60,60))&amp;"m","")
&amp;IF(INT(MOD(N96,60))&gt;0,INT(MOD(N96,60))&amp;"s","")</f>
        <v>23h19m37s</v>
      </c>
      <c r="P96">
        <f t="shared" si="237"/>
        <v>0.97195979518556697</v>
      </c>
      <c r="Q96">
        <f t="shared" si="226"/>
        <v>83977</v>
      </c>
      <c r="R96" t="str">
        <f t="shared" si="326"/>
        <v>23h19m37s</v>
      </c>
      <c r="S96">
        <f t="shared" si="227"/>
        <v>1.5551356722969079</v>
      </c>
      <c r="T96">
        <f t="shared" si="228"/>
        <v>5598</v>
      </c>
      <c r="U96" t="str">
        <f t="shared" ref="U96" si="327">IF(T96/60/60&gt;=1,INT(T96/60/60)&amp;"h","")
&amp;IF(INT(MOD(T96/60,60))&gt;0,INT(MOD(T96/60,60))&amp;"m","")
&amp;IF(INT(MOD(T96,60))&gt;0,INT(MOD(T96,60))&amp;"s","")</f>
        <v>1h33m18s</v>
      </c>
      <c r="V96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,"90":15,"91":15,"92":15,"93":15,"94":15,"95":15</v>
      </c>
      <c r="W96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</v>
      </c>
      <c r="X96" t="str">
        <f t="shared" si="230"/>
        <v>"95":15</v>
      </c>
      <c r="Y96" t="str">
        <f t="shared" ca="1" si="231"/>
        <v>"95":111783000</v>
      </c>
    </row>
    <row r="97" spans="1:25" x14ac:dyDescent="0.3">
      <c r="A97">
        <v>96</v>
      </c>
      <c r="B97">
        <f t="shared" ca="1" si="254"/>
        <v>1846800</v>
      </c>
      <c r="C97" t="str">
        <f t="shared" ca="1" si="220"/>
        <v>21d9h</v>
      </c>
      <c r="D97">
        <f t="shared" ca="1" si="232"/>
        <v>113629800</v>
      </c>
      <c r="E97" t="str">
        <f t="shared" ca="1" si="233"/>
        <v>1315d3h50m</v>
      </c>
      <c r="F97">
        <v>518400</v>
      </c>
      <c r="G97" t="str">
        <f t="shared" ref="G97" si="328">IF(F97/60/60&gt;=1,INT(F97/60/60)&amp;"h","")
&amp;IF(INT(MOD(F97/60,60))&gt;0,INT(MOD(F97/60,60))&amp;"m","")
&amp;IF(INT(MOD(F97,60))&gt;0,INT(MOD(F97,60))&amp;"s","")</f>
        <v>144h</v>
      </c>
      <c r="H97">
        <v>15</v>
      </c>
      <c r="I97">
        <f t="shared" si="222"/>
        <v>252.5</v>
      </c>
      <c r="J97">
        <f t="shared" si="223"/>
        <v>2.0500214487529953</v>
      </c>
      <c r="K97">
        <f t="shared" si="248"/>
        <v>177121</v>
      </c>
      <c r="L97" t="str">
        <f t="shared" si="259"/>
        <v>49h12m1s</v>
      </c>
      <c r="M97">
        <f t="shared" si="235"/>
        <v>0.96224019723371124</v>
      </c>
      <c r="N97">
        <f t="shared" si="224"/>
        <v>83137</v>
      </c>
      <c r="O97" t="str">
        <f t="shared" ref="O97:R97" si="329">IF(N97/60/60&gt;=1,INT(N97/60/60)&amp;"h","")
&amp;IF(INT(MOD(N97/60,60))&gt;0,INT(MOD(N97/60,60))&amp;"m","")
&amp;IF(INT(MOD(N97,60))&gt;0,INT(MOD(N97,60))&amp;"s","")</f>
        <v>23h5m37s</v>
      </c>
      <c r="P97">
        <f t="shared" si="237"/>
        <v>0.96224019723371124</v>
      </c>
      <c r="Q97">
        <f t="shared" si="226"/>
        <v>83137</v>
      </c>
      <c r="R97" t="str">
        <f t="shared" si="329"/>
        <v>23h5m37s</v>
      </c>
      <c r="S97">
        <f t="shared" si="227"/>
        <v>1.5395843155739388</v>
      </c>
      <c r="T97">
        <f t="shared" si="228"/>
        <v>5542</v>
      </c>
      <c r="U97" t="str">
        <f t="shared" ref="U97" si="330">IF(T97/60/60&gt;=1,INT(T97/60/60)&amp;"h","")
&amp;IF(INT(MOD(T97/60,60))&gt;0,INT(MOD(T97/60,60))&amp;"m","")
&amp;IF(INT(MOD(T97,60))&gt;0,INT(MOD(T97,60))&amp;"s","")</f>
        <v>1h32m22s</v>
      </c>
      <c r="V97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,"90":15,"91":15,"92":15,"93":15,"94":15,"95":15,"96":15</v>
      </c>
      <c r="W97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</v>
      </c>
      <c r="X97" t="str">
        <f t="shared" si="230"/>
        <v>"96":15</v>
      </c>
      <c r="Y97" t="str">
        <f t="shared" ca="1" si="231"/>
        <v>"96":113629800</v>
      </c>
    </row>
    <row r="98" spans="1:25" x14ac:dyDescent="0.3">
      <c r="A98">
        <v>97</v>
      </c>
      <c r="B98">
        <f t="shared" ca="1" si="254"/>
        <v>1846800</v>
      </c>
      <c r="C98" t="str">
        <f t="shared" ca="1" si="220"/>
        <v>21d9h</v>
      </c>
      <c r="D98">
        <f t="shared" ca="1" si="232"/>
        <v>115476600</v>
      </c>
      <c r="E98" t="str">
        <f t="shared" ca="1" si="233"/>
        <v>1336d12h50m</v>
      </c>
      <c r="F98">
        <v>518400</v>
      </c>
      <c r="G98" t="str">
        <f t="shared" ref="G98" si="331">IF(F98/60/60&gt;=1,INT(F98/60/60)&amp;"h","")
&amp;IF(INT(MOD(F98/60,60))&gt;0,INT(MOD(F98/60,60))&amp;"m","")
&amp;IF(INT(MOD(F98,60))&gt;0,INT(MOD(F98,60))&amp;"s","")</f>
        <v>144h</v>
      </c>
      <c r="H98">
        <v>15</v>
      </c>
      <c r="I98">
        <f t="shared" si="222"/>
        <v>254.5</v>
      </c>
      <c r="J98">
        <f t="shared" si="223"/>
        <v>2.0418213629579833</v>
      </c>
      <c r="K98">
        <f t="shared" si="248"/>
        <v>176413</v>
      </c>
      <c r="L98" t="str">
        <f t="shared" si="259"/>
        <v>49h13s</v>
      </c>
      <c r="M98">
        <f t="shared" si="235"/>
        <v>0.95261779526137413</v>
      </c>
      <c r="N98">
        <f t="shared" si="224"/>
        <v>82306</v>
      </c>
      <c r="O98" t="str">
        <f t="shared" ref="O98:R98" si="332">IF(N98/60/60&gt;=1,INT(N98/60/60)&amp;"h","")
&amp;IF(INT(MOD(N98/60,60))&gt;0,INT(MOD(N98/60,60))&amp;"m","")
&amp;IF(INT(MOD(N98,60))&gt;0,INT(MOD(N98,60))&amp;"s","")</f>
        <v>22h51m46s</v>
      </c>
      <c r="P98">
        <f t="shared" si="237"/>
        <v>0.95261779526137413</v>
      </c>
      <c r="Q98">
        <f t="shared" si="226"/>
        <v>82306</v>
      </c>
      <c r="R98" t="str">
        <f t="shared" si="332"/>
        <v>22h51m46s</v>
      </c>
      <c r="S98">
        <f t="shared" si="227"/>
        <v>1.5241884724181993</v>
      </c>
      <c r="T98">
        <f t="shared" si="228"/>
        <v>5487</v>
      </c>
      <c r="U98" t="str">
        <f t="shared" ref="U98" si="333">IF(T98/60/60&gt;=1,INT(T98/60/60)&amp;"h","")
&amp;IF(INT(MOD(T98/60,60))&gt;0,INT(MOD(T98/60,60))&amp;"m","")
&amp;IF(INT(MOD(T98,60))&gt;0,INT(MOD(T98,60))&amp;"s","")</f>
        <v>1h31m27s</v>
      </c>
      <c r="V98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,"90":15,"91":15,"92":15,"93":15,"94":15,"95":15,"96":15,"97":15</v>
      </c>
      <c r="W98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</v>
      </c>
      <c r="X98" t="str">
        <f t="shared" si="230"/>
        <v>"97":15</v>
      </c>
      <c r="Y98" t="str">
        <f t="shared" ca="1" si="231"/>
        <v>"97":115476600</v>
      </c>
    </row>
    <row r="99" spans="1:25" x14ac:dyDescent="0.3">
      <c r="A99">
        <v>98</v>
      </c>
      <c r="B99">
        <f t="shared" ca="1" si="254"/>
        <v>1846800</v>
      </c>
      <c r="C99" t="str">
        <f t="shared" ca="1" si="220"/>
        <v>21d9h</v>
      </c>
      <c r="D99">
        <f t="shared" ca="1" si="232"/>
        <v>117323400</v>
      </c>
      <c r="E99" t="str">
        <f t="shared" ca="1" si="233"/>
        <v>1357d21h50m</v>
      </c>
      <c r="F99">
        <v>518400</v>
      </c>
      <c r="G99" t="str">
        <f t="shared" ref="G99" si="334">IF(F99/60/60&gt;=1,INT(F99/60/60)&amp;"h","")
&amp;IF(INT(MOD(F99/60,60))&gt;0,INT(MOD(F99/60,60))&amp;"m","")
&amp;IF(INT(MOD(F99,60))&gt;0,INT(MOD(F99,60))&amp;"s","")</f>
        <v>144h</v>
      </c>
      <c r="H99">
        <v>15</v>
      </c>
      <c r="I99">
        <f t="shared" si="222"/>
        <v>256.5</v>
      </c>
      <c r="J99">
        <f t="shared" si="223"/>
        <v>2.0336540775061516</v>
      </c>
      <c r="K99">
        <f t="shared" si="248"/>
        <v>175707</v>
      </c>
      <c r="L99" t="str">
        <f t="shared" si="259"/>
        <v>48h48m27s</v>
      </c>
      <c r="M99">
        <f t="shared" si="235"/>
        <v>0.94309161730876034</v>
      </c>
      <c r="N99">
        <f t="shared" si="224"/>
        <v>81483</v>
      </c>
      <c r="O99" t="str">
        <f t="shared" ref="O99:R99" si="335">IF(N99/60/60&gt;=1,INT(N99/60/60)&amp;"h","")
&amp;IF(INT(MOD(N99/60,60))&gt;0,INT(MOD(N99/60,60))&amp;"m","")
&amp;IF(INT(MOD(N99,60))&gt;0,INT(MOD(N99,60))&amp;"s","")</f>
        <v>22h38m3s</v>
      </c>
      <c r="P99">
        <f t="shared" si="237"/>
        <v>0.94309161730876034</v>
      </c>
      <c r="Q99">
        <f t="shared" si="226"/>
        <v>81483</v>
      </c>
      <c r="R99" t="str">
        <f t="shared" si="335"/>
        <v>22h38m3s</v>
      </c>
      <c r="S99">
        <f t="shared" si="227"/>
        <v>1.5089465876940173</v>
      </c>
      <c r="T99">
        <f t="shared" si="228"/>
        <v>5432</v>
      </c>
      <c r="U99" t="str">
        <f t="shared" ref="U99" si="336">IF(T99/60/60&gt;=1,INT(T99/60/60)&amp;"h","")
&amp;IF(INT(MOD(T99/60,60))&gt;0,INT(MOD(T99/60,60))&amp;"m","")
&amp;IF(INT(MOD(T99,60))&gt;0,INT(MOD(T99,60))&amp;"s","")</f>
        <v>1h30m32s</v>
      </c>
      <c r="V99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,"90":15,"91":15,"92":15,"93":15,"94":15,"95":15,"96":15,"97":15,"98":15</v>
      </c>
      <c r="W99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</v>
      </c>
      <c r="X99" t="str">
        <f t="shared" si="230"/>
        <v>"98":15</v>
      </c>
      <c r="Y99" t="str">
        <f t="shared" ca="1" si="231"/>
        <v>"98":117323400</v>
      </c>
    </row>
    <row r="100" spans="1:25" x14ac:dyDescent="0.3">
      <c r="A100">
        <v>99</v>
      </c>
      <c r="B100">
        <f t="shared" ca="1" si="254"/>
        <v>1846800</v>
      </c>
      <c r="C100" t="str">
        <f t="shared" ca="1" si="220"/>
        <v>21d9h</v>
      </c>
      <c r="D100">
        <f t="shared" ca="1" si="232"/>
        <v>119170200</v>
      </c>
      <c r="E100" t="str">
        <f t="shared" ca="1" si="233"/>
        <v>1379d6h50m</v>
      </c>
      <c r="F100">
        <v>604800</v>
      </c>
      <c r="G100" t="str">
        <f t="shared" ref="G100" si="337">IF(F100/60/60&gt;=1,INT(F100/60/60)&amp;"h","")
&amp;IF(INT(MOD(F100/60,60))&gt;0,INT(MOD(F100/60,60))&amp;"m","")
&amp;IF(INT(MOD(F100,60))&gt;0,INT(MOD(F100,60))&amp;"s","")</f>
        <v>168h</v>
      </c>
      <c r="H100">
        <v>15</v>
      </c>
      <c r="I100">
        <f t="shared" si="222"/>
        <v>258.5</v>
      </c>
      <c r="J100">
        <f t="shared" si="223"/>
        <v>2.0255194611961271</v>
      </c>
      <c r="K100">
        <f t="shared" si="248"/>
        <v>175004</v>
      </c>
      <c r="L100" t="str">
        <f t="shared" si="259"/>
        <v>48h36m44s</v>
      </c>
      <c r="M100">
        <f t="shared" si="235"/>
        <v>0.93366070113567268</v>
      </c>
      <c r="N100">
        <f t="shared" si="224"/>
        <v>80668</v>
      </c>
      <c r="O100" t="str">
        <f t="shared" ref="O100:R100" si="338">IF(N100/60/60&gt;=1,INT(N100/60/60)&amp;"h","")
&amp;IF(INT(MOD(N100/60,60))&gt;0,INT(MOD(N100/60,60))&amp;"m","")
&amp;IF(INT(MOD(N100,60))&gt;0,INT(MOD(N100,60))&amp;"s","")</f>
        <v>22h24m28s</v>
      </c>
      <c r="P100">
        <f t="shared" si="237"/>
        <v>0.93366070113567268</v>
      </c>
      <c r="Q100">
        <f t="shared" si="226"/>
        <v>80668</v>
      </c>
      <c r="R100" t="str">
        <f t="shared" si="338"/>
        <v>22h24m28s</v>
      </c>
      <c r="S100">
        <f t="shared" si="227"/>
        <v>1.4938571218170771</v>
      </c>
      <c r="T100">
        <f t="shared" si="228"/>
        <v>5377</v>
      </c>
      <c r="U100" t="str">
        <f t="shared" ref="U100" si="339">IF(T100/60/60&gt;=1,INT(T100/60/60)&amp;"h","")
&amp;IF(INT(MOD(T100/60,60))&gt;0,INT(MOD(T100/60,60))&amp;"m","")
&amp;IF(INT(MOD(T100,60))&gt;0,INT(MOD(T100,60))&amp;"s","")</f>
        <v>1h29m37s</v>
      </c>
      <c r="V100" t="str">
        <f t="shared" si="239"/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,"90":15,"91":15,"92":15,"93":15,"94":15,"95":15,"96":15,"97":15,"98":15,"99":15</v>
      </c>
      <c r="W100" t="str">
        <f t="shared" ca="1" si="240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</v>
      </c>
      <c r="X100" t="str">
        <f t="shared" si="230"/>
        <v>"99":15</v>
      </c>
      <c r="Y100" t="str">
        <f t="shared" ca="1" si="231"/>
        <v>"99":119170200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E0F5-1A37-4D85-82C9-18EC6A5D8BD5}">
  <dimension ref="A1:G152"/>
  <sheetViews>
    <sheetView workbookViewId="0"/>
  </sheetViews>
  <sheetFormatPr defaultRowHeight="16.5" outlineLevelCol="1" x14ac:dyDescent="0.3"/>
  <cols>
    <col min="1" max="1" width="15.375" customWidth="1"/>
    <col min="3" max="3" width="9" customWidth="1" outlineLevel="1"/>
    <col min="5" max="7" width="9" customWidth="1" outlineLevel="1"/>
  </cols>
  <sheetData>
    <row r="1" spans="1:7" ht="27" customHeight="1" x14ac:dyDescent="0.3">
      <c r="A1" t="s">
        <v>252</v>
      </c>
      <c r="B1" s="3" t="s">
        <v>253</v>
      </c>
      <c r="C1" s="3" t="s">
        <v>254</v>
      </c>
    </row>
    <row r="2" spans="1:7" x14ac:dyDescent="0.3">
      <c r="A2">
        <v>150</v>
      </c>
      <c r="B2">
        <v>1</v>
      </c>
      <c r="C2">
        <v>1</v>
      </c>
      <c r="E2" t="s">
        <v>255</v>
      </c>
      <c r="F2">
        <v>1.1000000000000001</v>
      </c>
      <c r="G2" t="s">
        <v>256</v>
      </c>
    </row>
    <row r="3" spans="1:7" x14ac:dyDescent="0.3">
      <c r="A3">
        <v>149</v>
      </c>
      <c r="B3">
        <f>ROUND(C3,4)</f>
        <v>0.9819</v>
      </c>
      <c r="C3">
        <f t="shared" ref="C3:C34" si="0">C2/1.2^(1/10)</f>
        <v>0.98193304456191266</v>
      </c>
      <c r="E3" t="s">
        <v>257</v>
      </c>
    </row>
    <row r="4" spans="1:7" x14ac:dyDescent="0.3">
      <c r="A4">
        <v>148</v>
      </c>
      <c r="B4">
        <f t="shared" ref="B4:B147" si="1">ROUND(C4,4)</f>
        <v>0.96419999999999995</v>
      </c>
      <c r="C4">
        <f t="shared" si="0"/>
        <v>0.96419250400262713</v>
      </c>
      <c r="F4">
        <v>11</v>
      </c>
      <c r="G4" t="s">
        <v>256</v>
      </c>
    </row>
    <row r="5" spans="1:7" x14ac:dyDescent="0.3">
      <c r="A5">
        <v>147</v>
      </c>
      <c r="B5">
        <f t="shared" si="1"/>
        <v>0.94679999999999997</v>
      </c>
      <c r="C5">
        <f t="shared" si="0"/>
        <v>0.94677248099907385</v>
      </c>
    </row>
    <row r="6" spans="1:7" x14ac:dyDescent="0.3">
      <c r="A6">
        <v>146</v>
      </c>
      <c r="B6">
        <f t="shared" si="1"/>
        <v>0.92969999999999997</v>
      </c>
      <c r="C6">
        <f t="shared" si="0"/>
        <v>0.92966718477485621</v>
      </c>
      <c r="E6" t="s">
        <v>258</v>
      </c>
      <c r="F6">
        <v>77</v>
      </c>
      <c r="G6" t="s">
        <v>256</v>
      </c>
    </row>
    <row r="7" spans="1:7" x14ac:dyDescent="0.3">
      <c r="A7">
        <v>145</v>
      </c>
      <c r="B7">
        <f t="shared" si="1"/>
        <v>0.91290000000000004</v>
      </c>
      <c r="C7">
        <f t="shared" si="0"/>
        <v>0.91287092917527679</v>
      </c>
      <c r="E7" t="s">
        <v>259</v>
      </c>
      <c r="F7">
        <v>150</v>
      </c>
      <c r="G7" t="s">
        <v>256</v>
      </c>
    </row>
    <row r="8" spans="1:7" x14ac:dyDescent="0.3">
      <c r="A8">
        <v>144</v>
      </c>
      <c r="B8">
        <f t="shared" si="1"/>
        <v>0.89639999999999997</v>
      </c>
      <c r="C8">
        <f t="shared" si="0"/>
        <v>0.89637813077714168</v>
      </c>
      <c r="E8" t="s">
        <v>260</v>
      </c>
      <c r="F8">
        <v>30</v>
      </c>
      <c r="G8" t="s">
        <v>256</v>
      </c>
    </row>
    <row r="9" spans="1:7" x14ac:dyDescent="0.3">
      <c r="A9">
        <v>143</v>
      </c>
      <c r="B9">
        <f t="shared" si="1"/>
        <v>0.88019999999999998</v>
      </c>
      <c r="C9">
        <f t="shared" si="0"/>
        <v>0.88018330703271497</v>
      </c>
    </row>
    <row r="10" spans="1:7" x14ac:dyDescent="0.3">
      <c r="A10">
        <v>142</v>
      </c>
      <c r="B10">
        <f t="shared" si="1"/>
        <v>0.86429999999999996</v>
      </c>
      <c r="C10">
        <f t="shared" si="0"/>
        <v>0.86428107444720659</v>
      </c>
    </row>
    <row r="11" spans="1:7" x14ac:dyDescent="0.3">
      <c r="A11">
        <v>141</v>
      </c>
      <c r="B11">
        <f t="shared" si="1"/>
        <v>0.84870000000000001</v>
      </c>
      <c r="C11">
        <f t="shared" si="0"/>
        <v>0.84866614678918662</v>
      </c>
    </row>
    <row r="12" spans="1:7" x14ac:dyDescent="0.3">
      <c r="A12">
        <v>140</v>
      </c>
      <c r="B12">
        <f t="shared" si="1"/>
        <v>0.83330000000000004</v>
      </c>
      <c r="C12">
        <f t="shared" si="0"/>
        <v>0.83333333333333304</v>
      </c>
    </row>
    <row r="13" spans="1:7" x14ac:dyDescent="0.3">
      <c r="A13">
        <v>139</v>
      </c>
      <c r="B13">
        <f t="shared" si="1"/>
        <v>0.81830000000000003</v>
      </c>
      <c r="C13">
        <f t="shared" si="0"/>
        <v>0.8182775371349269</v>
      </c>
    </row>
    <row r="14" spans="1:7" x14ac:dyDescent="0.3">
      <c r="A14">
        <v>138</v>
      </c>
      <c r="B14">
        <f t="shared" si="1"/>
        <v>0.80349999999999999</v>
      </c>
      <c r="C14">
        <f t="shared" si="0"/>
        <v>0.80349375333552231</v>
      </c>
    </row>
    <row r="15" spans="1:7" x14ac:dyDescent="0.3">
      <c r="A15">
        <v>137</v>
      </c>
      <c r="B15">
        <f t="shared" si="1"/>
        <v>0.78900000000000003</v>
      </c>
      <c r="C15">
        <f t="shared" si="0"/>
        <v>0.78897706749922791</v>
      </c>
    </row>
    <row r="16" spans="1:7" x14ac:dyDescent="0.3">
      <c r="A16">
        <v>136</v>
      </c>
      <c r="B16">
        <f t="shared" si="1"/>
        <v>0.77470000000000006</v>
      </c>
      <c r="C16">
        <f t="shared" si="0"/>
        <v>0.77472265397904649</v>
      </c>
    </row>
    <row r="17" spans="1:3" x14ac:dyDescent="0.3">
      <c r="A17">
        <v>135</v>
      </c>
      <c r="B17">
        <f t="shared" si="1"/>
        <v>0.76070000000000004</v>
      </c>
      <c r="C17">
        <f t="shared" si="0"/>
        <v>0.76072577431273025</v>
      </c>
    </row>
    <row r="18" spans="1:3" x14ac:dyDescent="0.3">
      <c r="A18">
        <v>134</v>
      </c>
      <c r="B18">
        <f t="shared" si="1"/>
        <v>0.747</v>
      </c>
      <c r="C18">
        <f t="shared" si="0"/>
        <v>0.7469817756476177</v>
      </c>
    </row>
    <row r="19" spans="1:3" x14ac:dyDescent="0.3">
      <c r="A19">
        <v>133</v>
      </c>
      <c r="B19">
        <f t="shared" si="1"/>
        <v>0.73350000000000004</v>
      </c>
      <c r="C19">
        <f t="shared" si="0"/>
        <v>0.73348608919392877</v>
      </c>
    </row>
    <row r="20" spans="1:3" x14ac:dyDescent="0.3">
      <c r="A20">
        <v>132</v>
      </c>
      <c r="B20">
        <f t="shared" si="1"/>
        <v>0.72019999999999995</v>
      </c>
      <c r="C20">
        <f t="shared" si="0"/>
        <v>0.72023422870600506</v>
      </c>
    </row>
    <row r="21" spans="1:3" x14ac:dyDescent="0.3">
      <c r="A21">
        <v>131</v>
      </c>
      <c r="B21">
        <f t="shared" si="1"/>
        <v>0.70720000000000005</v>
      </c>
      <c r="C21">
        <f t="shared" si="0"/>
        <v>0.70722178899098842</v>
      </c>
    </row>
    <row r="22" spans="1:3" x14ac:dyDescent="0.3">
      <c r="A22">
        <v>130</v>
      </c>
      <c r="B22">
        <f t="shared" si="1"/>
        <v>0.69440000000000002</v>
      </c>
      <c r="C22">
        <f t="shared" si="0"/>
        <v>0.69444444444444386</v>
      </c>
    </row>
    <row r="23" spans="1:3" x14ac:dyDescent="0.3">
      <c r="A23">
        <v>129</v>
      </c>
      <c r="B23">
        <f t="shared" si="1"/>
        <v>0.68189999999999995</v>
      </c>
      <c r="C23">
        <f t="shared" si="0"/>
        <v>0.68189794761243872</v>
      </c>
    </row>
    <row r="24" spans="1:3" x14ac:dyDescent="0.3">
      <c r="A24">
        <v>128</v>
      </c>
      <c r="B24">
        <f t="shared" si="1"/>
        <v>0.66959999999999997</v>
      </c>
      <c r="C24">
        <f t="shared" si="0"/>
        <v>0.66957812777960157</v>
      </c>
    </row>
    <row r="25" spans="1:3" x14ac:dyDescent="0.3">
      <c r="A25">
        <v>127</v>
      </c>
      <c r="B25">
        <f t="shared" si="1"/>
        <v>0.65749999999999997</v>
      </c>
      <c r="C25">
        <f t="shared" si="0"/>
        <v>0.65748088958268958</v>
      </c>
    </row>
    <row r="26" spans="1:3" x14ac:dyDescent="0.3">
      <c r="A26">
        <v>126</v>
      </c>
      <c r="B26">
        <f t="shared" si="1"/>
        <v>0.64559999999999995</v>
      </c>
      <c r="C26">
        <f t="shared" si="0"/>
        <v>0.64560221164920506</v>
      </c>
    </row>
    <row r="27" spans="1:3" x14ac:dyDescent="0.3">
      <c r="A27">
        <v>125</v>
      </c>
      <c r="B27">
        <f t="shared" si="1"/>
        <v>0.63390000000000002</v>
      </c>
      <c r="C27">
        <f t="shared" si="0"/>
        <v>0.63393814526060821</v>
      </c>
    </row>
    <row r="28" spans="1:3" x14ac:dyDescent="0.3">
      <c r="A28">
        <v>124</v>
      </c>
      <c r="B28">
        <f t="shared" si="1"/>
        <v>0.62250000000000005</v>
      </c>
      <c r="C28">
        <f t="shared" si="0"/>
        <v>0.62248481303968106</v>
      </c>
    </row>
    <row r="29" spans="1:3" x14ac:dyDescent="0.3">
      <c r="A29">
        <v>123</v>
      </c>
      <c r="B29">
        <f t="shared" si="1"/>
        <v>0.61119999999999997</v>
      </c>
      <c r="C29">
        <f t="shared" si="0"/>
        <v>0.61123840766160698</v>
      </c>
    </row>
    <row r="30" spans="1:3" x14ac:dyDescent="0.3">
      <c r="A30">
        <v>122</v>
      </c>
      <c r="B30">
        <f t="shared" si="1"/>
        <v>0.60019999999999996</v>
      </c>
      <c r="C30">
        <f t="shared" si="0"/>
        <v>0.60019519058833726</v>
      </c>
    </row>
    <row r="31" spans="1:3" x14ac:dyDescent="0.3">
      <c r="A31">
        <v>121</v>
      </c>
      <c r="B31">
        <f t="shared" si="1"/>
        <v>0.58940000000000003</v>
      </c>
      <c r="C31">
        <f t="shared" si="0"/>
        <v>0.58935149082582339</v>
      </c>
    </row>
    <row r="32" spans="1:3" x14ac:dyDescent="0.3">
      <c r="A32">
        <v>120</v>
      </c>
      <c r="B32">
        <f t="shared" si="1"/>
        <v>0.57869999999999999</v>
      </c>
      <c r="C32">
        <f t="shared" si="0"/>
        <v>0.57870370370370294</v>
      </c>
    </row>
    <row r="33" spans="1:3" x14ac:dyDescent="0.3">
      <c r="A33">
        <v>119</v>
      </c>
      <c r="B33">
        <f t="shared" si="1"/>
        <v>0.56820000000000004</v>
      </c>
      <c r="C33">
        <f t="shared" si="0"/>
        <v>0.568248289677032</v>
      </c>
    </row>
    <row r="34" spans="1:3" x14ac:dyDescent="0.3">
      <c r="A34">
        <v>118</v>
      </c>
      <c r="B34">
        <f t="shared" si="1"/>
        <v>0.55800000000000005</v>
      </c>
      <c r="C34">
        <f t="shared" si="0"/>
        <v>0.55798177314966768</v>
      </c>
    </row>
    <row r="35" spans="1:3" x14ac:dyDescent="0.3">
      <c r="A35">
        <v>117</v>
      </c>
      <c r="B35">
        <f t="shared" si="1"/>
        <v>0.54790000000000005</v>
      </c>
      <c r="C35">
        <f t="shared" ref="C35:C66" si="2">C34/1.2^(1/10)</f>
        <v>0.54790074131890765</v>
      </c>
    </row>
    <row r="36" spans="1:3" x14ac:dyDescent="0.3">
      <c r="A36">
        <v>116</v>
      </c>
      <c r="B36">
        <f t="shared" si="1"/>
        <v>0.53800000000000003</v>
      </c>
      <c r="C36">
        <f t="shared" si="2"/>
        <v>0.53800184304100396</v>
      </c>
    </row>
    <row r="37" spans="1:3" x14ac:dyDescent="0.3">
      <c r="A37">
        <v>115</v>
      </c>
      <c r="B37">
        <f t="shared" si="1"/>
        <v>0.52829999999999999</v>
      </c>
      <c r="C37">
        <f t="shared" si="2"/>
        <v>0.52828178771717327</v>
      </c>
    </row>
    <row r="38" spans="1:3" x14ac:dyDescent="0.3">
      <c r="A38">
        <v>114</v>
      </c>
      <c r="B38">
        <f t="shared" si="1"/>
        <v>0.51870000000000005</v>
      </c>
      <c r="C38">
        <f t="shared" si="2"/>
        <v>0.51873734419973394</v>
      </c>
    </row>
    <row r="39" spans="1:3" x14ac:dyDescent="0.3">
      <c r="A39">
        <v>113</v>
      </c>
      <c r="B39">
        <f t="shared" si="1"/>
        <v>0.50939999999999996</v>
      </c>
      <c r="C39">
        <f t="shared" si="2"/>
        <v>0.50936533971800557</v>
      </c>
    </row>
    <row r="40" spans="1:3" x14ac:dyDescent="0.3">
      <c r="A40">
        <v>112</v>
      </c>
      <c r="B40">
        <f t="shared" si="1"/>
        <v>0.50019999999999998</v>
      </c>
      <c r="C40">
        <f t="shared" si="2"/>
        <v>0.5001626588236141</v>
      </c>
    </row>
    <row r="41" spans="1:3" x14ac:dyDescent="0.3">
      <c r="A41">
        <v>111</v>
      </c>
      <c r="B41">
        <f t="shared" si="1"/>
        <v>0.49109999999999998</v>
      </c>
      <c r="C41">
        <f t="shared" si="2"/>
        <v>0.49112624235485258</v>
      </c>
    </row>
    <row r="42" spans="1:3" x14ac:dyDescent="0.3">
      <c r="A42">
        <v>110</v>
      </c>
      <c r="B42">
        <f t="shared" si="1"/>
        <v>0.48230000000000001</v>
      </c>
      <c r="C42">
        <f t="shared" si="2"/>
        <v>0.48225308641975217</v>
      </c>
    </row>
    <row r="43" spans="1:3" x14ac:dyDescent="0.3">
      <c r="A43">
        <v>109</v>
      </c>
      <c r="B43">
        <f t="shared" si="1"/>
        <v>0.47349999999999998</v>
      </c>
      <c r="C43">
        <f t="shared" si="2"/>
        <v>0.47354024139752643</v>
      </c>
    </row>
    <row r="44" spans="1:3" x14ac:dyDescent="0.3">
      <c r="A44">
        <v>108</v>
      </c>
      <c r="B44">
        <f t="shared" si="1"/>
        <v>0.46500000000000002</v>
      </c>
      <c r="C44">
        <f t="shared" si="2"/>
        <v>0.46498481095805622</v>
      </c>
    </row>
    <row r="45" spans="1:3" x14ac:dyDescent="0.3">
      <c r="A45">
        <v>107</v>
      </c>
      <c r="B45">
        <f t="shared" si="1"/>
        <v>0.45660000000000001</v>
      </c>
      <c r="C45">
        <f t="shared" si="2"/>
        <v>0.45658395109908956</v>
      </c>
    </row>
    <row r="46" spans="1:3" x14ac:dyDescent="0.3">
      <c r="A46">
        <v>106</v>
      </c>
      <c r="B46">
        <f t="shared" si="1"/>
        <v>0.44829999999999998</v>
      </c>
      <c r="C46">
        <f t="shared" si="2"/>
        <v>0.44833486920083643</v>
      </c>
    </row>
    <row r="47" spans="1:3" x14ac:dyDescent="0.3">
      <c r="A47">
        <v>105</v>
      </c>
      <c r="B47">
        <f t="shared" si="1"/>
        <v>0.44019999999999998</v>
      </c>
      <c r="C47">
        <f t="shared" si="2"/>
        <v>0.44023482309764417</v>
      </c>
    </row>
    <row r="48" spans="1:3" x14ac:dyDescent="0.3">
      <c r="A48">
        <v>104</v>
      </c>
      <c r="B48">
        <f t="shared" si="1"/>
        <v>0.43230000000000002</v>
      </c>
      <c r="C48">
        <f t="shared" si="2"/>
        <v>0.43228112016644477</v>
      </c>
    </row>
    <row r="49" spans="1:3" x14ac:dyDescent="0.3">
      <c r="A49">
        <v>103</v>
      </c>
      <c r="B49">
        <f t="shared" si="1"/>
        <v>0.42449999999999999</v>
      </c>
      <c r="C49">
        <f t="shared" si="2"/>
        <v>0.42447111643167112</v>
      </c>
    </row>
    <row r="50" spans="1:3" x14ac:dyDescent="0.3">
      <c r="A50">
        <v>102</v>
      </c>
      <c r="B50">
        <f t="shared" si="1"/>
        <v>0.4168</v>
      </c>
      <c r="C50">
        <f t="shared" si="2"/>
        <v>0.41680221568634496</v>
      </c>
    </row>
    <row r="51" spans="1:3" x14ac:dyDescent="0.3">
      <c r="A51">
        <v>101</v>
      </c>
      <c r="B51">
        <f t="shared" si="1"/>
        <v>0.4093</v>
      </c>
      <c r="C51">
        <f t="shared" si="2"/>
        <v>0.40927186862904369</v>
      </c>
    </row>
    <row r="52" spans="1:3" x14ac:dyDescent="0.3">
      <c r="A52">
        <v>100</v>
      </c>
      <c r="B52">
        <f t="shared" si="1"/>
        <v>0.40189999999999998</v>
      </c>
      <c r="C52">
        <f t="shared" si="2"/>
        <v>0.40187757201646002</v>
      </c>
    </row>
    <row r="53" spans="1:3" x14ac:dyDescent="0.3">
      <c r="A53">
        <v>99</v>
      </c>
      <c r="B53">
        <f t="shared" si="1"/>
        <v>0.39460000000000001</v>
      </c>
      <c r="C53">
        <f t="shared" si="2"/>
        <v>0.39461686783127187</v>
      </c>
    </row>
    <row r="54" spans="1:3" x14ac:dyDescent="0.3">
      <c r="A54">
        <v>98</v>
      </c>
      <c r="B54">
        <f t="shared" si="1"/>
        <v>0.38750000000000001</v>
      </c>
      <c r="C54">
        <f t="shared" si="2"/>
        <v>0.38748734246504668</v>
      </c>
    </row>
    <row r="55" spans="1:3" x14ac:dyDescent="0.3">
      <c r="A55">
        <v>97</v>
      </c>
      <c r="B55">
        <f t="shared" si="1"/>
        <v>0.3805</v>
      </c>
      <c r="C55">
        <f t="shared" si="2"/>
        <v>0.38048662591590776</v>
      </c>
    </row>
    <row r="56" spans="1:3" x14ac:dyDescent="0.3">
      <c r="A56">
        <v>96</v>
      </c>
      <c r="B56">
        <f t="shared" si="1"/>
        <v>0.37359999999999999</v>
      </c>
      <c r="C56">
        <f t="shared" si="2"/>
        <v>0.37361239100069682</v>
      </c>
    </row>
    <row r="57" spans="1:3" x14ac:dyDescent="0.3">
      <c r="A57">
        <v>95</v>
      </c>
      <c r="B57">
        <f t="shared" si="1"/>
        <v>0.3669</v>
      </c>
      <c r="C57">
        <f t="shared" si="2"/>
        <v>0.36686235258136995</v>
      </c>
    </row>
    <row r="58" spans="1:3" x14ac:dyDescent="0.3">
      <c r="A58">
        <v>94</v>
      </c>
      <c r="B58">
        <f t="shared" si="1"/>
        <v>0.36020000000000002</v>
      </c>
      <c r="C58">
        <f t="shared" si="2"/>
        <v>0.36023426680537046</v>
      </c>
    </row>
    <row r="59" spans="1:3" x14ac:dyDescent="0.3">
      <c r="A59">
        <v>93</v>
      </c>
      <c r="B59">
        <f t="shared" si="1"/>
        <v>0.35370000000000001</v>
      </c>
      <c r="C59">
        <f t="shared" si="2"/>
        <v>0.35372593035972577</v>
      </c>
    </row>
    <row r="60" spans="1:3" x14ac:dyDescent="0.3">
      <c r="A60">
        <v>92</v>
      </c>
      <c r="B60">
        <f t="shared" si="1"/>
        <v>0.3473</v>
      </c>
      <c r="C60">
        <f t="shared" si="2"/>
        <v>0.3473351797386206</v>
      </c>
    </row>
    <row r="61" spans="1:3" x14ac:dyDescent="0.3">
      <c r="A61">
        <v>91</v>
      </c>
      <c r="B61">
        <f t="shared" si="1"/>
        <v>0.34110000000000001</v>
      </c>
      <c r="C61">
        <f t="shared" si="2"/>
        <v>0.34105989052420288</v>
      </c>
    </row>
    <row r="62" spans="1:3" x14ac:dyDescent="0.3">
      <c r="A62">
        <v>90</v>
      </c>
      <c r="B62">
        <f t="shared" si="1"/>
        <v>0.33489999999999998</v>
      </c>
      <c r="C62">
        <f t="shared" si="2"/>
        <v>0.33489797668038318</v>
      </c>
    </row>
    <row r="63" spans="1:3" x14ac:dyDescent="0.3">
      <c r="A63">
        <v>89</v>
      </c>
      <c r="B63">
        <f t="shared" si="1"/>
        <v>0.32879999999999998</v>
      </c>
      <c r="C63">
        <f t="shared" si="2"/>
        <v>0.3288473898593931</v>
      </c>
    </row>
    <row r="64" spans="1:3" x14ac:dyDescent="0.3">
      <c r="A64">
        <v>88</v>
      </c>
      <c r="B64">
        <f t="shared" si="1"/>
        <v>0.32290000000000002</v>
      </c>
      <c r="C64">
        <f t="shared" si="2"/>
        <v>0.3229061187208721</v>
      </c>
    </row>
    <row r="65" spans="1:3" x14ac:dyDescent="0.3">
      <c r="A65">
        <v>87</v>
      </c>
      <c r="B65">
        <f t="shared" si="1"/>
        <v>0.31709999999999999</v>
      </c>
      <c r="C65">
        <f t="shared" si="2"/>
        <v>0.31707218826325634</v>
      </c>
    </row>
    <row r="66" spans="1:3" x14ac:dyDescent="0.3">
      <c r="A66">
        <v>86</v>
      </c>
      <c r="B66">
        <f t="shared" si="1"/>
        <v>0.31130000000000002</v>
      </c>
      <c r="C66">
        <f t="shared" si="2"/>
        <v>0.31134365916724727</v>
      </c>
    </row>
    <row r="67" spans="1:3" x14ac:dyDescent="0.3">
      <c r="A67">
        <v>85</v>
      </c>
      <c r="B67">
        <f t="shared" si="1"/>
        <v>0.30570000000000003</v>
      </c>
      <c r="C67">
        <f t="shared" ref="C67:C98" si="3">C66/1.2^(1/10)</f>
        <v>0.30571862715114156</v>
      </c>
    </row>
    <row r="68" spans="1:3" x14ac:dyDescent="0.3">
      <c r="A68">
        <v>84</v>
      </c>
      <c r="B68">
        <f t="shared" si="1"/>
        <v>0.30020000000000002</v>
      </c>
      <c r="C68">
        <f t="shared" si="3"/>
        <v>0.30019522233780865</v>
      </c>
    </row>
    <row r="69" spans="1:3" x14ac:dyDescent="0.3">
      <c r="A69">
        <v>83</v>
      </c>
      <c r="B69">
        <f t="shared" si="1"/>
        <v>0.29480000000000001</v>
      </c>
      <c r="C69">
        <f t="shared" si="3"/>
        <v>0.29477160863310475</v>
      </c>
    </row>
    <row r="70" spans="1:3" x14ac:dyDescent="0.3">
      <c r="A70">
        <v>82</v>
      </c>
      <c r="B70">
        <f t="shared" si="1"/>
        <v>0.28939999999999999</v>
      </c>
      <c r="C70">
        <f t="shared" si="3"/>
        <v>0.28944598311551711</v>
      </c>
    </row>
    <row r="71" spans="1:3" x14ac:dyDescent="0.3">
      <c r="A71">
        <v>81</v>
      </c>
      <c r="B71">
        <f t="shared" si="1"/>
        <v>0.28420000000000001</v>
      </c>
      <c r="C71">
        <f t="shared" si="3"/>
        <v>0.28421657543683571</v>
      </c>
    </row>
    <row r="72" spans="1:3" x14ac:dyDescent="0.3">
      <c r="A72">
        <v>80</v>
      </c>
      <c r="B72">
        <f t="shared" si="1"/>
        <v>0.27910000000000001</v>
      </c>
      <c r="C72">
        <f t="shared" si="3"/>
        <v>0.27908164723365259</v>
      </c>
    </row>
    <row r="73" spans="1:3" x14ac:dyDescent="0.3">
      <c r="A73">
        <v>79</v>
      </c>
      <c r="B73">
        <f t="shared" si="1"/>
        <v>0.27400000000000002</v>
      </c>
      <c r="C73">
        <f t="shared" si="3"/>
        <v>0.2740394915494942</v>
      </c>
    </row>
    <row r="74" spans="1:3" x14ac:dyDescent="0.3">
      <c r="A74">
        <v>78</v>
      </c>
      <c r="B74">
        <f t="shared" si="1"/>
        <v>0.26910000000000001</v>
      </c>
      <c r="C74">
        <f t="shared" si="3"/>
        <v>0.26908843226739337</v>
      </c>
    </row>
    <row r="75" spans="1:3" x14ac:dyDescent="0.3">
      <c r="A75">
        <v>77</v>
      </c>
      <c r="B75">
        <f t="shared" si="1"/>
        <v>0.26419999999999999</v>
      </c>
      <c r="C75">
        <f t="shared" si="3"/>
        <v>0.2642268235527136</v>
      </c>
    </row>
    <row r="76" spans="1:3" x14ac:dyDescent="0.3">
      <c r="A76">
        <v>76</v>
      </c>
      <c r="B76">
        <f t="shared" si="1"/>
        <v>0.25950000000000001</v>
      </c>
      <c r="C76">
        <f t="shared" si="3"/>
        <v>0.25945304930603935</v>
      </c>
    </row>
    <row r="77" spans="1:3" x14ac:dyDescent="0.3">
      <c r="A77">
        <v>75</v>
      </c>
      <c r="B77">
        <f t="shared" si="1"/>
        <v>0.25480000000000003</v>
      </c>
      <c r="C77">
        <f t="shared" si="3"/>
        <v>0.25476552262595126</v>
      </c>
    </row>
    <row r="78" spans="1:3" x14ac:dyDescent="0.3">
      <c r="A78">
        <v>74</v>
      </c>
      <c r="B78">
        <f t="shared" si="1"/>
        <v>0.25019999999999998</v>
      </c>
      <c r="C78">
        <f t="shared" si="3"/>
        <v>0.25016268528150715</v>
      </c>
    </row>
    <row r="79" spans="1:3" x14ac:dyDescent="0.3">
      <c r="A79">
        <v>73</v>
      </c>
      <c r="B79">
        <f t="shared" si="1"/>
        <v>0.24560000000000001</v>
      </c>
      <c r="C79">
        <f t="shared" si="3"/>
        <v>0.24564300719425389</v>
      </c>
    </row>
    <row r="80" spans="1:3" x14ac:dyDescent="0.3">
      <c r="A80">
        <v>72</v>
      </c>
      <c r="B80">
        <f t="shared" si="1"/>
        <v>0.2412</v>
      </c>
      <c r="C80">
        <f t="shared" si="3"/>
        <v>0.24120498592959752</v>
      </c>
    </row>
    <row r="81" spans="1:3" x14ac:dyDescent="0.3">
      <c r="A81">
        <v>71</v>
      </c>
      <c r="B81">
        <f t="shared" si="1"/>
        <v>0.23680000000000001</v>
      </c>
      <c r="C81">
        <f t="shared" si="3"/>
        <v>0.236847146197363</v>
      </c>
    </row>
    <row r="82" spans="1:3" x14ac:dyDescent="0.3">
      <c r="A82">
        <v>70</v>
      </c>
      <c r="B82">
        <f t="shared" si="1"/>
        <v>0.2326</v>
      </c>
      <c r="C82">
        <f t="shared" si="3"/>
        <v>0.23256803936137707</v>
      </c>
    </row>
    <row r="83" spans="1:3" x14ac:dyDescent="0.3">
      <c r="A83">
        <v>69</v>
      </c>
      <c r="B83">
        <f t="shared" si="1"/>
        <v>0.22839999999999999</v>
      </c>
      <c r="C83">
        <f t="shared" si="3"/>
        <v>0.22836624295791172</v>
      </c>
    </row>
    <row r="84" spans="1:3" x14ac:dyDescent="0.3">
      <c r="A84">
        <v>68</v>
      </c>
      <c r="B84">
        <f t="shared" si="1"/>
        <v>0.22420000000000001</v>
      </c>
      <c r="C84">
        <f t="shared" si="3"/>
        <v>0.2242403602228277</v>
      </c>
    </row>
    <row r="85" spans="1:3" x14ac:dyDescent="0.3">
      <c r="A85">
        <v>67</v>
      </c>
      <c r="B85">
        <f t="shared" si="1"/>
        <v>0.22020000000000001</v>
      </c>
      <c r="C85">
        <f t="shared" si="3"/>
        <v>0.22018901962726123</v>
      </c>
    </row>
    <row r="86" spans="1:3" x14ac:dyDescent="0.3">
      <c r="A86">
        <v>66</v>
      </c>
      <c r="B86">
        <f t="shared" si="1"/>
        <v>0.2162</v>
      </c>
      <c r="C86">
        <f t="shared" si="3"/>
        <v>0.21621087442169937</v>
      </c>
    </row>
    <row r="87" spans="1:3" x14ac:dyDescent="0.3">
      <c r="A87">
        <v>65</v>
      </c>
      <c r="B87">
        <f t="shared" si="1"/>
        <v>0.21229999999999999</v>
      </c>
      <c r="C87">
        <f t="shared" si="3"/>
        <v>0.21230460218829261</v>
      </c>
    </row>
    <row r="88" spans="1:3" x14ac:dyDescent="0.3">
      <c r="A88">
        <v>64</v>
      </c>
      <c r="B88">
        <f t="shared" si="1"/>
        <v>0.20849999999999999</v>
      </c>
      <c r="C88">
        <f t="shared" si="3"/>
        <v>0.20846890440125587</v>
      </c>
    </row>
    <row r="89" spans="1:3" x14ac:dyDescent="0.3">
      <c r="A89">
        <v>63</v>
      </c>
      <c r="B89">
        <f t="shared" si="1"/>
        <v>0.20469999999999999</v>
      </c>
      <c r="C89">
        <f t="shared" si="3"/>
        <v>0.2047025059952115</v>
      </c>
    </row>
    <row r="90" spans="1:3" x14ac:dyDescent="0.3">
      <c r="A90">
        <v>62</v>
      </c>
      <c r="B90">
        <f t="shared" si="1"/>
        <v>0.20100000000000001</v>
      </c>
      <c r="C90">
        <f t="shared" si="3"/>
        <v>0.2010041549413312</v>
      </c>
    </row>
    <row r="91" spans="1:3" x14ac:dyDescent="0.3">
      <c r="A91">
        <v>61</v>
      </c>
      <c r="B91">
        <f t="shared" si="1"/>
        <v>0.19739999999999999</v>
      </c>
      <c r="C91">
        <f t="shared" si="3"/>
        <v>0.19737262183113577</v>
      </c>
    </row>
    <row r="92" spans="1:3" x14ac:dyDescent="0.3">
      <c r="A92">
        <v>60</v>
      </c>
      <c r="B92">
        <f t="shared" si="1"/>
        <v>0.1938</v>
      </c>
      <c r="C92">
        <f t="shared" si="3"/>
        <v>0.19380669946781418</v>
      </c>
    </row>
    <row r="93" spans="1:3" x14ac:dyDescent="0.3">
      <c r="A93">
        <v>59</v>
      </c>
      <c r="B93">
        <f t="shared" si="1"/>
        <v>0.1903</v>
      </c>
      <c r="C93">
        <f t="shared" si="3"/>
        <v>0.19030520246492638</v>
      </c>
    </row>
    <row r="94" spans="1:3" x14ac:dyDescent="0.3">
      <c r="A94">
        <v>58</v>
      </c>
      <c r="B94">
        <f t="shared" si="1"/>
        <v>0.18690000000000001</v>
      </c>
      <c r="C94">
        <f t="shared" si="3"/>
        <v>0.18686696685235638</v>
      </c>
    </row>
    <row r="95" spans="1:3" x14ac:dyDescent="0.3">
      <c r="A95">
        <v>57</v>
      </c>
      <c r="B95">
        <f t="shared" si="1"/>
        <v>0.1835</v>
      </c>
      <c r="C95">
        <f t="shared" si="3"/>
        <v>0.18349084968938431</v>
      </c>
    </row>
    <row r="96" spans="1:3" x14ac:dyDescent="0.3">
      <c r="A96">
        <v>56</v>
      </c>
      <c r="B96">
        <f t="shared" si="1"/>
        <v>0.1802</v>
      </c>
      <c r="C96">
        <f t="shared" si="3"/>
        <v>0.18017572868474943</v>
      </c>
    </row>
    <row r="97" spans="1:3" x14ac:dyDescent="0.3">
      <c r="A97">
        <v>55</v>
      </c>
      <c r="B97">
        <f t="shared" si="1"/>
        <v>0.1769</v>
      </c>
      <c r="C97">
        <f t="shared" si="3"/>
        <v>0.17692050182357716</v>
      </c>
    </row>
    <row r="98" spans="1:3" x14ac:dyDescent="0.3">
      <c r="A98">
        <v>54</v>
      </c>
      <c r="B98">
        <f t="shared" si="1"/>
        <v>0.17369999999999999</v>
      </c>
      <c r="C98">
        <f t="shared" si="3"/>
        <v>0.17372408700104655</v>
      </c>
    </row>
    <row r="99" spans="1:3" x14ac:dyDescent="0.3">
      <c r="A99">
        <v>53</v>
      </c>
      <c r="B99">
        <f t="shared" si="1"/>
        <v>0.1706</v>
      </c>
      <c r="C99">
        <f t="shared" ref="C99:C122" si="4">C98/1.2^(1/10)</f>
        <v>0.17058542166267623</v>
      </c>
    </row>
    <row r="100" spans="1:3" x14ac:dyDescent="0.3">
      <c r="A100">
        <v>52</v>
      </c>
      <c r="B100">
        <f t="shared" si="1"/>
        <v>0.16750000000000001</v>
      </c>
      <c r="C100">
        <f t="shared" si="4"/>
        <v>0.16750346245110931</v>
      </c>
    </row>
    <row r="101" spans="1:3" x14ac:dyDescent="0.3">
      <c r="A101">
        <v>51</v>
      </c>
      <c r="B101">
        <f t="shared" si="1"/>
        <v>0.16450000000000001</v>
      </c>
      <c r="C101">
        <f t="shared" si="4"/>
        <v>0.16447718485927978</v>
      </c>
    </row>
    <row r="102" spans="1:3" x14ac:dyDescent="0.3">
      <c r="A102">
        <v>50</v>
      </c>
      <c r="B102">
        <f t="shared" si="1"/>
        <v>0.1615</v>
      </c>
      <c r="C102">
        <f t="shared" si="4"/>
        <v>0.16150558288984512</v>
      </c>
    </row>
    <row r="103" spans="1:3" x14ac:dyDescent="0.3">
      <c r="A103">
        <v>49</v>
      </c>
      <c r="B103">
        <f t="shared" si="1"/>
        <v>0.15859999999999999</v>
      </c>
      <c r="C103">
        <f t="shared" si="4"/>
        <v>0.15858766872077196</v>
      </c>
    </row>
    <row r="104" spans="1:3" x14ac:dyDescent="0.3">
      <c r="A104">
        <v>48</v>
      </c>
      <c r="B104">
        <f t="shared" si="1"/>
        <v>0.15570000000000001</v>
      </c>
      <c r="C104">
        <f t="shared" si="4"/>
        <v>0.1557224723769636</v>
      </c>
    </row>
    <row r="105" spans="1:3" x14ac:dyDescent="0.3">
      <c r="A105">
        <v>47</v>
      </c>
      <c r="B105">
        <f t="shared" si="1"/>
        <v>0.15290000000000001</v>
      </c>
      <c r="C105">
        <f t="shared" si="4"/>
        <v>0.15290904140782022</v>
      </c>
    </row>
    <row r="106" spans="1:3" x14ac:dyDescent="0.3">
      <c r="A106">
        <v>46</v>
      </c>
      <c r="B106">
        <f t="shared" si="1"/>
        <v>0.15010000000000001</v>
      </c>
      <c r="C106">
        <f t="shared" si="4"/>
        <v>0.15014644057062448</v>
      </c>
    </row>
    <row r="107" spans="1:3" x14ac:dyDescent="0.3">
      <c r="A107">
        <v>45</v>
      </c>
      <c r="B107">
        <f t="shared" si="1"/>
        <v>0.1474</v>
      </c>
      <c r="C107">
        <f t="shared" si="4"/>
        <v>0.14743375151964758</v>
      </c>
    </row>
    <row r="108" spans="1:3" x14ac:dyDescent="0.3">
      <c r="A108">
        <v>44</v>
      </c>
      <c r="B108">
        <f t="shared" si="1"/>
        <v>0.14480000000000001</v>
      </c>
      <c r="C108">
        <f t="shared" si="4"/>
        <v>0.14477007250087207</v>
      </c>
    </row>
    <row r="109" spans="1:3" x14ac:dyDescent="0.3">
      <c r="A109">
        <v>43</v>
      </c>
      <c r="B109">
        <f t="shared" si="1"/>
        <v>0.14219999999999999</v>
      </c>
      <c r="C109">
        <f t="shared" si="4"/>
        <v>0.14215451805223014</v>
      </c>
    </row>
    <row r="110" spans="1:3" x14ac:dyDescent="0.3">
      <c r="A110">
        <v>42</v>
      </c>
      <c r="B110">
        <f t="shared" si="1"/>
        <v>0.1396</v>
      </c>
      <c r="C110">
        <f t="shared" si="4"/>
        <v>0.13958621870925772</v>
      </c>
    </row>
    <row r="111" spans="1:3" x14ac:dyDescent="0.3">
      <c r="A111">
        <v>41</v>
      </c>
      <c r="B111">
        <f t="shared" si="1"/>
        <v>0.1371</v>
      </c>
      <c r="C111">
        <f t="shared" si="4"/>
        <v>0.13706432071606645</v>
      </c>
    </row>
    <row r="112" spans="1:3" x14ac:dyDescent="0.3">
      <c r="A112">
        <v>40</v>
      </c>
      <c r="B112">
        <f t="shared" si="1"/>
        <v>0.1346</v>
      </c>
      <c r="C112">
        <f t="shared" si="4"/>
        <v>0.13458798574153755</v>
      </c>
    </row>
    <row r="113" spans="1:3" x14ac:dyDescent="0.3">
      <c r="A113">
        <v>39</v>
      </c>
      <c r="B113">
        <f t="shared" si="1"/>
        <v>0.13220000000000001</v>
      </c>
      <c r="C113">
        <f t="shared" si="4"/>
        <v>0.13215639060064324</v>
      </c>
    </row>
    <row r="114" spans="1:3" x14ac:dyDescent="0.3">
      <c r="A114">
        <v>38</v>
      </c>
      <c r="B114">
        <f t="shared" si="1"/>
        <v>0.1298</v>
      </c>
      <c r="C114">
        <f t="shared" si="4"/>
        <v>0.12976872698080297</v>
      </c>
    </row>
    <row r="115" spans="1:3" x14ac:dyDescent="0.3">
      <c r="A115">
        <v>37</v>
      </c>
      <c r="B115">
        <f t="shared" si="1"/>
        <v>0.12740000000000001</v>
      </c>
      <c r="C115">
        <f t="shared" si="4"/>
        <v>0.12742420117318348</v>
      </c>
    </row>
    <row r="116" spans="1:3" x14ac:dyDescent="0.3">
      <c r="A116">
        <v>36</v>
      </c>
      <c r="B116">
        <f t="shared" si="1"/>
        <v>0.12509999999999999</v>
      </c>
      <c r="C116">
        <f t="shared" si="4"/>
        <v>0.1251220338088537</v>
      </c>
    </row>
    <row r="117" spans="1:3" x14ac:dyDescent="0.3">
      <c r="A117">
        <v>35</v>
      </c>
      <c r="B117">
        <f t="shared" si="1"/>
        <v>0.1229</v>
      </c>
      <c r="C117">
        <f t="shared" si="4"/>
        <v>0.12286145959970628</v>
      </c>
    </row>
    <row r="118" spans="1:3" x14ac:dyDescent="0.3">
      <c r="A118">
        <v>34</v>
      </c>
      <c r="B118">
        <f t="shared" si="1"/>
        <v>0.1206</v>
      </c>
      <c r="C118">
        <f t="shared" si="4"/>
        <v>0.12064172708406001</v>
      </c>
    </row>
    <row r="119" spans="1:3" x14ac:dyDescent="0.3">
      <c r="A119">
        <v>33</v>
      </c>
      <c r="B119">
        <f t="shared" si="1"/>
        <v>0.11849999999999999</v>
      </c>
      <c r="C119">
        <f t="shared" si="4"/>
        <v>0.11846209837685841</v>
      </c>
    </row>
    <row r="120" spans="1:3" x14ac:dyDescent="0.3">
      <c r="A120">
        <v>32</v>
      </c>
      <c r="B120">
        <f t="shared" si="1"/>
        <v>0.1163</v>
      </c>
      <c r="C120">
        <f t="shared" si="4"/>
        <v>0.11632184892438138</v>
      </c>
    </row>
    <row r="121" spans="1:3" x14ac:dyDescent="0.3">
      <c r="A121">
        <v>31</v>
      </c>
      <c r="B121">
        <f t="shared" si="1"/>
        <v>0.1142</v>
      </c>
      <c r="C121">
        <f t="shared" si="4"/>
        <v>0.11422026726338866</v>
      </c>
    </row>
    <row r="122" spans="1:3" x14ac:dyDescent="0.3">
      <c r="A122">
        <v>30</v>
      </c>
      <c r="B122">
        <f t="shared" si="1"/>
        <v>0.11219999999999999</v>
      </c>
      <c r="C122">
        <f t="shared" si="4"/>
        <v>0.11215665478461459</v>
      </c>
    </row>
    <row r="123" spans="1:3" x14ac:dyDescent="0.3">
      <c r="A123">
        <v>29</v>
      </c>
      <c r="B123">
        <f t="shared" si="1"/>
        <v>0</v>
      </c>
      <c r="C123">
        <v>0</v>
      </c>
    </row>
    <row r="124" spans="1:3" x14ac:dyDescent="0.3">
      <c r="A124">
        <v>28</v>
      </c>
      <c r="B124">
        <f t="shared" si="1"/>
        <v>0</v>
      </c>
      <c r="C124">
        <v>0</v>
      </c>
    </row>
    <row r="125" spans="1:3" x14ac:dyDescent="0.3">
      <c r="A125">
        <v>27</v>
      </c>
      <c r="B125">
        <f t="shared" si="1"/>
        <v>0</v>
      </c>
      <c r="C125">
        <v>0</v>
      </c>
    </row>
    <row r="126" spans="1:3" x14ac:dyDescent="0.3">
      <c r="A126">
        <v>26</v>
      </c>
      <c r="B126">
        <f t="shared" si="1"/>
        <v>0</v>
      </c>
      <c r="C126">
        <v>0</v>
      </c>
    </row>
    <row r="127" spans="1:3" x14ac:dyDescent="0.3">
      <c r="A127">
        <v>25</v>
      </c>
      <c r="B127">
        <f t="shared" si="1"/>
        <v>0</v>
      </c>
      <c r="C127">
        <v>0</v>
      </c>
    </row>
    <row r="128" spans="1:3" x14ac:dyDescent="0.3">
      <c r="A128">
        <v>24</v>
      </c>
      <c r="B128">
        <f t="shared" si="1"/>
        <v>0</v>
      </c>
      <c r="C128">
        <v>0</v>
      </c>
    </row>
    <row r="129" spans="1:3" x14ac:dyDescent="0.3">
      <c r="A129">
        <v>23</v>
      </c>
      <c r="B129">
        <f t="shared" si="1"/>
        <v>0</v>
      </c>
      <c r="C129">
        <v>0</v>
      </c>
    </row>
    <row r="130" spans="1:3" x14ac:dyDescent="0.3">
      <c r="A130">
        <v>22</v>
      </c>
      <c r="B130">
        <f t="shared" si="1"/>
        <v>0</v>
      </c>
      <c r="C130">
        <v>0</v>
      </c>
    </row>
    <row r="131" spans="1:3" x14ac:dyDescent="0.3">
      <c r="A131">
        <v>21</v>
      </c>
      <c r="B131">
        <f t="shared" si="1"/>
        <v>0</v>
      </c>
      <c r="C131">
        <v>0</v>
      </c>
    </row>
    <row r="132" spans="1:3" x14ac:dyDescent="0.3">
      <c r="A132">
        <v>20</v>
      </c>
      <c r="B132">
        <f t="shared" si="1"/>
        <v>0</v>
      </c>
      <c r="C132">
        <v>0</v>
      </c>
    </row>
    <row r="133" spans="1:3" x14ac:dyDescent="0.3">
      <c r="A133">
        <v>19</v>
      </c>
      <c r="B133">
        <f t="shared" si="1"/>
        <v>0</v>
      </c>
      <c r="C133">
        <v>0</v>
      </c>
    </row>
    <row r="134" spans="1:3" x14ac:dyDescent="0.3">
      <c r="A134">
        <v>18</v>
      </c>
      <c r="B134">
        <f t="shared" si="1"/>
        <v>0</v>
      </c>
      <c r="C134">
        <v>0</v>
      </c>
    </row>
    <row r="135" spans="1:3" x14ac:dyDescent="0.3">
      <c r="A135">
        <v>17</v>
      </c>
      <c r="B135">
        <f t="shared" si="1"/>
        <v>0</v>
      </c>
      <c r="C135">
        <v>0</v>
      </c>
    </row>
    <row r="136" spans="1:3" x14ac:dyDescent="0.3">
      <c r="A136">
        <v>16</v>
      </c>
      <c r="B136">
        <f t="shared" si="1"/>
        <v>0</v>
      </c>
      <c r="C136">
        <v>0</v>
      </c>
    </row>
    <row r="137" spans="1:3" x14ac:dyDescent="0.3">
      <c r="A137">
        <v>15</v>
      </c>
      <c r="B137">
        <f t="shared" si="1"/>
        <v>0</v>
      </c>
      <c r="C137">
        <v>0</v>
      </c>
    </row>
    <row r="138" spans="1:3" x14ac:dyDescent="0.3">
      <c r="A138">
        <v>14</v>
      </c>
      <c r="B138">
        <f t="shared" si="1"/>
        <v>0</v>
      </c>
      <c r="C138">
        <v>0</v>
      </c>
    </row>
    <row r="139" spans="1:3" x14ac:dyDescent="0.3">
      <c r="A139">
        <v>13</v>
      </c>
      <c r="B139">
        <f t="shared" si="1"/>
        <v>0</v>
      </c>
      <c r="C139">
        <v>0</v>
      </c>
    </row>
    <row r="140" spans="1:3" x14ac:dyDescent="0.3">
      <c r="A140">
        <v>12</v>
      </c>
      <c r="B140">
        <f t="shared" si="1"/>
        <v>0</v>
      </c>
      <c r="C140">
        <v>0</v>
      </c>
    </row>
    <row r="141" spans="1:3" x14ac:dyDescent="0.3">
      <c r="A141">
        <v>11</v>
      </c>
      <c r="B141">
        <f t="shared" si="1"/>
        <v>0</v>
      </c>
      <c r="C141">
        <v>0</v>
      </c>
    </row>
    <row r="142" spans="1:3" x14ac:dyDescent="0.3">
      <c r="A142">
        <v>10</v>
      </c>
      <c r="B142">
        <f t="shared" si="1"/>
        <v>0</v>
      </c>
      <c r="C142">
        <v>0</v>
      </c>
    </row>
    <row r="143" spans="1:3" x14ac:dyDescent="0.3">
      <c r="A143">
        <v>9</v>
      </c>
      <c r="B143">
        <f t="shared" si="1"/>
        <v>0</v>
      </c>
      <c r="C143">
        <v>0</v>
      </c>
    </row>
    <row r="144" spans="1:3" x14ac:dyDescent="0.3">
      <c r="A144">
        <v>8</v>
      </c>
      <c r="B144">
        <f t="shared" si="1"/>
        <v>0</v>
      </c>
      <c r="C144">
        <v>0</v>
      </c>
    </row>
    <row r="145" spans="1:3" x14ac:dyDescent="0.3">
      <c r="A145">
        <v>7</v>
      </c>
      <c r="B145">
        <f t="shared" si="1"/>
        <v>0</v>
      </c>
      <c r="C145">
        <v>0</v>
      </c>
    </row>
    <row r="146" spans="1:3" x14ac:dyDescent="0.3">
      <c r="A146">
        <v>6</v>
      </c>
      <c r="B146">
        <f t="shared" si="1"/>
        <v>0</v>
      </c>
      <c r="C146">
        <v>0</v>
      </c>
    </row>
    <row r="147" spans="1:3" x14ac:dyDescent="0.3">
      <c r="A147">
        <v>5</v>
      </c>
      <c r="B147">
        <f t="shared" si="1"/>
        <v>0</v>
      </c>
      <c r="C147">
        <v>0</v>
      </c>
    </row>
    <row r="148" spans="1:3" x14ac:dyDescent="0.3">
      <c r="A148">
        <v>4</v>
      </c>
      <c r="B148">
        <f t="shared" ref="B148:B152" si="5">ROUND(C148,4)</f>
        <v>0</v>
      </c>
      <c r="C148">
        <v>0</v>
      </c>
    </row>
    <row r="149" spans="1:3" x14ac:dyDescent="0.3">
      <c r="A149">
        <v>3</v>
      </c>
      <c r="B149">
        <f t="shared" si="5"/>
        <v>0</v>
      </c>
      <c r="C149">
        <v>0</v>
      </c>
    </row>
    <row r="150" spans="1:3" x14ac:dyDescent="0.3">
      <c r="A150">
        <v>2</v>
      </c>
      <c r="B150">
        <f t="shared" si="5"/>
        <v>0</v>
      </c>
      <c r="C150">
        <v>0</v>
      </c>
    </row>
    <row r="151" spans="1:3" x14ac:dyDescent="0.3">
      <c r="A151">
        <v>1</v>
      </c>
      <c r="B151">
        <f t="shared" si="5"/>
        <v>0</v>
      </c>
      <c r="C151">
        <v>0</v>
      </c>
    </row>
    <row r="152" spans="1:3" x14ac:dyDescent="0.3">
      <c r="A152">
        <v>0</v>
      </c>
      <c r="B152">
        <f t="shared" si="5"/>
        <v>0</v>
      </c>
      <c r="C152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ResearchTable</vt:lpstr>
      <vt:lpstr>AnalysisTable</vt:lpstr>
      <vt:lpstr>AnalysisKeyTable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2021-08-06T13:25:30Z</dcterms:modified>
</cp:coreProperties>
</file>