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86F8A83-C85B-4F7B-AC13-948426AF604A}" xr6:coauthVersionLast="45" xr6:coauthVersionMax="45" xr10:uidLastSave="{00000000-0000-0000-0000-000000000000}"/>
  <bookViews>
    <workbookView xWindow="-28920" yWindow="-120" windowWidth="29040" windowHeight="15840" tabRatio="653" activeTab="5" xr2:uid="{1BFDBDDD-03BC-42BF-BA52-8E4216F92F7B}"/>
    <workbookView xWindow="-120" yWindow="-120" windowWidth="29040" windowHeight="15840" tabRatio="651" activeTab="5"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290" i="9" l="1"/>
  <c r="AI290" i="9"/>
  <c r="AJ290" i="9"/>
  <c r="AK290" i="9"/>
  <c r="AI287" i="9"/>
  <c r="AJ287" i="9"/>
  <c r="V4" i="11" l="1"/>
  <c r="T4" i="11"/>
  <c r="S4" i="11"/>
  <c r="E4" i="11"/>
  <c r="D4" i="11"/>
  <c r="C4" i="11"/>
  <c r="J28" i="8" l="1"/>
  <c r="J29" i="8"/>
  <c r="T36" i="11" l="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3" i="11"/>
  <c r="S2" i="11"/>
  <c r="V39" i="11" l="1"/>
  <c r="T39" i="11"/>
  <c r="E39" i="11"/>
  <c r="C39" i="11"/>
  <c r="E65" i="11" l="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3" i="11"/>
  <c r="E2" i="11"/>
  <c r="E5" i="11"/>
  <c r="V65" i="11" l="1"/>
  <c r="V64" i="11"/>
  <c r="V63" i="11"/>
  <c r="V62" i="11"/>
  <c r="V61" i="11"/>
  <c r="V60" i="11"/>
  <c r="V59" i="11"/>
  <c r="V58" i="11"/>
  <c r="V57" i="11"/>
  <c r="V56" i="11"/>
  <c r="V55" i="11"/>
  <c r="V54" i="11"/>
  <c r="V53" i="11"/>
  <c r="V52" i="11"/>
  <c r="V51" i="11"/>
  <c r="V50" i="11"/>
  <c r="V49" i="11"/>
  <c r="V48" i="11"/>
  <c r="V47" i="11"/>
  <c r="V46" i="11"/>
  <c r="V45" i="11"/>
  <c r="V44" i="11"/>
  <c r="V43" i="11"/>
  <c r="V42" i="11"/>
  <c r="V41" i="11"/>
  <c r="V40"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3" i="11"/>
  <c r="V2" i="11"/>
  <c r="U2" i="11" s="1"/>
  <c r="D26" i="11"/>
  <c r="D25" i="11"/>
  <c r="D22" i="11"/>
  <c r="D3" i="11"/>
  <c r="U3" i="11" l="1"/>
  <c r="U4" i="11" s="1"/>
  <c r="U5" i="11" l="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s="1"/>
  <c r="U39" i="11" l="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U65" i="11" s="1"/>
  <c r="X2" i="11" l="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3" i="11"/>
  <c r="C2" i="11"/>
  <c r="T65"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8" i="11"/>
  <c r="T37" i="11"/>
  <c r="T35"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3" i="11"/>
  <c r="T2" i="11"/>
  <c r="AZ6" i="9" l="1"/>
  <c r="AW12" i="9"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8" i="9" l="1"/>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0"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1" i="9" l="1"/>
  <c r="AV10" i="9"/>
  <c r="S336" i="9"/>
  <c r="S318" i="9"/>
  <c r="S60" i="9"/>
  <c r="P367" i="9"/>
  <c r="R80" i="9"/>
  <c r="Q80" i="9"/>
  <c r="R318" i="9"/>
  <c r="R319" i="9" s="1"/>
  <c r="Q317" i="9"/>
  <c r="R317" i="9"/>
  <c r="R322" i="9"/>
  <c r="Q322" i="9"/>
  <c r="R310" i="9"/>
  <c r="Q310" i="9"/>
  <c r="R180" i="9"/>
  <c r="Q180" i="9"/>
  <c r="R336" i="9"/>
  <c r="Q335" i="9"/>
  <c r="R335" i="9"/>
  <c r="R325" i="9"/>
  <c r="Q325" i="9"/>
  <c r="Q251" i="9"/>
  <c r="R251" i="9"/>
  <c r="R71" i="9"/>
  <c r="Q71" i="9"/>
  <c r="Q344" i="9"/>
  <c r="R344" i="9"/>
  <c r="Q21" i="9"/>
  <c r="R21" i="9"/>
  <c r="Q131" i="9"/>
  <c r="R131"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N316" i="9"/>
  <c r="T316" i="9" s="1"/>
  <c r="P316" i="9"/>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96" i="9" l="1"/>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135" i="9"/>
  <c r="S206" i="9"/>
  <c r="S311" i="9"/>
  <c r="S205" i="9"/>
  <c r="S66" i="9"/>
  <c r="S116" i="9"/>
  <c r="S24" i="9"/>
  <c r="S94" i="9"/>
  <c r="S105" i="9"/>
  <c r="S86" i="9"/>
  <c r="S305" i="9"/>
  <c r="S194" i="9"/>
  <c r="S54" i="9"/>
  <c r="S317"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Q347" i="9"/>
  <c r="Q348" i="9" s="1"/>
  <c r="Q349" i="9" s="1"/>
  <c r="Q350" i="9" s="1"/>
  <c r="S347" i="9"/>
  <c r="S325" i="9"/>
  <c r="S333" i="9"/>
  <c r="S91" i="9"/>
  <c r="S334" i="9"/>
  <c r="S352" i="9"/>
  <c r="S151" i="9"/>
  <c r="S111" i="9"/>
  <c r="S121" i="9"/>
  <c r="S371" i="9"/>
  <c r="S351" i="9"/>
  <c r="S101" i="9"/>
  <c r="S251" i="9"/>
  <c r="S360" i="9"/>
  <c r="S81" i="9"/>
  <c r="S51" i="9"/>
  <c r="S353" i="9"/>
  <c r="S328" i="9"/>
  <c r="S71" i="9"/>
  <c r="S11" i="9"/>
  <c r="S181" i="9"/>
  <c r="S359" i="9"/>
  <c r="S231" i="9"/>
  <c r="AB7" i="8"/>
  <c r="R347" i="9"/>
  <c r="R348" i="9" s="1"/>
  <c r="R349" i="9" s="1"/>
  <c r="R350" i="9" s="1"/>
  <c r="R60" i="9"/>
  <c r="N348" i="9"/>
  <c r="T348" i="9" s="1"/>
  <c r="AB9" i="8"/>
  <c r="AB5" i="8"/>
  <c r="AC4" i="8"/>
  <c r="AC5" i="8" s="1"/>
  <c r="AB6" i="8"/>
  <c r="AB10" i="8"/>
  <c r="AB8" i="8"/>
  <c r="AJ350" i="9"/>
  <c r="AJ349" i="9"/>
  <c r="AJ347" i="9"/>
  <c r="AJ346" i="9"/>
  <c r="AJ345" i="9"/>
  <c r="R296" i="9" l="1"/>
  <c r="R294" i="9"/>
  <c r="R16" i="9"/>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17" i="9" l="1"/>
  <c r="AA231" i="9"/>
  <c r="AA359" i="9"/>
  <c r="AA353" i="9"/>
  <c r="AA329" i="9"/>
  <c r="AA352" i="9"/>
  <c r="AA328" i="9"/>
  <c r="AA322" i="9"/>
  <c r="AA351" i="9"/>
  <c r="AA333" i="9"/>
  <c r="AA321" i="9"/>
  <c r="AA280" i="9"/>
  <c r="AA320" i="9"/>
  <c r="AA51" i="9"/>
  <c r="AA41" i="9"/>
  <c r="AA371" i="9"/>
  <c r="AA150" i="9"/>
  <c r="AA151" i="9"/>
  <c r="AA20" i="9"/>
  <c r="AA364" i="9"/>
  <c r="AA130" i="9"/>
  <c r="AA316" i="9"/>
  <c r="AA350" i="9"/>
  <c r="AA347" i="9"/>
  <c r="AN316" i="9" l="1"/>
  <c r="AN347" i="9"/>
  <c r="AN130" i="9"/>
  <c r="AN364" i="9"/>
  <c r="AN20" i="9"/>
  <c r="AN151" i="9"/>
  <c r="AN150" i="9"/>
  <c r="AN371" i="9"/>
  <c r="AN41" i="9"/>
  <c r="AN51" i="9"/>
  <c r="AN320" i="9"/>
  <c r="AN280" i="9"/>
  <c r="AN321" i="9"/>
  <c r="AN333" i="9"/>
  <c r="AN351" i="9"/>
  <c r="AN322" i="9"/>
  <c r="AN328" i="9"/>
  <c r="AN352" i="9"/>
  <c r="AN329" i="9"/>
  <c r="AN353" i="9"/>
  <c r="AN359" i="9"/>
  <c r="AN231" i="9"/>
  <c r="AN317" i="9"/>
  <c r="AN350" i="9"/>
  <c r="N20" i="9" l="1"/>
  <c r="T20" i="9" s="1"/>
  <c r="S20" i="9" l="1"/>
  <c r="P20" i="9"/>
  <c r="R20" i="9" l="1"/>
  <c r="Q20" i="9"/>
  <c r="AA318" i="9"/>
  <c r="AA61" i="9"/>
  <c r="AA348" i="9"/>
  <c r="AA319" i="9"/>
  <c r="AA349" i="9"/>
  <c r="AN349" i="9" l="1"/>
  <c r="AN318" i="9"/>
  <c r="AN348" i="9"/>
  <c r="AN319" i="9"/>
  <c r="AN61" i="9"/>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40" i="9"/>
  <c r="T346" i="9" l="1"/>
  <c r="S346" i="9"/>
  <c r="T345" i="9"/>
  <c r="R345" i="9"/>
  <c r="R346" i="9" s="1"/>
  <c r="Q345" i="9"/>
  <c r="Q346" i="9" s="1"/>
  <c r="S345" i="9"/>
  <c r="T315" i="9"/>
  <c r="S315" i="9"/>
  <c r="T314" i="9"/>
  <c r="R314" i="9"/>
  <c r="R315" i="9" s="1"/>
  <c r="Q314" i="9"/>
  <c r="Q315" i="9" s="1"/>
  <c r="S314" i="9"/>
  <c r="AN40" i="9"/>
  <c r="AA60" i="9" l="1"/>
  <c r="AA50" i="9"/>
  <c r="AA81" i="9"/>
  <c r="AA91" i="9"/>
  <c r="AA90" i="9"/>
  <c r="AA80" i="9"/>
  <c r="AA71" i="9"/>
  <c r="AA70" i="9"/>
  <c r="AA315" i="9"/>
  <c r="AA346" i="9"/>
  <c r="AN81" i="9" l="1"/>
  <c r="AN90" i="9"/>
  <c r="AN91" i="9"/>
  <c r="AN80" i="9"/>
  <c r="AN71" i="9"/>
  <c r="AN70" i="9"/>
  <c r="AN60" i="9"/>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AK323" i="9" l="1"/>
  <c r="AK355" i="9"/>
  <c r="AK354" i="9"/>
  <c r="AK324" i="9"/>
  <c r="N366" i="9" l="1"/>
  <c r="N368" i="9"/>
  <c r="N363" i="9"/>
  <c r="N362" i="9"/>
  <c r="N221" i="9"/>
  <c r="S221" i="9" s="1"/>
  <c r="AA323" i="9"/>
  <c r="AA355" i="9"/>
  <c r="AA324" i="9"/>
  <c r="AA354" i="9"/>
  <c r="T363" i="9" l="1"/>
  <c r="S363" i="9"/>
  <c r="T362" i="9"/>
  <c r="S362" i="9"/>
  <c r="T366" i="9"/>
  <c r="S366" i="9"/>
  <c r="T368" i="9"/>
  <c r="S368" i="9"/>
  <c r="Q221" i="9"/>
  <c r="R221" i="9"/>
  <c r="T221" i="9"/>
  <c r="AN354" i="9"/>
  <c r="AN324" i="9"/>
  <c r="AN355" i="9"/>
  <c r="AN323" i="9"/>
  <c r="AA161" i="9"/>
  <c r="AA360" i="9"/>
  <c r="AV7" i="9" l="1"/>
  <c r="AN161" i="9"/>
  <c r="AN360" i="9"/>
  <c r="AA211" i="9"/>
  <c r="AA201" i="9"/>
  <c r="AA191" i="9"/>
  <c r="AA251" i="9"/>
  <c r="AN251" i="9" l="1"/>
  <c r="AN211" i="9"/>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171" i="9"/>
  <c r="T171" i="9" s="1"/>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Q171" i="9"/>
  <c r="R171" i="9"/>
  <c r="S171" i="9"/>
  <c r="T365" i="9"/>
  <c r="R365" i="9"/>
  <c r="R366" i="9" s="1"/>
  <c r="R367" i="9" s="1"/>
  <c r="R368" i="9" s="1"/>
  <c r="Q365" i="9"/>
  <c r="Q366" i="9" s="1"/>
  <c r="Q367" i="9" s="1"/>
  <c r="Q368" i="9" s="1"/>
  <c r="S365" i="9"/>
  <c r="Q330" i="9"/>
  <c r="Q331" i="9" s="1"/>
  <c r="S330" i="9"/>
  <c r="R330" i="9"/>
  <c r="R331" i="9" s="1"/>
  <c r="T330" i="9"/>
  <c r="AV5" i="9" s="1"/>
  <c r="S361" i="9"/>
  <c r="T361" i="9"/>
  <c r="AV12" i="9" s="1"/>
  <c r="R361" i="9"/>
  <c r="R362" i="9" s="1"/>
  <c r="R363" i="9" s="1"/>
  <c r="Q361" i="9"/>
  <c r="Q362" i="9" s="1"/>
  <c r="Q363" i="9" s="1"/>
  <c r="T367" i="9"/>
  <c r="AV6" i="9" s="1"/>
  <c r="S367" i="9"/>
  <c r="S340" i="9" l="1"/>
  <c r="S339" i="9"/>
  <c r="T339" i="9"/>
  <c r="T373" i="9"/>
  <c r="S373" i="9"/>
  <c r="T370" i="9"/>
  <c r="S370" i="9"/>
  <c r="AV8" i="9"/>
  <c r="AV9" i="9"/>
  <c r="T342" i="9"/>
  <c r="S342" i="9"/>
  <c r="AA340" i="9"/>
  <c r="AA271" i="9"/>
  <c r="AA270" i="9"/>
  <c r="AA261" i="9"/>
  <c r="AA330" i="9"/>
  <c r="AA358" i="9"/>
  <c r="AA363" i="9"/>
  <c r="AA357" i="9"/>
  <c r="AA326" i="9"/>
  <c r="AA334" i="9"/>
  <c r="AA361" i="9"/>
  <c r="AA365" i="9"/>
  <c r="AA332" i="9"/>
  <c r="AA335" i="9"/>
  <c r="AA327" i="9"/>
  <c r="AA331" i="9"/>
  <c r="AA366" i="9"/>
  <c r="AA362" i="9"/>
  <c r="AA281" i="9"/>
  <c r="AA290" i="9"/>
  <c r="AA368" i="9"/>
  <c r="AA336" i="9"/>
  <c r="AA337" i="9"/>
  <c r="AA367" i="9"/>
  <c r="AN281" i="9" l="1"/>
  <c r="AN290" i="9"/>
  <c r="AN340" i="9"/>
  <c r="AN271" i="9"/>
  <c r="AN270" i="9"/>
  <c r="AN261" i="9"/>
  <c r="AN362" i="9"/>
  <c r="AN366" i="9"/>
  <c r="AN336" i="9"/>
  <c r="AN331" i="9"/>
  <c r="AN327" i="9"/>
  <c r="AN335" i="9"/>
  <c r="AN332" i="9"/>
  <c r="AN365" i="9"/>
  <c r="AN361" i="9"/>
  <c r="AN334" i="9"/>
  <c r="AN326" i="9"/>
  <c r="AN357" i="9"/>
  <c r="AN368" i="9"/>
  <c r="AN367" i="9"/>
  <c r="AN363" i="9"/>
  <c r="AN337" i="9"/>
  <c r="AN358" i="9"/>
  <c r="AN330" i="9"/>
  <c r="AK297" i="9" l="1"/>
  <c r="CB35" i="9"/>
  <c r="CB7" i="9"/>
  <c r="CB24" i="9"/>
  <c r="CB33" i="9"/>
  <c r="CB28" i="9"/>
  <c r="AK299" i="9" l="1"/>
  <c r="AK307" i="9"/>
  <c r="AK303" i="9"/>
  <c r="CB20" i="9"/>
  <c r="CB4" i="9"/>
  <c r="CB13" i="9"/>
  <c r="CB38" i="9"/>
  <c r="CB37" i="9"/>
  <c r="AK110" i="9"/>
  <c r="CB29" i="9"/>
  <c r="AK170" i="9"/>
  <c r="AK171" i="9"/>
  <c r="AK111" i="9"/>
  <c r="CB34" i="9"/>
  <c r="D55" i="11"/>
  <c r="AK260" i="9"/>
  <c r="AK141" i="9"/>
  <c r="CB11" i="9"/>
  <c r="CB45" i="9"/>
  <c r="CB44" i="9"/>
  <c r="CB2" i="9"/>
  <c r="AK372" i="9"/>
  <c r="AK341" i="9"/>
  <c r="AK342" i="9"/>
  <c r="AK373" i="9"/>
  <c r="AK230" i="9"/>
  <c r="CB6" i="9"/>
  <c r="AK140" i="9"/>
  <c r="CB41" i="9"/>
  <c r="CB30" i="9"/>
  <c r="CB18" i="9"/>
  <c r="CB15" i="9"/>
  <c r="AK250" i="9"/>
  <c r="CB22" i="9"/>
  <c r="D51" i="11"/>
  <c r="AK240" i="9"/>
  <c r="CB12" i="9"/>
  <c r="CB19" i="9"/>
  <c r="CB26" i="9"/>
  <c r="AK220" i="9"/>
  <c r="AK221" i="9"/>
  <c r="CB25" i="9"/>
  <c r="CB36" i="9"/>
  <c r="CB39" i="9"/>
  <c r="AK210" i="9"/>
  <c r="CB8" i="9"/>
  <c r="AK180" i="9"/>
  <c r="AK181" i="9"/>
  <c r="CB42" i="9"/>
  <c r="CB31" i="9"/>
  <c r="CB32" i="9"/>
  <c r="CB5" i="9"/>
  <c r="D43" i="11"/>
  <c r="AK200" i="9"/>
  <c r="CB16" i="9"/>
  <c r="AK100" i="9"/>
  <c r="AK101" i="9"/>
  <c r="CB9" i="9"/>
  <c r="CB27" i="9"/>
  <c r="D57" i="11"/>
  <c r="AK338" i="9"/>
  <c r="AK370" i="9"/>
  <c r="AK339" i="9"/>
  <c r="AK369" i="9"/>
  <c r="AK190" i="9"/>
  <c r="CB3" i="9"/>
  <c r="N270" i="9" s="1"/>
  <c r="CB17" i="9"/>
  <c r="CB23" i="9"/>
  <c r="D49" i="11"/>
  <c r="CB14" i="9"/>
  <c r="D17" i="11"/>
  <c r="CB40" i="9"/>
  <c r="CB43" i="9"/>
  <c r="CB10" i="9"/>
  <c r="CB21" i="9"/>
  <c r="D62" i="11" l="1"/>
  <c r="D31" i="11"/>
  <c r="D54" i="11"/>
  <c r="D41" i="11"/>
  <c r="D16" i="11"/>
  <c r="D35" i="11"/>
  <c r="D46" i="11"/>
  <c r="D13" i="11"/>
  <c r="D23" i="11"/>
  <c r="D38" i="11"/>
  <c r="D56" i="11"/>
  <c r="D28" i="11"/>
  <c r="D20" i="11"/>
  <c r="D47" i="11"/>
  <c r="D11" i="11"/>
  <c r="D15" i="11"/>
  <c r="D34" i="11"/>
  <c r="D5" i="11"/>
  <c r="D40" i="11"/>
  <c r="D39" i="11"/>
  <c r="D19" i="11"/>
  <c r="D36" i="11"/>
  <c r="D10" i="11"/>
  <c r="D65" i="11"/>
  <c r="D14" i="11"/>
  <c r="D45" i="11"/>
  <c r="D9" i="11"/>
  <c r="D12" i="11"/>
  <c r="D7" i="11"/>
  <c r="D64" i="11"/>
  <c r="D53" i="11"/>
  <c r="D33" i="11"/>
  <c r="D24" i="11"/>
  <c r="D42" i="11"/>
  <c r="D21" i="11"/>
  <c r="D58" i="11"/>
  <c r="D2" i="11"/>
  <c r="D27" i="11"/>
  <c r="D52" i="11"/>
  <c r="S270" i="9"/>
  <c r="T270" i="9"/>
  <c r="D30" i="11"/>
  <c r="D61" i="11"/>
  <c r="D18" i="11"/>
  <c r="D48" i="11"/>
  <c r="D60" i="11"/>
  <c r="D37" i="11"/>
  <c r="D44" i="11"/>
  <c r="D32" i="11"/>
  <c r="D8" i="11"/>
  <c r="D50" i="11"/>
  <c r="D6" i="11"/>
  <c r="D29" i="11"/>
  <c r="D59" i="11"/>
  <c r="D63" i="11"/>
  <c r="AA301" i="9"/>
  <c r="AA300" i="9"/>
  <c r="AA291" i="9"/>
  <c r="AA342" i="9"/>
  <c r="AA373" i="9"/>
  <c r="AA341" i="9"/>
  <c r="AA372" i="9"/>
  <c r="AN301" i="9" l="1"/>
  <c r="AN300" i="9"/>
  <c r="AN291" i="9"/>
  <c r="AN372" i="9"/>
  <c r="AN341" i="9"/>
  <c r="AN373" i="9"/>
  <c r="AN342"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K23" i="9" l="1"/>
  <c r="AH23" i="9"/>
  <c r="AH21" i="9"/>
  <c r="AK21" i="9"/>
  <c r="BO110" i="9"/>
  <c r="AH305" i="9"/>
  <c r="AK305" i="9"/>
  <c r="AH287" i="9"/>
  <c r="AH302" i="9"/>
  <c r="AH285" i="9"/>
  <c r="AH304" i="9"/>
  <c r="AH306" i="9"/>
  <c r="AK306" i="9"/>
  <c r="AK304" i="9"/>
  <c r="AH276" i="9"/>
  <c r="AH265" i="9"/>
  <c r="AH117" i="9"/>
  <c r="AH42" i="9"/>
  <c r="BM87" i="9"/>
  <c r="AH56" i="9"/>
  <c r="AH267" i="9"/>
  <c r="AH205" i="9"/>
  <c r="AH107" i="9"/>
  <c r="AH157" i="9"/>
  <c r="AH43"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294" i="9"/>
  <c r="AK296" i="9"/>
  <c r="AK125" i="9"/>
  <c r="AK93" i="9"/>
  <c r="AK8" i="9"/>
  <c r="AK182" i="9"/>
  <c r="AK84" i="9"/>
  <c r="AK229" i="9"/>
  <c r="AK104" i="9"/>
  <c r="AK204" i="9"/>
  <c r="AK152" i="9"/>
  <c r="AK144" i="9"/>
  <c r="AK5" i="9"/>
  <c r="AK153" i="9"/>
  <c r="AK25" i="9"/>
  <c r="AK74" i="9"/>
  <c r="AK226" i="9"/>
  <c r="AK244" i="9"/>
  <c r="AK214" i="9"/>
  <c r="AK273" i="9"/>
  <c r="AK115" i="9"/>
  <c r="AK242" i="9"/>
  <c r="AK92" i="9"/>
  <c r="AK274" i="9"/>
  <c r="AK174" i="9"/>
  <c r="AK183" i="9"/>
  <c r="AK223" i="9"/>
  <c r="AK285" i="9"/>
  <c r="AK225" i="9"/>
  <c r="AK56" i="9"/>
  <c r="AK113" i="9"/>
  <c r="AK75" i="9"/>
  <c r="AK288" i="9"/>
  <c r="AK54" i="9"/>
  <c r="AK197" i="9"/>
  <c r="AK53" i="9"/>
  <c r="AK268" i="9"/>
  <c r="AK16" i="9"/>
  <c r="AK46" i="9"/>
  <c r="AK272" i="9"/>
  <c r="AK236" i="9"/>
  <c r="AK198" i="9"/>
  <c r="AK292" i="9"/>
  <c r="AK257" i="9"/>
  <c r="AK302" i="9"/>
  <c r="AK18" i="9"/>
  <c r="AK17" i="9"/>
  <c r="AK176" i="9"/>
  <c r="AK133" i="9"/>
  <c r="AK22" i="9"/>
  <c r="AK219" i="9"/>
  <c r="AK262" i="9"/>
  <c r="AK32" i="9"/>
  <c r="AK157" i="9"/>
  <c r="AK308" i="9"/>
  <c r="AK28" i="9"/>
  <c r="AK252" i="9"/>
  <c r="AK247" i="9"/>
  <c r="AK208" i="9"/>
  <c r="AK88" i="9"/>
  <c r="AK275" i="9"/>
  <c r="AK217" i="9"/>
  <c r="AK205" i="9"/>
  <c r="AK14" i="9"/>
  <c r="AK139" i="9"/>
  <c r="AK188" i="9"/>
  <c r="AK27" i="9"/>
  <c r="AK173" i="9"/>
  <c r="AK267" i="9"/>
  <c r="AK159" i="9"/>
  <c r="AK73" i="9"/>
  <c r="AK243" i="9"/>
  <c r="AK3" i="9"/>
  <c r="AK13" i="9"/>
  <c r="AK122" i="9"/>
  <c r="AK235" i="9"/>
  <c r="AK193" i="9"/>
  <c r="AK289" i="9"/>
  <c r="AK146" i="9"/>
  <c r="AK68" i="9"/>
  <c r="AK49" i="9"/>
  <c r="AK108" i="9"/>
  <c r="AK36" i="9"/>
  <c r="AK233" i="9"/>
  <c r="AK283" i="9"/>
  <c r="AK206" i="9"/>
  <c r="AK67" i="9"/>
  <c r="AK179" i="9"/>
  <c r="AK9" i="9"/>
  <c r="AK213" i="9"/>
  <c r="AK256" i="9"/>
  <c r="AK7" i="9"/>
  <c r="AK259" i="9"/>
  <c r="AK184" i="9"/>
  <c r="AK105" i="9"/>
  <c r="AK77" i="9"/>
  <c r="AK62" i="9"/>
  <c r="AK298" i="9"/>
  <c r="AK42" i="9"/>
  <c r="AK195" i="9"/>
  <c r="AK79" i="9"/>
  <c r="AK149" i="9"/>
  <c r="AK24" i="9"/>
  <c r="AK38" i="9"/>
  <c r="AK82" i="9"/>
  <c r="AK29" i="9"/>
  <c r="AK155" i="9"/>
  <c r="AK142" i="9"/>
  <c r="AK264" i="9"/>
  <c r="AK66" i="9"/>
  <c r="AK123" i="9"/>
  <c r="AK97" i="9"/>
  <c r="AK86" i="9"/>
  <c r="AK85" i="9"/>
  <c r="AK177" i="9"/>
  <c r="AK119" i="9"/>
  <c r="AK12" i="9"/>
  <c r="AK265" i="9"/>
  <c r="AK169" i="9"/>
  <c r="AK209" i="9"/>
  <c r="AK107" i="9"/>
  <c r="AK148" i="9"/>
  <c r="AK117" i="9"/>
  <c r="AK276" i="9"/>
  <c r="AK186" i="9"/>
  <c r="AK57" i="9"/>
  <c r="AK137" i="9"/>
  <c r="AK39" i="9"/>
  <c r="AK196" i="9"/>
  <c r="AK293" i="9"/>
  <c r="AK309" i="9"/>
  <c r="AK59" i="9"/>
  <c r="AK126" i="9"/>
  <c r="AK6" i="9"/>
  <c r="AK102" i="9"/>
  <c r="AK215" i="9"/>
  <c r="AK43" i="9"/>
  <c r="AK239" i="9"/>
  <c r="AK99" i="9"/>
  <c r="AK287" i="9"/>
  <c r="AK164" i="9"/>
  <c r="AK228" i="9"/>
  <c r="AK2" i="9"/>
  <c r="AK135" i="9"/>
  <c r="AK34" i="9"/>
  <c r="AK4" i="9"/>
  <c r="AK255" i="9"/>
  <c r="AK166" i="9"/>
  <c r="AK124" i="9"/>
  <c r="AK118" i="9"/>
  <c r="AK237" i="9"/>
  <c r="AK168" i="9"/>
  <c r="AK19" i="9"/>
  <c r="AK162" i="9"/>
  <c r="AK65"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AD1" i="9" a="1"/>
  <c r="AD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T1" i="9" a="1"/>
  <c r="T1" i="9" s="1"/>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21" i="9"/>
  <c r="AA31" i="9"/>
  <c r="AA30" i="9"/>
  <c r="AA311" i="9"/>
  <c r="AA338" i="9"/>
  <c r="AA339" i="9"/>
  <c r="AA369" i="9"/>
  <c r="AA370" i="9"/>
  <c r="AA310" i="9"/>
  <c r="AA18" i="9"/>
  <c r="AA148" i="9"/>
  <c r="AA23" i="9"/>
  <c r="AA4" i="9"/>
  <c r="AA236" i="9"/>
  <c r="AA13" i="9"/>
  <c r="AA254" i="9"/>
  <c r="AA305" i="9"/>
  <c r="AA27" i="9"/>
  <c r="AA308" i="9"/>
  <c r="AA100" i="9"/>
  <c r="AA77" i="9"/>
  <c r="AA263" i="9"/>
  <c r="AA283" i="9"/>
  <c r="AA98" i="9"/>
  <c r="AA244" i="9"/>
  <c r="AA183" i="9"/>
  <c r="AA217" i="9"/>
  <c r="AA49" i="9"/>
  <c r="AA10" i="9"/>
  <c r="AA205" i="9"/>
  <c r="AA313" i="9"/>
  <c r="AA272" i="9"/>
  <c r="AA206" i="9"/>
  <c r="AA8" i="9"/>
  <c r="AA34" i="9"/>
  <c r="AA185" i="9"/>
  <c r="AA266" i="9"/>
  <c r="AA245" i="9"/>
  <c r="AA39" i="9"/>
  <c r="AA171" i="9"/>
  <c r="AA212" i="9"/>
  <c r="AA114" i="9"/>
  <c r="AA202" i="9"/>
  <c r="AA88" i="9"/>
  <c r="AA3" i="9"/>
  <c r="AA345" i="9"/>
  <c r="AA132" i="9"/>
  <c r="AA44" i="9"/>
  <c r="AA54" i="9"/>
  <c r="AA12" i="9"/>
  <c r="AA279" i="9"/>
  <c r="AA133" i="9"/>
  <c r="AA237" i="9"/>
  <c r="AA29" i="9"/>
  <c r="AA172" i="9"/>
  <c r="AA134" i="9"/>
  <c r="AA268" i="9"/>
  <c r="AA240" i="9"/>
  <c r="AA239" i="9"/>
  <c r="AA247" i="9"/>
  <c r="AA64" i="9"/>
  <c r="AA144" i="9"/>
  <c r="AA208" i="9"/>
  <c r="AA7" i="9"/>
  <c r="AA224" i="9"/>
  <c r="AA264" i="9"/>
  <c r="AA289" i="9"/>
  <c r="AA213" i="9"/>
  <c r="AA65" i="9"/>
  <c r="AA249" i="9"/>
  <c r="AA223" i="9"/>
  <c r="AA104" i="9"/>
  <c r="AA14" i="9"/>
  <c r="AA182" i="9"/>
  <c r="AA82" i="9"/>
  <c r="AA303" i="9"/>
  <c r="AA275" i="9"/>
  <c r="AA194" i="9"/>
  <c r="AA138" i="9"/>
  <c r="AA188" i="9"/>
  <c r="AA274" i="9"/>
  <c r="AA259" i="9"/>
  <c r="AA214" i="9"/>
  <c r="AA128" i="9"/>
  <c r="AA43" i="9"/>
  <c r="AA204" i="9"/>
  <c r="AA250" i="9"/>
  <c r="AA177" i="9"/>
  <c r="AA38" i="9"/>
  <c r="AA126" i="9"/>
  <c r="AA292" i="9"/>
  <c r="AA189" i="9"/>
  <c r="AA96" i="9"/>
  <c r="AA276" i="9"/>
  <c r="AA140" i="9"/>
  <c r="AA235" i="9"/>
  <c r="AA146" i="9"/>
  <c r="AA115" i="9"/>
  <c r="AA277" i="9"/>
  <c r="AA197" i="9"/>
  <c r="AA95" i="9"/>
  <c r="AA230" i="9"/>
  <c r="AA286" i="9"/>
  <c r="AA288" i="9"/>
  <c r="AA248" i="9"/>
  <c r="AA42" i="9"/>
  <c r="AA344" i="9"/>
  <c r="AA284" i="9"/>
  <c r="AA67" i="9"/>
  <c r="AA129" i="9"/>
  <c r="AA258" i="9"/>
  <c r="AA307" i="9"/>
  <c r="AA111" i="9"/>
  <c r="AA116" i="9"/>
  <c r="AA55" i="9"/>
  <c r="AA302" i="9"/>
  <c r="AA87" i="9"/>
  <c r="AA297" i="9"/>
  <c r="AA6" i="9"/>
  <c r="AA135" i="9"/>
  <c r="AA22" i="9"/>
  <c r="AA168" i="9"/>
  <c r="AA141" i="9"/>
  <c r="AA181" i="9"/>
  <c r="AA226" i="9"/>
  <c r="AA298" i="9"/>
  <c r="AA267" i="9"/>
  <c r="AA295" i="9"/>
  <c r="AA207" i="9"/>
  <c r="AA26" i="9"/>
  <c r="AA107" i="9"/>
  <c r="AA73" i="9"/>
  <c r="AA243" i="9"/>
  <c r="AA32" i="9"/>
  <c r="AA152" i="9"/>
  <c r="AA219" i="9"/>
  <c r="AA2" i="9"/>
  <c r="AA169" i="9"/>
  <c r="AA282" i="9"/>
  <c r="AA246" i="9"/>
  <c r="AA196" i="9"/>
  <c r="AA156" i="9"/>
  <c r="AA78" i="9"/>
  <c r="AA278" i="9"/>
  <c r="AA143" i="9"/>
  <c r="AA221" i="9"/>
  <c r="AA93" i="9"/>
  <c r="AA15" i="9"/>
  <c r="AA198" i="9"/>
  <c r="AA59" i="9"/>
  <c r="AA75" i="9"/>
  <c r="AA234" i="9"/>
  <c r="AA5" i="9"/>
  <c r="AA94" i="9"/>
  <c r="AA252" i="9"/>
  <c r="AA66" i="9"/>
  <c r="AA174" i="9"/>
  <c r="AA57" i="9"/>
  <c r="AA167" i="9"/>
  <c r="AA89" i="9"/>
  <c r="AA170" i="9"/>
  <c r="AA203" i="9"/>
  <c r="AA218" i="9"/>
  <c r="AA165" i="9"/>
  <c r="AA84" i="9"/>
  <c r="AA154" i="9"/>
  <c r="AA122" i="9"/>
  <c r="AA176" i="9"/>
  <c r="AA19" i="9"/>
  <c r="AA83" i="9"/>
  <c r="AA106" i="9"/>
  <c r="AA232" i="9"/>
  <c r="AA343" i="9"/>
  <c r="AA229" i="9"/>
  <c r="AA293" i="9"/>
  <c r="AA179" i="9"/>
  <c r="AA253" i="9"/>
  <c r="AA145" i="9"/>
  <c r="AA17" i="9"/>
  <c r="AA187" i="9"/>
  <c r="AA220" i="9"/>
  <c r="AA119" i="9"/>
  <c r="AA173" i="9"/>
  <c r="AA175" i="9"/>
  <c r="AA103" i="9"/>
  <c r="AA110" i="9"/>
  <c r="AA164" i="9"/>
  <c r="AA147" i="9"/>
  <c r="AA127" i="9"/>
  <c r="AA262" i="9"/>
  <c r="AA269" i="9"/>
  <c r="AA24" i="9"/>
  <c r="AA157" i="9"/>
  <c r="AA68" i="9"/>
  <c r="AA105" i="9"/>
  <c r="AA186" i="9"/>
  <c r="AA294" i="9"/>
  <c r="AA287" i="9"/>
  <c r="AA137" i="9"/>
  <c r="AA102" i="9"/>
  <c r="AA192" i="9"/>
  <c r="AA97" i="9"/>
  <c r="AA52" i="9"/>
  <c r="AA123" i="9"/>
  <c r="AA255" i="9"/>
  <c r="AA242" i="9"/>
  <c r="AA139" i="9"/>
  <c r="AA101" i="9"/>
  <c r="AA193" i="9"/>
  <c r="AA125" i="9"/>
  <c r="AA184" i="9"/>
  <c r="AA16" i="9"/>
  <c r="AA25" i="9"/>
  <c r="AA158" i="9"/>
  <c r="AA233" i="9"/>
  <c r="AA109" i="9"/>
  <c r="AA180" i="9"/>
  <c r="AA48" i="9"/>
  <c r="AA273" i="9"/>
  <c r="AA238" i="9"/>
  <c r="AA306" i="9"/>
  <c r="AA195" i="9"/>
  <c r="AA142" i="9"/>
  <c r="AA257" i="9"/>
  <c r="AA200" i="9"/>
  <c r="AA99" i="9"/>
  <c r="AA225" i="9"/>
  <c r="AA35" i="9"/>
  <c r="AA299" i="9"/>
  <c r="AA86" i="9"/>
  <c r="AA36" i="9"/>
  <c r="AA260" i="9"/>
  <c r="AA136" i="9"/>
  <c r="AA256" i="9"/>
  <c r="AA76" i="9"/>
  <c r="AA215" i="9"/>
  <c r="AA296" i="9"/>
  <c r="AA9" i="9"/>
  <c r="AA47" i="9"/>
  <c r="AA37" i="9"/>
  <c r="AA216" i="9"/>
  <c r="AA56" i="9"/>
  <c r="AA33" i="9"/>
  <c r="AA309" i="9"/>
  <c r="AA46" i="9"/>
  <c r="AA312" i="9"/>
  <c r="AA227" i="9"/>
  <c r="AA72" i="9"/>
  <c r="AA79" i="9"/>
  <c r="AA117" i="9"/>
  <c r="AA153" i="9"/>
  <c r="AA62" i="9"/>
  <c r="AA85" i="9"/>
  <c r="AA45" i="9"/>
  <c r="AA112" i="9"/>
  <c r="AA222" i="9"/>
  <c r="AA199" i="9"/>
  <c r="AA159" i="9"/>
  <c r="AA63" i="9"/>
  <c r="AA124" i="9"/>
  <c r="AA155" i="9"/>
  <c r="AA166" i="9"/>
  <c r="AA178" i="9"/>
  <c r="AA162" i="9"/>
  <c r="AA28" i="9"/>
  <c r="AA53" i="9"/>
  <c r="AA209" i="9"/>
  <c r="AA149" i="9"/>
  <c r="AA190" i="9"/>
  <c r="AA210" i="9"/>
  <c r="AA69" i="9"/>
  <c r="AA58" i="9"/>
  <c r="AA314" i="9"/>
  <c r="AA113" i="9"/>
  <c r="AA304" i="9"/>
  <c r="AA74" i="9"/>
  <c r="AA11" i="9"/>
  <c r="AA108" i="9"/>
  <c r="AA265" i="9"/>
  <c r="AA285" i="9"/>
  <c r="AA163" i="9"/>
  <c r="AA118" i="9"/>
  <c r="AA92" i="9"/>
  <c r="AA228" i="9"/>
  <c r="AN21" i="9" l="1"/>
  <c r="AN30" i="9"/>
  <c r="AN31" i="9"/>
  <c r="AN11" i="9"/>
  <c r="AN10" i="9"/>
  <c r="AN311" i="9"/>
  <c r="AN310" i="9"/>
  <c r="AN344" i="9"/>
  <c r="AN343" i="9"/>
  <c r="AN345" i="9"/>
  <c r="AN314" i="9"/>
  <c r="AN312" i="9"/>
  <c r="AN313" i="9"/>
  <c r="AN253" i="9"/>
  <c r="AN305" i="9"/>
  <c r="AN128" i="9"/>
  <c r="AN134" i="9"/>
  <c r="AN9" i="9"/>
  <c r="AN268" i="9"/>
  <c r="AN55" i="9"/>
  <c r="AN139" i="9"/>
  <c r="AN94" i="9"/>
  <c r="AN258" i="9"/>
  <c r="AN64" i="9"/>
  <c r="AN152" i="9"/>
  <c r="AN228" i="9"/>
  <c r="AN85" i="9"/>
  <c r="AN245" i="9"/>
  <c r="AN285" i="9"/>
  <c r="AN103" i="9"/>
  <c r="AN220" i="9"/>
  <c r="AN169" i="9"/>
  <c r="AN292" i="9"/>
  <c r="AN4" i="9"/>
  <c r="AN180" i="9"/>
  <c r="AN168" i="9"/>
  <c r="AN263" i="9"/>
  <c r="AN65" i="9"/>
  <c r="AN170" i="9"/>
  <c r="AN137" i="9"/>
  <c r="AN224" i="9"/>
  <c r="AN195" i="9"/>
  <c r="AN178" i="9"/>
  <c r="AN24" i="9"/>
  <c r="AN3" i="9"/>
  <c r="AN46" i="9"/>
  <c r="AN297" i="9"/>
  <c r="AN156" i="9"/>
  <c r="AN246" i="9"/>
  <c r="AN149" i="9"/>
  <c r="AN207" i="9"/>
  <c r="AN214" i="9"/>
  <c r="AN95" i="9"/>
  <c r="AN303" i="9"/>
  <c r="AN48" i="9"/>
  <c r="AN86" i="9"/>
  <c r="AN242" i="9"/>
  <c r="AN5" i="9"/>
  <c r="AN99" i="9"/>
  <c r="AN42" i="9"/>
  <c r="AN106" i="9"/>
  <c r="AN256" i="9"/>
  <c r="AN62" i="9"/>
  <c r="AN266" i="9"/>
  <c r="AN147" i="9"/>
  <c r="AN74" i="9"/>
  <c r="AN58" i="9"/>
  <c r="AN179" i="9"/>
  <c r="AN126" i="9"/>
  <c r="AN226" i="9"/>
  <c r="AN172" i="9"/>
  <c r="AN205" i="9"/>
  <c r="AN104" i="9"/>
  <c r="AN370" i="9"/>
  <c r="AN89" i="9"/>
  <c r="AN287" i="9"/>
  <c r="AN129" i="9"/>
  <c r="AN247" i="9"/>
  <c r="AN77" i="9"/>
  <c r="AN243" i="9"/>
  <c r="AN88" i="9"/>
  <c r="AN309" i="9"/>
  <c r="AN296" i="9"/>
  <c r="AN162" i="9"/>
  <c r="AN116" i="9"/>
  <c r="AN25" i="9"/>
  <c r="AN295" i="9"/>
  <c r="AN259" i="9"/>
  <c r="AN187" i="9"/>
  <c r="AN2" i="9"/>
  <c r="AM2" i="9" s="1"/>
  <c r="AN109" i="9"/>
  <c r="AN63" i="9"/>
  <c r="AN255" i="9"/>
  <c r="AN234" i="9"/>
  <c r="AN92" i="9"/>
  <c r="AN278" i="9"/>
  <c r="AN175" i="9"/>
  <c r="AN146" i="9"/>
  <c r="AN153" i="9"/>
  <c r="AN185" i="9"/>
  <c r="AN7" i="9"/>
  <c r="AN306" i="9"/>
  <c r="AN166" i="9"/>
  <c r="AN122" i="9"/>
  <c r="AN38" i="9"/>
  <c r="AN23" i="9"/>
  <c r="AN22" i="9"/>
  <c r="AN136" i="9"/>
  <c r="AN213" i="9"/>
  <c r="AN279" i="9"/>
  <c r="AN167" i="9"/>
  <c r="AN294" i="9"/>
  <c r="AN244" i="9"/>
  <c r="AN209" i="9"/>
  <c r="AN197" i="9"/>
  <c r="AN73" i="9"/>
  <c r="AN202" i="9"/>
  <c r="AN33" i="9"/>
  <c r="AN269" i="9"/>
  <c r="AN230" i="9"/>
  <c r="AN217" i="9"/>
  <c r="AN16" i="9"/>
  <c r="AN254" i="9"/>
  <c r="AN274" i="9"/>
  <c r="AN200" i="9"/>
  <c r="AN248" i="9"/>
  <c r="AN83" i="9"/>
  <c r="AN159" i="9"/>
  <c r="AN123" i="9"/>
  <c r="AN75" i="9"/>
  <c r="AN82" i="9"/>
  <c r="AN265" i="9"/>
  <c r="AN299" i="9"/>
  <c r="AN235" i="9"/>
  <c r="AN117" i="9"/>
  <c r="AN34" i="9"/>
  <c r="AN69" i="9"/>
  <c r="AN293" i="9"/>
  <c r="AN29" i="9"/>
  <c r="AN154" i="9"/>
  <c r="AN177" i="9"/>
  <c r="AN181" i="9"/>
  <c r="AN221" i="9"/>
  <c r="AN87" i="9"/>
  <c r="AN304" i="9"/>
  <c r="AN12" i="9"/>
  <c r="AN57" i="9"/>
  <c r="AN186" i="9"/>
  <c r="AN67" i="9"/>
  <c r="AN239" i="9"/>
  <c r="AN32" i="9"/>
  <c r="AN308" i="9"/>
  <c r="AN114" i="9"/>
  <c r="AN56" i="9"/>
  <c r="AN215" i="9"/>
  <c r="AN164" i="9"/>
  <c r="AN111" i="9"/>
  <c r="AN184" i="9"/>
  <c r="AN267" i="9"/>
  <c r="AN188" i="9"/>
  <c r="AN17" i="9"/>
  <c r="AN283" i="9"/>
  <c r="AN233" i="9"/>
  <c r="AN199" i="9"/>
  <c r="AN52" i="9"/>
  <c r="AN59" i="9"/>
  <c r="AN118" i="9"/>
  <c r="AN223" i="9"/>
  <c r="AN173" i="9"/>
  <c r="AN140" i="9"/>
  <c r="AN79" i="9"/>
  <c r="AN8" i="9"/>
  <c r="AN208" i="9"/>
  <c r="AN238" i="9"/>
  <c r="AN155" i="9"/>
  <c r="AN84" i="9"/>
  <c r="AN369" i="9"/>
  <c r="AN339" i="9"/>
  <c r="AN289" i="9"/>
  <c r="AN282" i="9"/>
  <c r="AN53" i="9"/>
  <c r="AN54" i="9"/>
  <c r="AN250" i="9"/>
  <c r="AN148" i="9"/>
  <c r="AN277" i="9"/>
  <c r="AN135" i="9"/>
  <c r="AN232" i="9"/>
  <c r="AN107" i="9"/>
  <c r="AN174" i="9"/>
  <c r="AN105" i="9"/>
  <c r="AN196" i="9"/>
  <c r="AN257" i="9"/>
  <c r="AN288" i="9"/>
  <c r="AN125" i="9"/>
  <c r="AN212" i="9"/>
  <c r="AN216" i="9"/>
  <c r="AN19" i="9"/>
  <c r="AN262" i="9"/>
  <c r="AN78" i="9"/>
  <c r="AN222" i="9"/>
  <c r="AN13" i="9"/>
  <c r="AN138" i="9"/>
  <c r="AN35" i="9"/>
  <c r="AN210" i="9"/>
  <c r="AN229" i="9"/>
  <c r="AN276" i="9"/>
  <c r="AN97" i="9"/>
  <c r="AN198" i="9"/>
  <c r="AN237" i="9"/>
  <c r="AN182" i="9"/>
  <c r="AN260" i="9"/>
  <c r="AN165" i="9"/>
  <c r="AN72" i="9"/>
  <c r="AN206" i="9"/>
  <c r="AN113" i="9"/>
  <c r="AN284" i="9"/>
  <c r="AN240" i="9"/>
  <c r="AN44" i="9"/>
  <c r="AN204" i="9"/>
  <c r="AN18" i="9"/>
  <c r="AN100" i="9"/>
  <c r="AN143" i="9"/>
  <c r="AN108" i="9"/>
  <c r="AN27" i="9"/>
  <c r="AN66" i="9"/>
  <c r="AN68" i="9"/>
  <c r="AN307" i="9"/>
  <c r="AN145" i="9"/>
  <c r="AN338" i="9"/>
  <c r="AN193" i="9"/>
  <c r="AN171" i="9"/>
  <c r="AN37" i="9"/>
  <c r="AN158" i="9"/>
  <c r="AN76" i="9"/>
  <c r="AN302" i="9"/>
  <c r="AN112" i="9"/>
  <c r="AN298" i="9"/>
  <c r="AN194" i="9"/>
  <c r="AN119" i="9"/>
  <c r="AN144" i="9"/>
  <c r="AN219" i="9"/>
  <c r="AN96" i="9"/>
  <c r="AN192" i="9"/>
  <c r="AN15" i="9"/>
  <c r="AN124" i="9"/>
  <c r="AN163" i="9"/>
  <c r="AN110" i="9"/>
  <c r="AN218" i="9"/>
  <c r="AN227" i="9"/>
  <c r="AN272" i="9"/>
  <c r="AN264" i="9"/>
  <c r="AN98" i="9"/>
  <c r="AN273" i="9"/>
  <c r="AN132" i="9"/>
  <c r="AN43" i="9"/>
  <c r="AN141" i="9"/>
  <c r="AN115" i="9"/>
  <c r="AN6" i="9"/>
  <c r="AN249" i="9"/>
  <c r="AN26" i="9"/>
  <c r="AN252" i="9"/>
  <c r="AN157" i="9"/>
  <c r="AN183" i="9"/>
  <c r="AN142" i="9"/>
  <c r="AN28" i="9"/>
  <c r="AN101" i="9"/>
  <c r="AN39" i="9"/>
  <c r="AN47" i="9"/>
  <c r="AN176" i="9"/>
  <c r="AN127" i="9"/>
  <c r="AN49" i="9"/>
  <c r="AN45" i="9"/>
  <c r="AN236" i="9"/>
  <c r="AN275" i="9"/>
  <c r="AN225" i="9"/>
  <c r="AN190" i="9"/>
  <c r="AN286" i="9"/>
  <c r="AN189" i="9"/>
  <c r="AN102" i="9"/>
  <c r="AN93" i="9"/>
  <c r="AN133" i="9"/>
  <c r="AN14" i="9"/>
  <c r="AN36" i="9"/>
  <c r="AN203" i="9"/>
  <c r="AM3" i="9" l="1"/>
  <c r="AM4" i="9" s="1"/>
  <c r="AM5" i="9" s="1"/>
  <c r="AM6" i="9" s="1"/>
  <c r="AM7" i="9" s="1"/>
  <c r="AM8" i="9" s="1"/>
  <c r="AM9" i="9" s="1"/>
  <c r="AM10" i="9" s="1"/>
  <c r="AM11" i="9" s="1"/>
  <c r="AM12" i="9" l="1"/>
  <c r="AM13" i="9" s="1"/>
  <c r="AM14" i="9" s="1"/>
  <c r="AM15" i="9" s="1"/>
  <c r="AM16" i="9" s="1"/>
  <c r="AM17" i="9" s="1"/>
  <c r="AM18" i="9" s="1"/>
  <c r="AM19" i="9" s="1"/>
  <c r="AM20" i="9" s="1"/>
  <c r="AM21" i="9" s="1"/>
  <c r="AM22" i="9" s="1"/>
  <c r="AM23" i="9" l="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<sst xmlns="http://schemas.openxmlformats.org/spreadsheetml/2006/main" count="1838" uniqueCount="473">
  <si>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</si>
  <si>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</si>
  <si>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</si>
  <si>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</si>
  <si>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</si>
  <si>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</si>
  <si>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</si>
  <si>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</si>
  <si>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</si>
  <si>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</si>
  <si>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</si>
  <si>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</si>
  <si>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</si>
  <si>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</si>
  <si>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</si>
  <si>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</si>
  <si>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</si>
  <si>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</si>
  <si>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</si>
  <si>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</si>
  <si>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</si>
  <si>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</si>
  <si>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</si>
  <si>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</si>
  <si>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</si>
  <si>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</si>
  <si>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</si>
  <si>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</si>
  <si>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</si>
  <si>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</si>
  <si>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</si>
  <si>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</si>
  <si>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</si>
  <si>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</si>
  <si>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</si>
  <si>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</si>
  <si>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</si>
  <si>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</si>
  <si>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</si>
  <si>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</si>
  <si>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</si>
  <si>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</si>
  <si>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</si>
  <si>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</si>
  <si>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</si>
  <si>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</si>
  <si>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</si>
  <si>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</si>
  <si>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</si>
  <si>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</si>
  <si>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</si>
  <si>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</si>
  <si>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</si>
  <si>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</si>
  <si>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</si>
  <si>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</si>
  <si>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</si>
  <si>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</si>
  <si>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</si>
  <si>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</si>
  <si>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</si>
  <si>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</si>
  <si>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</si>
  <si>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</si>
  <si>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</si>
  <si>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</si>
  <si>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</si>
  <si>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</si>
  <si>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</si>
  <si>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</si>
  <si>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</si>
  <si>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</si>
  <si>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</si>
  <si>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</si>
  <si>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</si>
  <si>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</si>
  <si>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</si>
  <si>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</si>
  <si>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</si>
  <si>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</si>
  <si>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</si>
  <si>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</si>
  <si>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</si>
  <si>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</si>
  <si>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</si>
  <si>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</si>
  <si>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</si>
  <si>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</si>
  <si>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</si>
  <si>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</si>
  <si>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</si>
  <si>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</si>
  <si>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</si>
  <si>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</si>
  <si>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</si>
  <si>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</si>
  <si>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</si>
  <si>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</si>
  <si>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</si>
  <si>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</si>
  <si>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</si>
  <si>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</si>
  <si>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</si>
  <si>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</si>
  <si>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</si>
  <si>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</si>
  <si>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</si>
  <si>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</si>
  <si>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</si>
  <si>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</si>
  <si>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</si>
  <si>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</si>
  <si>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</si>
  <si>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</si>
  <si>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</si>
  <si>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</si>
  <si>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</si>
  <si>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</si>
  <si>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</si>
  <si>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</si>
  <si>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</si>
  <si>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</si>
  <si>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</si>
  <si>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</si>
  <si>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</si>
  <si>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</si>
  <si>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</si>
  <si>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</si>
  <si>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</si>
  <si>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</si>
  <si>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</si>
  <si>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</si>
  <si>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</si>
  <si>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</si>
  <si>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</si>
  <si>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</si>
  <si>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</si>
  <si>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</si>
  <si>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</si>
  <si>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</si>
  <si>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</si>
  <si>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</si>
  <si>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</si>
  <si>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</si>
  <si>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</si>
  <si>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</si>
  <si>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</si>
  <si>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</si>
  <si>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</si>
  <si>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</si>
  <si>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</si>
  <si>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</si>
  <si>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</si>
  <si>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</si>
  <si>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</si>
  <si>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</si>
  <si>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</si>
  <si>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</si>
  <si>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</si>
  <si>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</si>
  <si>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</si>
  <si>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</si>
  <si>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</si>
  <si>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</si>
  <si>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</si>
  <si>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</si>
  <si>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</si>
  <si>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</si>
  <si>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</si>
  <si>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</si>
  <si>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</si>
  <si>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</si>
  <si>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</si>
  <si>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</si>
  <si>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</si>
  <si>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</si>
  <si>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</si>
  <si>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</si>
  <si>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</si>
  <si>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</si>
  <si>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</si>
  <si>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</si>
  <si>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</si>
  <si>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</si>
  <si>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</si>
  <si>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</si>
  <si>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</si>
  <si>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</si>
  <si>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</si>
  <si>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</si>
  <si>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</si>
  <si>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</si>
  <si>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</si>
  <si>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</si>
  <si>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</si>
  <si>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</si>
  <si>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</si>
  <si>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</si>
  <si>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</si>
  <si>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</si>
  <si>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</si>
  <si>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</si>
  <si>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</si>
  <si>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</si>
  <si>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</si>
  <si>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</si>
  <si>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</si>
  <si>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</si>
  <si>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</si>
  <si>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</si>
  <si>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</si>
  <si>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</si>
  <si>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</si>
  <si>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</si>
  <si>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</si>
  <si>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</si>
  <si>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</si>
  <si>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</si>
  <si>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</si>
  <si>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</si>
  <si>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</si>
  <si>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</si>
  <si>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</si>
  <si>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</si>
  <si>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</si>
  <si>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</si>
  <si>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</si>
  <si>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</si>
  <si>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</si>
  <si>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</si>
  <si>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</si>
  <si>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</si>
  <si>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</si>
  <si>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</si>
  <si>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</si>
  <si>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</si>
  <si>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</si>
  <si>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</si>
  <si>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</si>
  <si>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</si>
  <si>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</si>
  <si>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</si>
  <si>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</si>
  <si>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</si>
  <si>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</si>
  <si>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</si>
  <si>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</si>
  <si>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</si>
  <si>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</si>
  <si>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</si>
  <si>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</si>
  <si>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</si>
  <si>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</si>
  <si>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</si>
  <si>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</si>
  <si>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</si>
  <si>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</si>
  <si>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</si>
  <si>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</si>
  <si>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</si>
  <si>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</si>
  <si>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</si>
  <si>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</si>
  <si>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</si>
  <si>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</si>
  <si>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</si>
  <si>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</si>
  <si>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</si>
  <si>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</si>
  <si>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</si>
  <si>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</si>
  <si>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</si>
  <si>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</si>
  <si>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</si>
  <si>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</si>
  <si>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</si>
  <si>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</si>
  <si>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</si>
  <si>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</si>
  <si>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</si>
  <si>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</si>
  <si>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</si>
  <si>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</si>
  <si>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</si>
  <si>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</si>
  <si>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</si>
  <si>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</si>
  <si>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</si>
  <si>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</si>
  <si>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</si>
  <si>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</si>
  <si>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</si>
  <si>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</si>
  <si>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</si>
  <si>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</si>
  <si>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Equip1101</t>
    <phoneticPr fontId="1" type="noConversion"/>
  </si>
  <si>
    <t>Equip8001</t>
  </si>
  <si>
    <t>Equip1102</t>
  </si>
  <si>
    <t>Equip7001</t>
    <phoneticPr fontId="1" type="noConversion"/>
  </si>
  <si>
    <t>Equip0202</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</si>
  <si>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</si>
  <si>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</si>
  <si>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</si>
  <si>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</si>
  <si>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</si>
  <si>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</si>
  <si>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</si>
  <si>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</si>
  <si>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</si>
  <si>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</si>
  <si>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</si>
  <si>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</si>
  <si>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</si>
  <si>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</si>
  <si>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</si>
  <si>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</si>
  <si>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</si>
  <si>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</si>
  <si>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</si>
  <si>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</si>
  <si>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</si>
  <si>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</si>
  <si>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</si>
  <si>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</si>
  <si>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</si>
  <si>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</si>
  <si>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</si>
  <si>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</si>
  <si>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</si>
  <si>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</si>
  <si>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</si>
  <si>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</si>
  <si>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</si>
  <si>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</si>
  <si>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</si>
  <si>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</si>
  <si>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</si>
  <si>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</si>
  <si>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</si>
  <si>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</si>
  <si>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</si>
  <si>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</si>
  <si>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</si>
  <si>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</si>
  <si>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</si>
  <si>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</si>
  <si>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</si>
  <si>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</si>
  <si>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</si>
  <si>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</si>
  <si>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</si>
  <si>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</si>
  <si>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</si>
  <si>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</si>
  <si>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</si>
  <si>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</si>
  <si>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</si>
  <si>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</si>
  <si>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</si>
  <si>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</si>
  <si>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</si>
  <si>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</si>
  <si>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</si>
  <si>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</si>
  <si>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</si>
  <si>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</si>
  <si>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</si>
  <si>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</si>
  <si>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</si>
  <si>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</si>
  <si>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</si>
  <si>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</si>
  <si>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</si>
  <si>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</si>
  <si>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</si>
  <si>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</si>
  <si>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</si>
  <si>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</si>
  <si>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</si>
  <si>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</si>
  <si>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</si>
  <si>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</si>
  <si>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</si>
  <si>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</si>
  <si>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</si>
  <si>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</si>
  <si>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</si>
  <si>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</si>
  <si>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</si>
  <si>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</si>
  <si>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</si>
  <si>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</si>
  <si>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</si>
  <si>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</si>
  <si>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</si>
  <si>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</si>
  <si>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</si>
  <si>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</si>
  <si>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</si>
  <si>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</si>
  <si>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</si>
  <si>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</si>
  <si>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</si>
  <si>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</si>
  <si>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</si>
  <si>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</si>
  <si>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</si>
  <si>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</si>
  <si>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</si>
  <si>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</si>
  <si>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</si>
  <si>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</si>
  <si>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</si>
  <si>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</si>
  <si>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</si>
  <si>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Actor2128</t>
  </si>
  <si>
    <t>Actor1141</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</si>
  <si>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</si>
  <si>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</si>
  <si>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</si>
  <si>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</si>
  <si>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</si>
  <si>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</si>
  <si>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</si>
  <si>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</si>
  <si>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</si>
  <si>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</si>
  <si>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</si>
  <si>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</si>
  <si>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</si>
  <si>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</si>
  <si>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</si>
  <si>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</si>
  <si>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</si>
  <si>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</si>
  <si>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</si>
  <si>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</si>
  <si>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</si>
  <si>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</si>
  <si>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</si>
  <si>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</si>
  <si>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</si>
  <si>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</si>
  <si>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</si>
  <si>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</si>
  <si>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Equip4301</t>
  </si>
  <si>
    <t>Actor1108m</t>
    <phoneticPr fontId="1" type="noConversion"/>
  </si>
  <si>
    <t>Actor0037m</t>
    <phoneticPr fontId="1" type="noConversion"/>
  </si>
  <si>
    <t>Actor1216m</t>
    <phoneticPr fontId="1" type="noConversion"/>
  </si>
  <si>
    <t>Actor2238m</t>
    <phoneticPr fontId="1" type="noConversion"/>
  </si>
  <si>
    <t>Equip7201</t>
    <phoneticPr fontId="1" type="noConversion"/>
  </si>
  <si>
    <t>Equip1102</t>
    <phoneticPr fontId="1" type="noConversion"/>
  </si>
  <si>
    <t>Actor3231m</t>
    <phoneticPr fontId="1" type="noConversion"/>
  </si>
  <si>
    <t>Actor3022m</t>
    <phoneticPr fontId="1" type="noConversion"/>
  </si>
  <si>
    <t>Actor3117m</t>
    <phoneticPr fontId="1" type="noConversion"/>
  </si>
  <si>
    <t>Actor0240m</t>
    <phoneticPr fontId="1" type="noConversion"/>
  </si>
  <si>
    <t>Equip8102</t>
    <phoneticPr fontId="1" type="noConversion"/>
  </si>
  <si>
    <t>Equip2001</t>
  </si>
  <si>
    <t>Actor2128m</t>
    <phoneticPr fontId="1" type="noConversion"/>
  </si>
  <si>
    <t>Actor0125m</t>
    <phoneticPr fontId="1" type="noConversion"/>
  </si>
  <si>
    <t>Actor1005</t>
    <phoneticPr fontId="1" type="noConversion"/>
  </si>
  <si>
    <t>Actor0007</t>
  </si>
  <si>
    <t>Equip6301</t>
  </si>
  <si>
    <t>Equip6001</t>
    <phoneticPr fontId="1" type="noConversion"/>
  </si>
  <si>
    <t>Equip2002</t>
    <phoneticPr fontId="1" type="noConversion"/>
  </si>
  <si>
    <t>Equip4001</t>
    <phoneticPr fontId="1" type="noConversion"/>
  </si>
  <si>
    <t>Actor2011</t>
    <phoneticPr fontId="1" type="noConversion"/>
  </si>
  <si>
    <t>Actor1005m</t>
    <phoneticPr fontId="1" type="noConversion"/>
  </si>
  <si>
    <t>Actor0024m</t>
    <phoneticPr fontId="1" type="noConversion"/>
  </si>
  <si>
    <t>Actor3114m</t>
    <phoneticPr fontId="1" type="noConversion"/>
  </si>
  <si>
    <t>ShopUIName_EquipmentBox45</t>
    <phoneticPr fontId="1" type="noConversion"/>
  </si>
  <si>
    <t>ShopUI_Get35Plus10</t>
    <phoneticPr fontId="1" type="noConversion"/>
  </si>
  <si>
    <t>EquipmentBox45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</si>
</sst>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7.5455829789516553</v>
          </cell>
          <cell r="W2">
            <v>10.451981594977166</v>
          </cell>
          <cell r="X2">
            <v>11.32</v>
          </cell>
          <cell r="Y2">
            <v>15.68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7.2753871146342082</v>
          </cell>
          <cell r="W3">
            <v>11.30121615832824</v>
          </cell>
          <cell r="X3">
            <v>10.91</v>
          </cell>
          <cell r="Y3">
            <v>16.95</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7.6807241977155112</v>
          </cell>
          <cell r="W4">
            <v>10.336757447446322</v>
          </cell>
          <cell r="X4">
            <v>16.87</v>
          </cell>
          <cell r="Y4">
            <v>22.7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7.1776459106985975</v>
          </cell>
          <cell r="W5">
            <v>11.440934196609877</v>
          </cell>
          <cell r="X5">
            <v>15.76</v>
          </cell>
          <cell r="Y5">
            <v>25.13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7.6377110688429326</v>
          </cell>
          <cell r="W6">
            <v>10.554526761879986</v>
          </cell>
          <cell r="X6">
            <v>27.01</v>
          </cell>
          <cell r="Y6">
            <v>37.33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6.6926760731955</v>
          </cell>
          <cell r="W7">
            <v>11.395232751758332</v>
          </cell>
          <cell r="X7">
            <v>23.67</v>
          </cell>
          <cell r="Y7">
            <v>40.299999999999997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7.7441340875648192</v>
          </cell>
          <cell r="W8">
            <v>10.606913831214987</v>
          </cell>
          <cell r="X8">
            <v>53.38</v>
          </cell>
          <cell r="Y8">
            <v>73.11</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6.8226768895557672</v>
          </cell>
          <cell r="W9">
            <v>11.191255110146793</v>
          </cell>
          <cell r="X9">
            <v>47.03</v>
          </cell>
          <cell r="Y9">
            <v>77.14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7.758954976425751</v>
          </cell>
          <cell r="W10">
            <v>10.595938574524334</v>
          </cell>
          <cell r="X10">
            <v>114.64</v>
          </cell>
          <cell r="Y10">
            <v>156.55000000000001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6.7084516575715272</v>
          </cell>
          <cell r="W11">
            <v>11.570686699194278</v>
          </cell>
          <cell r="X11">
            <v>99.11</v>
          </cell>
          <cell r="Y11">
            <v>170.95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7.6191176280086461</v>
          </cell>
          <cell r="W12">
            <v>10.983323997220012</v>
          </cell>
          <cell r="X12">
            <v>146.71</v>
          </cell>
          <cell r="Y12">
            <v>211.49</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7.1881809989567351</v>
          </cell>
          <cell r="W13">
            <v>11.452692980246777</v>
          </cell>
          <cell r="X13">
            <v>138.41</v>
          </cell>
          <cell r="Y13">
            <v>220.53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7.5749901852286836</v>
          </cell>
          <cell r="W14">
            <v>10.848594159432659</v>
          </cell>
          <cell r="X14">
            <v>190.09</v>
          </cell>
          <cell r="Y14">
            <v>272.25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7.6983860231461367</v>
          </cell>
          <cell r="W15">
            <v>10.56823680597082</v>
          </cell>
          <cell r="X15">
            <v>11.55</v>
          </cell>
          <cell r="Y15">
            <v>15.85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7.3201391576480246</v>
          </cell>
          <cell r="W16">
            <v>11.875396630691251</v>
          </cell>
          <cell r="X16">
            <v>10.98</v>
          </cell>
          <cell r="Y16">
            <v>17.809999999999999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7.6198181880777316</v>
          </cell>
          <cell r="W17">
            <v>10.869007976085291</v>
          </cell>
          <cell r="X17">
            <v>16.73</v>
          </cell>
          <cell r="Y17">
            <v>23.87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7.130799120092659</v>
          </cell>
          <cell r="W18">
            <v>11.201115333956821</v>
          </cell>
          <cell r="X18">
            <v>15.66</v>
          </cell>
          <cell r="Y18">
            <v>24.6</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7.5898500426346143</v>
          </cell>
          <cell r="W19">
            <v>10.386269408404663</v>
          </cell>
          <cell r="X19">
            <v>26.84</v>
          </cell>
          <cell r="Y19">
            <v>36.74</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6.6083290112443205</v>
          </cell>
          <cell r="W20">
            <v>11.689704686854828</v>
          </cell>
          <cell r="X20">
            <v>23.37</v>
          </cell>
          <cell r="Y20">
            <v>41.35</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7.5656669860207462</v>
          </cell>
          <cell r="W21">
            <v>10.862761006932596</v>
          </cell>
          <cell r="X21">
            <v>52.15</v>
          </cell>
          <cell r="Y21">
            <v>74.87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6.6112816346204282</v>
          </cell>
          <cell r="W22">
            <v>11.505996269121834</v>
          </cell>
          <cell r="X22">
            <v>45.57</v>
          </cell>
          <cell r="Y22">
            <v>79.3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7.6127338204228741</v>
          </cell>
          <cell r="W23">
            <v>10.733185084489039</v>
          </cell>
          <cell r="X23">
            <v>112.48</v>
          </cell>
          <cell r="Y23">
            <v>158.58000000000001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7.2155901461307801</v>
          </cell>
          <cell r="W24">
            <v>11.394603462597326</v>
          </cell>
          <cell r="X24">
            <v>106.61</v>
          </cell>
          <cell r="Y24">
            <v>168.35</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8.2027442866277305</v>
          </cell>
          <cell r="W25">
            <v>10.529457864675402</v>
          </cell>
          <cell r="X25">
            <v>157.94999999999999</v>
          </cell>
          <cell r="Y25">
            <v>202.75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6.6792936561856315</v>
          </cell>
          <cell r="W26">
            <v>11.880836765002872</v>
          </cell>
          <cell r="X26">
            <v>128.61000000000001</v>
          </cell>
          <cell r="Y26">
            <v>228.77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7.4131990437220381</v>
          </cell>
          <cell r="W27">
            <v>10.862697319682937</v>
          </cell>
          <cell r="X27">
            <v>186.03</v>
          </cell>
          <cell r="Y27">
            <v>272.60000000000002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8.0986477664301635</v>
          </cell>
          <cell r="W28">
            <v>10.407318184737843</v>
          </cell>
          <cell r="X28">
            <v>12.15</v>
          </cell>
          <cell r="Y28">
            <v>15.61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7.0918214324210718</v>
          </cell>
          <cell r="W29">
            <v>11.847270700284176</v>
          </cell>
          <cell r="X29">
            <v>10.64</v>
          </cell>
          <cell r="Y29">
            <v>17.77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7.4323828428545422</v>
          </cell>
          <cell r="W30">
            <v>10.567021822682328</v>
          </cell>
          <cell r="X30">
            <v>16.32</v>
          </cell>
          <cell r="Y30">
            <v>23.21</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7.1408900147328254</v>
          </cell>
          <cell r="W31">
            <v>11.503740111602687</v>
          </cell>
          <cell r="X31">
            <v>15.68</v>
          </cell>
          <cell r="Y31">
            <v>25.26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7.8931992115389367</v>
          </cell>
          <cell r="W32">
            <v>11.069415956722802</v>
          </cell>
          <cell r="X32">
            <v>27.92</v>
          </cell>
          <cell r="Y32">
            <v>39.15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7.1918487544962399</v>
          </cell>
          <cell r="W33">
            <v>11.476367332392204</v>
          </cell>
          <cell r="X33">
            <v>25.44</v>
          </cell>
          <cell r="Y33">
            <v>40.590000000000003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7.5184919845764515</v>
          </cell>
          <cell r="W34">
            <v>10.573619317556982</v>
          </cell>
          <cell r="X34">
            <v>51.82</v>
          </cell>
          <cell r="Y34">
            <v>72.88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7.1265440499287891</v>
          </cell>
          <cell r="W35">
            <v>11.242267282658201</v>
          </cell>
          <cell r="X35">
            <v>49.12</v>
          </cell>
          <cell r="Y35">
            <v>77.489999999999995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8.0561073806478518</v>
          </cell>
          <cell r="W36">
            <v>10.972471512367566</v>
          </cell>
          <cell r="X36">
            <v>119.03</v>
          </cell>
          <cell r="Y36">
            <v>162.11000000000001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7.2391073194722617</v>
          </cell>
          <cell r="W37">
            <v>11.7217331837358</v>
          </cell>
          <cell r="X37">
            <v>106.95</v>
          </cell>
          <cell r="Y37">
            <v>173.18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7.7081059459526733</v>
          </cell>
          <cell r="W38">
            <v>10.956798644199344</v>
          </cell>
          <cell r="X38">
            <v>148.41999999999999</v>
          </cell>
          <cell r="Y38">
            <v>210.98</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6.8800416310662493</v>
          </cell>
          <cell r="W39">
            <v>11.720644430865145</v>
          </cell>
          <cell r="X39">
            <v>132.47999999999999</v>
          </cell>
          <cell r="Y39">
            <v>225.69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8.1613355960051202</v>
          </cell>
          <cell r="W40">
            <v>11.068448414236522</v>
          </cell>
          <cell r="X40">
            <v>204.81</v>
          </cell>
          <cell r="Y40">
            <v>277.76</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7.5678567707806144</v>
          </cell>
          <cell r="W41">
            <v>10.856819361803195</v>
          </cell>
          <cell r="X41">
            <v>11.35</v>
          </cell>
          <cell r="Y41">
            <v>16.29</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7.3185625942559644</v>
          </cell>
          <cell r="W42">
            <v>11.395393581006646</v>
          </cell>
          <cell r="X42">
            <v>10.98</v>
          </cell>
          <cell r="Y42">
            <v>17.09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7.6649907535016695</v>
          </cell>
          <cell r="W43">
            <v>10.489692374375467</v>
          </cell>
          <cell r="X43">
            <v>16.829999999999998</v>
          </cell>
          <cell r="Y43">
            <v>23.04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7.0736549839215481</v>
          </cell>
          <cell r="W44">
            <v>11.147235567198397</v>
          </cell>
          <cell r="X44">
            <v>15.53</v>
          </cell>
          <cell r="Y44">
            <v>24.48</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7.4414207444458356</v>
          </cell>
          <cell r="W45">
            <v>10.609643326923388</v>
          </cell>
          <cell r="X45">
            <v>26.32</v>
          </cell>
          <cell r="Y45">
            <v>37.53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6.7186249540388649</v>
          </cell>
          <cell r="W46">
            <v>11.586467460788791</v>
          </cell>
          <cell r="X46">
            <v>23.76</v>
          </cell>
          <cell r="Y46">
            <v>40.98</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8.0480124418525971</v>
          </cell>
          <cell r="W47">
            <v>10.933026175527276</v>
          </cell>
          <cell r="X47">
            <v>55.47</v>
          </cell>
          <cell r="Y47">
            <v>75.36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6.8080989821939335</v>
          </cell>
          <cell r="W48">
            <v>11.588154576068877</v>
          </cell>
          <cell r="X48">
            <v>46.92</v>
          </cell>
          <cell r="Y48">
            <v>79.87</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7.6185060817654042</v>
          </cell>
          <cell r="W49">
            <v>10.926155046790361</v>
          </cell>
          <cell r="X49">
            <v>112.56</v>
          </cell>
          <cell r="Y49">
            <v>161.43</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6.9559355663591784</v>
          </cell>
          <cell r="W50">
            <v>11.213935735000941</v>
          </cell>
          <cell r="X50">
            <v>102.77</v>
          </cell>
          <cell r="Y50">
            <v>165.68</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7.9013616452715594</v>
          </cell>
          <cell r="W51">
            <v>10.872566950304542</v>
          </cell>
          <cell r="X51">
            <v>152.13999999999999</v>
          </cell>
          <cell r="Y51">
            <v>209.36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7.1395263125345405</v>
          </cell>
          <cell r="W52">
            <v>11.85926187704934</v>
          </cell>
          <cell r="X52">
            <v>137.47</v>
          </cell>
          <cell r="Y52">
            <v>228.35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7.6934957598198794</v>
          </cell>
          <cell r="W53">
            <v>10.870071014741445</v>
          </cell>
          <cell r="X53">
            <v>193.07</v>
          </cell>
          <cell r="Y53">
            <v>272.79000000000002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8.1839672869599571</v>
          </cell>
          <cell r="W54">
            <v>10.576715558500373</v>
          </cell>
          <cell r="X54">
            <v>12.28</v>
          </cell>
          <cell r="Y54">
            <v>15.87</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6.6867736404084557</v>
          </cell>
          <cell r="W55">
            <v>11.187305407195598</v>
          </cell>
          <cell r="X55">
            <v>10.029999999999999</v>
          </cell>
          <cell r="Y55">
            <v>16.78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7.5207391145944964</v>
          </cell>
          <cell r="W56">
            <v>10.424599377781053</v>
          </cell>
          <cell r="X56">
            <v>16.52</v>
          </cell>
          <cell r="Y56">
            <v>22.89</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7.2442504087357342</v>
          </cell>
          <cell r="W57">
            <v>11.177430093416397</v>
          </cell>
          <cell r="X57">
            <v>15.91</v>
          </cell>
          <cell r="Y57">
            <v>24.55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7.8277999498240183</v>
          </cell>
          <cell r="W58">
            <v>10.72606551854029</v>
          </cell>
          <cell r="X58">
            <v>27.69</v>
          </cell>
          <cell r="Y58">
            <v>37.94</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7.005455035549554</v>
          </cell>
          <cell r="W59">
            <v>11.768930785396719</v>
          </cell>
          <cell r="X59">
            <v>24.78</v>
          </cell>
          <cell r="Y59">
            <v>41.63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8.0664076633149815</v>
          </cell>
          <cell r="W60">
            <v>10.442638897048951</v>
          </cell>
          <cell r="X60">
            <v>55.6</v>
          </cell>
          <cell r="Y60">
            <v>71.98</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7.3917055208160178</v>
          </cell>
          <cell r="W61">
            <v>11.447994518768706</v>
          </cell>
          <cell r="X61">
            <v>50.95</v>
          </cell>
          <cell r="Y61">
            <v>78.900000000000006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7.9374231998011924</v>
          </cell>
          <cell r="W62">
            <v>10.799410658451006</v>
          </cell>
          <cell r="X62">
            <v>117.27</v>
          </cell>
          <cell r="Y62">
            <v>159.56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7.0222607543432716</v>
          </cell>
          <cell r="W63">
            <v>11.31383729333538</v>
          </cell>
          <cell r="X63">
            <v>103.75</v>
          </cell>
          <cell r="Y63">
            <v>167.16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7.4916458620685731</v>
          </cell>
          <cell r="W64">
            <v>10.631848298392812</v>
          </cell>
          <cell r="X64">
            <v>144.25</v>
          </cell>
          <cell r="Y64">
            <v>204.72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7.2232402159538447</v>
          </cell>
          <cell r="W65">
            <v>11.546649252846473</v>
          </cell>
          <cell r="X65">
            <v>139.09</v>
          </cell>
          <cell r="Y65">
            <v>222.34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7.5162479435618863</v>
          </cell>
          <cell r="W66">
            <v>10.945283353645038</v>
          </cell>
          <cell r="X66">
            <v>188.62</v>
          </cell>
          <cell r="Y66">
            <v>274.67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7.5494871901060074</v>
          </cell>
          <cell r="W68">
            <v>10.864015621021105</v>
          </cell>
          <cell r="X68">
            <v>11.32</v>
          </cell>
          <cell r="Y68">
            <v>16.3</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7.2280697912018841</v>
          </cell>
          <cell r="W69">
            <v>11.273203324507342</v>
          </cell>
          <cell r="X69">
            <v>10.84</v>
          </cell>
          <cell r="Y69">
            <v>16.91</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7.4147419936400825</v>
          </cell>
          <cell r="W70">
            <v>11.033049322798783</v>
          </cell>
          <cell r="X70">
            <v>16.28</v>
          </cell>
          <cell r="Y70">
            <v>24.23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6.6323488040337937</v>
          </cell>
          <cell r="W71">
            <v>11.694405970543912</v>
          </cell>
          <cell r="X71">
            <v>14.57</v>
          </cell>
          <cell r="Y71">
            <v>25.68</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7.9040528888238244</v>
          </cell>
          <cell r="W72">
            <v>11.102298838721081</v>
          </cell>
          <cell r="X72">
            <v>27.96</v>
          </cell>
          <cell r="Y72">
            <v>39.270000000000003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7.3400793278677732</v>
          </cell>
          <cell r="W73">
            <v>11.739164628710824</v>
          </cell>
          <cell r="X73">
            <v>25.96</v>
          </cell>
          <cell r="Y73">
            <v>41.52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7.8108572576454556</v>
          </cell>
          <cell r="W74">
            <v>10.530135513514164</v>
          </cell>
          <cell r="X74">
            <v>53.84</v>
          </cell>
          <cell r="Y74">
            <v>72.58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7.0821591276390832</v>
          </cell>
          <cell r="W75">
            <v>11.214238245395697</v>
          </cell>
          <cell r="X75">
            <v>48.81</v>
          </cell>
          <cell r="Y75">
            <v>77.290000000000006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7.916823757036175</v>
          </cell>
          <cell r="W76">
            <v>10.926895044112554</v>
          </cell>
          <cell r="X76">
            <v>116.97</v>
          </cell>
          <cell r="Y76">
            <v>161.44</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6.7297158009168596</v>
          </cell>
          <cell r="W77">
            <v>11.75940280634803</v>
          </cell>
          <cell r="X77">
            <v>99.43</v>
          </cell>
          <cell r="Y77">
            <v>173.74</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7.8069698833615879</v>
          </cell>
          <cell r="W78">
            <v>10.845284898666046</v>
          </cell>
          <cell r="X78">
            <v>150.33000000000001</v>
          </cell>
          <cell r="Y78">
            <v>208.83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7.3253556306464684</v>
          </cell>
          <cell r="W79">
            <v>11.290219039179027</v>
          </cell>
          <cell r="X79">
            <v>141.05000000000001</v>
          </cell>
          <cell r="Y79">
            <v>217.4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8.056898193179924</v>
          </cell>
          <cell r="W80">
            <v>10.732417855337928</v>
          </cell>
          <cell r="X80">
            <v>202.19</v>
          </cell>
          <cell r="Y80">
            <v>269.33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8.1141285488736727</v>
          </cell>
          <cell r="W88">
            <v>10.764984828079276</v>
          </cell>
          <cell r="X88">
            <v>12.17</v>
          </cell>
          <cell r="Y88">
            <v>16.149999999999999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6.7620753808564187</v>
          </cell>
          <cell r="W89">
            <v>11.567674501231517</v>
          </cell>
          <cell r="X89">
            <v>10.14</v>
          </cell>
          <cell r="Y89">
            <v>17.350000000000001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7.6281979544684066</v>
          </cell>
          <cell r="W90">
            <v>10.319030099500186</v>
          </cell>
          <cell r="X90">
            <v>16.75</v>
          </cell>
          <cell r="Y90">
            <v>22.66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7.2220178659864533</v>
          </cell>
          <cell r="W91">
            <v>11.890809045943792</v>
          </cell>
          <cell r="X91">
            <v>15.86</v>
          </cell>
          <cell r="Y91">
            <v>26.11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7.6753769834051138</v>
          </cell>
          <cell r="W92">
            <v>10.831153356618225</v>
          </cell>
          <cell r="X92">
            <v>27.15</v>
          </cell>
          <cell r="Y92">
            <v>38.31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6.9984268645226342</v>
          </cell>
          <cell r="W93">
            <v>11.303135616962232</v>
          </cell>
          <cell r="X93">
            <v>24.75</v>
          </cell>
          <cell r="Y93">
            <v>39.979999999999997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7.9826381871337704</v>
          </cell>
          <cell r="W94">
            <v>10.944702822610326</v>
          </cell>
          <cell r="X94">
            <v>55.02</v>
          </cell>
          <cell r="Y94">
            <v>75.44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6.6406019756627934</v>
          </cell>
          <cell r="W95">
            <v>11.336284896202102</v>
          </cell>
          <cell r="X95">
            <v>45.77</v>
          </cell>
          <cell r="Y95">
            <v>78.13</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7.4171868922671909</v>
          </cell>
          <cell r="W96">
            <v>10.987437201082097</v>
          </cell>
          <cell r="X96">
            <v>109.59</v>
          </cell>
          <cell r="Y96">
            <v>162.33000000000001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6.9122553214536371</v>
          </cell>
          <cell r="W97">
            <v>11.398612396774649</v>
          </cell>
          <cell r="X97">
            <v>102.13</v>
          </cell>
          <cell r="Y97">
            <v>168.41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7.5430233603914951</v>
          </cell>
          <cell r="W98">
            <v>11.046852885717215</v>
          </cell>
          <cell r="X98">
            <v>145.24</v>
          </cell>
          <cell r="Y98">
            <v>212.71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7.2433174220498069</v>
          </cell>
          <cell r="W99">
            <v>11.405220195254429</v>
          </cell>
          <cell r="X99">
            <v>139.47</v>
          </cell>
          <cell r="Y99">
            <v>219.61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7.6572992992447357</v>
          </cell>
          <cell r="W100">
            <v>10.804230544866106</v>
          </cell>
          <cell r="X100">
            <v>192.16</v>
          </cell>
          <cell r="Y100">
            <v>271.13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8.1604787318372072</v>
          </cell>
          <cell r="W101">
            <v>10.814119860154969</v>
          </cell>
          <cell r="X101">
            <v>12.24</v>
          </cell>
          <cell r="Y101">
            <v>16.22</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7.3885990278185121</v>
          </cell>
          <cell r="W102">
            <v>11.429520868231791</v>
          </cell>
          <cell r="X102">
            <v>11.08</v>
          </cell>
          <cell r="Y102">
            <v>17.14</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7.7698409587985831</v>
          </cell>
          <cell r="W103">
            <v>10.96806223013717</v>
          </cell>
          <cell r="X103">
            <v>17.059999999999999</v>
          </cell>
          <cell r="Y103">
            <v>24.09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7.1811186587662634</v>
          </cell>
          <cell r="W104">
            <v>11.342009965131625</v>
          </cell>
          <cell r="X104">
            <v>15.77</v>
          </cell>
          <cell r="Y104">
            <v>24.91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7.5476003721192004</v>
          </cell>
          <cell r="W105">
            <v>11.048280539700805</v>
          </cell>
          <cell r="X105">
            <v>26.7</v>
          </cell>
          <cell r="Y105">
            <v>39.08</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7.1589570442168196</v>
          </cell>
          <cell r="W106">
            <v>11.671542652125268</v>
          </cell>
          <cell r="X106">
            <v>25.32</v>
          </cell>
          <cell r="Y106">
            <v>41.28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7.6151769683633663</v>
          </cell>
          <cell r="W107">
            <v>10.692909540706863</v>
          </cell>
          <cell r="X107">
            <v>52.49</v>
          </cell>
          <cell r="Y107">
            <v>73.7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7.0176088777899261</v>
          </cell>
          <cell r="W108">
            <v>11.55712692926123</v>
          </cell>
          <cell r="X108">
            <v>48.37</v>
          </cell>
          <cell r="Y108">
            <v>79.66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7.5680823946671527</v>
          </cell>
          <cell r="W109">
            <v>10.459214513966513</v>
          </cell>
          <cell r="X109">
            <v>111.82</v>
          </cell>
          <cell r="Y109">
            <v>154.53</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7.0584588008923062</v>
          </cell>
          <cell r="W110">
            <v>11.600214490057573</v>
          </cell>
          <cell r="X110">
            <v>104.29</v>
          </cell>
          <cell r="Y110">
            <v>171.39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7.6372850358863955</v>
          </cell>
          <cell r="W111">
            <v>10.494590133731446</v>
          </cell>
          <cell r="X111">
            <v>147.06</v>
          </cell>
          <cell r="Y111">
            <v>202.08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6.6727770455854278</v>
          </cell>
          <cell r="W112">
            <v>11.849562003822196</v>
          </cell>
          <cell r="X112">
            <v>128.49</v>
          </cell>
          <cell r="Y112">
            <v>228.17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8.127926592915891</v>
          </cell>
          <cell r="W113">
            <v>10.793651765775229</v>
          </cell>
          <cell r="X113">
            <v>203.97</v>
          </cell>
          <cell r="Y113">
            <v>270.87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7.6921130458298528</v>
          </cell>
          <cell r="W115">
            <v>10.526706555870057</v>
          </cell>
          <cell r="X115">
            <v>11.54</v>
          </cell>
          <cell r="Y115">
            <v>15.79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7.1299907889825764</v>
          </cell>
          <cell r="W116">
            <v>11.113026682587419</v>
          </cell>
          <cell r="X116">
            <v>10.69</v>
          </cell>
          <cell r="Y116">
            <v>16.670000000000002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8.1770841850729852</v>
          </cell>
          <cell r="W117">
            <v>10.657243560456667</v>
          </cell>
          <cell r="X117">
            <v>17.96</v>
          </cell>
          <cell r="Y117">
            <v>23.4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7.1625415468709788</v>
          </cell>
          <cell r="W118">
            <v>11.485096882101425</v>
          </cell>
          <cell r="X118">
            <v>15.73</v>
          </cell>
          <cell r="Y118">
            <v>25.22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7.9378676774836983</v>
          </cell>
          <cell r="W119">
            <v>10.717901031544542</v>
          </cell>
          <cell r="X119">
            <v>28.08</v>
          </cell>
          <cell r="Y119">
            <v>37.909999999999997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6.7431412192825269</v>
          </cell>
          <cell r="W120">
            <v>11.488463490018946</v>
          </cell>
          <cell r="X120">
            <v>23.85</v>
          </cell>
          <cell r="Y120">
            <v>40.630000000000003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7.5360890175130715</v>
          </cell>
          <cell r="W121">
            <v>10.360319109347424</v>
          </cell>
          <cell r="X121">
            <v>51.94</v>
          </cell>
          <cell r="Y121">
            <v>71.41</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6.7984561931337613</v>
          </cell>
          <cell r="W122">
            <v>11.30465808485414</v>
          </cell>
          <cell r="X122">
            <v>46.86</v>
          </cell>
          <cell r="Y122">
            <v>77.92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7.9863094442400149</v>
          </cell>
          <cell r="W123">
            <v>10.460382340514574</v>
          </cell>
          <cell r="X123">
            <v>117.99</v>
          </cell>
          <cell r="Y123">
            <v>154.55000000000001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6.8095122988936225</v>
          </cell>
          <cell r="W124">
            <v>11.666152881206097</v>
          </cell>
          <cell r="X124">
            <v>100.61</v>
          </cell>
          <cell r="Y124">
            <v>172.36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7.9716435441063602</v>
          </cell>
          <cell r="W125">
            <v>10.798708947340355</v>
          </cell>
          <cell r="X125">
            <v>153.5</v>
          </cell>
          <cell r="Y125">
            <v>207.93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6.7399104899639521</v>
          </cell>
          <cell r="W126">
            <v>11.133355624870696</v>
          </cell>
          <cell r="X126">
            <v>129.78</v>
          </cell>
          <cell r="Y126">
            <v>214.38</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7.7890524036935913</v>
          </cell>
          <cell r="W127">
            <v>10.714616014651842</v>
          </cell>
          <cell r="X127">
            <v>195.47</v>
          </cell>
          <cell r="Y127">
            <v>268.88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220</v>
      </c>
      <c r="H2">
        <v>35</v>
      </c>
      <c r="I2">
        <v>15000</v>
      </c>
      <c r="M2">
        <v>4</v>
      </c>
      <c r="N2" t="s">
        <v>53</v>
      </c>
      <c r="O2" t="s">
        <v>49</v>
      </c>
    </row>
    <row r="3" spans="1:16">
      <c r="A3">
        <v>5</v>
      </c>
      <c r="D3" s="1">
        <v>1.99</v>
      </c>
      <c r="E3" s="1">
        <v>2500</v>
      </c>
      <c r="F3" t="s">
        <v>35</v>
      </c>
      <c r="G3" t="s">
        <v>221</v>
      </c>
      <c r="H3">
        <v>50</v>
      </c>
      <c r="I3">
        <v>25000</v>
      </c>
      <c r="K3">
        <v>1</v>
      </c>
      <c r="M3">
        <v>4</v>
      </c>
      <c r="N3" t="s">
        <v>54</v>
      </c>
      <c r="O3" t="s">
        <v>49</v>
      </c>
      <c r="P3" t="s">
        <v>45</v>
      </c>
    </row>
    <row r="4" spans="1:16">
      <c r="A4">
        <v>15</v>
      </c>
      <c r="D4" s="1">
        <v>2.99</v>
      </c>
      <c r="E4" s="1">
        <v>3900</v>
      </c>
      <c r="F4" t="s">
        <v>36</v>
      </c>
      <c r="G4" t="s">
        <v>222</v>
      </c>
      <c r="H4">
        <v>65</v>
      </c>
      <c r="I4">
        <v>30000</v>
      </c>
      <c r="L4">
        <v>2</v>
      </c>
      <c r="M4">
        <v>4</v>
      </c>
      <c r="N4" t="s">
        <v>55</v>
      </c>
      <c r="O4" t="s">
        <v>49</v>
      </c>
      <c r="P4" t="s">
        <v>47</v>
      </c>
    </row>
    <row r="5" spans="1:16">
      <c r="A5">
        <v>25</v>
      </c>
      <c r="D5" s="1">
        <v>3.99</v>
      </c>
      <c r="E5" s="1">
        <v>4900</v>
      </c>
      <c r="F5" t="s">
        <v>37</v>
      </c>
      <c r="G5" t="s">
        <v>223</v>
      </c>
      <c r="H5">
        <v>80</v>
      </c>
      <c r="I5">
        <v>30000</v>
      </c>
      <c r="L5">
        <v>2</v>
      </c>
      <c r="M5">
        <v>4</v>
      </c>
      <c r="N5" t="s">
        <v>56</v>
      </c>
      <c r="O5" t="s">
        <v>49</v>
      </c>
      <c r="P5" t="s">
        <v>47</v>
      </c>
    </row>
    <row r="6" spans="1:16">
      <c r="A6">
        <v>35</v>
      </c>
      <c r="D6" s="1">
        <v>4.99</v>
      </c>
      <c r="E6" s="1">
        <v>5900</v>
      </c>
      <c r="F6" t="s">
        <v>38</v>
      </c>
      <c r="G6" t="s">
        <v>224</v>
      </c>
      <c r="H6">
        <v>100</v>
      </c>
      <c r="I6">
        <v>30000</v>
      </c>
      <c r="L6">
        <v>2</v>
      </c>
      <c r="M6">
        <v>4</v>
      </c>
      <c r="N6" t="s">
        <v>57</v>
      </c>
      <c r="O6" t="s">
        <v>49</v>
      </c>
      <c r="P6" t="s">
        <v>47</v>
      </c>
    </row>
    <row r="7" spans="1:16">
      <c r="A7">
        <v>45</v>
      </c>
      <c r="D7" s="1">
        <v>5.99</v>
      </c>
      <c r="E7" s="1">
        <v>7500</v>
      </c>
      <c r="F7" t="s">
        <v>210</v>
      </c>
      <c r="G7" t="s">
        <v>225</v>
      </c>
      <c r="H7">
        <v>100</v>
      </c>
      <c r="I7">
        <v>35000</v>
      </c>
      <c r="L7">
        <v>3</v>
      </c>
      <c r="M7">
        <v>4</v>
      </c>
      <c r="N7" t="s">
        <v>216</v>
      </c>
      <c r="O7" t="s">
        <v>49</v>
      </c>
      <c r="P7" t="s">
        <v>48</v>
      </c>
    </row>
    <row r="8" spans="1:16">
      <c r="A8">
        <v>55</v>
      </c>
      <c r="D8" s="1">
        <v>7.99</v>
      </c>
      <c r="E8" s="1">
        <v>9900</v>
      </c>
      <c r="F8" t="s">
        <v>211</v>
      </c>
      <c r="G8" t="s">
        <v>226</v>
      </c>
      <c r="H8">
        <v>120</v>
      </c>
      <c r="I8">
        <v>35000</v>
      </c>
      <c r="L8">
        <v>3</v>
      </c>
      <c r="M8">
        <v>4</v>
      </c>
      <c r="N8" t="s">
        <v>217</v>
      </c>
      <c r="O8" t="s">
        <v>49</v>
      </c>
      <c r="P8" t="s">
        <v>48</v>
      </c>
    </row>
    <row r="9" spans="1:16">
      <c r="A9">
        <v>65</v>
      </c>
      <c r="D9" s="1">
        <v>8.99</v>
      </c>
      <c r="E9" s="1">
        <v>11000</v>
      </c>
      <c r="F9" t="s">
        <v>212</v>
      </c>
      <c r="G9" t="s">
        <v>227</v>
      </c>
      <c r="H9">
        <v>120</v>
      </c>
      <c r="I9">
        <v>40000</v>
      </c>
      <c r="L9">
        <v>4</v>
      </c>
      <c r="M9">
        <v>4</v>
      </c>
      <c r="N9" t="s">
        <v>218</v>
      </c>
      <c r="O9" t="s">
        <v>49</v>
      </c>
      <c r="P9" t="s">
        <v>214</v>
      </c>
    </row>
    <row r="10" spans="1:16">
      <c r="A10">
        <v>75</v>
      </c>
      <c r="D10" s="1">
        <v>9.99</v>
      </c>
      <c r="E10" s="1">
        <v>12000</v>
      </c>
      <c r="F10" t="s">
        <v>213</v>
      </c>
      <c r="G10" t="s">
        <v>228</v>
      </c>
      <c r="H10">
        <v>135</v>
      </c>
      <c r="I10">
        <v>45000</v>
      </c>
      <c r="L10">
        <v>5</v>
      </c>
      <c r="M10">
        <v>4</v>
      </c>
      <c r="N10" t="s">
        <v>219</v>
      </c>
      <c r="O10" t="s">
        <v>49</v>
      </c>
      <c r="P10" t="s">
        <v>215</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229</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A2" sqref="A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293</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4.4649879604609199E-2</v>
      </c>
      <c r="C2">
        <f t="shared" ref="C2:C32" ca="1" si="0">RAND()</f>
        <v>0.49232949868929454</v>
      </c>
      <c r="D2" t="str">
        <f ca="1">VLOOKUP($B2
+IF(D1="DI",1,
IF(D1="EN",2,
IF(D1="GO",3,0))),$AC:$AD,MATCH($AD$1,$AC$1:$AD$1,0),1)</f>
        <v>GO</v>
      </c>
      <c r="E2">
        <f ca="1">ROUNDDOWN(VLOOKUP(D2,$P:$W,MATCH($U$1,$P$1:$W$1,0),0)+C2*(VLOOKUP(D2,$P:$W,MATCH($V$1,$P$1:$W$1,0),0)-VLOOKUP(D2,$P:$W,MATCH($U$1,$P$1:$W$1,0),0)+10^ABS(VLOOKUP(D2,$P:$W,MATCH($W$1,$P$1:$W$1,0),0))),VLOOKUP(D2,$P:$W,MATCH($W$1,$P$1:$W$1,0),0))</f>
        <v>2000</v>
      </c>
      <c r="F2" t="s">
        <v>128</v>
      </c>
      <c r="G2">
        <v>7</v>
      </c>
      <c r="H2" t="s">
        <v>126</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13</v>
      </c>
      <c r="R2">
        <f>COUNTIF(H:H,P2)</f>
        <v>13</v>
      </c>
      <c r="S2">
        <f>SUMIF(H:H,P2,I:I)</f>
        <v>98</v>
      </c>
      <c r="T2">
        <f>S2/R2</f>
        <v>7.5384615384615383</v>
      </c>
      <c r="U2">
        <v>6</v>
      </c>
      <c r="V2">
        <v>9</v>
      </c>
      <c r="W2">
        <v>0</v>
      </c>
      <c r="Y2">
        <v>1</v>
      </c>
      <c r="Z2">
        <v>0</v>
      </c>
      <c r="AA2">
        <v>14</v>
      </c>
      <c r="AB2">
        <f>AA2/SUMIF(Z:Z,Z2,AA:AA)</f>
        <v>0.46666666666666667</v>
      </c>
      <c r="AC2">
        <v>0</v>
      </c>
      <c r="AD2" t="s">
        <v>127</v>
      </c>
    </row>
    <row r="3" spans="1:30">
      <c r="A3">
        <v>2</v>
      </c>
      <c r="B3">
        <f t="shared" ref="B3:B32" ca="1" si="1">RAND()</f>
        <v>0.73916309769430333</v>
      </c>
      <c r="C3">
        <f t="shared" ca="1" si="0"/>
        <v>0.58157922407146967</v>
      </c>
      <c r="D3" t="str">
        <f t="shared" ref="D3:D32" ca="1" si="2">VLOOKUP($B3
+IF(D2="DI",1,
IF(D2="EN",2,
IF(D2="GO",3,0))),$AC:$AD,MATCH($AD$1,$AC$1:$AD$1,0),1)</f>
        <v>EN</v>
      </c>
      <c r="E3">
        <f t="shared" ref="E3:E32" ca="1" si="3">ROUNDDOWN(VLOOKUP(D3,$P:$W,MATCH($U$1,$P$1:$W$1,0),0)+C3*(VLOOKUP(D3,$P:$W,MATCH($V$1,$P$1:$W$1,0),0)-VLOOKUP(D3,$P:$W,MATCH($U$1,$P$1:$W$1,0),0)+10^ABS(VLOOKUP(D3,$P:$W,MATCH($W$1,$P$1:$W$1,0),0))),VLOOKUP(D3,$P:$W,MATCH($W$1,$P$1:$W$1,0),0))</f>
        <v>8</v>
      </c>
      <c r="F3" t="s">
        <v>126</v>
      </c>
      <c r="G3">
        <v>800</v>
      </c>
      <c r="H3" t="s">
        <v>128</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14</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129</v>
      </c>
    </row>
    <row r="4" spans="1:30">
      <c r="A4">
        <v>3</v>
      </c>
      <c r="B4">
        <f t="shared" ca="1" si="1"/>
        <v>0.79311716651451303</v>
      </c>
      <c r="C4">
        <f t="shared" ca="1" si="0"/>
        <v>0.8253358027178993</v>
      </c>
      <c r="D4" t="str">
        <f t="shared" ca="1" si="2"/>
        <v>GO</v>
      </c>
      <c r="E4">
        <f t="shared" ca="1" si="3"/>
        <v>3000</v>
      </c>
      <c r="F4" t="s">
        <v>128</v>
      </c>
      <c r="G4">
        <v>12</v>
      </c>
      <c r="H4" t="s">
        <v>126</v>
      </c>
      <c r="I4">
        <v>1000</v>
      </c>
      <c r="J4" t="str">
        <f t="shared" si="4"/>
        <v/>
      </c>
      <c r="K4" t="str">
        <f t="shared" ca="1" si="5"/>
        <v>{"dy":1,"cd":"GO","cn":2400},{"dy":2,"cd":"EN","cn":8},{"dy":3,"cd":"GO","cn":1000}</v>
      </c>
      <c r="L4" t="str">
        <f t="shared" si="6"/>
        <v>{"dy":3,"cd":"GO","cn":1000}</v>
      </c>
      <c r="P4" t="s">
        <v>98</v>
      </c>
      <c r="Q4">
        <f t="shared" ca="1" si="7"/>
        <v>4</v>
      </c>
      <c r="R4">
        <f t="shared" si="8"/>
        <v>4</v>
      </c>
      <c r="S4">
        <f t="shared" si="9"/>
        <v>14</v>
      </c>
      <c r="T4">
        <f>S4/R4</f>
        <v>3.5</v>
      </c>
      <c r="U4">
        <v>3</v>
      </c>
      <c r="V4">
        <v>6</v>
      </c>
      <c r="W4">
        <v>0</v>
      </c>
      <c r="Y4">
        <v>3</v>
      </c>
      <c r="Z4">
        <v>0</v>
      </c>
      <c r="AA4">
        <v>2</v>
      </c>
      <c r="AB4">
        <f t="shared" si="10"/>
        <v>6.6666666666666666E-2</v>
      </c>
      <c r="AC4">
        <f>AC3+AB3</f>
        <v>0.93333333333333335</v>
      </c>
      <c r="AD4" t="s">
        <v>131</v>
      </c>
    </row>
    <row r="5" spans="1:30">
      <c r="A5">
        <v>4</v>
      </c>
      <c r="B5">
        <f t="shared" ca="1" si="1"/>
        <v>0.70395460129557619</v>
      </c>
      <c r="C5">
        <f t="shared" ca="1" si="0"/>
        <v>0.35004286116890826</v>
      </c>
      <c r="D5" t="str">
        <f t="shared" ca="1" si="2"/>
        <v>EN</v>
      </c>
      <c r="E5">
        <f t="shared" ca="1" si="3"/>
        <v>7</v>
      </c>
      <c r="F5" t="s">
        <v>126</v>
      </c>
      <c r="G5">
        <v>1000</v>
      </c>
      <c r="H5" t="s">
        <v>128</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0.35514275019721175</v>
      </c>
      <c r="C6">
        <f t="shared" ca="1" si="0"/>
        <v>0.82345100136354299</v>
      </c>
      <c r="D6" t="str">
        <f t="shared" ca="1" si="2"/>
        <v>GO</v>
      </c>
      <c r="E6">
        <f t="shared" ca="1" si="3"/>
        <v>3000</v>
      </c>
      <c r="F6" t="s">
        <v>128</v>
      </c>
      <c r="G6">
        <v>5</v>
      </c>
      <c r="H6" t="s">
        <v>126</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9.0457803429593309E-2</v>
      </c>
      <c r="C7">
        <f t="shared" ca="1" si="0"/>
        <v>9.0330958080432788E-2</v>
      </c>
      <c r="D7" t="str">
        <f t="shared" ca="1" si="2"/>
        <v>EN</v>
      </c>
      <c r="E7">
        <f t="shared" ca="1" si="3"/>
        <v>6</v>
      </c>
      <c r="F7" t="s">
        <v>126</v>
      </c>
      <c r="G7">
        <v>900</v>
      </c>
      <c r="H7" t="s">
        <v>128</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0.45968729592350344</v>
      </c>
      <c r="C8">
        <f t="shared" ca="1" si="0"/>
        <v>0.30766583170971284</v>
      </c>
      <c r="D8" t="str">
        <f t="shared" ca="1" si="2"/>
        <v>GO</v>
      </c>
      <c r="E8">
        <f t="shared" ca="1" si="3"/>
        <v>1400</v>
      </c>
      <c r="F8" t="s">
        <v>128</v>
      </c>
      <c r="G8">
        <v>6</v>
      </c>
      <c r="H8" t="s">
        <v>130</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0.23614106136759871</v>
      </c>
      <c r="C9">
        <f t="shared" ca="1" si="0"/>
        <v>0.86013835263526195</v>
      </c>
      <c r="D9" t="str">
        <f t="shared" ca="1" si="2"/>
        <v>EN</v>
      </c>
      <c r="E9">
        <f t="shared" ca="1" si="3"/>
        <v>9</v>
      </c>
      <c r="F9" t="s">
        <v>130</v>
      </c>
      <c r="G9">
        <v>3</v>
      </c>
      <c r="H9" t="s">
        <v>128</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0.70789699748055324</v>
      </c>
      <c r="C10">
        <f t="shared" ca="1" si="0"/>
        <v>0.1014461145450859</v>
      </c>
      <c r="D10" t="str">
        <f t="shared" ca="1" si="2"/>
        <v>GO</v>
      </c>
      <c r="E10">
        <f t="shared" ca="1" si="3"/>
        <v>800</v>
      </c>
      <c r="F10" t="s">
        <v>126</v>
      </c>
      <c r="G10">
        <v>700</v>
      </c>
      <c r="H10" t="s">
        <v>126</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0.77073531691137731</v>
      </c>
      <c r="C11">
        <f t="shared" ca="1" si="0"/>
        <v>9.8174497548319528E-2</v>
      </c>
      <c r="D11" t="str">
        <f t="shared" ca="1" si="2"/>
        <v>EN</v>
      </c>
      <c r="E11">
        <f t="shared" ca="1" si="3"/>
        <v>6</v>
      </c>
      <c r="F11" t="s">
        <v>128</v>
      </c>
      <c r="G11">
        <v>10</v>
      </c>
      <c r="H11" t="s">
        <v>128</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5.2406374187920268E-2</v>
      </c>
      <c r="C12">
        <f t="shared" ca="1" si="0"/>
        <v>0.52001463844519924</v>
      </c>
      <c r="D12" t="str">
        <f t="shared" ca="1" si="2"/>
        <v>GO</v>
      </c>
      <c r="E12">
        <f t="shared" ca="1" si="3"/>
        <v>2100</v>
      </c>
      <c r="F12" t="s">
        <v>126</v>
      </c>
      <c r="G12">
        <v>1300</v>
      </c>
      <c r="H12" t="s">
        <v>126</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0.93546932348382306</v>
      </c>
      <c r="C13">
        <f t="shared" ca="1" si="0"/>
        <v>9.919796105297829E-2</v>
      </c>
      <c r="D13" t="str">
        <f t="shared" ca="1" si="2"/>
        <v>DI</v>
      </c>
      <c r="E13">
        <f t="shared" ca="1" si="3"/>
        <v>3</v>
      </c>
      <c r="F13" t="s">
        <v>128</v>
      </c>
      <c r="G13">
        <v>6</v>
      </c>
      <c r="H13" t="s">
        <v>128</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0.87573207332207237</v>
      </c>
      <c r="C14">
        <f t="shared" ca="1" si="0"/>
        <v>0.69376403998278058</v>
      </c>
      <c r="D14" t="str">
        <f t="shared" ca="1" si="2"/>
        <v>EN</v>
      </c>
      <c r="E14">
        <f t="shared" ca="1" si="3"/>
        <v>8</v>
      </c>
      <c r="F14" t="s">
        <v>126</v>
      </c>
      <c r="G14">
        <v>1200</v>
      </c>
      <c r="H14" t="s">
        <v>126</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0.59028500546477047</v>
      </c>
      <c r="C15">
        <f t="shared" ca="1" si="0"/>
        <v>0.67327525935840205</v>
      </c>
      <c r="D15" t="str">
        <f t="shared" ca="1" si="2"/>
        <v>GO</v>
      </c>
      <c r="E15">
        <f t="shared" ca="1" si="3"/>
        <v>2500</v>
      </c>
      <c r="F15" t="s">
        <v>128</v>
      </c>
      <c r="G15">
        <v>10</v>
      </c>
      <c r="H15" t="s">
        <v>130</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0.96263659597142825</v>
      </c>
      <c r="C16">
        <f t="shared" ca="1" si="0"/>
        <v>2.1522817224087332E-2</v>
      </c>
      <c r="D16" t="str">
        <f t="shared" ca="1" si="2"/>
        <v>DI</v>
      </c>
      <c r="E16">
        <f t="shared" ca="1" si="3"/>
        <v>3</v>
      </c>
      <c r="F16" t="s">
        <v>126</v>
      </c>
      <c r="G16">
        <v>1000</v>
      </c>
      <c r="H16" t="s">
        <v>126</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0.20688888666455008</v>
      </c>
      <c r="C17">
        <f t="shared" ca="1" si="0"/>
        <v>0.68062890515361152</v>
      </c>
      <c r="D17" t="str">
        <f t="shared" ca="1" si="2"/>
        <v>GO</v>
      </c>
      <c r="E17">
        <f t="shared" ca="1" si="3"/>
        <v>2600</v>
      </c>
      <c r="F17" t="s">
        <v>128</v>
      </c>
      <c r="G17">
        <v>8</v>
      </c>
      <c r="H17" t="s">
        <v>128</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0.77110838497212197</v>
      </c>
      <c r="C18">
        <f t="shared" ca="1" si="0"/>
        <v>0.66608709436324032</v>
      </c>
      <c r="D18" t="str">
        <f t="shared" ca="1" si="2"/>
        <v>EN</v>
      </c>
      <c r="E18">
        <f t="shared" ca="1" si="3"/>
        <v>8</v>
      </c>
      <c r="F18" t="s">
        <v>126</v>
      </c>
      <c r="G18">
        <v>800</v>
      </c>
      <c r="H18" t="s">
        <v>126</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0.48325687036710441</v>
      </c>
      <c r="C19">
        <f t="shared" ca="1" si="0"/>
        <v>0.95551292147761469</v>
      </c>
      <c r="D19" t="str">
        <f t="shared" ca="1" si="2"/>
        <v>GO</v>
      </c>
      <c r="E19">
        <f t="shared" ca="1" si="3"/>
        <v>3400</v>
      </c>
      <c r="F19" t="s">
        <v>128</v>
      </c>
      <c r="G19">
        <v>6</v>
      </c>
      <c r="H19" t="s">
        <v>128</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3.6204239770077917E-3</v>
      </c>
      <c r="C20">
        <f t="shared" ca="1" si="0"/>
        <v>0.21615899356354484</v>
      </c>
      <c r="D20" t="str">
        <f t="shared" ca="1" si="2"/>
        <v>EN</v>
      </c>
      <c r="E20">
        <f t="shared" ca="1" si="3"/>
        <v>6</v>
      </c>
      <c r="F20" t="s">
        <v>126</v>
      </c>
      <c r="G20">
        <v>900</v>
      </c>
      <c r="H20" t="s">
        <v>126</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0.10051849049698014</v>
      </c>
      <c r="C21">
        <f t="shared" ca="1" si="0"/>
        <v>0.1305202487189312</v>
      </c>
      <c r="D21" t="str">
        <f t="shared" ca="1" si="2"/>
        <v>GO</v>
      </c>
      <c r="E21">
        <f t="shared" ca="1" si="3"/>
        <v>900</v>
      </c>
      <c r="F21" t="s">
        <v>128</v>
      </c>
      <c r="G21">
        <v>7</v>
      </c>
      <c r="H21" t="s">
        <v>128</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0.67370077307212484</v>
      </c>
      <c r="C22">
        <f t="shared" ca="1" si="0"/>
        <v>0.59418713235749643</v>
      </c>
      <c r="D22" t="str">
        <f t="shared" ca="1" si="2"/>
        <v>EN</v>
      </c>
      <c r="E22">
        <f t="shared" ca="1" si="3"/>
        <v>8</v>
      </c>
      <c r="F22" t="s">
        <v>130</v>
      </c>
      <c r="G22">
        <v>4</v>
      </c>
      <c r="H22" t="s">
        <v>126</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0.40531497581111497</v>
      </c>
      <c r="C23">
        <f t="shared" ca="1" si="0"/>
        <v>0.46877415919467202</v>
      </c>
      <c r="D23" t="str">
        <f t="shared" ca="1" si="2"/>
        <v>GO</v>
      </c>
      <c r="E23">
        <f t="shared" ca="1" si="3"/>
        <v>1900</v>
      </c>
      <c r="F23" t="s">
        <v>128</v>
      </c>
      <c r="G23">
        <v>10</v>
      </c>
      <c r="H23" t="s">
        <v>128</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0.95834869604517725</v>
      </c>
      <c r="C24">
        <f t="shared" ca="1" si="0"/>
        <v>0.90515192922575682</v>
      </c>
      <c r="D24" t="str">
        <f t="shared" ca="1" si="2"/>
        <v>DI</v>
      </c>
      <c r="E24">
        <f t="shared" ca="1" si="3"/>
        <v>6</v>
      </c>
      <c r="F24" t="s">
        <v>126</v>
      </c>
      <c r="G24">
        <v>800</v>
      </c>
      <c r="H24" t="s">
        <v>126</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0.50283678126580555</v>
      </c>
      <c r="C25">
        <f t="shared" ca="1" si="0"/>
        <v>0.79537583248459454</v>
      </c>
      <c r="D25" t="str">
        <f t="shared" ca="1" si="2"/>
        <v>EN</v>
      </c>
      <c r="E25">
        <f t="shared" ca="1" si="3"/>
        <v>9</v>
      </c>
      <c r="F25" t="s">
        <v>128</v>
      </c>
      <c r="G25">
        <v>6</v>
      </c>
      <c r="H25" t="s">
        <v>128</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0.82231189754471778</v>
      </c>
      <c r="C26">
        <f t="shared" ca="1" si="0"/>
        <v>0.47593299167476877</v>
      </c>
      <c r="D26" t="str">
        <f t="shared" ca="1" si="2"/>
        <v>GO</v>
      </c>
      <c r="E26">
        <f t="shared" ca="1" si="3"/>
        <v>1900</v>
      </c>
      <c r="F26" t="s">
        <v>126</v>
      </c>
      <c r="G26">
        <v>700</v>
      </c>
      <c r="H26" t="s">
        <v>130</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0.43758579747083093</v>
      </c>
      <c r="C27">
        <f t="shared" ca="1" si="0"/>
        <v>0.63120168969736956</v>
      </c>
      <c r="D27" t="str">
        <f t="shared" ca="1" si="2"/>
        <v>EN</v>
      </c>
      <c r="E27">
        <f t="shared" ca="1" si="3"/>
        <v>8</v>
      </c>
      <c r="F27" t="s">
        <v>128</v>
      </c>
      <c r="G27">
        <v>9</v>
      </c>
      <c r="H27" t="s">
        <v>126</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0.94074523237937435</v>
      </c>
      <c r="C28">
        <f t="shared" ca="1" si="0"/>
        <v>0.18200113689010033</v>
      </c>
      <c r="D28" t="str">
        <f t="shared" ca="1" si="2"/>
        <v>DI</v>
      </c>
      <c r="E28">
        <f t="shared" ca="1" si="3"/>
        <v>3</v>
      </c>
      <c r="F28" t="s">
        <v>128</v>
      </c>
      <c r="G28">
        <v>9</v>
      </c>
      <c r="H28" t="s">
        <v>128</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0.50940315385755663</v>
      </c>
      <c r="C29">
        <f t="shared" ca="1" si="0"/>
        <v>0.93463410893722332</v>
      </c>
      <c r="D29" t="str">
        <f t="shared" ca="1" si="2"/>
        <v>EN</v>
      </c>
      <c r="E29">
        <f t="shared" ca="1" si="3"/>
        <v>9</v>
      </c>
      <c r="F29" t="s">
        <v>126</v>
      </c>
      <c r="G29">
        <v>3100</v>
      </c>
      <c r="H29" t="s">
        <v>126</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0.80996453060485285</v>
      </c>
      <c r="C30">
        <f t="shared" ca="1" si="0"/>
        <v>0.6090594178589801</v>
      </c>
      <c r="D30" t="str">
        <f t="shared" ca="1" si="2"/>
        <v>GO</v>
      </c>
      <c r="E30">
        <f t="shared" ca="1" si="3"/>
        <v>2300</v>
      </c>
      <c r="F30" t="s">
        <v>128</v>
      </c>
      <c r="G30">
        <v>7</v>
      </c>
      <c r="H30" t="s">
        <v>444</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3.5055950862489249E-3</v>
      </c>
      <c r="C31">
        <f t="shared" ca="1" si="0"/>
        <v>0.91848115729155244</v>
      </c>
      <c r="D31" t="str">
        <f t="shared" ca="1" si="2"/>
        <v>EN</v>
      </c>
      <c r="E31">
        <f t="shared" ca="1" si="3"/>
        <v>9</v>
      </c>
      <c r="F31" t="s">
        <v>126</v>
      </c>
      <c r="G31">
        <v>1000</v>
      </c>
      <c r="H31" t="s">
        <v>126</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0.76532814366631829</v>
      </c>
      <c r="C32">
        <f t="shared" ca="1" si="0"/>
        <v>0.47143145388055396</v>
      </c>
      <c r="D32" t="str">
        <f t="shared" ca="1" si="2"/>
        <v>GO</v>
      </c>
      <c r="E32">
        <f t="shared" ca="1" si="3"/>
        <v>1900</v>
      </c>
      <c r="F32" t="s">
        <v>128</v>
      </c>
      <c r="G32">
        <v>6</v>
      </c>
      <c r="H32" t="s">
        <v>128</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T281" activePane="bottomRight" state="frozen"/>
      <selection pane="topRight" activeCell="C1" sqref="C1"/>
      <selection pane="bottomLeft" activeCell="A2" sqref="A2"/>
      <selection pane="bottomRight" activeCell="AJ156" sqref="AJ156"/>
    </sheetView>
    <sheetView workbookViewId="1">
      <pane xSplit="2" ySplit="1" topLeftCell="AR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280</v>
      </c>
      <c r="M1" s="6" t="s">
        <v>158</v>
      </c>
      <c r="N1" s="6" t="s">
        <v>148</v>
      </c>
      <c r="O1" s="6" t="s">
        <v>153</v>
      </c>
      <c r="P1" s="6" t="s">
        <v>155</v>
      </c>
      <c r="Q1" s="6" t="s">
        <v>156</v>
      </c>
      <c r="R1" s="6" t="s">
        <v>157</v>
      </c>
      <c r="S1" s="6" t="s">
        <v>173</v>
      </c>
      <c r="T1" s="9" t="e">
        <f t="array" aca="1" ref="T1" ca="1">IF(SUM(IF(S:S="업데이트순번이상",1,0))&gt;0,"순번이상","")</f>
        <v>#VALUE!</v>
      </c>
      <c r="U1" s="6" t="s">
        <v>152</v>
      </c>
      <c r="V1" s="6" t="s">
        <v>147</v>
      </c>
      <c r="W1" s="6" t="s">
        <v>162</v>
      </c>
      <c r="X1" s="6" t="s">
        <v>163</v>
      </c>
      <c r="Y1" s="6" t="s">
        <v>164</v>
      </c>
      <c r="Z1" s="6" t="s">
        <v>165</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173</v>
      </c>
      <c r="AI1" s="9" t="str">
        <f t="array" ref="AI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262</v>
      </c>
      <c r="BO1" t="s">
        <v>263</v>
      </c>
      <c r="BP1">
        <v>0</v>
      </c>
      <c r="BQ1" t="s">
        <v>266</v>
      </c>
      <c r="BR1" t="s">
        <v>267</v>
      </c>
      <c r="BS1" t="str">
        <f ca="1">IF(COUNTA(BV:BV)&lt;&gt;COUNTA([1]EquipTable!$A:$A),"수량이상","누적")</f>
        <v>누적</v>
      </c>
      <c r="BT1" t="s">
        <v>264</v>
      </c>
      <c r="BU1" t="s">
        <v>265</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0.28421406748946809</v>
      </c>
      <c r="E2">
        <f t="shared" ca="1" si="1"/>
        <v>0.37722825435389851</v>
      </c>
      <c r="F2">
        <f t="shared" ca="1" si="1"/>
        <v>0.60007352811391179</v>
      </c>
      <c r="G2">
        <f t="shared" ca="1" si="1"/>
        <v>0.99195611323544908</v>
      </c>
      <c r="H2">
        <f t="shared" ca="1" si="1"/>
        <v>0.50318542615867468</v>
      </c>
      <c r="I2">
        <f t="shared" ca="1" si="1"/>
        <v>0.20393947887169994</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111</v>
      </c>
      <c r="W2">
        <v>1</v>
      </c>
      <c r="X2" t="s">
        <v>126</v>
      </c>
      <c r="Z2">
        <v>3100</v>
      </c>
      <c r="AA2" t="str">
        <f t="shared" ref="AA2:AA65" ca="1" si="6">IF(ISBLANK(AB2),"",
VLOOKUP(AB2,OFFSET(INDIRECT("$A:$B"),0,MATCH(AB$1&amp;"_Verify",INDIRECT("$1:$1"),0)-1),2,0)
)</f>
        <v>upn</v>
      </c>
      <c r="AB2" t="s">
        <v>92</v>
      </c>
      <c r="AC2">
        <v>45765</v>
      </c>
      <c r="AD2">
        <v>3</v>
      </c>
      <c r="AE2" t="s">
        <v>126</v>
      </c>
      <c r="AG2">
        <v>900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{"dy":1,"sl":0,"tp":"upn","vl":"45765","cn":3,"pt":"GO","pr":900}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{"dy":1,"sl":0,"tp":"upn","vl":"45765","cn":3,"pt":"GO","pr":900}</v>
      </c>
      <c r="AP2" t="s">
        <v>82</v>
      </c>
      <c r="AQ2" t="s">
        <v>70</v>
      </c>
      <c r="AR2">
        <v>0</v>
      </c>
      <c r="AS2">
        <v>7</v>
      </c>
      <c r="AT2">
        <f t="shared" ref="AT2:AT15" ca="1" si="11">COUNTIF(M:M,AP2)</f>
        <v>137</v>
      </c>
      <c r="AU2">
        <f t="shared" ref="AU2:AU15" si="12">COUNTIF(AB:AB,AP2)</f>
        <v>151</v>
      </c>
      <c r="AV2">
        <f ca="1">COUNTIFS(M:M,AP2,T:T,"전설")</f>
        <v>0</v>
      </c>
      <c r="AW2">
        <f>COUNTIFS(AB:AB,AP2,AI:AI,"전설")</f>
        <v>10</v>
      </c>
      <c r="BE2" t="str">
        <f ca="1">"["&amp;
IF(LEFT(OFFSET(AM1,COUNTA(AM:AM)-1,0),1)=",",SUBSTITUTE(OFFSET(AM1,COUNTA(AM:AM)-1,0),",","",1),OFFSET(AM1,COUNTA(AM:AM)-1,0))
&amp;"]"</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168</v>
      </c>
    </row>
    <row r="3" spans="1:82">
      <c r="A3">
        <v>1</v>
      </c>
      <c r="B3">
        <v>1</v>
      </c>
      <c r="C3">
        <f t="shared" si="0"/>
        <v>0</v>
      </c>
      <c r="D3">
        <f t="shared" ca="1" si="1"/>
        <v>0.75698435537064745</v>
      </c>
      <c r="E3">
        <f t="shared" ca="1" si="1"/>
        <v>0.70250174216781436</v>
      </c>
      <c r="F3">
        <f t="shared" ca="1" si="1"/>
        <v>6.33945357815201E-2</v>
      </c>
      <c r="G3">
        <f t="shared" ca="1" si="1"/>
        <v>2.8423340753455317E-2</v>
      </c>
      <c r="H3">
        <f t="shared" ca="1" si="1"/>
        <v>0.75417231353839709</v>
      </c>
      <c r="I3">
        <f t="shared" ca="1" si="1"/>
        <v>0.25530322361630864</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e">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#VALUE!</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462</v>
      </c>
      <c r="W3">
        <v>1</v>
      </c>
      <c r="X3" t="s">
        <v>130</v>
      </c>
      <c r="Z3">
        <v>36</v>
      </c>
      <c r="AA3" t="str">
        <f t="shared" ca="1" si="6"/>
        <v>fe</v>
      </c>
      <c r="AB3" t="s">
        <v>82</v>
      </c>
      <c r="AC3" t="s">
        <v>386</v>
      </c>
      <c r="AD3">
        <v>1</v>
      </c>
      <c r="AE3" t="s">
        <v>130</v>
      </c>
      <c r="AF3">
        <v>169</v>
      </c>
      <c r="AG3">
        <v>119</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전설</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고대인의 의식</v>
      </c>
      <c r="AL3">
        <v>1</v>
      </c>
      <c r="AM3" t="str">
        <f t="shared" ca="1" si="9"/>
        <v>{"dy":1,"sl":0,"tp":"upn","vl":"45765","cn":3,"pt":"GO","pr":900},{"dy":1,"sl":1,"tp":"fe","vl":"Equip2401","cn":1,"pt":"DI","pp":169,"pr":119}</v>
      </c>
      <c r="AN3" t="str">
        <f t="shared" ca="1" si="10"/>
        <v>{"dy":1,"sl":1,"tp":"fe","vl":"Equip2401","cn":1,"pt":"DI","pp":169,"pr":119}</v>
      </c>
      <c r="AP3" t="s">
        <v>83</v>
      </c>
      <c r="AQ3" t="s">
        <v>71</v>
      </c>
      <c r="AR3">
        <v>0</v>
      </c>
      <c r="AS3">
        <v>7</v>
      </c>
      <c r="AT3">
        <f t="shared" ca="1" si="11"/>
        <v>1</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t="e">
        <f ca="1">IF(VLOOKUP($CA3,[2]ActorTable!$1:$1048576,MATCH("업데이트순번",[2]ActorTable!$1:$1,0),0)&lt;=$BY$1,1,0)
*IF(MID(CA3,7,1)="2",0.1,1)</f>
        <v>#VALUE!</v>
      </c>
      <c r="BY3" t="e">
        <f t="shared" ref="BY3:BY45" ca="1" si="20">BX3/SUM(BX:BX)</f>
        <v>#VALUE!</v>
      </c>
      <c r="BZ3" t="e">
        <f t="shared" ref="BZ3:BZ45" ca="1" si="21">BZ2+BY2</f>
        <v>#VALUE!</v>
      </c>
      <c r="CA3" t="e">
        <f ca="1">OFFSET([2]ActorTable!$A$1,ROW()-1,0)</f>
        <v>#VALUE!</v>
      </c>
      <c r="CB3" t="e">
        <f ca="1">VLOOKUP($CA3,[2]ActorTable!$1:$1048576,MATCH("이름참고",[2]ActorTable!$1:$1,0),0)</f>
        <v>#VALUE!</v>
      </c>
    </row>
    <row r="4" spans="1:82">
      <c r="A4">
        <v>1</v>
      </c>
      <c r="B4">
        <v>2</v>
      </c>
      <c r="C4">
        <f t="shared" si="0"/>
        <v>0</v>
      </c>
      <c r="D4">
        <f t="shared" ca="1" si="1"/>
        <v>0.20658383332954466</v>
      </c>
      <c r="E4">
        <f t="shared" ca="1" si="1"/>
        <v>8.2195852580761453E-2</v>
      </c>
      <c r="F4">
        <f t="shared" ca="1" si="1"/>
        <v>0.34350622185170709</v>
      </c>
      <c r="G4">
        <f t="shared" ca="1" si="1"/>
        <v>0.9509635419039717</v>
      </c>
      <c r="H4">
        <f t="shared" ca="1" si="1"/>
        <v>0.19311378360135878</v>
      </c>
      <c r="I4">
        <f t="shared" ca="1" si="1"/>
        <v>0.22528623835870731</v>
      </c>
      <c r="M4" t="str">
        <f t="shared" ca="1" si="2"/>
        <v>안 지정 캐릭터 PP 영웅등급</v>
      </c>
      <c r="N4">
        <f t="shared" ca="1" si="3"/>
        <v>8219</v>
      </c>
      <c r="O4">
        <f t="shared" ca="1" si="4"/>
        <v>3</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900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11</v>
      </c>
      <c r="X4" t="s">
        <v>126</v>
      </c>
      <c r="Z4">
        <v>3300</v>
      </c>
      <c r="AA4" t="str">
        <f t="shared" ca="1" si="6"/>
        <v>upn</v>
      </c>
      <c r="AB4" t="s">
        <v>92</v>
      </c>
      <c r="AC4">
        <v>56326</v>
      </c>
      <c r="AD4">
        <v>9</v>
      </c>
      <c r="AE4" t="s">
        <v>126</v>
      </c>
      <c r="AG4">
        <v>2700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{"dy":1,"sl":0,"tp":"upn","vl":"45765","cn":3,"pt":"GO","pr":900},{"dy":1,"sl":1,"tp":"fe","vl":"Equip2401","cn":1,"pt":"DI","pp":169,"pr":119},{"dy":1,"sl":2,"tp":"upn","vl":"56326","cn":9,"pt":"GO","pr":2700}</v>
      </c>
      <c r="AN4" t="str">
        <f t="shared" ca="1" si="10"/>
        <v>{"dy":1,"sl":2,"tp":"upn","vl":"56326","cn":9,"pt":"GO","pr":2700}</v>
      </c>
      <c r="AP4" t="s">
        <v>84</v>
      </c>
      <c r="AQ4" t="s">
        <v>72</v>
      </c>
      <c r="AR4">
        <v>0</v>
      </c>
      <c r="AS4">
        <v>7</v>
      </c>
      <c r="AT4">
        <f t="shared" ca="1" si="11"/>
        <v>2</v>
      </c>
      <c r="AU4">
        <f t="shared" si="12"/>
        <v>0</v>
      </c>
      <c r="AV4">
        <f t="shared" ca="1" si="14"/>
        <v>0</v>
      </c>
      <c r="AW4">
        <f t="shared" si="15"/>
        <v>0</v>
      </c>
      <c r="AZ4">
        <v>149</v>
      </c>
      <c r="BE4" t="s">
        <v>191</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t="e">
        <f ca="1">IF(VLOOKUP($CA4,[2]ActorTable!$1:$1048576,MATCH("업데이트순번",[2]ActorTable!$1:$1,0),0)&lt;=$BY$1,1,0)
*IF(MID(CA4,7,1)="2",0.1,1)</f>
        <v>#VALUE!</v>
      </c>
      <c r="BY4" t="e">
        <f t="shared" ca="1" si="20"/>
        <v>#VALUE!</v>
      </c>
      <c r="BZ4" t="e">
        <f t="shared" ca="1" si="21"/>
        <v>#VALUE!</v>
      </c>
      <c r="CA4" t="e">
        <f ca="1">OFFSET([2]ActorTable!$A$1,ROW()-1,0)</f>
        <v>#VALUE!</v>
      </c>
      <c r="CB4" t="e">
        <f ca="1">VLOOKUP($CA4,[2]ActorTable!$1:$1048576,MATCH("이름참고",[2]ActorTable!$1:$1,0),0)</f>
        <v>#VALUE!</v>
      </c>
    </row>
    <row r="5" spans="1:82">
      <c r="A5">
        <v>1</v>
      </c>
      <c r="B5">
        <v>3</v>
      </c>
      <c r="C5">
        <f t="shared" si="0"/>
        <v>0</v>
      </c>
      <c r="D5">
        <f t="shared" ca="1" si="1"/>
        <v>0.66356741688276433</v>
      </c>
      <c r="E5">
        <f t="shared" ca="1" si="1"/>
        <v>0.83101698431919557</v>
      </c>
      <c r="F5">
        <f t="shared" ca="1" si="1"/>
        <v>0.4557478086931962</v>
      </c>
      <c r="G5">
        <f t="shared" ca="1" si="1"/>
        <v>0.76822242164370735</v>
      </c>
      <c r="H5">
        <f t="shared" ca="1" si="1"/>
        <v>0.90508544236082022</v>
      </c>
      <c r="I5">
        <f t="shared" ca="1" si="1"/>
        <v>7.0537732839707878E-2</v>
      </c>
      <c r="M5" t="str">
        <f t="shared" ca="1" si="2"/>
        <v>안 지정 캐릭터 PP 일반등급</v>
      </c>
      <c r="N5">
        <f t="shared" ca="1" si="3"/>
        <v>83101</v>
      </c>
      <c r="O5">
        <f t="shared" ca="1" si="4"/>
        <v>12</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3600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8</v>
      </c>
      <c r="X5" t="s">
        <v>126</v>
      </c>
      <c r="Z5">
        <v>2400</v>
      </c>
      <c r="AA5" t="str">
        <f t="shared" ca="1" si="6"/>
        <v>fe</v>
      </c>
      <c r="AB5" t="s">
        <v>82</v>
      </c>
      <c r="AC5" t="s">
        <v>206</v>
      </c>
      <c r="AD5">
        <v>1</v>
      </c>
      <c r="AE5" t="s">
        <v>126</v>
      </c>
      <c r="AG5">
        <v>2800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t="shared" ca="1" si="9"/>
        <v>{"dy":1,"sl":0,"tp":"upn","vl":"45765","cn":3,"pt":"GO","pr":900},{"dy":1,"sl":1,"tp":"fe","vl":"Equip2401","cn":1,"pt":"DI","pp":169,"pr":119},{"dy":1,"sl":2,"tp":"upn","vl":"56326","cn":9,"pt":"GO","pr":2700},{"dy":1,"sl":3,"tp":"fe","vl":"Equip0201","cn":1,"pt":"GO","pr":2800}</v>
      </c>
      <c r="AN5" t="str">
        <f t="shared" ca="1" si="10"/>
        <v>{"dy":1,"sl":3,"tp":"fe","vl":"Equip0201","cn":1,"pt":"GO","pr":2800}</v>
      </c>
      <c r="AP5" t="s">
        <v>85</v>
      </c>
      <c r="AQ5" t="s">
        <v>73</v>
      </c>
      <c r="AR5">
        <v>8</v>
      </c>
      <c r="AS5">
        <v>11</v>
      </c>
      <c r="AT5">
        <f t="shared" ca="1" si="11"/>
        <v>0</v>
      </c>
      <c r="AU5">
        <f t="shared" si="12"/>
        <v>5</v>
      </c>
      <c r="AV5">
        <f t="shared" ca="1" si="14"/>
        <v>0</v>
      </c>
      <c r="AW5">
        <f t="shared" si="15"/>
        <v>0</v>
      </c>
      <c r="AZ5">
        <v>1</v>
      </c>
      <c r="BE5">
        <f ca="1">LEN(BE2)</f>
        <v>21108</v>
      </c>
      <c r="BG5">
        <v>1</v>
      </c>
      <c r="BH5">
        <v>1</v>
      </c>
      <c r="BI5">
        <f t="shared" si="13"/>
        <v>1</v>
      </c>
      <c r="BJ5">
        <f t="shared" ref="BJ5:BJ18" si="24">BJ4+BI4</f>
        <v>1</v>
      </c>
      <c r="BK5" t="s">
        <v>139</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t="e">
        <f ca="1">IF(VLOOKUP($CA5,[2]ActorTable!$1:$1048576,MATCH("업데이트순번",[2]ActorTable!$1:$1,0),0)&lt;=$BY$1,1,0)
*IF(MID(CA5,7,1)="2",0.1,1)</f>
        <v>#VALUE!</v>
      </c>
      <c r="BY5" t="e">
        <f t="shared" ca="1" si="20"/>
        <v>#VALUE!</v>
      </c>
      <c r="BZ5" t="e">
        <f t="shared" ca="1" si="21"/>
        <v>#VALUE!</v>
      </c>
      <c r="CA5" t="e">
        <f ca="1">OFFSET([2]ActorTable!$A$1,ROW()-1,0)</f>
        <v>#VALUE!</v>
      </c>
      <c r="CB5" t="e">
        <f ca="1">VLOOKUP($CA5,[2]ActorTable!$1:$1048576,MATCH("이름참고",[2]ActorTable!$1:$1,0),0)</f>
        <v>#VALUE!</v>
      </c>
    </row>
    <row r="6" spans="1:82">
      <c r="A6">
        <v>1</v>
      </c>
      <c r="B6">
        <v>4</v>
      </c>
      <c r="C6">
        <f t="shared" si="0"/>
        <v>0</v>
      </c>
      <c r="D6">
        <f t="shared" ca="1" si="1"/>
        <v>0.54459391356993414</v>
      </c>
      <c r="E6">
        <f t="shared" ca="1" si="1"/>
        <v>0.79261117043094875</v>
      </c>
      <c r="F6">
        <f t="shared" ca="1" si="1"/>
        <v>0.36250932210677678</v>
      </c>
      <c r="G6">
        <f t="shared" ca="1" si="1"/>
        <v>7.8402366239893828E-2</v>
      </c>
      <c r="H6">
        <f t="shared" ca="1" si="1"/>
        <v>0.82074288014757546</v>
      </c>
      <c r="I6">
        <f t="shared" ca="1" si="1"/>
        <v>0.72532112101659052</v>
      </c>
      <c r="M6" t="str">
        <f t="shared" ca="1" si="2"/>
        <v>안 지정 캐릭터 PP 일반등급</v>
      </c>
      <c r="N6">
        <f t="shared" ca="1" si="3"/>
        <v>79261</v>
      </c>
      <c r="O6">
        <f t="shared" ca="1" si="4"/>
        <v>12</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3600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9</v>
      </c>
      <c r="X6" t="s">
        <v>126</v>
      </c>
      <c r="Z6">
        <v>2700</v>
      </c>
      <c r="AA6" t="str">
        <f t="shared" ca="1" si="6"/>
        <v>uph</v>
      </c>
      <c r="AB6" t="s">
        <v>91</v>
      </c>
      <c r="AC6">
        <v>71037</v>
      </c>
      <c r="AD6">
        <v>11</v>
      </c>
      <c r="AE6" t="s">
        <v>126</v>
      </c>
      <c r="AG6">
        <v>3300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3,"pt":"GO","pr":900},{"dy":1,"sl":1,"tp":"fe","vl":"Equip2401","cn":1,"pt":"DI","pp":169,"pr":119},{"dy":1,"sl":2,"tp":"upn","vl":"56326","cn":9,"pt":"GO","pr":2700},{"dy":1,"sl":3,"tp":"fe","vl":"Equip0201","cn":1,"pt":"GO","pr":2800},{"dy":1,"sl":4,"tp":"uph","vl":"71037","cn":11,"pt":"GO","pr":3300}</v>
      </c>
      <c r="AN6" t="str">
        <f t="shared" ca="1" si="10"/>
        <v>{"dy":1,"sl":4,"tp":"uph","vl":"71037","cn":11,"pt":"GO","pr":3300}</v>
      </c>
      <c r="AP6" t="s">
        <v>86</v>
      </c>
      <c r="AQ6" t="s">
        <v>75</v>
      </c>
      <c r="AR6">
        <v>8</v>
      </c>
      <c r="AS6">
        <v>11</v>
      </c>
      <c r="AT6">
        <f t="shared" ca="1" si="11"/>
        <v>0</v>
      </c>
      <c r="AU6">
        <f t="shared" si="12"/>
        <v>5</v>
      </c>
      <c r="AV6">
        <f t="shared" ca="1" si="14"/>
        <v>0</v>
      </c>
      <c r="AW6">
        <f t="shared" si="15"/>
        <v>0</v>
      </c>
      <c r="AX6">
        <v>45</v>
      </c>
      <c r="AY6">
        <v>175</v>
      </c>
      <c r="AZ6">
        <f>300*1/320</f>
        <v>0.9375</v>
      </c>
      <c r="BA6">
        <v>0.25</v>
      </c>
      <c r="BB6">
        <v>0.35</v>
      </c>
      <c r="BG6">
        <v>2</v>
      </c>
      <c r="BH6">
        <v>1</v>
      </c>
      <c r="BI6">
        <f t="shared" si="13"/>
        <v>1</v>
      </c>
      <c r="BJ6">
        <f t="shared" si="24"/>
        <v>2</v>
      </c>
      <c r="BK6" t="s">
        <v>143</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t="e">
        <f ca="1">IF(VLOOKUP($CA6,[2]ActorTable!$1:$1048576,MATCH("업데이트순번",[2]ActorTable!$1:$1,0),0)&lt;=$BY$1,1,0)
*IF(MID(CA6,7,1)="2",0.1,1)</f>
        <v>#VALUE!</v>
      </c>
      <c r="BY6" t="e">
        <f t="shared" ca="1" si="20"/>
        <v>#VALUE!</v>
      </c>
      <c r="BZ6" t="e">
        <f t="shared" ca="1" si="21"/>
        <v>#VALUE!</v>
      </c>
      <c r="CA6" t="e">
        <f ca="1">OFFSET([2]ActorTable!$A$1,ROW()-1,0)</f>
        <v>#VALUE!</v>
      </c>
      <c r="CB6" t="e">
        <f ca="1">VLOOKUP($CA6,[2]ActorTable!$1:$1048576,MATCH("이름참고",[2]ActorTable!$1:$1,0),0)</f>
        <v>#VALUE!</v>
      </c>
    </row>
    <row r="7" spans="1:82">
      <c r="A7">
        <v>1</v>
      </c>
      <c r="B7">
        <v>5</v>
      </c>
      <c r="C7">
        <f t="shared" si="0"/>
        <v>0</v>
      </c>
      <c r="D7">
        <f t="shared" ca="1" si="1"/>
        <v>0.26540782197454127</v>
      </c>
      <c r="E7">
        <f t="shared" ca="1" si="1"/>
        <v>0.80382652396256682</v>
      </c>
      <c r="F7">
        <f t="shared" ca="1" si="1"/>
        <v>0.55702150098213288</v>
      </c>
      <c r="G7">
        <f t="shared" ca="1" si="1"/>
        <v>0.61531301844157471</v>
      </c>
      <c r="H7">
        <f t="shared" ca="1" si="1"/>
        <v>0.32377268116828117</v>
      </c>
      <c r="I7">
        <f t="shared" ca="1" si="1"/>
        <v>0.46083950436819632</v>
      </c>
      <c r="M7" t="str">
        <f t="shared" ca="1" si="2"/>
        <v>지정 장비</v>
      </c>
      <c r="N7" t="e">
        <f t="shared" ca="1" si="3"/>
        <v>#VALUE!</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t="shared" ca="1" si="5"/>
        <v>#VALUE!</v>
      </c>
      <c r="U7" t="s">
        <v>82</v>
      </c>
      <c r="V7" t="s">
        <v>247</v>
      </c>
      <c r="W7">
        <v>1</v>
      </c>
      <c r="X7" t="s">
        <v>126</v>
      </c>
      <c r="Z7">
        <v>700</v>
      </c>
      <c r="AA7" t="str">
        <f t="shared" ca="1" si="6"/>
        <v>fe</v>
      </c>
      <c r="AB7" t="s">
        <v>82</v>
      </c>
      <c r="AC7" t="s">
        <v>414</v>
      </c>
      <c r="AD7">
        <v>1</v>
      </c>
      <c r="AE7" t="s">
        <v>130</v>
      </c>
      <c r="AF7">
        <v>179</v>
      </c>
      <c r="AG7">
        <v>129</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전설</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반중력 스태프</v>
      </c>
      <c r="AL7">
        <v>1</v>
      </c>
      <c r="AM7" t="str">
        <f t="shared" ca="1" si="9"/>
        <v>{"dy":1,"sl":0,"tp":"upn","vl":"45765","cn":3,"pt":"GO","pr":900},{"dy":1,"sl":1,"tp":"fe","vl":"Equip2401","cn":1,"pt":"DI","pp":169,"pr":119},{"dy":1,"sl":2,"tp":"upn","vl":"56326","cn":9,"pt":"GO","pr":2700},{"dy":1,"sl":3,"tp":"fe","vl":"Equip0201","cn":1,"pt":"GO","pr":2800},{"dy":1,"sl":4,"tp":"uph","vl":"71037","cn":11,"pt":"GO","pr":3300},{"dy":1,"sl":5,"tp":"fe","vl":"Equip3401","cn":1,"pt":"DI","pp":179,"pr":129}</v>
      </c>
      <c r="AN7" t="str">
        <f t="shared" ca="1" si="10"/>
        <v>{"dy":1,"sl":5,"tp":"fe","vl":"Equip3401","cn":1,"pt":"DI","pp":179,"pr":129}</v>
      </c>
      <c r="AP7" t="s">
        <v>87</v>
      </c>
      <c r="AQ7" t="s">
        <v>78</v>
      </c>
      <c r="AR7">
        <v>8</v>
      </c>
      <c r="AS7">
        <v>11</v>
      </c>
      <c r="AT7">
        <f t="shared" ca="1" si="11"/>
        <v>0</v>
      </c>
      <c r="AU7">
        <f t="shared" si="12"/>
        <v>10</v>
      </c>
      <c r="AV7">
        <f t="shared" ca="1" si="14"/>
        <v>0</v>
      </c>
      <c r="AW7">
        <f t="shared" si="15"/>
        <v>0</v>
      </c>
      <c r="AZ7">
        <v>1</v>
      </c>
      <c r="BG7">
        <v>3</v>
      </c>
      <c r="BH7">
        <v>1</v>
      </c>
      <c r="BI7">
        <f t="shared" si="13"/>
        <v>0.25</v>
      </c>
      <c r="BJ7">
        <f t="shared" si="24"/>
        <v>3</v>
      </c>
      <c r="BK7" t="s">
        <v>143</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t="e">
        <f ca="1">IF(VLOOKUP($CA7,[2]ActorTable!$1:$1048576,MATCH("업데이트순번",[2]ActorTable!$1:$1,0),0)&lt;=$BY$1,1,0)
*IF(MID(CA7,7,1)="2",0.1,1)</f>
        <v>#VALUE!</v>
      </c>
      <c r="BY7" t="e">
        <f t="shared" ca="1" si="20"/>
        <v>#VALUE!</v>
      </c>
      <c r="BZ7" t="e">
        <f t="shared" ca="1" si="21"/>
        <v>#VALUE!</v>
      </c>
      <c r="CA7" t="e">
        <f ca="1">OFFSET([2]ActorTable!$A$1,ROW()-1,0)</f>
        <v>#VALUE!</v>
      </c>
      <c r="CB7" t="e">
        <f ca="1">VLOOKUP($CA7,[2]ActorTable!$1:$1048576,MATCH("이름참고",[2]ActorTable!$1:$1,0),0)</f>
        <v>#VALUE!</v>
      </c>
    </row>
    <row r="8" spans="1:82">
      <c r="A8">
        <v>1</v>
      </c>
      <c r="B8">
        <v>6</v>
      </c>
      <c r="C8">
        <f t="shared" si="0"/>
        <v>0</v>
      </c>
      <c r="D8">
        <f t="shared" ca="1" si="1"/>
        <v>0.12154225725262169</v>
      </c>
      <c r="E8">
        <f t="shared" ca="1" si="1"/>
        <v>0.22581574128883852</v>
      </c>
      <c r="F8">
        <f t="shared" ca="1" si="1"/>
        <v>0.83768974571666621</v>
      </c>
      <c r="G8">
        <f t="shared" ca="1" si="1"/>
        <v>0.5796408889887158</v>
      </c>
      <c r="H8">
        <f t="shared" ca="1" si="1"/>
        <v>0.53134993223540206</v>
      </c>
      <c r="I8">
        <f t="shared" ca="1" si="1"/>
        <v>0.34438318265308077</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180</v>
      </c>
      <c r="W8">
        <v>1</v>
      </c>
      <c r="X8" t="s">
        <v>126</v>
      </c>
      <c r="Z8">
        <v>700</v>
      </c>
      <c r="AA8" t="str">
        <f t="shared" ca="1" si="6"/>
        <v>fe</v>
      </c>
      <c r="AB8" t="s">
        <v>82</v>
      </c>
      <c r="AC8" t="s">
        <v>257</v>
      </c>
      <c r="AD8">
        <v>1</v>
      </c>
      <c r="AE8" t="s">
        <v>126</v>
      </c>
      <c r="AG8">
        <v>1900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upn","vl":"45765","cn":3,"pt":"GO","pr":900},{"dy":1,"sl":1,"tp":"fe","vl":"Equip2401","cn":1,"pt":"DI","pp":169,"pr":119},{"dy":1,"sl":2,"tp":"upn","vl":"56326","cn":9,"pt":"GO","pr":2700},{"dy":1,"sl":3,"tp":"fe","vl":"Equip0201","cn":1,"pt":"GO","pr":2800},{"dy":1,"sl":4,"tp":"uph","vl":"71037","cn":11,"pt":"GO","pr":3300},{"dy":1,"sl":5,"tp":"fe","vl":"Equip3401","cn":1,"pt":"DI","pp":179,"pr":129},{"dy":1,"sl":6,"tp":"fe","vl":"Equip6002","cn":1,"pt":"GO","pr":1900}</v>
      </c>
      <c r="AN8" t="str">
        <f t="shared" ca="1" si="10"/>
        <v>{"dy":1,"sl":6,"tp":"fe","vl":"Equip6002","cn":1,"pt":"GO","pr":1900}</v>
      </c>
      <c r="AP8" t="s">
        <v>88</v>
      </c>
      <c r="AQ8" t="s">
        <v>79</v>
      </c>
      <c r="AR8">
        <v>8</v>
      </c>
      <c r="AS8">
        <v>11</v>
      </c>
      <c r="AT8">
        <f t="shared" ca="1" si="11"/>
        <v>0</v>
      </c>
      <c r="AU8">
        <f t="shared" si="12"/>
        <v>3</v>
      </c>
      <c r="AV8">
        <f t="shared" ca="1" si="14"/>
        <v>0</v>
      </c>
      <c r="AW8">
        <f t="shared" si="15"/>
        <v>0</v>
      </c>
      <c r="AZ8">
        <v>1</v>
      </c>
      <c r="BG8">
        <v>3</v>
      </c>
      <c r="BH8">
        <v>3</v>
      </c>
      <c r="BI8">
        <f t="shared" si="13"/>
        <v>0.75</v>
      </c>
      <c r="BJ8">
        <f t="shared" si="24"/>
        <v>3.25</v>
      </c>
      <c r="BK8" t="s">
        <v>144</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t="e">
        <f ca="1">IF(VLOOKUP($CA8,[2]ActorTable!$1:$1048576,MATCH("업데이트순번",[2]ActorTable!$1:$1,0),0)&lt;=$BY$1,1,0)
*IF(MID(CA8,7,1)="2",0.1,1)</f>
        <v>#VALUE!</v>
      </c>
      <c r="BY8" t="e">
        <f t="shared" ca="1" si="20"/>
        <v>#VALUE!</v>
      </c>
      <c r="BZ8" t="e">
        <f t="shared" ca="1" si="21"/>
        <v>#VALUE!</v>
      </c>
      <c r="CA8" t="e">
        <f ca="1">OFFSET([2]ActorTable!$A$1,ROW()-1,0)</f>
        <v>#VALUE!</v>
      </c>
      <c r="CB8" t="e">
        <f ca="1">VLOOKUP($CA8,[2]ActorTable!$1:$1048576,MATCH("이름참고",[2]ActorTable!$1:$1,0),0)</f>
        <v>#VALUE!</v>
      </c>
    </row>
    <row r="9" spans="1:82">
      <c r="A9">
        <v>1</v>
      </c>
      <c r="B9">
        <v>7</v>
      </c>
      <c r="C9">
        <f t="shared" si="0"/>
        <v>0</v>
      </c>
      <c r="D9">
        <f t="shared" ca="1" si="1"/>
        <v>5.573877145257744E-2</v>
      </c>
      <c r="E9">
        <f t="shared" ca="1" si="1"/>
        <v>0.12961393579734215</v>
      </c>
      <c r="F9">
        <f t="shared" ca="1" si="1"/>
        <v>0.18272045313527308</v>
      </c>
      <c r="G9">
        <f t="shared" ca="1" si="1"/>
        <v>0.14638044459442179</v>
      </c>
      <c r="H9">
        <f t="shared" ca="1" si="1"/>
        <v>0.77149106027276848</v>
      </c>
      <c r="I9">
        <f t="shared" ca="1" si="1"/>
        <v>0.50145448776108426</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DI</v>
      </c>
      <c r="Q9" t="e">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#VALUE!</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239</v>
      </c>
      <c r="W9">
        <v>1</v>
      </c>
      <c r="X9" t="s">
        <v>126</v>
      </c>
      <c r="Z9">
        <v>7800</v>
      </c>
      <c r="AA9" t="str">
        <f t="shared" ca="1" si="6"/>
        <v>fe</v>
      </c>
      <c r="AB9" t="s">
        <v>82</v>
      </c>
      <c r="AC9" t="s">
        <v>298</v>
      </c>
      <c r="AD9">
        <v>1</v>
      </c>
      <c r="AE9" t="s">
        <v>126</v>
      </c>
      <c r="AG9">
        <v>2100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v>
      </c>
      <c r="AN9" t="str">
        <f t="shared" ca="1" si="10"/>
        <v>{"dy":1,"sl":7,"tp":"fe","vl":"Equip7001","cn":1,"pt":"GO","pr":2100}</v>
      </c>
      <c r="AP9" t="s">
        <v>89</v>
      </c>
      <c r="AQ9" t="s">
        <v>80</v>
      </c>
      <c r="AR9">
        <v>8</v>
      </c>
      <c r="AS9">
        <v>11</v>
      </c>
      <c r="AT9">
        <f t="shared" ca="1" si="11"/>
        <v>0</v>
      </c>
      <c r="AU9">
        <f t="shared" si="12"/>
        <v>5</v>
      </c>
      <c r="AV9">
        <f t="shared" ca="1" si="14"/>
        <v>0</v>
      </c>
      <c r="AW9">
        <f t="shared" si="15"/>
        <v>0</v>
      </c>
      <c r="AZ9">
        <v>1.1000000000000001</v>
      </c>
      <c r="BG9">
        <v>4</v>
      </c>
      <c r="BH9">
        <v>1</v>
      </c>
      <c r="BI9">
        <f t="shared" si="13"/>
        <v>1</v>
      </c>
      <c r="BJ9">
        <f t="shared" si="24"/>
        <v>4</v>
      </c>
      <c r="BK9" t="s">
        <v>144</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t="e">
        <f ca="1">IF(VLOOKUP($CA9,[2]ActorTable!$1:$1048576,MATCH("업데이트순번",[2]ActorTable!$1:$1,0),0)&lt;=$BY$1,1,0)
*IF(MID(CA9,7,1)="2",0.1,1)</f>
        <v>#VALUE!</v>
      </c>
      <c r="BY9" t="e">
        <f t="shared" ca="1" si="20"/>
        <v>#VALUE!</v>
      </c>
      <c r="BZ9" t="e">
        <f t="shared" ca="1" si="21"/>
        <v>#VALUE!</v>
      </c>
      <c r="CA9" t="e">
        <f ca="1">OFFSET([2]ActorTable!$A$1,ROW()-1,0)</f>
        <v>#VALUE!</v>
      </c>
      <c r="CB9" t="e">
        <f ca="1">VLOOKUP($CA9,[2]ActorTable!$1:$1048576,MATCH("이름참고",[2]ActorTable!$1:$1,0),0)</f>
        <v>#VALUE!</v>
      </c>
    </row>
    <row r="10" spans="1:82">
      <c r="A10">
        <v>1</v>
      </c>
      <c r="B10">
        <v>8</v>
      </c>
      <c r="C10">
        <f t="shared" si="0"/>
        <v>0</v>
      </c>
      <c r="D10">
        <f t="shared" ca="1" si="1"/>
        <v>0.89172603663856864</v>
      </c>
      <c r="E10">
        <f t="shared" ca="1" si="1"/>
        <v>0.53977908185529644</v>
      </c>
      <c r="F10">
        <f t="shared" ca="1" si="1"/>
        <v>0.73027269066621958</v>
      </c>
      <c r="G10">
        <f t="shared" ca="1" si="1"/>
        <v>0.1318829919498421</v>
      </c>
      <c r="H10">
        <f t="shared" ca="1" si="1"/>
        <v>0.30983133802477492</v>
      </c>
      <c r="I10">
        <f t="shared" ca="1" si="1"/>
        <v>0.29258439748971843</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fl1</v>
      </c>
      <c r="AB10" t="s">
        <v>87</v>
      </c>
      <c r="AC10" t="s">
        <v>461</v>
      </c>
      <c r="AD10">
        <v>1</v>
      </c>
      <c r="AE10" t="s">
        <v>130</v>
      </c>
      <c r="AF10">
        <v>57</v>
      </c>
      <c r="AG10">
        <v>39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헤르윈</v>
      </c>
      <c r="AL10">
        <v>1</v>
      </c>
      <c r="AM1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v>
      </c>
      <c r="AN10" t="str">
        <f t="shared" ca="1" si="10"/>
        <v>{"dy":1,"sl":8,"tp":"fl1","vl":"Actor0007","cn":1,"pt":"DI","pp":57,"pr":39}</v>
      </c>
      <c r="AP10" t="s">
        <v>287</v>
      </c>
      <c r="AQ10" t="s">
        <v>290</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t="e">
        <f ca="1">IF(VLOOKUP($CA10,[2]ActorTable!$1:$1048576,MATCH("업데이트순번",[2]ActorTable!$1:$1,0),0)&lt;=$BY$1,1,0)
*IF(MID(CA10,7,1)="2",0.1,1)</f>
        <v>#VALUE!</v>
      </c>
      <c r="BY10" t="e">
        <f t="shared" ca="1" si="20"/>
        <v>#VALUE!</v>
      </c>
      <c r="BZ10" t="e">
        <f t="shared" ca="1" si="21"/>
        <v>#VALUE!</v>
      </c>
      <c r="CA10" t="e">
        <f ca="1">OFFSET([2]ActorTable!$A$1,ROW()-1,0)</f>
        <v>#VALUE!</v>
      </c>
      <c r="CB10" t="e">
        <f ca="1">VLOOKUP($CA10,[2]ActorTable!$1:$1048576,MATCH("이름참고",[2]ActorTable!$1:$1,0),0)</f>
        <v>#VALUE!</v>
      </c>
    </row>
    <row r="11" spans="1:82">
      <c r="A11">
        <v>1</v>
      </c>
      <c r="B11">
        <v>9</v>
      </c>
      <c r="C11">
        <f t="shared" si="0"/>
        <v>0</v>
      </c>
      <c r="D11">
        <f t="shared" ca="1" si="1"/>
        <v>0.50918777083580091</v>
      </c>
      <c r="E11">
        <f t="shared" ca="1" si="1"/>
        <v>0.68030111107978575</v>
      </c>
      <c r="F11">
        <f t="shared" ca="1" si="1"/>
        <v>0.32946405733342055</v>
      </c>
      <c r="G11">
        <f t="shared" ca="1" si="1"/>
        <v>0.23755478394142382</v>
      </c>
      <c r="H11">
        <f t="shared" ca="1" si="1"/>
        <v>0.67985766415078397</v>
      </c>
      <c r="I11">
        <f t="shared" ca="1" si="1"/>
        <v>0.24994118620236194</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fl1</v>
      </c>
      <c r="AB11" t="s">
        <v>87</v>
      </c>
      <c r="AC11" t="s">
        <v>466</v>
      </c>
      <c r="AD11">
        <v>1</v>
      </c>
      <c r="AE11" t="s">
        <v>130</v>
      </c>
      <c r="AF11">
        <v>55</v>
      </c>
      <c r="AG11">
        <v>37</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클라크</v>
      </c>
      <c r="AL11">
        <v>1</v>
      </c>
      <c r="AM1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v>
      </c>
      <c r="AN11" t="str">
        <f t="shared" ca="1" si="10"/>
        <v>{"dy":1,"sl":9,"tp":"fl1","vl":"Actor2011","cn":1,"pt":"DI","pp":55,"pr":37}</v>
      </c>
      <c r="AP11" t="s">
        <v>288</v>
      </c>
      <c r="AQ11" t="s">
        <v>291</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t="e">
        <f ca="1">IF(VLOOKUP($CA11,[2]ActorTable!$1:$1048576,MATCH("업데이트순번",[2]ActorTable!$1:$1,0),0)&lt;=$BY$1,1,0)
*IF(MID(CA11,7,1)="2",0.1,1)</f>
        <v>#VALUE!</v>
      </c>
      <c r="BY11" t="e">
        <f t="shared" ca="1" si="20"/>
        <v>#VALUE!</v>
      </c>
      <c r="BZ11" t="e">
        <f t="shared" ca="1" si="21"/>
        <v>#VALUE!</v>
      </c>
      <c r="CA11" t="e">
        <f ca="1">OFFSET([2]ActorTable!$A$1,ROW()-1,0)</f>
        <v>#VALUE!</v>
      </c>
      <c r="CB11" t="e">
        <f ca="1">VLOOKUP($CA11,[2]ActorTable!$1:$1048576,MATCH("이름참고",[2]ActorTable!$1:$1,0),0)</f>
        <v>#VALUE!</v>
      </c>
    </row>
    <row r="12" spans="1:82">
      <c r="A12">
        <v>2</v>
      </c>
      <c r="B12">
        <v>0</v>
      </c>
      <c r="C12">
        <f t="shared" si="0"/>
        <v>0</v>
      </c>
      <c r="D12">
        <f t="shared" ref="D12:I21" ca="1" si="27">RAND()</f>
        <v>0.27328477420305808</v>
      </c>
      <c r="E12">
        <f t="shared" ca="1" si="27"/>
        <v>0.57783456723890969</v>
      </c>
      <c r="F12">
        <f t="shared" ca="1" si="27"/>
        <v>0.1287793521309698</v>
      </c>
      <c r="G12">
        <f t="shared" ca="1" si="27"/>
        <v>0.29697847331825766</v>
      </c>
      <c r="H12">
        <f t="shared" ca="1" si="27"/>
        <v>5.2115208673039648E-2</v>
      </c>
      <c r="I12">
        <f t="shared" ca="1" si="27"/>
        <v>0.76079353037401398</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e">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#VALUE!</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82</v>
      </c>
      <c r="V12" t="s">
        <v>203</v>
      </c>
      <c r="W12">
        <v>1</v>
      </c>
      <c r="X12" t="s">
        <v>126</v>
      </c>
      <c r="Z12">
        <v>2000</v>
      </c>
      <c r="AA12" t="str">
        <f t="shared" ca="1" si="6"/>
        <v>fe</v>
      </c>
      <c r="AB12" t="s">
        <v>82</v>
      </c>
      <c r="AC12" t="s">
        <v>299</v>
      </c>
      <c r="AD12">
        <v>1</v>
      </c>
      <c r="AE12" t="s">
        <v>126</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v>
      </c>
      <c r="AN12" t="str">
        <f t="shared" ca="1" si="10"/>
        <v>{"dy":2,"sl":0,"tp":"fe","vl":"Equip0202","cn":1,"pt":"GO","pr":3300}</v>
      </c>
      <c r="AP12" t="s">
        <v>289</v>
      </c>
      <c r="AQ12" t="s">
        <v>292</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t="e">
        <f ca="1">IF(VLOOKUP($CA12,[2]ActorTable!$1:$1048576,MATCH("업데이트순번",[2]ActorTable!$1:$1,0),0)&lt;=$BY$1,1,0)
*IF(MID(CA12,7,1)="2",0.1,1)</f>
        <v>#VALUE!</v>
      </c>
      <c r="BY12" t="e">
        <f t="shared" ca="1" si="20"/>
        <v>#VALUE!</v>
      </c>
      <c r="BZ12" t="e">
        <f t="shared" ca="1" si="21"/>
        <v>#VALUE!</v>
      </c>
      <c r="CA12" t="e">
        <f ca="1">OFFSET([2]ActorTable!$A$1,ROW()-1,0)</f>
        <v>#VALUE!</v>
      </c>
      <c r="CB12" t="e">
        <f ca="1">VLOOKUP($CA12,[2]ActorTable!$1:$1048576,MATCH("이름참고",[2]ActorTable!$1:$1,0),0)</f>
        <v>#VALUE!</v>
      </c>
    </row>
    <row r="13" spans="1:82">
      <c r="A13">
        <v>2</v>
      </c>
      <c r="B13">
        <v>1</v>
      </c>
      <c r="C13">
        <f t="shared" si="0"/>
        <v>0</v>
      </c>
      <c r="D13">
        <f t="shared" ca="1" si="27"/>
        <v>0.67678537146987738</v>
      </c>
      <c r="E13">
        <f t="shared" ca="1" si="27"/>
        <v>0.96708820806035889</v>
      </c>
      <c r="F13">
        <f t="shared" ca="1" si="27"/>
        <v>0.26234835336557494</v>
      </c>
      <c r="G13">
        <f t="shared" ca="1" si="27"/>
        <v>0.54625123093400441</v>
      </c>
      <c r="H13">
        <f t="shared" ca="1" si="27"/>
        <v>0.37554413341792114</v>
      </c>
      <c r="I13">
        <f t="shared" ca="1" si="27"/>
        <v>0.32600895213760783</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196</v>
      </c>
      <c r="W13">
        <v>1</v>
      </c>
      <c r="X13" t="s">
        <v>126</v>
      </c>
      <c r="Z13">
        <v>7700</v>
      </c>
      <c r="AA13" t="str">
        <f t="shared" ca="1" si="6"/>
        <v>upn</v>
      </c>
      <c r="AB13" t="s">
        <v>92</v>
      </c>
      <c r="AC13">
        <v>29736</v>
      </c>
      <c r="AD13">
        <v>6</v>
      </c>
      <c r="AE13" t="s">
        <v>126</v>
      </c>
      <c r="AG13">
        <v>1800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v>
      </c>
      <c r="AN13" t="str">
        <f t="shared" ca="1" si="10"/>
        <v>{"dy":2,"sl":1,"tp":"upn","vl":"29736","cn":6,"pt":"GO","pr":1800}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t="e">
        <f ca="1">IF(VLOOKUP($CA13,[2]ActorTable!$1:$1048576,MATCH("업데이트순번",[2]ActorTable!$1:$1,0),0)&lt;=$BY$1,1,0)
*IF(MID(CA13,7,1)="2",0.1,1)</f>
        <v>#VALUE!</v>
      </c>
      <c r="BY13" t="e">
        <f t="shared" ca="1" si="20"/>
        <v>#VALUE!</v>
      </c>
      <c r="BZ13" t="e">
        <f t="shared" ca="1" si="21"/>
        <v>#VALUE!</v>
      </c>
      <c r="CA13" t="e">
        <f ca="1">OFFSET([2]ActorTable!$A$1,ROW()-1,0)</f>
        <v>#VALUE!</v>
      </c>
      <c r="CB13" t="e">
        <f ca="1">VLOOKUP($CA13,[2]ActorTable!$1:$1048576,MATCH("이름참고",[2]ActorTable!$1:$1,0),0)</f>
        <v>#VALUE!</v>
      </c>
    </row>
    <row r="14" spans="1:82">
      <c r="A14">
        <v>2</v>
      </c>
      <c r="B14">
        <v>2</v>
      </c>
      <c r="C14">
        <f t="shared" si="0"/>
        <v>0</v>
      </c>
      <c r="D14">
        <f t="shared" ca="1" si="27"/>
        <v>0.11123888357493761</v>
      </c>
      <c r="E14">
        <f t="shared" ca="1" si="27"/>
        <v>0.9072614744500781</v>
      </c>
      <c r="F14">
        <f t="shared" ca="1" si="27"/>
        <v>0.23906643272789307</v>
      </c>
      <c r="G14">
        <f t="shared" ca="1" si="27"/>
        <v>0.85932960506922063</v>
      </c>
      <c r="H14">
        <f t="shared" ca="1" si="27"/>
        <v>5.2895361103960647E-2</v>
      </c>
      <c r="I14">
        <f t="shared" ca="1" si="27"/>
        <v>6.4934729405072722E-2</v>
      </c>
      <c r="M14" t="str">
        <f t="shared" ca="1" si="2"/>
        <v>안 지정 캐릭터 PP 영웅등급</v>
      </c>
      <c r="N14">
        <f t="shared" ca="1" si="3"/>
        <v>90726</v>
      </c>
      <c r="O14">
        <f t="shared" ca="1" si="4"/>
        <v>13</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3900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126</v>
      </c>
      <c r="Z14">
        <v>2100</v>
      </c>
      <c r="AA14" t="str">
        <f t="shared" ca="1" si="6"/>
        <v>fe</v>
      </c>
      <c r="AB14" t="s">
        <v>82</v>
      </c>
      <c r="AC14" t="s">
        <v>465</v>
      </c>
      <c r="AD14">
        <v>1</v>
      </c>
      <c r="AE14" t="s">
        <v>126</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석공의 망치</v>
      </c>
      <c r="AL14">
        <v>1</v>
      </c>
      <c r="AM1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v>
      </c>
      <c r="AN14" t="str">
        <f t="shared" ca="1" si="10"/>
        <v>{"dy":2,"sl":2,"tp":"fe","vl":"Equip4001","cn":1,"pt":"GO","pr":600}</v>
      </c>
      <c r="AP14" t="s">
        <v>92</v>
      </c>
      <c r="AQ14" t="s">
        <v>76</v>
      </c>
      <c r="AR14">
        <v>0</v>
      </c>
      <c r="AS14">
        <v>11</v>
      </c>
      <c r="AT14">
        <f t="shared" ca="1" si="11"/>
        <v>58</v>
      </c>
      <c r="AU14">
        <f t="shared" si="12"/>
        <v>57</v>
      </c>
      <c r="AV14">
        <f t="shared" ca="1" si="14"/>
        <v>0</v>
      </c>
      <c r="AW14">
        <f t="shared" si="15"/>
        <v>0</v>
      </c>
      <c r="AX14">
        <v>3</v>
      </c>
      <c r="AY14">
        <v>14</v>
      </c>
      <c r="AZ14">
        <v>300</v>
      </c>
      <c r="BG14">
        <v>7</v>
      </c>
      <c r="BH14">
        <v>1</v>
      </c>
      <c r="BI14">
        <f t="shared" si="13"/>
        <v>1</v>
      </c>
      <c r="BJ14">
        <f t="shared" si="24"/>
        <v>7</v>
      </c>
      <c r="BK14" t="s">
        <v>139</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t="e">
        <f ca="1">IF(VLOOKUP($CA14,[2]ActorTable!$1:$1048576,MATCH("업데이트순번",[2]ActorTable!$1:$1,0),0)&lt;=$BY$1,1,0)
*IF(MID(CA14,7,1)="2",0.1,1)</f>
        <v>#VALUE!</v>
      </c>
      <c r="BY14" t="e">
        <f t="shared" ca="1" si="20"/>
        <v>#VALUE!</v>
      </c>
      <c r="BZ14" t="e">
        <f t="shared" ca="1" si="21"/>
        <v>#VALUE!</v>
      </c>
      <c r="CA14" t="e">
        <f ca="1">OFFSET([2]ActorTable!$A$1,ROW()-1,0)</f>
        <v>#VALUE!</v>
      </c>
      <c r="CB14" t="e">
        <f ca="1">VLOOKUP($CA14,[2]ActorTable!$1:$1048576,MATCH("이름참고",[2]ActorTable!$1:$1,0),0)</f>
        <v>#VALUE!</v>
      </c>
    </row>
    <row r="15" spans="1:82">
      <c r="A15">
        <v>2</v>
      </c>
      <c r="B15">
        <v>3</v>
      </c>
      <c r="C15">
        <f t="shared" si="0"/>
        <v>0</v>
      </c>
      <c r="D15">
        <f t="shared" ca="1" si="27"/>
        <v>0.21759252634826898</v>
      </c>
      <c r="E15">
        <f t="shared" ca="1" si="27"/>
        <v>0.64051609875327919</v>
      </c>
      <c r="F15">
        <f t="shared" ca="1" si="27"/>
        <v>0.24096039159036953</v>
      </c>
      <c r="G15">
        <f t="shared" ca="1" si="27"/>
        <v>0.69490350178894877</v>
      </c>
      <c r="H15">
        <f t="shared" ca="1" si="27"/>
        <v>0.71538086968656212</v>
      </c>
      <c r="I15">
        <f t="shared" ca="1" si="27"/>
        <v>0.97810075854948653</v>
      </c>
      <c r="M15" t="str">
        <f t="shared" ca="1" si="2"/>
        <v>안 지정 캐릭터 PP 영웅등급</v>
      </c>
      <c r="N15">
        <f t="shared" ca="1" si="3"/>
        <v>64051</v>
      </c>
      <c r="O15">
        <f t="shared" ca="1" si="4"/>
        <v>10</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3000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126</v>
      </c>
      <c r="Z15">
        <v>3900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v>
      </c>
      <c r="AN15" t="str">
        <f t="shared" ca="1" si="10"/>
        <v>{"dy":2,"sl":3,"tp":"upn","vl":"94285","cn":9,"pt":"GO","pr":2700}</v>
      </c>
      <c r="AP15" t="s">
        <v>91</v>
      </c>
      <c r="AQ15" t="s">
        <v>77</v>
      </c>
      <c r="AR15">
        <v>0</v>
      </c>
      <c r="AS15">
        <v>11</v>
      </c>
      <c r="AT15">
        <f t="shared" ca="1" si="11"/>
        <v>50</v>
      </c>
      <c r="AU15">
        <f t="shared" si="12"/>
        <v>39</v>
      </c>
      <c r="AV15">
        <f t="shared" ca="1" si="14"/>
        <v>0</v>
      </c>
      <c r="AW15">
        <f t="shared" si="15"/>
        <v>0</v>
      </c>
      <c r="AX15">
        <v>3</v>
      </c>
      <c r="AY15">
        <v>14</v>
      </c>
      <c r="AZ15">
        <v>300</v>
      </c>
      <c r="BG15">
        <v>8</v>
      </c>
      <c r="BH15">
        <v>1</v>
      </c>
      <c r="BI15">
        <v>1</v>
      </c>
      <c r="BJ15">
        <f t="shared" si="24"/>
        <v>8</v>
      </c>
      <c r="BK15" t="s">
        <v>142</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t="e">
        <f ca="1">IF(VLOOKUP($CA15,[2]ActorTable!$1:$1048576,MATCH("업데이트순번",[2]ActorTable!$1:$1,0),0)&lt;=$BY$1,1,0)
*IF(MID(CA15,7,1)="2",0.1,1)</f>
        <v>#VALUE!</v>
      </c>
      <c r="BY15" t="e">
        <f t="shared" ca="1" si="20"/>
        <v>#VALUE!</v>
      </c>
      <c r="BZ15" t="e">
        <f t="shared" ca="1" si="21"/>
        <v>#VALUE!</v>
      </c>
      <c r="CA15" t="e">
        <f ca="1">OFFSET([2]ActorTable!$A$1,ROW()-1,0)</f>
        <v>#VALUE!</v>
      </c>
      <c r="CB15" t="e">
        <f ca="1">VLOOKUP($CA15,[2]ActorTable!$1:$1048576,MATCH("이름참고",[2]ActorTable!$1:$1,0),0)</f>
        <v>#VALUE!</v>
      </c>
    </row>
    <row r="16" spans="1:82">
      <c r="A16">
        <v>2</v>
      </c>
      <c r="B16">
        <v>4</v>
      </c>
      <c r="C16">
        <f t="shared" si="0"/>
        <v>0</v>
      </c>
      <c r="D16">
        <f t="shared" ca="1" si="27"/>
        <v>0.21452409508044201</v>
      </c>
      <c r="E16">
        <f t="shared" ca="1" si="27"/>
        <v>0.35014024357173201</v>
      </c>
      <c r="F16">
        <f t="shared" ca="1" si="27"/>
        <v>0.68520500670514295</v>
      </c>
      <c r="G16">
        <f t="shared" ca="1" si="27"/>
        <v>0.5730180710810352</v>
      </c>
      <c r="H16">
        <f t="shared" ca="1" si="27"/>
        <v>0.89470095073745914</v>
      </c>
      <c r="I16">
        <f t="shared" ca="1" si="27"/>
        <v>0.60717053045549729</v>
      </c>
      <c r="M16" t="str">
        <f t="shared" ca="1" si="2"/>
        <v>안 지정 캐릭터 PP 일반등급</v>
      </c>
      <c r="N16">
        <f t="shared" ca="1" si="3"/>
        <v>35014</v>
      </c>
      <c r="O16">
        <f t="shared" ca="1" si="4"/>
        <v>7</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2100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126</v>
      </c>
      <c r="Z16">
        <v>1800</v>
      </c>
      <c r="AA16" t="str">
        <f t="shared" ca="1" si="6"/>
        <v>fe</v>
      </c>
      <c r="AB16" t="s">
        <v>82</v>
      </c>
      <c r="AC16" t="s">
        <v>196</v>
      </c>
      <c r="AD16">
        <v>1</v>
      </c>
      <c r="AE16" t="s">
        <v>126</v>
      </c>
      <c r="AG16">
        <v>7600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전투마법사의 지팡이</v>
      </c>
      <c r="AL16">
        <v>1</v>
      </c>
      <c r="AM1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v>
      </c>
      <c r="AN16" t="str">
        <f t="shared" ca="1" si="10"/>
        <v>{"dy":2,"sl":4,"tp":"fe","vl":"Equip3301","cn":1,"pt":"GO","pr":7600}</v>
      </c>
      <c r="BG16">
        <v>9</v>
      </c>
      <c r="BH16">
        <v>1</v>
      </c>
      <c r="BI16">
        <v>1</v>
      </c>
      <c r="BJ16">
        <f t="shared" si="24"/>
        <v>9</v>
      </c>
      <c r="BK16" t="s">
        <v>142</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t="e">
        <f ca="1">IF(VLOOKUP($CA16,[2]ActorTable!$1:$1048576,MATCH("업데이트순번",[2]ActorTable!$1:$1,0),0)&lt;=$BY$1,1,0)
*IF(MID(CA16,7,1)="2",0.1,1)</f>
        <v>#VALUE!</v>
      </c>
      <c r="BY16" t="e">
        <f t="shared" ca="1" si="20"/>
        <v>#VALUE!</v>
      </c>
      <c r="BZ16" t="e">
        <f t="shared" ca="1" si="21"/>
        <v>#VALUE!</v>
      </c>
      <c r="CA16" t="e">
        <f ca="1">OFFSET([2]ActorTable!$A$1,ROW()-1,0)</f>
        <v>#VALUE!</v>
      </c>
      <c r="CB16" t="e">
        <f ca="1">VLOOKUP($CA16,[2]ActorTable!$1:$1048576,MATCH("이름참고",[2]ActorTable!$1:$1,0),0)</f>
        <v>#VALUE!</v>
      </c>
    </row>
    <row r="17" spans="1:80">
      <c r="A17">
        <v>2</v>
      </c>
      <c r="B17">
        <v>5</v>
      </c>
      <c r="C17">
        <f t="shared" si="0"/>
        <v>0</v>
      </c>
      <c r="D17">
        <f t="shared" ca="1" si="27"/>
        <v>0.67570024924032546</v>
      </c>
      <c r="E17">
        <f t="shared" ca="1" si="27"/>
        <v>0.43776610983995401</v>
      </c>
      <c r="F17">
        <f t="shared" ca="1" si="27"/>
        <v>0.98118434556987322</v>
      </c>
      <c r="G17">
        <f t="shared" ca="1" si="27"/>
        <v>0.91373283044505704</v>
      </c>
      <c r="H17">
        <f t="shared" ca="1" si="27"/>
        <v>0.7748079823408518</v>
      </c>
      <c r="I17">
        <f t="shared" ca="1" si="27"/>
        <v>0.3079537003782582</v>
      </c>
      <c r="M17" t="str">
        <f t="shared" ca="1" si="2"/>
        <v>안 지정 캐릭터 PP 영웅등급</v>
      </c>
      <c r="N17">
        <f t="shared" ca="1" si="3"/>
        <v>43776</v>
      </c>
      <c r="O17">
        <f t="shared" ca="1" si="4"/>
        <v>8</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2400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92</v>
      </c>
      <c r="V17">
        <v>80223</v>
      </c>
      <c r="W17">
        <v>12</v>
      </c>
      <c r="X17" t="s">
        <v>126</v>
      </c>
      <c r="Z17">
        <v>3600</v>
      </c>
      <c r="AA17" t="str">
        <f t="shared" ca="1" si="6"/>
        <v>upn</v>
      </c>
      <c r="AB17" t="s">
        <v>92</v>
      </c>
      <c r="AC17">
        <v>80223</v>
      </c>
      <c r="AD17">
        <v>12</v>
      </c>
      <c r="AE17" t="s">
        <v>126</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v>
      </c>
      <c r="AN17" t="str">
        <f t="shared" ca="1" si="10"/>
        <v>{"dy":2,"sl":5,"tp":"upn","vl":"80223","cn":12,"pt":"GO","pr":3600}</v>
      </c>
      <c r="AQ17" t="s">
        <v>272</v>
      </c>
      <c r="AS17" t="s">
        <v>271</v>
      </c>
      <c r="AT17">
        <f ca="1">(COUNTIFS(B:B,$AQ$18,N:N,"Equip????")-AT19-AT20-AT21)/6</f>
        <v>0</v>
      </c>
      <c r="AU17">
        <f>(COUNTIFS(B:B,$AQ$18,AC:AC,"Equip????")-AU19-AU20-AU21)/6</f>
        <v>16.5</v>
      </c>
      <c r="BG17">
        <v>10</v>
      </c>
      <c r="BH17">
        <v>1</v>
      </c>
      <c r="BI17">
        <v>1</v>
      </c>
      <c r="BJ17">
        <f t="shared" si="24"/>
        <v>10</v>
      </c>
      <c r="BK17" t="s">
        <v>142</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t="e">
        <f ca="1">IF(VLOOKUP($CA17,[2]ActorTable!$1:$1048576,MATCH("업데이트순번",[2]ActorTable!$1:$1,0),0)&lt;=$BY$1,1,0)
*IF(MID(CA17,7,1)="2",0.1,1)</f>
        <v>#VALUE!</v>
      </c>
      <c r="BY17" t="e">
        <f t="shared" ca="1" si="20"/>
        <v>#VALUE!</v>
      </c>
      <c r="BZ17" t="e">
        <f t="shared" ca="1" si="21"/>
        <v>#VALUE!</v>
      </c>
      <c r="CA17" t="e">
        <f ca="1">OFFSET([2]ActorTable!$A$1,ROW()-1,0)</f>
        <v>#VALUE!</v>
      </c>
      <c r="CB17" t="e">
        <f ca="1">VLOOKUP($CA17,[2]ActorTable!$1:$1048576,MATCH("이름참고",[2]ActorTable!$1:$1,0),0)</f>
        <v>#VALUE!</v>
      </c>
    </row>
    <row r="18" spans="1:80">
      <c r="A18">
        <v>2</v>
      </c>
      <c r="B18">
        <v>6</v>
      </c>
      <c r="C18">
        <f t="shared" si="0"/>
        <v>0</v>
      </c>
      <c r="D18">
        <f t="shared" ca="1" si="27"/>
        <v>0.25149232753678097</v>
      </c>
      <c r="E18">
        <f t="shared" ca="1" si="27"/>
        <v>0.11082764862260697</v>
      </c>
      <c r="F18">
        <f t="shared" ca="1" si="27"/>
        <v>0.53326614375357728</v>
      </c>
      <c r="G18">
        <f t="shared" ca="1" si="27"/>
        <v>0.47267133330437683</v>
      </c>
      <c r="H18">
        <f t="shared" ca="1" si="27"/>
        <v>0.62171951508413481</v>
      </c>
      <c r="I18">
        <f t="shared" ca="1" si="27"/>
        <v>0.40609069843841328</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204</v>
      </c>
      <c r="W18">
        <v>1</v>
      </c>
      <c r="X18" t="s">
        <v>126</v>
      </c>
      <c r="Z18">
        <v>9500</v>
      </c>
      <c r="AA18" t="str">
        <f t="shared" ca="1" si="6"/>
        <v>fe</v>
      </c>
      <c r="AB18" t="s">
        <v>82</v>
      </c>
      <c r="AC18" t="s">
        <v>204</v>
      </c>
      <c r="AD18">
        <v>1</v>
      </c>
      <c r="AE18" t="s">
        <v>126</v>
      </c>
      <c r="AG18">
        <v>9900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v>
      </c>
      <c r="AN18" t="str">
        <f t="shared" ca="1" si="10"/>
        <v>{"dy":2,"sl":6,"tp":"fe","vl":"Equip6201","cn":1,"pt":"GO","pr":9900}</v>
      </c>
      <c r="AQ18" t="s">
        <v>273</v>
      </c>
      <c r="AS18" t="s">
        <v>268</v>
      </c>
      <c r="AT18">
        <f ca="1">COUNTIFS(B:B,$AQ$18,N:N,"Equip????")-AT19-AT20-AT21</f>
        <v>0</v>
      </c>
      <c r="AU18">
        <f>COUNTIFS(B:B,$AQ$18,AC:AC,"Equip????")-AU19-AU20-AU21</f>
        <v>99</v>
      </c>
      <c r="BG18">
        <v>11</v>
      </c>
      <c r="BH18">
        <v>1</v>
      </c>
      <c r="BI18">
        <v>1</v>
      </c>
      <c r="BJ18">
        <f t="shared" si="24"/>
        <v>11</v>
      </c>
      <c r="BK18" t="s">
        <v>142</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t="e">
        <f ca="1">IF(VLOOKUP($CA18,[2]ActorTable!$1:$1048576,MATCH("업데이트순번",[2]ActorTable!$1:$1,0),0)&lt;=$BY$1,1,0)
*IF(MID(CA18,7,1)="2",0.1,1)</f>
        <v>#VALUE!</v>
      </c>
      <c r="BY18" t="e">
        <f t="shared" ca="1" si="20"/>
        <v>#VALUE!</v>
      </c>
      <c r="BZ18" t="e">
        <f t="shared" ca="1" si="21"/>
        <v>#VALUE!</v>
      </c>
      <c r="CA18" t="e">
        <f ca="1">OFFSET([2]ActorTable!$A$1,ROW()-1,0)</f>
        <v>#VALUE!</v>
      </c>
      <c r="CB18" t="e">
        <f ca="1">VLOOKUP($CA18,[2]ActorTable!$1:$1048576,MATCH("이름참고",[2]ActorTable!$1:$1,0),0)</f>
        <v>#VALUE!</v>
      </c>
    </row>
    <row r="19" spans="1:80">
      <c r="A19">
        <v>2</v>
      </c>
      <c r="B19">
        <v>7</v>
      </c>
      <c r="C19">
        <f t="shared" si="0"/>
        <v>0</v>
      </c>
      <c r="D19">
        <f t="shared" ca="1" si="27"/>
        <v>0.38198616559164333</v>
      </c>
      <c r="E19">
        <f t="shared" ca="1" si="27"/>
        <v>0.70590894007634508</v>
      </c>
      <c r="F19">
        <f t="shared" ca="1" si="27"/>
        <v>0.74352818654369024</v>
      </c>
      <c r="G19">
        <f t="shared" ca="1" si="27"/>
        <v>0.78422728993771051</v>
      </c>
      <c r="H19">
        <f t="shared" ca="1" si="27"/>
        <v>0.57031314514427844</v>
      </c>
      <c r="I19">
        <f t="shared" ca="1" si="27"/>
        <v>0.52384190759567595</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196</v>
      </c>
      <c r="W19">
        <v>1</v>
      </c>
      <c r="X19" t="s">
        <v>126</v>
      </c>
      <c r="Z19">
        <v>7600</v>
      </c>
      <c r="AA19" t="str">
        <f t="shared" ca="1" si="6"/>
        <v>fe</v>
      </c>
      <c r="AB19" t="s">
        <v>82</v>
      </c>
      <c r="AC19" t="s">
        <v>207</v>
      </c>
      <c r="AD19">
        <v>1</v>
      </c>
      <c r="AE19" t="s">
        <v>126</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v>
      </c>
      <c r="AN19" t="str">
        <f t="shared" ca="1" si="10"/>
        <v>{"dy":2,"sl":7,"tp":"fe","vl":"Equip7102","cn":1,"pt":"GO","pr":3700}</v>
      </c>
      <c r="AS19" t="s">
        <v>269</v>
      </c>
      <c r="AT19">
        <f ca="1">COUNTIFS(B:B,$AQ$18,N:N,"Equip6???")</f>
        <v>0</v>
      </c>
      <c r="AU19">
        <f>COUNTIFS(B:B,$AQ$18,AC:AC,"Equip6???")</f>
        <v>14</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t="e">
        <f ca="1">IF(VLOOKUP($CA19,[2]ActorTable!$1:$1048576,MATCH("업데이트순번",[2]ActorTable!$1:$1,0),0)&lt;=$BY$1,1,0)
*IF(MID(CA19,7,1)="2",0.1,1)</f>
        <v>#VALUE!</v>
      </c>
      <c r="BY19" t="e">
        <f t="shared" ca="1" si="20"/>
        <v>#VALUE!</v>
      </c>
      <c r="BZ19" t="e">
        <f t="shared" ca="1" si="21"/>
        <v>#VALUE!</v>
      </c>
      <c r="CA19" t="e">
        <f ca="1">OFFSET([2]ActorTable!$A$1,ROW()-1,0)</f>
        <v>#VALUE!</v>
      </c>
      <c r="CB19" t="e">
        <f ca="1">VLOOKUP($CA19,[2]ActorTable!$1:$1048576,MATCH("이름참고",[2]ActorTable!$1:$1,0),0)</f>
        <v>#VALUE!</v>
      </c>
    </row>
    <row r="20" spans="1:80">
      <c r="A20">
        <v>2</v>
      </c>
      <c r="B20">
        <v>8</v>
      </c>
      <c r="C20">
        <f t="shared" si="0"/>
        <v>0</v>
      </c>
      <c r="D20">
        <f t="shared" ca="1" si="27"/>
        <v>0.98786822231889482</v>
      </c>
      <c r="E20">
        <f t="shared" ca="1" si="27"/>
        <v>0.45874176334589356</v>
      </c>
      <c r="F20">
        <f t="shared" ca="1" si="27"/>
        <v>0.64441728150680211</v>
      </c>
      <c r="G20">
        <f t="shared" ca="1" si="27"/>
        <v>0.73880050503648831</v>
      </c>
      <c r="H20">
        <f t="shared" ca="1" si="27"/>
        <v>0.32171507005496791</v>
      </c>
      <c r="I20">
        <f t="shared" ca="1" si="27"/>
        <v>0.19059931554898113</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v>
      </c>
      <c r="AN20" t="str">
        <f t="shared" ca="1" si="10"/>
        <v>{"dy":2,"sl":8}</v>
      </c>
      <c r="AS20" t="s">
        <v>270</v>
      </c>
      <c r="AT20">
        <f ca="1">COUNTIFS(B:B,$AQ$18,N:N,"Equip7???")</f>
        <v>0</v>
      </c>
      <c r="AU20">
        <f>COUNTIFS(B:B,$AQ$18,AC:AC,"Equip7???")</f>
        <v>22</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t="e">
        <f ca="1">IF(VLOOKUP($CA20,[2]ActorTable!$1:$1048576,MATCH("업데이트순번",[2]ActorTable!$1:$1,0),0)&lt;=$BY$1,1,0)
*IF(MID(CA20,7,1)="2",0.1,1)</f>
        <v>#VALUE!</v>
      </c>
      <c r="BY20" t="e">
        <f t="shared" ca="1" si="20"/>
        <v>#VALUE!</v>
      </c>
      <c r="BZ20" t="e">
        <f t="shared" ca="1" si="21"/>
        <v>#VALUE!</v>
      </c>
      <c r="CA20" t="e">
        <f ca="1">OFFSET([2]ActorTable!$A$1,ROW()-1,0)</f>
        <v>#VALUE!</v>
      </c>
      <c r="CB20" t="e">
        <f ca="1">VLOOKUP($CA20,[2]ActorTable!$1:$1048576,MATCH("이름참고",[2]ActorTable!$1:$1,0),0)</f>
        <v>#VALUE!</v>
      </c>
    </row>
    <row r="21" spans="1:80">
      <c r="A21">
        <v>2</v>
      </c>
      <c r="B21">
        <v>9</v>
      </c>
      <c r="C21">
        <f t="shared" si="0"/>
        <v>0</v>
      </c>
      <c r="D21">
        <f t="shared" ca="1" si="27"/>
        <v>0.40472507921376377</v>
      </c>
      <c r="E21">
        <f t="shared" ca="1" si="27"/>
        <v>0.56662261346624032</v>
      </c>
      <c r="F21">
        <f t="shared" ca="1" si="27"/>
        <v>0.18048911909518583</v>
      </c>
      <c r="G21">
        <f t="shared" ca="1" si="27"/>
        <v>0.49306816248059615</v>
      </c>
      <c r="H21">
        <f t="shared" ca="1" si="27"/>
        <v>0.16418287802428999</v>
      </c>
      <c r="I21">
        <f t="shared" ca="1" si="27"/>
        <v>0.63835133589498227</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v>
      </c>
      <c r="AN21" t="str">
        <f t="shared" ca="1" si="10"/>
        <v>{"dy":2,"sl":9}</v>
      </c>
      <c r="AS21" t="s">
        <v>267</v>
      </c>
      <c r="AT21">
        <f ca="1">COUNTIFS(B:B,$AQ$18,N:N,"Equip8???")</f>
        <v>0</v>
      </c>
      <c r="AU21">
        <f>COUNTIFS(B:B,$AQ$18,AC:AC,"Equip8???")</f>
        <v>16</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t="e">
        <f ca="1">IF(VLOOKUP($CA21,[2]ActorTable!$1:$1048576,MATCH("업데이트순번",[2]ActorTable!$1:$1,0),0)&lt;=$BY$1,1,0)
*IF(MID(CA21,7,1)="2",0.1,1)</f>
        <v>#VALUE!</v>
      </c>
      <c r="BY21" t="e">
        <f t="shared" ca="1" si="20"/>
        <v>#VALUE!</v>
      </c>
      <c r="BZ21" t="e">
        <f t="shared" ca="1" si="21"/>
        <v>#VALUE!</v>
      </c>
      <c r="CA21" t="e">
        <f ca="1">OFFSET([2]ActorTable!$A$1,ROW()-1,0)</f>
        <v>#VALUE!</v>
      </c>
      <c r="CB21" t="e">
        <f ca="1">VLOOKUP($CA21,[2]ActorTable!$1:$1048576,MATCH("이름참고",[2]ActorTable!$1:$1,0),0)</f>
        <v>#VALUE!</v>
      </c>
    </row>
    <row r="22" spans="1:80">
      <c r="A22">
        <v>3</v>
      </c>
      <c r="B22">
        <v>0</v>
      </c>
      <c r="C22">
        <f t="shared" si="0"/>
        <v>0</v>
      </c>
      <c r="D22">
        <f t="shared" ref="D22:I31" ca="1" si="28">RAND()</f>
        <v>1.5058543910521749E-2</v>
      </c>
      <c r="E22">
        <f t="shared" ca="1" si="28"/>
        <v>0.52319055103605194</v>
      </c>
      <c r="F22">
        <f t="shared" ca="1" si="28"/>
        <v>0.82163945075998857</v>
      </c>
      <c r="G22">
        <f t="shared" ca="1" si="28"/>
        <v>0.12790372292702534</v>
      </c>
      <c r="H22">
        <f t="shared" ca="1" si="28"/>
        <v>0.98983923167191268</v>
      </c>
      <c r="I22">
        <f t="shared" ca="1" si="28"/>
        <v>6.9668495499507488E-2</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e">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#VALUE!</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182</v>
      </c>
      <c r="W22">
        <v>1</v>
      </c>
      <c r="X22" t="s">
        <v>126</v>
      </c>
      <c r="Z22">
        <v>9400</v>
      </c>
      <c r="AA22" t="str">
        <f t="shared" ca="1" si="6"/>
        <v>uph</v>
      </c>
      <c r="AB22" t="s">
        <v>91</v>
      </c>
      <c r="AC22">
        <v>73751</v>
      </c>
      <c r="AD22">
        <v>8</v>
      </c>
      <c r="AE22" t="s">
        <v>126</v>
      </c>
      <c r="AG22">
        <v>2400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v>
      </c>
      <c r="AN22" t="str">
        <f t="shared" ca="1" si="10"/>
        <v>{"dy":3,"sl":0,"tp":"uph","vl":"73751","cn":8,"pt":"GO","pr":2400}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t="e">
        <f ca="1">IF(VLOOKUP($CA22,[2]ActorTable!$1:$1048576,MATCH("업데이트순번",[2]ActorTable!$1:$1,0),0)&lt;=$BY$1,1,0)
*IF(MID(CA22,7,1)="2",0.1,1)</f>
        <v>#VALUE!</v>
      </c>
      <c r="BY22" t="e">
        <f t="shared" ca="1" si="20"/>
        <v>#VALUE!</v>
      </c>
      <c r="BZ22" t="e">
        <f t="shared" ca="1" si="21"/>
        <v>#VALUE!</v>
      </c>
      <c r="CA22" t="e">
        <f ca="1">OFFSET([2]ActorTable!$A$1,ROW()-1,0)</f>
        <v>#VALUE!</v>
      </c>
      <c r="CB22" t="e">
        <f ca="1">VLOOKUP($CA22,[2]ActorTable!$1:$1048576,MATCH("이름참고",[2]ActorTable!$1:$1,0),0)</f>
        <v>#VALUE!</v>
      </c>
    </row>
    <row r="23" spans="1:80">
      <c r="A23">
        <v>3</v>
      </c>
      <c r="B23">
        <v>1</v>
      </c>
      <c r="C23">
        <f t="shared" si="0"/>
        <v>0</v>
      </c>
      <c r="D23">
        <f t="shared" ca="1" si="28"/>
        <v>0.4676139507006829</v>
      </c>
      <c r="E23">
        <f t="shared" ca="1" si="28"/>
        <v>0.91415330857954868</v>
      </c>
      <c r="F23">
        <f t="shared" ca="1" si="28"/>
        <v>0.33753545308891963</v>
      </c>
      <c r="G23">
        <f t="shared" ca="1" si="28"/>
        <v>0.20238421387670313</v>
      </c>
      <c r="H23">
        <f t="shared" ca="1" si="28"/>
        <v>0.31854422510856806</v>
      </c>
      <c r="I23">
        <f t="shared" ca="1" si="28"/>
        <v>0.33347988400231987</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e">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#VALUE!</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260</v>
      </c>
      <c r="W23">
        <v>1</v>
      </c>
      <c r="X23" t="s">
        <v>126</v>
      </c>
      <c r="Z23">
        <v>1100</v>
      </c>
      <c r="AA23" t="str">
        <f t="shared" ca="1" si="6"/>
        <v>fe</v>
      </c>
      <c r="AB23" t="s">
        <v>82</v>
      </c>
      <c r="AC23" t="s">
        <v>297</v>
      </c>
      <c r="AD23">
        <v>1</v>
      </c>
      <c r="AE23" t="s">
        <v>126</v>
      </c>
      <c r="AG23">
        <v>1400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그림자 단검</v>
      </c>
      <c r="AL23">
        <v>1</v>
      </c>
      <c r="AM2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v>
      </c>
      <c r="AN23" t="str">
        <f t="shared" ca="1" si="10"/>
        <v>{"dy":3,"sl":1,"tp":"fe","vl":"Equip1102","cn":1,"pt":"GO","pr":1400}</v>
      </c>
      <c r="AS23" t="s">
        <v>277</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t="e">
        <f ca="1">IF(VLOOKUP($CA23,[2]ActorTable!$1:$1048576,MATCH("업데이트순번",[2]ActorTable!$1:$1,0),0)&lt;=$BY$1,1,0)
*IF(MID(CA23,7,1)="2",0.1,1)</f>
        <v>#VALUE!</v>
      </c>
      <c r="BY23" t="e">
        <f t="shared" ca="1" si="20"/>
        <v>#VALUE!</v>
      </c>
      <c r="BZ23" t="e">
        <f t="shared" ca="1" si="21"/>
        <v>#VALUE!</v>
      </c>
      <c r="CA23" t="e">
        <f ca="1">OFFSET([2]ActorTable!$A$1,ROW()-1,0)</f>
        <v>#VALUE!</v>
      </c>
      <c r="CB23" t="e">
        <f ca="1">VLOOKUP($CA23,[2]ActorTable!$1:$1048576,MATCH("이름참고",[2]ActorTable!$1:$1,0),0)</f>
        <v>#VALUE!</v>
      </c>
    </row>
    <row r="24" spans="1:80">
      <c r="A24">
        <v>3</v>
      </c>
      <c r="B24">
        <v>2</v>
      </c>
      <c r="C24">
        <f t="shared" si="0"/>
        <v>0</v>
      </c>
      <c r="D24">
        <f t="shared" ca="1" si="28"/>
        <v>0.80245302391528939</v>
      </c>
      <c r="E24">
        <f t="shared" ca="1" si="28"/>
        <v>0.5173323081939486</v>
      </c>
      <c r="F24">
        <f t="shared" ca="1" si="28"/>
        <v>0.580851887560352</v>
      </c>
      <c r="G24">
        <f t="shared" ca="1" si="28"/>
        <v>0.68675050343541844</v>
      </c>
      <c r="H24">
        <f t="shared" ca="1" si="28"/>
        <v>0.67700045862774783</v>
      </c>
      <c r="I24">
        <f t="shared" ca="1" si="28"/>
        <v>0.49284030457903061</v>
      </c>
      <c r="M24" t="str">
        <f t="shared" ca="1" si="2"/>
        <v>안 지정 캐릭터 PP 영웅등급</v>
      </c>
      <c r="N24">
        <f t="shared" ca="1" si="3"/>
        <v>51733</v>
      </c>
      <c r="O24">
        <f t="shared" ca="1" si="4"/>
        <v>9</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2700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126</v>
      </c>
      <c r="Z24">
        <v>3600</v>
      </c>
      <c r="AA24" t="str">
        <f t="shared" ca="1" si="6"/>
        <v>fe</v>
      </c>
      <c r="AB24" t="s">
        <v>82</v>
      </c>
      <c r="AC24" t="s">
        <v>198</v>
      </c>
      <c r="AD24">
        <v>1</v>
      </c>
      <c r="AE24" t="s">
        <v>130</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v>
      </c>
      <c r="AN24" t="str">
        <f t="shared" ca="1" si="10"/>
        <v>{"dy":3,"sl":2,"tp":"fe","vl":"Equip4302","cn":1,"pt":"DI","pr":10}</v>
      </c>
      <c r="AS24" t="s">
        <v>274</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t="e">
        <f ca="1">IF(VLOOKUP($CA24,[2]ActorTable!$1:$1048576,MATCH("업데이트순번",[2]ActorTable!$1:$1,0),0)&lt;=$BY$1,1,0)
*IF(MID(CA24,7,1)="2",0.1,1)</f>
        <v>#VALUE!</v>
      </c>
      <c r="BY24" t="e">
        <f t="shared" ca="1" si="20"/>
        <v>#VALUE!</v>
      </c>
      <c r="BZ24" t="e">
        <f t="shared" ca="1" si="21"/>
        <v>#VALUE!</v>
      </c>
      <c r="CA24" t="e">
        <f ca="1">OFFSET([2]ActorTable!$A$1,ROW()-1,0)</f>
        <v>#VALUE!</v>
      </c>
      <c r="CB24" t="e">
        <f ca="1">VLOOKUP($CA24,[2]ActorTable!$1:$1048576,MATCH("이름참고",[2]ActorTable!$1:$1,0),0)</f>
        <v>#VALUE!</v>
      </c>
    </row>
    <row r="25" spans="1:80">
      <c r="A25">
        <v>3</v>
      </c>
      <c r="B25">
        <v>3</v>
      </c>
      <c r="C25">
        <f t="shared" si="0"/>
        <v>0</v>
      </c>
      <c r="D25">
        <f t="shared" ca="1" si="28"/>
        <v>3.5218437250365442E-2</v>
      </c>
      <c r="E25">
        <f t="shared" ca="1" si="28"/>
        <v>0.78622423241410178</v>
      </c>
      <c r="F25">
        <f t="shared" ca="1" si="28"/>
        <v>0.28417376467345845</v>
      </c>
      <c r="G25">
        <f t="shared" ca="1" si="28"/>
        <v>0.81564921651904854</v>
      </c>
      <c r="H25">
        <f t="shared" ca="1" si="28"/>
        <v>0.96239664453233453</v>
      </c>
      <c r="I25">
        <f t="shared" ca="1" si="28"/>
        <v>1.6243574365845004E-2</v>
      </c>
      <c r="M25" t="str">
        <f t="shared" ca="1" si="2"/>
        <v>안 지정 캐릭터 PP 영웅등급</v>
      </c>
      <c r="N25">
        <f t="shared" ca="1" si="3"/>
        <v>78622</v>
      </c>
      <c r="O25">
        <f t="shared" ca="1" si="4"/>
        <v>12</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3600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126</v>
      </c>
      <c r="Z25">
        <v>1500</v>
      </c>
      <c r="AA25" t="str">
        <f t="shared" ca="1" si="6"/>
        <v>fe</v>
      </c>
      <c r="AB25" t="s">
        <v>82</v>
      </c>
      <c r="AC25" t="s">
        <v>464</v>
      </c>
      <c r="AD25">
        <v>1</v>
      </c>
      <c r="AE25" t="s">
        <v>126</v>
      </c>
      <c r="AG25">
        <v>800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블레이드 보우</v>
      </c>
      <c r="AL25">
        <v>1</v>
      </c>
      <c r="AM2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v>
      </c>
      <c r="AN25" t="str">
        <f t="shared" ca="1" si="10"/>
        <v>{"dy":3,"sl":3,"tp":"fe","vl":"Equip2002","cn":1,"pt":"GO","pr":800}</v>
      </c>
      <c r="AS25" t="s">
        <v>275</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t="e">
        <f ca="1">IF(VLOOKUP($CA25,[2]ActorTable!$1:$1048576,MATCH("업데이트순번",[2]ActorTable!$1:$1,0),0)&lt;=$BY$1,1,0)
*IF(MID(CA25,7,1)="2",0.1,1)</f>
        <v>#VALUE!</v>
      </c>
      <c r="BY25" t="e">
        <f t="shared" ca="1" si="20"/>
        <v>#VALUE!</v>
      </c>
      <c r="BZ25" t="e">
        <f t="shared" ca="1" si="21"/>
        <v>#VALUE!</v>
      </c>
      <c r="CA25" t="e">
        <f ca="1">OFFSET([2]ActorTable!$A$1,ROW()-1,0)</f>
        <v>#VALUE!</v>
      </c>
      <c r="CB25" t="e">
        <f ca="1">VLOOKUP($CA25,[2]ActorTable!$1:$1048576,MATCH("이름참고",[2]ActorTable!$1:$1,0),0)</f>
        <v>#VALUE!</v>
      </c>
    </row>
    <row r="26" spans="1:80">
      <c r="A26">
        <v>3</v>
      </c>
      <c r="B26">
        <v>4</v>
      </c>
      <c r="C26">
        <f t="shared" si="0"/>
        <v>0</v>
      </c>
      <c r="D26">
        <f t="shared" ca="1" si="28"/>
        <v>0.11165858908281567</v>
      </c>
      <c r="E26">
        <f t="shared" ca="1" si="28"/>
        <v>2.6795084925196999E-2</v>
      </c>
      <c r="F26">
        <f t="shared" ca="1" si="28"/>
        <v>0.52127700587745962</v>
      </c>
      <c r="G26">
        <f t="shared" ca="1" si="28"/>
        <v>0.33859968876969992</v>
      </c>
      <c r="H26">
        <f t="shared" ca="1" si="28"/>
        <v>0.68649658145338577</v>
      </c>
      <c r="I26">
        <f t="shared" ca="1" si="28"/>
        <v>0.49836813950069969</v>
      </c>
      <c r="M26" t="str">
        <f t="shared" ca="1" si="2"/>
        <v>안 지정 캐릭터 PP 일반등급</v>
      </c>
      <c r="N26">
        <f t="shared" ca="1" si="3"/>
        <v>2679</v>
      </c>
      <c r="O26">
        <f t="shared" ca="1" si="4"/>
        <v>3</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900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126</v>
      </c>
      <c r="Z26">
        <v>2400</v>
      </c>
      <c r="AA26" t="str">
        <f t="shared" ca="1" si="6"/>
        <v>upn</v>
      </c>
      <c r="AB26" t="s">
        <v>92</v>
      </c>
      <c r="AC26">
        <v>94568</v>
      </c>
      <c r="AD26">
        <v>14</v>
      </c>
      <c r="AE26" t="s">
        <v>130</v>
      </c>
      <c r="AG26">
        <v>4</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v>
      </c>
      <c r="AN26" t="str">
        <f t="shared" ca="1" si="10"/>
        <v>{"dy":3,"sl":4,"tp":"upn","vl":"94568","cn":14,"pt":"DI","pr":4}</v>
      </c>
      <c r="AS26" t="s">
        <v>276</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t="e">
        <f ca="1">IF(VLOOKUP($CA26,[2]ActorTable!$1:$1048576,MATCH("업데이트순번",[2]ActorTable!$1:$1,0),0)&lt;=$BY$1,1,0)
*IF(MID(CA26,7,1)="2",0.1,1)</f>
        <v>#VALUE!</v>
      </c>
      <c r="BY26" t="e">
        <f t="shared" ca="1" si="20"/>
        <v>#VALUE!</v>
      </c>
      <c r="BZ26" t="e">
        <f t="shared" ca="1" si="21"/>
        <v>#VALUE!</v>
      </c>
      <c r="CA26" t="e">
        <f ca="1">OFFSET([2]ActorTable!$A$1,ROW()-1,0)</f>
        <v>#VALUE!</v>
      </c>
      <c r="CB26" t="e">
        <f ca="1">VLOOKUP($CA26,[2]ActorTable!$1:$1048576,MATCH("이름참고",[2]ActorTable!$1:$1,0),0)</f>
        <v>#VALUE!</v>
      </c>
    </row>
    <row r="27" spans="1:80">
      <c r="A27">
        <v>3</v>
      </c>
      <c r="B27">
        <v>5</v>
      </c>
      <c r="C27">
        <f t="shared" si="0"/>
        <v>0</v>
      </c>
      <c r="D27">
        <f t="shared" ca="1" si="28"/>
        <v>0.67551836843759039</v>
      </c>
      <c r="E27">
        <f t="shared" ca="1" si="28"/>
        <v>0.49919965888297801</v>
      </c>
      <c r="F27">
        <f t="shared" ca="1" si="28"/>
        <v>0.52013629627882507</v>
      </c>
      <c r="G27">
        <f t="shared" ca="1" si="28"/>
        <v>0.36410750929924252</v>
      </c>
      <c r="H27">
        <f t="shared" ca="1" si="28"/>
        <v>0.43613942414091622</v>
      </c>
      <c r="I27">
        <f t="shared" ca="1" si="28"/>
        <v>0.32904189173992493</v>
      </c>
      <c r="M27" t="str">
        <f t="shared" ca="1" si="2"/>
        <v>안 지정 캐릭터 PP 영웅등급</v>
      </c>
      <c r="N27">
        <f t="shared" ca="1" si="3"/>
        <v>49919</v>
      </c>
      <c r="O27">
        <f t="shared" ca="1" si="4"/>
        <v>8</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2400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82</v>
      </c>
      <c r="V27" t="s">
        <v>195</v>
      </c>
      <c r="W27">
        <v>1</v>
      </c>
      <c r="X27" t="s">
        <v>126</v>
      </c>
      <c r="Z27">
        <v>800</v>
      </c>
      <c r="AA27" t="str">
        <f t="shared" ca="1" si="6"/>
        <v>fe</v>
      </c>
      <c r="AB27" t="s">
        <v>82</v>
      </c>
      <c r="AC27" t="s">
        <v>463</v>
      </c>
      <c r="AD27">
        <v>1</v>
      </c>
      <c r="AE27" t="s">
        <v>126</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까마귀 리볼버</v>
      </c>
      <c r="AL27">
        <v>1</v>
      </c>
      <c r="AM2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v>
      </c>
      <c r="AN27" t="str">
        <f t="shared" ca="1" si="10"/>
        <v>{"dy":3,"sl":5,"tp":"fe","vl":"Equip6001","cn":1,"pt":"GO","pr":2000}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t="e">
        <f ca="1">IF(VLOOKUP($CA27,[2]ActorTable!$1:$1048576,MATCH("업데이트순번",[2]ActorTable!$1:$1,0),0)&lt;=$BY$1,1,0)
*IF(MID(CA27,7,1)="2",0.1,1)</f>
        <v>#VALUE!</v>
      </c>
      <c r="BY27" t="e">
        <f t="shared" ca="1" si="20"/>
        <v>#VALUE!</v>
      </c>
      <c r="BZ27" t="e">
        <f t="shared" ca="1" si="21"/>
        <v>#VALUE!</v>
      </c>
      <c r="CA27" t="e">
        <f ca="1">OFFSET([2]ActorTable!$A$1,ROW()-1,0)</f>
        <v>#VALUE!</v>
      </c>
      <c r="CB27" t="e">
        <f ca="1">VLOOKUP($CA27,[2]ActorTable!$1:$1048576,MATCH("이름참고",[2]ActorTable!$1:$1,0),0)</f>
        <v>#VALUE!</v>
      </c>
    </row>
    <row r="28" spans="1:80">
      <c r="A28">
        <v>3</v>
      </c>
      <c r="B28">
        <v>6</v>
      </c>
      <c r="C28">
        <f t="shared" si="0"/>
        <v>0</v>
      </c>
      <c r="D28">
        <f t="shared" ca="1" si="28"/>
        <v>5.8122077558382834E-2</v>
      </c>
      <c r="E28">
        <f t="shared" ca="1" si="28"/>
        <v>0.68563843767255361</v>
      </c>
      <c r="F28">
        <f t="shared" ca="1" si="28"/>
        <v>0.3470009551424118</v>
      </c>
      <c r="G28">
        <f t="shared" ca="1" si="28"/>
        <v>0.49995682045270695</v>
      </c>
      <c r="H28">
        <f t="shared" ca="1" si="28"/>
        <v>0.5718739755690958</v>
      </c>
      <c r="I28">
        <f t="shared" ca="1" si="28"/>
        <v>0.83485067328877172</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254</v>
      </c>
      <c r="W28">
        <v>1</v>
      </c>
      <c r="X28" t="s">
        <v>126</v>
      </c>
      <c r="Z28">
        <v>7800</v>
      </c>
      <c r="AA28" t="str">
        <f t="shared" ca="1" si="6"/>
        <v>uph</v>
      </c>
      <c r="AB28" t="s">
        <v>91</v>
      </c>
      <c r="AC28">
        <v>20136</v>
      </c>
      <c r="AD28">
        <v>5</v>
      </c>
      <c r="AE28" t="s">
        <v>126</v>
      </c>
      <c r="AG28">
        <v>1500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v>
      </c>
      <c r="AN28" t="str">
        <f t="shared" ca="1" si="10"/>
        <v>{"dy":3,"sl":6,"tp":"uph","vl":"20136","cn":5,"pt":"GO","pr":1500}</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t="e">
        <f ca="1">IF(VLOOKUP($CA28,[2]ActorTable!$1:$1048576,MATCH("업데이트순번",[2]ActorTable!$1:$1,0),0)&lt;=$BY$1,1,0)
*IF(MID(CA28,7,1)="2",0.1,1)</f>
        <v>#VALUE!</v>
      </c>
      <c r="BY28" t="e">
        <f t="shared" ca="1" si="20"/>
        <v>#VALUE!</v>
      </c>
      <c r="BZ28" t="e">
        <f t="shared" ca="1" si="21"/>
        <v>#VALUE!</v>
      </c>
      <c r="CA28" t="e">
        <f ca="1">OFFSET([2]ActorTable!$A$1,ROW()-1,0)</f>
        <v>#VALUE!</v>
      </c>
      <c r="CB28" t="e">
        <f ca="1">VLOOKUP($CA28,[2]ActorTable!$1:$1048576,MATCH("이름참고",[2]ActorTable!$1:$1,0),0)</f>
        <v>#VALUE!</v>
      </c>
    </row>
    <row r="29" spans="1:80">
      <c r="A29">
        <v>3</v>
      </c>
      <c r="B29">
        <v>7</v>
      </c>
      <c r="C29">
        <f t="shared" si="0"/>
        <v>0</v>
      </c>
      <c r="D29">
        <f t="shared" ca="1" si="28"/>
        <v>0.87953166271453065</v>
      </c>
      <c r="E29">
        <f t="shared" ca="1" si="28"/>
        <v>0.19145328650893734</v>
      </c>
      <c r="F29">
        <f t="shared" ca="1" si="28"/>
        <v>0.3094663663146664</v>
      </c>
      <c r="G29">
        <f t="shared" ca="1" si="28"/>
        <v>0.77831055555615147</v>
      </c>
      <c r="H29">
        <f t="shared" ca="1" si="28"/>
        <v>0.73233739323526381</v>
      </c>
      <c r="I29">
        <f t="shared" ca="1" si="28"/>
        <v>0.17667092631185877</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255</v>
      </c>
      <c r="W29">
        <v>1</v>
      </c>
      <c r="X29" t="s">
        <v>126</v>
      </c>
      <c r="Z29">
        <v>3200</v>
      </c>
      <c r="AA29" t="str">
        <f t="shared" ca="1" si="6"/>
        <v>fe</v>
      </c>
      <c r="AB29" t="s">
        <v>82</v>
      </c>
      <c r="AC29" t="s">
        <v>255</v>
      </c>
      <c r="AD29">
        <v>1</v>
      </c>
      <c r="AE29" t="s">
        <v>126</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v>
      </c>
      <c r="AN29" t="str">
        <f t="shared" ca="1" si="10"/>
        <v>{"dy":3,"sl":7,"tp":"fe","vl":"Equip7101","cn":1,"pt":"GO","pr":3500}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t="e">
        <f ca="1">IF(VLOOKUP($CA29,[2]ActorTable!$1:$1048576,MATCH("업데이트순번",[2]ActorTable!$1:$1,0),0)&lt;=$BY$1,1,0)
*IF(MID(CA29,7,1)="2",0.1,1)</f>
        <v>#VALUE!</v>
      </c>
      <c r="BY29" t="e">
        <f t="shared" ca="1" si="20"/>
        <v>#VALUE!</v>
      </c>
      <c r="BZ29" t="e">
        <f t="shared" ca="1" si="21"/>
        <v>#VALUE!</v>
      </c>
      <c r="CA29" t="e">
        <f ca="1">OFFSET([2]ActorTable!$A$1,ROW()-1,0)</f>
        <v>#VALUE!</v>
      </c>
      <c r="CB29" t="e">
        <f ca="1">VLOOKUP($CA29,[2]ActorTable!$1:$1048576,MATCH("이름참고",[2]ActorTable!$1:$1,0),0)</f>
        <v>#VALUE!</v>
      </c>
    </row>
    <row r="30" spans="1:80">
      <c r="A30">
        <v>3</v>
      </c>
      <c r="B30">
        <v>8</v>
      </c>
      <c r="C30">
        <f t="shared" si="0"/>
        <v>0</v>
      </c>
      <c r="D30">
        <f t="shared" ca="1" si="28"/>
        <v>8.3741924372894294E-3</v>
      </c>
      <c r="E30">
        <f t="shared" ca="1" si="28"/>
        <v>0.30747940303567267</v>
      </c>
      <c r="F30">
        <f t="shared" ca="1" si="28"/>
        <v>0.275933072319824</v>
      </c>
      <c r="G30">
        <f t="shared" ca="1" si="28"/>
        <v>0.44530083650430663</v>
      </c>
      <c r="H30">
        <f t="shared" ca="1" si="28"/>
        <v>0.93723215493399403</v>
      </c>
      <c r="I30">
        <f t="shared" ca="1" si="28"/>
        <v>0.42084441164608066</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t="e">
        <f ca="1">IF(VLOOKUP($CA30,[2]ActorTable!$1:$1048576,MATCH("업데이트순번",[2]ActorTable!$1:$1,0),0)&lt;=$BY$1,1,0)
*IF(MID(CA30,7,1)="2",0.1,1)</f>
        <v>#VALUE!</v>
      </c>
      <c r="BY30" t="e">
        <f t="shared" ca="1" si="20"/>
        <v>#VALUE!</v>
      </c>
      <c r="BZ30" t="e">
        <f t="shared" ca="1" si="21"/>
        <v>#VALUE!</v>
      </c>
      <c r="CA30" t="e">
        <f ca="1">OFFSET([2]ActorTable!$A$1,ROW()-1,0)</f>
        <v>#VALUE!</v>
      </c>
      <c r="CB30" t="e">
        <f ca="1">VLOOKUP($CA30,[2]ActorTable!$1:$1048576,MATCH("이름참고",[2]ActorTable!$1:$1,0),0)</f>
        <v>#VALUE!</v>
      </c>
    </row>
    <row r="31" spans="1:80">
      <c r="A31">
        <v>3</v>
      </c>
      <c r="B31">
        <v>9</v>
      </c>
      <c r="C31">
        <f t="shared" si="0"/>
        <v>0</v>
      </c>
      <c r="D31">
        <f t="shared" ca="1" si="28"/>
        <v>0.86680415029349789</v>
      </c>
      <c r="E31">
        <f t="shared" ca="1" si="28"/>
        <v>0.52585242514723263</v>
      </c>
      <c r="F31">
        <f t="shared" ca="1" si="28"/>
        <v>0.58604128545849876</v>
      </c>
      <c r="G31">
        <f t="shared" ca="1" si="28"/>
        <v>0.92424343598077408</v>
      </c>
      <c r="H31">
        <f t="shared" ca="1" si="28"/>
        <v>0.92527645785969104</v>
      </c>
      <c r="I31">
        <f t="shared" ca="1" si="28"/>
        <v>4.6194577122256053E-3</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t="e">
        <f ca="1">IF(VLOOKUP($CA31,[2]ActorTable!$1:$1048576,MATCH("업데이트순번",[2]ActorTable!$1:$1,0),0)&lt;=$BY$1,1,0)
*IF(MID(CA31,7,1)="2",0.1,1)</f>
        <v>#VALUE!</v>
      </c>
      <c r="BY31" t="e">
        <f t="shared" ca="1" si="20"/>
        <v>#VALUE!</v>
      </c>
      <c r="BZ31" t="e">
        <f t="shared" ca="1" si="21"/>
        <v>#VALUE!</v>
      </c>
      <c r="CA31" t="e">
        <f ca="1">OFFSET([2]ActorTable!$A$1,ROW()-1,0)</f>
        <v>#VALUE!</v>
      </c>
      <c r="CB31" t="e">
        <f ca="1">VLOOKUP($CA31,[2]ActorTable!$1:$1048576,MATCH("이름참고",[2]ActorTable!$1:$1,0),0)</f>
        <v>#VALUE!</v>
      </c>
    </row>
    <row r="32" spans="1:80">
      <c r="A32">
        <v>4</v>
      </c>
      <c r="B32">
        <v>0</v>
      </c>
      <c r="C32">
        <f t="shared" si="0"/>
        <v>0</v>
      </c>
      <c r="D32">
        <f t="shared" ref="D32:I41" ca="1" si="29">RAND()</f>
        <v>0.79026917734752666</v>
      </c>
      <c r="E32">
        <f t="shared" ca="1" si="29"/>
        <v>0.13928199685038389</v>
      </c>
      <c r="F32">
        <f t="shared" ca="1" si="29"/>
        <v>0.78588288666287243</v>
      </c>
      <c r="G32">
        <f t="shared" ca="1" si="29"/>
        <v>0.9882843000461623</v>
      </c>
      <c r="H32">
        <f t="shared" ca="1" si="29"/>
        <v>0.65089809389466169</v>
      </c>
      <c r="I32">
        <f t="shared" ca="1" si="29"/>
        <v>0.63618829387934539</v>
      </c>
      <c r="M32" t="str">
        <f t="shared" ca="1" si="2"/>
        <v>지정 장비</v>
      </c>
      <c r="N32" t="e">
        <f t="shared" ca="1" si="3"/>
        <v>#VALUE!</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t="shared" ca="1" si="5"/>
        <v>#VALUE!</v>
      </c>
      <c r="U32" t="s">
        <v>82</v>
      </c>
      <c r="V32" t="s">
        <v>192</v>
      </c>
      <c r="W32">
        <v>1</v>
      </c>
      <c r="X32" t="s">
        <v>126</v>
      </c>
      <c r="Z32">
        <v>1100</v>
      </c>
      <c r="AA32" t="str">
        <f t="shared" ca="1" si="6"/>
        <v>fe</v>
      </c>
      <c r="AB32" t="s">
        <v>82</v>
      </c>
      <c r="AC32" t="s">
        <v>192</v>
      </c>
      <c r="AD32">
        <v>1</v>
      </c>
      <c r="AE32" t="s">
        <v>126</v>
      </c>
      <c r="AG32">
        <v>1100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v>
      </c>
      <c r="AN32" t="str">
        <f t="shared" ca="1" si="10"/>
        <v>{"dy":4,"sl":0,"tp":"fe","vl":"Equip2102","cn":1,"pt":"GO","pr":1100}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t="e">
        <f ca="1">IF(VLOOKUP($CA32,[2]ActorTable!$1:$1048576,MATCH("업데이트순번",[2]ActorTable!$1:$1,0),0)&lt;=$BY$1,1,0)
*IF(MID(CA32,7,1)="2",0.1,1)</f>
        <v>#VALUE!</v>
      </c>
      <c r="BY32" t="e">
        <f t="shared" ca="1" si="20"/>
        <v>#VALUE!</v>
      </c>
      <c r="BZ32" t="e">
        <f t="shared" ca="1" si="21"/>
        <v>#VALUE!</v>
      </c>
      <c r="CA32" t="e">
        <f ca="1">OFFSET([2]ActorTable!$A$1,ROW()-1,0)</f>
        <v>#VALUE!</v>
      </c>
      <c r="CB32" t="e">
        <f ca="1">VLOOKUP($CA32,[2]ActorTable!$1:$1048576,MATCH("이름참고",[2]ActorTable!$1:$1,0),0)</f>
        <v>#VALUE!</v>
      </c>
    </row>
    <row r="33" spans="1:80">
      <c r="A33">
        <v>4</v>
      </c>
      <c r="B33">
        <v>1</v>
      </c>
      <c r="C33">
        <f t="shared" si="0"/>
        <v>0</v>
      </c>
      <c r="D33">
        <f t="shared" ca="1" si="29"/>
        <v>0.91138460446583536</v>
      </c>
      <c r="E33">
        <f t="shared" ca="1" si="29"/>
        <v>0.31977534743594171</v>
      </c>
      <c r="F33">
        <f t="shared" ca="1" si="29"/>
        <v>4.6664739926316257E-2</v>
      </c>
      <c r="G33">
        <f t="shared" ca="1" si="29"/>
        <v>0.31813951460030343</v>
      </c>
      <c r="H33">
        <f t="shared" ca="1" si="29"/>
        <v>0.74273788741524838</v>
      </c>
      <c r="I33">
        <f t="shared" ca="1" si="29"/>
        <v>0.35556335489843283</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e">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#VALUE!</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261</v>
      </c>
      <c r="W33">
        <v>1</v>
      </c>
      <c r="X33" t="s">
        <v>126</v>
      </c>
      <c r="Z33">
        <v>7600</v>
      </c>
      <c r="AA33" t="str">
        <f t="shared" ca="1" si="6"/>
        <v>upn</v>
      </c>
      <c r="AB33" t="s">
        <v>92</v>
      </c>
      <c r="AC33">
        <v>7107</v>
      </c>
      <c r="AD33">
        <v>9</v>
      </c>
      <c r="AE33" t="s">
        <v>300</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v>
      </c>
      <c r="AN33" t="str">
        <f t="shared" ca="1" si="10"/>
        <v>{"dy":4,"sl":1,"tp":"upn","vl":"7107","cn":9,"pt":"DI","pr":4}</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t="e">
        <f ca="1">IF(VLOOKUP($CA33,[2]ActorTable!$1:$1048576,MATCH("업데이트순번",[2]ActorTable!$1:$1,0),0)&lt;=$BY$1,1,0)
*IF(MID(CA33,7,1)="2",0.1,1)</f>
        <v>#VALUE!</v>
      </c>
      <c r="BY33" t="e">
        <f t="shared" ca="1" si="20"/>
        <v>#VALUE!</v>
      </c>
      <c r="BZ33" t="e">
        <f t="shared" ca="1" si="21"/>
        <v>#VALUE!</v>
      </c>
      <c r="CA33" t="e">
        <f ca="1">OFFSET([2]ActorTable!$A$1,ROW()-1,0)</f>
        <v>#VALUE!</v>
      </c>
      <c r="CB33" t="e">
        <f ca="1">VLOOKUP($CA33,[2]ActorTable!$1:$1048576,MATCH("이름참고",[2]ActorTable!$1:$1,0),0)</f>
        <v>#VALUE!</v>
      </c>
    </row>
    <row r="34" spans="1:80">
      <c r="A34">
        <v>4</v>
      </c>
      <c r="B34">
        <v>2</v>
      </c>
      <c r="C34">
        <f t="shared" si="0"/>
        <v>0</v>
      </c>
      <c r="D34">
        <f t="shared" ca="1" si="29"/>
        <v>0.6294914341776795</v>
      </c>
      <c r="E34">
        <f t="shared" ca="1" si="29"/>
        <v>0.25290381477775414</v>
      </c>
      <c r="F34">
        <f t="shared" ca="1" si="29"/>
        <v>0.6311080421880122</v>
      </c>
      <c r="G34">
        <f t="shared" ca="1" si="29"/>
        <v>0.88803429568962233</v>
      </c>
      <c r="H34">
        <f t="shared" ca="1" si="29"/>
        <v>0.14575063083592343</v>
      </c>
      <c r="I34">
        <f t="shared" ca="1" si="29"/>
        <v>0.33607414125474344</v>
      </c>
      <c r="M34" t="str">
        <f t="shared" ca="1" si="2"/>
        <v>안 지정 캐릭터 PP 영웅등급</v>
      </c>
      <c r="N34">
        <f t="shared" ca="1" si="3"/>
        <v>25290</v>
      </c>
      <c r="O34">
        <f t="shared" ca="1" si="4"/>
        <v>6</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1800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261</v>
      </c>
      <c r="AD34">
        <v>1</v>
      </c>
      <c r="AE34" t="s">
        <v>126</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v>
      </c>
      <c r="AN34" t="str">
        <f t="shared" ca="1" si="10"/>
        <v>{"dy":4,"sl":2,"tp":"fe","vl":"Equip3302","cn":1,"pt":"GO","pr":7600}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t="e">
        <f ca="1">IF(VLOOKUP($CA34,[2]ActorTable!$1:$1048576,MATCH("업데이트순번",[2]ActorTable!$1:$1,0),0)&lt;=$BY$1,1,0)
*IF(MID(CA34,7,1)="2",0.1,1)</f>
        <v>#VALUE!</v>
      </c>
      <c r="BY34" t="e">
        <f t="shared" ca="1" si="20"/>
        <v>#VALUE!</v>
      </c>
      <c r="BZ34" t="e">
        <f t="shared" ca="1" si="21"/>
        <v>#VALUE!</v>
      </c>
      <c r="CA34" t="e">
        <f ca="1">OFFSET([2]ActorTable!$A$1,ROW()-1,0)</f>
        <v>#VALUE!</v>
      </c>
      <c r="CB34" t="e">
        <f ca="1">VLOOKUP($CA34,[2]ActorTable!$1:$1048576,MATCH("이름참고",[2]ActorTable!$1:$1,0),0)</f>
        <v>#VALUE!</v>
      </c>
    </row>
    <row r="35" spans="1:80">
      <c r="A35">
        <v>4</v>
      </c>
      <c r="B35">
        <v>3</v>
      </c>
      <c r="C35">
        <f t="shared" si="0"/>
        <v>0</v>
      </c>
      <c r="D35">
        <f t="shared" ca="1" si="29"/>
        <v>0.46808247638066081</v>
      </c>
      <c r="E35">
        <f t="shared" ca="1" si="29"/>
        <v>0.30934684997505046</v>
      </c>
      <c r="F35">
        <f t="shared" ca="1" si="29"/>
        <v>4.6270872655224671E-2</v>
      </c>
      <c r="G35">
        <f t="shared" ca="1" si="29"/>
        <v>4.5119009188119952E-2</v>
      </c>
      <c r="H35">
        <f t="shared" ca="1" si="29"/>
        <v>0.47776571240795729</v>
      </c>
      <c r="I35">
        <f t="shared" ca="1" si="29"/>
        <v>0.73603337110538758</v>
      </c>
      <c r="M35" t="str">
        <f t="shared" ca="1" si="2"/>
        <v>안 지정 캐릭터 PP 일반등급</v>
      </c>
      <c r="N35">
        <f t="shared" ca="1" si="3"/>
        <v>30934</v>
      </c>
      <c r="O35">
        <f t="shared" ca="1" si="4"/>
        <v>6</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1800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v>
      </c>
      <c r="AN35" t="str">
        <f t="shared" ca="1" si="10"/>
        <v>{"dy":4,"sl":3,"tp":"uph","vl":"33231","cn":10,"pt":"GO","pr":3000}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t="e">
        <f ca="1">IF(VLOOKUP($CA35,[2]ActorTable!$1:$1048576,MATCH("업데이트순번",[2]ActorTable!$1:$1,0),0)&lt;=$BY$1,1,0)
*IF(MID(CA35,7,1)="2",0.1,1)</f>
        <v>#VALUE!</v>
      </c>
      <c r="BY35" t="e">
        <f t="shared" ca="1" si="20"/>
        <v>#VALUE!</v>
      </c>
      <c r="BZ35" t="e">
        <f t="shared" ca="1" si="21"/>
        <v>#VALUE!</v>
      </c>
      <c r="CA35" t="e">
        <f ca="1">OFFSET([2]ActorTable!$A$1,ROW()-1,0)</f>
        <v>#VALUE!</v>
      </c>
      <c r="CB35" t="e">
        <f ca="1">VLOOKUP($CA35,[2]ActorTable!$1:$1048576,MATCH("이름참고",[2]ActorTable!$1:$1,0),0)</f>
        <v>#VALUE!</v>
      </c>
    </row>
    <row r="36" spans="1:80">
      <c r="A36">
        <v>4</v>
      </c>
      <c r="B36">
        <v>4</v>
      </c>
      <c r="C36">
        <f t="shared" si="0"/>
        <v>0</v>
      </c>
      <c r="D36">
        <f t="shared" ca="1" si="29"/>
        <v>0.25188019971385511</v>
      </c>
      <c r="E36">
        <f t="shared" ca="1" si="29"/>
        <v>0.40258102292824749</v>
      </c>
      <c r="F36">
        <f t="shared" ca="1" si="29"/>
        <v>0.88657958727611019</v>
      </c>
      <c r="G36">
        <f t="shared" ca="1" si="29"/>
        <v>0.14602871499160064</v>
      </c>
      <c r="H36">
        <f t="shared" ca="1" si="29"/>
        <v>0.72068131636555344</v>
      </c>
      <c r="I36">
        <f t="shared" ca="1" si="29"/>
        <v>0.56949796338094905</v>
      </c>
      <c r="M36" t="str">
        <f t="shared" ca="1" si="2"/>
        <v>안 지정 캐릭터 PP 일반등급</v>
      </c>
      <c r="N36">
        <f t="shared" ca="1" si="3"/>
        <v>40258</v>
      </c>
      <c r="O36">
        <f t="shared" ca="1" si="4"/>
        <v>7</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2100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301</v>
      </c>
      <c r="AD36">
        <v>1</v>
      </c>
      <c r="AE36" t="s">
        <v>300</v>
      </c>
      <c r="AF36">
        <v>169</v>
      </c>
      <c r="AG36">
        <v>129</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t="e">
        <f ca="1">IF(VLOOKUP($CA36,[2]ActorTable!$1:$1048576,MATCH("업데이트순번",[2]ActorTable!$1:$1,0),0)&lt;=$BY$1,1,0)
*IF(MID(CA36,7,1)="2",0.1,1)</f>
        <v>#VALUE!</v>
      </c>
      <c r="BY36" t="e">
        <f t="shared" ca="1" si="20"/>
        <v>#VALUE!</v>
      </c>
      <c r="BZ36" t="e">
        <f t="shared" ca="1" si="21"/>
        <v>#VALUE!</v>
      </c>
      <c r="CA36" t="e">
        <f ca="1">OFFSET([2]ActorTable!$A$1,ROW()-1,0)</f>
        <v>#VALUE!</v>
      </c>
      <c r="CB36" t="e">
        <f ca="1">VLOOKUP($CA36,[2]ActorTable!$1:$1048576,MATCH("이름참고",[2]ActorTable!$1:$1,0),0)</f>
        <v>#VALUE!</v>
      </c>
    </row>
    <row r="37" spans="1:80">
      <c r="A37">
        <v>4</v>
      </c>
      <c r="B37">
        <v>5</v>
      </c>
      <c r="C37">
        <f t="shared" si="0"/>
        <v>0</v>
      </c>
      <c r="D37">
        <f t="shared" ca="1" si="29"/>
        <v>0.74305289186456658</v>
      </c>
      <c r="E37">
        <f t="shared" ca="1" si="29"/>
        <v>0.29552367008686442</v>
      </c>
      <c r="F37">
        <f t="shared" ca="1" si="29"/>
        <v>0.75670131729079526</v>
      </c>
      <c r="G37">
        <f t="shared" ca="1" si="29"/>
        <v>0.60697113777053779</v>
      </c>
      <c r="H37">
        <f t="shared" ca="1" si="29"/>
        <v>0.27514726879204909</v>
      </c>
      <c r="I37">
        <f t="shared" ca="1" si="29"/>
        <v>0.13439440935265157</v>
      </c>
      <c r="M37" t="str">
        <f t="shared" ca="1" si="2"/>
        <v>안 지정 캐릭터 PP 영웅등급</v>
      </c>
      <c r="N37">
        <f t="shared" ca="1" si="3"/>
        <v>29552</v>
      </c>
      <c r="O37">
        <f t="shared" ca="1" si="4"/>
        <v>6</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1800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205</v>
      </c>
      <c r="W37">
        <v>1</v>
      </c>
      <c r="X37" t="s">
        <v>126</v>
      </c>
      <c r="Z37">
        <v>2900</v>
      </c>
      <c r="AA37" t="str">
        <f t="shared" ca="1" si="6"/>
        <v>upn</v>
      </c>
      <c r="AB37" t="s">
        <v>92</v>
      </c>
      <c r="AC37">
        <v>265</v>
      </c>
      <c r="AD37">
        <v>9</v>
      </c>
      <c r="AE37" t="s">
        <v>302</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t="e">
        <f ca="1">IF(VLOOKUP($CA37,[2]ActorTable!$1:$1048576,MATCH("업데이트순번",[2]ActorTable!$1:$1,0),0)&lt;=$BY$1,1,0)
*IF(MID(CA37,7,1)="2",0.1,1)</f>
        <v>#VALUE!</v>
      </c>
      <c r="BY37" t="e">
        <f t="shared" ca="1" si="20"/>
        <v>#VALUE!</v>
      </c>
      <c r="BZ37" t="e">
        <f t="shared" ca="1" si="21"/>
        <v>#VALUE!</v>
      </c>
      <c r="CA37" t="e">
        <f ca="1">OFFSET([2]ActorTable!$A$1,ROW()-1,0)</f>
        <v>#VALUE!</v>
      </c>
      <c r="CB37" t="e">
        <f ca="1">VLOOKUP($CA37,[2]ActorTable!$1:$1048576,MATCH("이름참고",[2]ActorTable!$1:$1,0),0)</f>
        <v>#VALUE!</v>
      </c>
    </row>
    <row r="38" spans="1:80">
      <c r="A38">
        <v>4</v>
      </c>
      <c r="B38">
        <v>6</v>
      </c>
      <c r="C38">
        <f t="shared" si="0"/>
        <v>0</v>
      </c>
      <c r="D38">
        <f t="shared" ca="1" si="29"/>
        <v>0.85374360134055571</v>
      </c>
      <c r="E38">
        <f t="shared" ca="1" si="29"/>
        <v>0.51162191610352969</v>
      </c>
      <c r="F38">
        <f t="shared" ca="1" si="29"/>
        <v>0.67790864038442655</v>
      </c>
      <c r="G38">
        <f t="shared" ca="1" si="29"/>
        <v>0.88364178157339723</v>
      </c>
      <c r="H38">
        <f t="shared" ca="1" si="29"/>
        <v>0.19348846175490619</v>
      </c>
      <c r="I38">
        <f t="shared" ca="1" si="29"/>
        <v>0.90085216441722649</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246</v>
      </c>
      <c r="W38">
        <v>1</v>
      </c>
      <c r="X38" t="s">
        <v>130</v>
      </c>
      <c r="Z38">
        <v>15</v>
      </c>
      <c r="AA38" t="str">
        <f t="shared" ca="1" si="6"/>
        <v>fe</v>
      </c>
      <c r="AB38" t="s">
        <v>82</v>
      </c>
      <c r="AC38" t="s">
        <v>246</v>
      </c>
      <c r="AD38">
        <v>1</v>
      </c>
      <c r="AE38" t="s">
        <v>130</v>
      </c>
      <c r="AG38">
        <v>15</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t="e">
        <f ca="1">IF(VLOOKUP($CA38,[2]ActorTable!$1:$1048576,MATCH("업데이트순번",[2]ActorTable!$1:$1,0),0)&lt;=$BY$1,1,0)
*IF(MID(CA38,7,1)="2",0.1,1)</f>
        <v>#VALUE!</v>
      </c>
      <c r="BY38" t="e">
        <f t="shared" ca="1" si="20"/>
        <v>#VALUE!</v>
      </c>
      <c r="BZ38" t="e">
        <f t="shared" ca="1" si="21"/>
        <v>#VALUE!</v>
      </c>
      <c r="CA38" t="e">
        <f ca="1">OFFSET([2]ActorTable!$A$1,ROW()-1,0)</f>
        <v>#VALUE!</v>
      </c>
      <c r="CB38" t="e">
        <f ca="1">VLOOKUP($CA38,[2]ActorTable!$1:$1048576,MATCH("이름참고",[2]ActorTable!$1:$1,0),0)</f>
        <v>#VALUE!</v>
      </c>
    </row>
    <row r="39" spans="1:80">
      <c r="A39">
        <v>4</v>
      </c>
      <c r="B39">
        <v>7</v>
      </c>
      <c r="C39">
        <f t="shared" si="0"/>
        <v>0</v>
      </c>
      <c r="D39">
        <f t="shared" ca="1" si="29"/>
        <v>0.77273695233947326</v>
      </c>
      <c r="E39">
        <f t="shared" ca="1" si="29"/>
        <v>0.98009607490718764</v>
      </c>
      <c r="F39">
        <f t="shared" ca="1" si="29"/>
        <v>0.72052433300309693</v>
      </c>
      <c r="G39">
        <f t="shared" ca="1" si="29"/>
        <v>0.96136784687128995</v>
      </c>
      <c r="H39">
        <f t="shared" ca="1" si="29"/>
        <v>0.66879290868560415</v>
      </c>
      <c r="I39">
        <f t="shared" ca="1" si="29"/>
        <v>0.59800970866870162</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239</v>
      </c>
      <c r="W39">
        <v>1</v>
      </c>
      <c r="X39" t="s">
        <v>126</v>
      </c>
      <c r="Z39">
        <v>7800</v>
      </c>
      <c r="AA39" t="str">
        <f t="shared" ca="1" si="6"/>
        <v>fe</v>
      </c>
      <c r="AB39" t="s">
        <v>82</v>
      </c>
      <c r="AC39" t="s">
        <v>239</v>
      </c>
      <c r="AD39">
        <v>1</v>
      </c>
      <c r="AE39" t="s">
        <v>126</v>
      </c>
      <c r="AG39">
        <v>7800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t="e">
        <f ca="1">IF(VLOOKUP($CA39,[2]ActorTable!$1:$1048576,MATCH("업데이트순번",[2]ActorTable!$1:$1,0),0)&lt;=$BY$1,1,0)
*IF(MID(CA39,7,1)="2",0.1,1)</f>
        <v>#VALUE!</v>
      </c>
      <c r="BY39" t="e">
        <f t="shared" ca="1" si="20"/>
        <v>#VALUE!</v>
      </c>
      <c r="BZ39" t="e">
        <f t="shared" ca="1" si="21"/>
        <v>#VALUE!</v>
      </c>
      <c r="CA39" t="e">
        <f ca="1">OFFSET([2]ActorTable!$A$1,ROW()-1,0)</f>
        <v>#VALUE!</v>
      </c>
      <c r="CB39" t="e">
        <f ca="1">VLOOKUP($CA39,[2]ActorTable!$1:$1048576,MATCH("이름참고",[2]ActorTable!$1:$1,0),0)</f>
        <v>#VALUE!</v>
      </c>
    </row>
    <row r="40" spans="1:80">
      <c r="A40">
        <v>4</v>
      </c>
      <c r="B40">
        <v>8</v>
      </c>
      <c r="C40">
        <f t="shared" si="0"/>
        <v>0</v>
      </c>
      <c r="D40">
        <f t="shared" ca="1" si="29"/>
        <v>0.70703059276542612</v>
      </c>
      <c r="E40">
        <f t="shared" ca="1" si="29"/>
        <v>0.58708137752612721</v>
      </c>
      <c r="F40">
        <f t="shared" ca="1" si="29"/>
        <v>0.5080342922059381</v>
      </c>
      <c r="G40">
        <f t="shared" ca="1" si="29"/>
        <v>0.73749004190295131</v>
      </c>
      <c r="H40">
        <f t="shared" ca="1" si="29"/>
        <v>0.22593368906771494</v>
      </c>
      <c r="I40">
        <f t="shared" ca="1" si="29"/>
        <v>0.78497174739113751</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t="e">
        <f ca="1">IF(VLOOKUP($CA40,[2]ActorTable!$1:$1048576,MATCH("업데이트순번",[2]ActorTable!$1:$1,0),0)&lt;=$BY$1,1,0)
*IF(MID(CA40,7,1)="2",0.1,1)</f>
        <v>#VALUE!</v>
      </c>
      <c r="BY40" t="e">
        <f t="shared" ca="1" si="20"/>
        <v>#VALUE!</v>
      </c>
      <c r="BZ40" t="e">
        <f t="shared" ca="1" si="21"/>
        <v>#VALUE!</v>
      </c>
      <c r="CA40" t="e">
        <f ca="1">OFFSET([2]ActorTable!$A$1,ROW()-1,0)</f>
        <v>#VALUE!</v>
      </c>
      <c r="CB40" t="e">
        <f ca="1">VLOOKUP($CA40,[2]ActorTable!$1:$1048576,MATCH("이름참고",[2]ActorTable!$1:$1,0),0)</f>
        <v>#VALUE!</v>
      </c>
    </row>
    <row r="41" spans="1:80">
      <c r="A41">
        <v>4</v>
      </c>
      <c r="B41">
        <v>9</v>
      </c>
      <c r="C41">
        <f t="shared" si="0"/>
        <v>0</v>
      </c>
      <c r="D41">
        <f t="shared" ca="1" si="29"/>
        <v>0.73953524115841729</v>
      </c>
      <c r="E41">
        <f t="shared" ca="1" si="29"/>
        <v>0.21620081055748996</v>
      </c>
      <c r="F41">
        <f t="shared" ca="1" si="29"/>
        <v>0.75450306202085349</v>
      </c>
      <c r="G41">
        <f t="shared" ca="1" si="29"/>
        <v>7.9867979809798761E-2</v>
      </c>
      <c r="H41">
        <f t="shared" ca="1" si="29"/>
        <v>0.89019355683213364</v>
      </c>
      <c r="I41">
        <f t="shared" ca="1" si="29"/>
        <v>0.66218712229066734</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t="e">
        <f ca="1">IF(VLOOKUP($CA41,[2]ActorTable!$1:$1048576,MATCH("업데이트순번",[2]ActorTable!$1:$1,0),0)&lt;=$BY$1,1,0)
*IF(MID(CA41,7,1)="2",0.1,1)</f>
        <v>#VALUE!</v>
      </c>
      <c r="BY41" t="e">
        <f t="shared" ca="1" si="20"/>
        <v>#VALUE!</v>
      </c>
      <c r="BZ41" t="e">
        <f t="shared" ca="1" si="21"/>
        <v>#VALUE!</v>
      </c>
      <c r="CA41" t="e">
        <f ca="1">OFFSET([2]ActorTable!$A$1,ROW()-1,0)</f>
        <v>#VALUE!</v>
      </c>
      <c r="CB41" t="e">
        <f ca="1">VLOOKUP($CA41,[2]ActorTable!$1:$1048576,MATCH("이름참고",[2]ActorTable!$1:$1,0),0)</f>
        <v>#VALUE!</v>
      </c>
    </row>
    <row r="42" spans="1:80">
      <c r="A42">
        <v>5</v>
      </c>
      <c r="B42">
        <v>0</v>
      </c>
      <c r="C42">
        <f t="shared" si="0"/>
        <v>0</v>
      </c>
      <c r="D42">
        <f t="shared" ref="D42:I51" ca="1" si="30">RAND()</f>
        <v>0.10729278505857487</v>
      </c>
      <c r="E42">
        <f t="shared" ca="1" si="30"/>
        <v>0.64859961116569964</v>
      </c>
      <c r="F42">
        <f t="shared" ca="1" si="30"/>
        <v>0.70465299429743411</v>
      </c>
      <c r="G42">
        <f t="shared" ca="1" si="30"/>
        <v>0.77755138040007765</v>
      </c>
      <c r="H42">
        <f t="shared" ca="1" si="30"/>
        <v>0.62747936472672905</v>
      </c>
      <c r="I42">
        <f t="shared" ca="1" si="30"/>
        <v>0.1978911173651291</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207</v>
      </c>
      <c r="W42">
        <v>1</v>
      </c>
      <c r="X42" t="s">
        <v>126</v>
      </c>
      <c r="Z42">
        <v>3800</v>
      </c>
      <c r="AA42" t="str">
        <f t="shared" ca="1" si="6"/>
        <v>fe</v>
      </c>
      <c r="AB42" t="s">
        <v>82</v>
      </c>
      <c r="AC42" t="s">
        <v>252</v>
      </c>
      <c r="AD42">
        <v>1</v>
      </c>
      <c r="AE42" t="s">
        <v>126</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t="e">
        <f ca="1">IF(VLOOKUP($CA42,[2]ActorTable!$1:$1048576,MATCH("업데이트순번",[2]ActorTable!$1:$1,0),0)&lt;=$BY$1,1,0)
*IF(MID(CA42,7,1)="2",0.1,1)</f>
        <v>#VALUE!</v>
      </c>
      <c r="BY42" t="e">
        <f t="shared" ca="1" si="20"/>
        <v>#VALUE!</v>
      </c>
      <c r="BZ42" t="e">
        <f t="shared" ca="1" si="21"/>
        <v>#VALUE!</v>
      </c>
      <c r="CA42" t="e">
        <f ca="1">OFFSET([2]ActorTable!$A$1,ROW()-1,0)</f>
        <v>#VALUE!</v>
      </c>
      <c r="CB42" t="e">
        <f ca="1">VLOOKUP($CA42,[2]ActorTable!$1:$1048576,MATCH("이름참고",[2]ActorTable!$1:$1,0),0)</f>
        <v>#VALUE!</v>
      </c>
    </row>
    <row r="43" spans="1:80">
      <c r="A43">
        <v>5</v>
      </c>
      <c r="B43">
        <v>1</v>
      </c>
      <c r="C43">
        <f t="shared" si="0"/>
        <v>0</v>
      </c>
      <c r="D43">
        <f t="shared" ca="1" si="30"/>
        <v>0.11049352259121292</v>
      </c>
      <c r="E43">
        <f t="shared" ca="1" si="30"/>
        <v>3.1766559424567742E-2</v>
      </c>
      <c r="F43">
        <f t="shared" ca="1" si="30"/>
        <v>0.80546999280638798</v>
      </c>
      <c r="G43">
        <f t="shared" ca="1" si="30"/>
        <v>0.3120121074437322</v>
      </c>
      <c r="H43">
        <f t="shared" ca="1" si="30"/>
        <v>0.51009226177652278</v>
      </c>
      <c r="I43">
        <f t="shared" ca="1" si="30"/>
        <v>0.86703134354591604</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e">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#VALUE!</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114</v>
      </c>
      <c r="W43">
        <v>1</v>
      </c>
      <c r="X43" t="s">
        <v>126</v>
      </c>
      <c r="Z43">
        <v>1400</v>
      </c>
      <c r="AA43" t="str">
        <f t="shared" ca="1" si="6"/>
        <v>fe</v>
      </c>
      <c r="AB43" t="s">
        <v>82</v>
      </c>
      <c r="AC43" t="s">
        <v>114</v>
      </c>
      <c r="AD43">
        <v>1</v>
      </c>
      <c r="AE43" t="s">
        <v>126</v>
      </c>
      <c r="AG43">
        <v>1400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t="e">
        <f ca="1">IF(VLOOKUP($CA43,[2]ActorTable!$1:$1048576,MATCH("업데이트순번",[2]ActorTable!$1:$1,0),0)&lt;=$BY$1,1,0)
*IF(MID(CA43,7,1)="2",0.1,1)</f>
        <v>#VALUE!</v>
      </c>
      <c r="BY43" t="e">
        <f t="shared" ca="1" si="20"/>
        <v>#VALUE!</v>
      </c>
      <c r="BZ43" t="e">
        <f t="shared" ca="1" si="21"/>
        <v>#VALUE!</v>
      </c>
      <c r="CA43" t="e">
        <f ca="1">OFFSET([2]ActorTable!$A$1,ROW()-1,0)</f>
        <v>#VALUE!</v>
      </c>
      <c r="CB43" t="e">
        <f ca="1">VLOOKUP($CA43,[2]ActorTable!$1:$1048576,MATCH("이름참고",[2]ActorTable!$1:$1,0),0)</f>
        <v>#VALUE!</v>
      </c>
    </row>
    <row r="44" spans="1:80">
      <c r="A44">
        <v>5</v>
      </c>
      <c r="B44">
        <v>2</v>
      </c>
      <c r="C44">
        <f t="shared" si="0"/>
        <v>0</v>
      </c>
      <c r="D44">
        <f t="shared" ca="1" si="30"/>
        <v>8.8239294177721916E-2</v>
      </c>
      <c r="E44">
        <f t="shared" ca="1" si="30"/>
        <v>0.84980319172889063</v>
      </c>
      <c r="F44">
        <f t="shared" ca="1" si="30"/>
        <v>0.13369852710084207</v>
      </c>
      <c r="G44">
        <f t="shared" ca="1" si="30"/>
        <v>8.2474185346408269E-2</v>
      </c>
      <c r="H44">
        <f t="shared" ca="1" si="30"/>
        <v>0.41968730117533026</v>
      </c>
      <c r="I44">
        <f t="shared" ca="1" si="30"/>
        <v>0.18561841827795378</v>
      </c>
      <c r="M44" t="str">
        <f t="shared" ca="1" si="2"/>
        <v>안 지정 캐릭터 PP 영웅등급</v>
      </c>
      <c r="N44">
        <f t="shared" ca="1" si="3"/>
        <v>84980</v>
      </c>
      <c r="O44">
        <f t="shared" ca="1" si="4"/>
        <v>13</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3900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304</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t="e">
        <f t="shared" ca="1" si="20"/>
        <v>#VALUE!</v>
      </c>
      <c r="BZ44" t="e">
        <f t="shared" ca="1" si="21"/>
        <v>#VALUE!</v>
      </c>
      <c r="CA44" t="s">
        <v>208</v>
      </c>
      <c r="CB44" t="str">
        <f>VLOOKUP($CA44,[2]ActorTable!$1:$1048576,MATCH("이름참고",[2]ActorTable!$1:$1,0),0)</f>
        <v>레나</v>
      </c>
    </row>
    <row r="45" spans="1:80">
      <c r="A45">
        <v>5</v>
      </c>
      <c r="B45">
        <v>3</v>
      </c>
      <c r="C45">
        <f t="shared" si="0"/>
        <v>0</v>
      </c>
      <c r="D45">
        <f t="shared" ca="1" si="30"/>
        <v>4.3938457152487342E-2</v>
      </c>
      <c r="E45">
        <f t="shared" ca="1" si="30"/>
        <v>0.20960391632340847</v>
      </c>
      <c r="F45">
        <f t="shared" ca="1" si="30"/>
        <v>0.37996421363316479</v>
      </c>
      <c r="G45">
        <f t="shared" ca="1" si="30"/>
        <v>0.70458344229395309</v>
      </c>
      <c r="H45">
        <f t="shared" ca="1" si="30"/>
        <v>0.18012163065769993</v>
      </c>
      <c r="I45">
        <f t="shared" ca="1" si="30"/>
        <v>0.67276320104442444</v>
      </c>
      <c r="M45" t="str">
        <f t="shared" ca="1" si="2"/>
        <v>안 지정 캐릭터 PP 영웅등급</v>
      </c>
      <c r="N45">
        <f t="shared" ca="1" si="3"/>
        <v>20960</v>
      </c>
      <c r="O45">
        <f t="shared" ca="1" si="4"/>
        <v>5</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1500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t="e">
        <f t="shared" ca="1" si="20"/>
        <v>#VALUE!</v>
      </c>
      <c r="BZ45" t="e">
        <f t="shared" ca="1" si="21"/>
        <v>#VALUE!</v>
      </c>
      <c r="CA45" t="s">
        <v>209</v>
      </c>
      <c r="CB45" t="str">
        <f>VLOOKUP($CA45,[2]ActorTable!$1:$1048576,MATCH("이름참고",[2]ActorTable!$1:$1,0),0)</f>
        <v>서린</v>
      </c>
    </row>
    <row r="46" spans="1:80">
      <c r="A46">
        <v>5</v>
      </c>
      <c r="B46">
        <v>4</v>
      </c>
      <c r="C46">
        <f t="shared" si="0"/>
        <v>0</v>
      </c>
      <c r="D46">
        <f t="shared" ca="1" si="30"/>
        <v>0.41079368216726253</v>
      </c>
      <c r="E46">
        <f t="shared" ca="1" si="30"/>
        <v>3.5014710148514538E-2</v>
      </c>
      <c r="F46">
        <f t="shared" ca="1" si="30"/>
        <v>0.17194289017278985</v>
      </c>
      <c r="G46">
        <f t="shared" ca="1" si="30"/>
        <v>0.5783475023152721</v>
      </c>
      <c r="H46">
        <f t="shared" ca="1" si="30"/>
        <v>0.80951509254819209</v>
      </c>
      <c r="I46">
        <f t="shared" ca="1" si="30"/>
        <v>0.60144538079112364</v>
      </c>
      <c r="M46" t="str">
        <f t="shared" ca="1" si="2"/>
        <v>안 지정 캐릭터 PP 일반등급</v>
      </c>
      <c r="N46">
        <f t="shared" ca="1" si="3"/>
        <v>3501</v>
      </c>
      <c r="O46">
        <f t="shared" ca="1" si="4"/>
        <v>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900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303</v>
      </c>
      <c r="AD46">
        <v>1</v>
      </c>
      <c r="AE46" t="s">
        <v>126</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0.9451890187285733</v>
      </c>
      <c r="E47">
        <f t="shared" ca="1" si="30"/>
        <v>0.48523846982078356</v>
      </c>
      <c r="F47">
        <f t="shared" ca="1" si="30"/>
        <v>0.70918993665594454</v>
      </c>
      <c r="G47">
        <f t="shared" ca="1" si="30"/>
        <v>0.38382527108992781</v>
      </c>
      <c r="H47">
        <f t="shared" ca="1" si="30"/>
        <v>0.67732792891495686</v>
      </c>
      <c r="I47">
        <f t="shared" ca="1" si="30"/>
        <v>0.45757803025787169</v>
      </c>
      <c r="M47" t="str">
        <f t="shared" ca="1" si="2"/>
        <v>안 지정 캐릭터 PP 일반등급</v>
      </c>
      <c r="N47">
        <f t="shared" ca="1" si="3"/>
        <v>48523</v>
      </c>
      <c r="O47">
        <f t="shared" ca="1" si="4"/>
        <v>8</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2400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14</v>
      </c>
      <c r="AE47" t="s">
        <v>305</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0.88597519684848969</v>
      </c>
      <c r="E48">
        <f t="shared" ca="1" si="30"/>
        <v>0.97003459198802489</v>
      </c>
      <c r="F48">
        <f t="shared" ca="1" si="30"/>
        <v>0.49221261956997853</v>
      </c>
      <c r="G48">
        <f t="shared" ca="1" si="30"/>
        <v>0.54470401935756763</v>
      </c>
      <c r="H48">
        <f t="shared" ca="1" si="30"/>
        <v>0.52852560838269791</v>
      </c>
      <c r="I48">
        <f t="shared" ca="1" si="30"/>
        <v>8.500410590390306E-2</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194</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0.39894419377798074</v>
      </c>
      <c r="E49">
        <f t="shared" ca="1" si="30"/>
        <v>0.52963934825322034</v>
      </c>
      <c r="F49">
        <f t="shared" ca="1" si="30"/>
        <v>0.76010957257085632</v>
      </c>
      <c r="G49">
        <f t="shared" ca="1" si="30"/>
        <v>4.0352735674486273E-2</v>
      </c>
      <c r="H49">
        <f t="shared" ca="1" si="30"/>
        <v>1.3142149817127913E-2</v>
      </c>
      <c r="I49">
        <f t="shared" ca="1" si="30"/>
        <v>0.61417002868839676</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t="e">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#VALUE!</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252</v>
      </c>
      <c r="W49">
        <v>1</v>
      </c>
      <c r="X49" t="s">
        <v>126</v>
      </c>
      <c r="Z49">
        <v>700</v>
      </c>
      <c r="AA49" t="str">
        <f t="shared" ca="1" si="6"/>
        <v>fe</v>
      </c>
      <c r="AB49" t="s">
        <v>82</v>
      </c>
      <c r="AC49" t="s">
        <v>207</v>
      </c>
      <c r="AD49">
        <v>1</v>
      </c>
      <c r="AE49" t="s">
        <v>126</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0.22827024666533213</v>
      </c>
      <c r="E50">
        <f t="shared" ca="1" si="30"/>
        <v>0.26579023358583276</v>
      </c>
      <c r="F50">
        <f t="shared" ca="1" si="30"/>
        <v>0.57223102825134198</v>
      </c>
      <c r="G50">
        <f t="shared" ca="1" si="30"/>
        <v>0.69754650620201764</v>
      </c>
      <c r="H50">
        <f t="shared" ca="1" si="30"/>
        <v>0.90788384115176657</v>
      </c>
      <c r="I50">
        <f t="shared" ca="1" si="30"/>
        <v>0.81231358606580983</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0.98762470257083157</v>
      </c>
      <c r="E51">
        <f t="shared" ca="1" si="30"/>
        <v>0.35950171078778692</v>
      </c>
      <c r="F51">
        <f t="shared" ca="1" si="30"/>
        <v>0.62438548291105678</v>
      </c>
      <c r="G51">
        <f t="shared" ca="1" si="30"/>
        <v>0.96618664141891342</v>
      </c>
      <c r="H51">
        <f t="shared" ca="1" si="30"/>
        <v>0.47255366579227409</v>
      </c>
      <c r="I51">
        <f t="shared" ca="1" si="30"/>
        <v>0.8690221095306595</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0.22892750497885561</v>
      </c>
      <c r="E52">
        <f t="shared" ca="1" si="31"/>
        <v>0.35238230905404844</v>
      </c>
      <c r="F52">
        <f t="shared" ca="1" si="31"/>
        <v>0.20116419292753129</v>
      </c>
      <c r="G52">
        <f t="shared" ca="1" si="31"/>
        <v>0.27271532199052129</v>
      </c>
      <c r="H52">
        <f t="shared" ca="1" si="31"/>
        <v>0.55808479663239829</v>
      </c>
      <c r="I52">
        <f t="shared" ca="1" si="31"/>
        <v>0.43973550805960415</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e">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#VALUE!</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0.11799973503230643</v>
      </c>
      <c r="E53">
        <f t="shared" ca="1" si="31"/>
        <v>0.5458077968447177</v>
      </c>
      <c r="F53">
        <f t="shared" ca="1" si="31"/>
        <v>3.0585802244068816E-2</v>
      </c>
      <c r="G53">
        <f t="shared" ca="1" si="31"/>
        <v>0.58807277466228747</v>
      </c>
      <c r="H53">
        <f t="shared" ca="1" si="31"/>
        <v>0.49331431623106747</v>
      </c>
      <c r="I53">
        <f t="shared" ca="1" si="31"/>
        <v>8.2988539631018599E-2</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196</v>
      </c>
      <c r="W53">
        <v>1</v>
      </c>
      <c r="X53" t="s">
        <v>126</v>
      </c>
      <c r="Z53">
        <v>7000</v>
      </c>
      <c r="AA53" t="str">
        <f t="shared" ca="1" si="6"/>
        <v>fe</v>
      </c>
      <c r="AB53" t="s">
        <v>82</v>
      </c>
      <c r="AC53" t="s">
        <v>196</v>
      </c>
      <c r="AD53">
        <v>1</v>
      </c>
      <c r="AE53" t="s">
        <v>126</v>
      </c>
      <c r="AG53">
        <v>7000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0.28924875065733968</v>
      </c>
      <c r="E54">
        <f t="shared" ca="1" si="31"/>
        <v>0.73342878035481451</v>
      </c>
      <c r="F54">
        <f t="shared" ca="1" si="31"/>
        <v>0.17497618160647566</v>
      </c>
      <c r="G54">
        <f t="shared" ca="1" si="31"/>
        <v>0.12902627605517625</v>
      </c>
      <c r="H54">
        <f t="shared" ca="1" si="31"/>
        <v>0.85114537920192201</v>
      </c>
      <c r="I54">
        <f t="shared" ca="1" si="31"/>
        <v>0.19867738791706158</v>
      </c>
      <c r="M54" t="str">
        <f t="shared" ca="1" si="2"/>
        <v>안 지정 캐릭터 PP 영웅등급</v>
      </c>
      <c r="N54">
        <f t="shared" ca="1" si="3"/>
        <v>73342</v>
      </c>
      <c r="O54">
        <f t="shared" ca="1" si="4"/>
        <v>11</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3300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206</v>
      </c>
      <c r="AD54">
        <v>1</v>
      </c>
      <c r="AE54" t="s">
        <v>130</v>
      </c>
      <c r="AG54">
        <v>4</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1.5133194709614495E-2</v>
      </c>
      <c r="E55">
        <f t="shared" ca="1" si="31"/>
        <v>0.63772090932061998</v>
      </c>
      <c r="F55">
        <f t="shared" ca="1" si="31"/>
        <v>0.17505619731249433</v>
      </c>
      <c r="G55">
        <f t="shared" ca="1" si="31"/>
        <v>0.80683922743624548</v>
      </c>
      <c r="H55">
        <f t="shared" ca="1" si="31"/>
        <v>0.60866496388747937</v>
      </c>
      <c r="I55">
        <f t="shared" ca="1" si="31"/>
        <v>0.99240276151544771</v>
      </c>
      <c r="M55" t="str">
        <f t="shared" ca="1" si="2"/>
        <v>안 지정 캐릭터 PP 영웅등급</v>
      </c>
      <c r="N55">
        <f t="shared" ca="1" si="3"/>
        <v>63772</v>
      </c>
      <c r="O55">
        <f t="shared" ca="1" si="4"/>
        <v>10</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3000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0.41774148245391307</v>
      </c>
      <c r="E56">
        <f t="shared" ca="1" si="31"/>
        <v>0.2181278369112748</v>
      </c>
      <c r="F56">
        <f t="shared" ca="1" si="31"/>
        <v>0.93831469743951812</v>
      </c>
      <c r="G56">
        <f t="shared" ca="1" si="31"/>
        <v>0.3908511298914763</v>
      </c>
      <c r="H56">
        <f t="shared" ca="1" si="31"/>
        <v>0.32847044827653016</v>
      </c>
      <c r="I56">
        <f t="shared" ca="1" si="31"/>
        <v>0.50502273948858034</v>
      </c>
      <c r="M56" t="str">
        <f t="shared" ca="1" si="2"/>
        <v>안 지정 캐릭터 PP 일반등급</v>
      </c>
      <c r="N56">
        <f t="shared" ca="1" si="3"/>
        <v>21812</v>
      </c>
      <c r="O56">
        <f t="shared" ca="1" si="4"/>
        <v>5</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1500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260</v>
      </c>
      <c r="AD56">
        <v>1</v>
      </c>
      <c r="AE56" t="s">
        <v>126</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0.11146401481746349</v>
      </c>
      <c r="E57">
        <f t="shared" ca="1" si="31"/>
        <v>0.41070788934907598</v>
      </c>
      <c r="F57">
        <f t="shared" ca="1" si="31"/>
        <v>0.67968206067003278</v>
      </c>
      <c r="G57">
        <f t="shared" ca="1" si="31"/>
        <v>0.96678539264906738</v>
      </c>
      <c r="H57">
        <f t="shared" ca="1" si="31"/>
        <v>0.62411766465117835</v>
      </c>
      <c r="I57">
        <f t="shared" ca="1" si="31"/>
        <v>0.82867868495091745</v>
      </c>
      <c r="M57" t="str">
        <f t="shared" ca="1" si="2"/>
        <v>지정 장비</v>
      </c>
      <c r="N57" t="e">
        <f t="shared" ca="1" si="3"/>
        <v>#VALUE!</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t="e">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#VALUE!</v>
      </c>
      <c r="S57" t="e">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#VALUE!</v>
      </c>
      <c r="T57" t="e">
        <f t="shared" ca="1" si="5"/>
        <v>#VALUE!</v>
      </c>
      <c r="U57" t="s">
        <v>91</v>
      </c>
      <c r="V57">
        <v>53507</v>
      </c>
      <c r="W57">
        <v>12</v>
      </c>
      <c r="X57" t="s">
        <v>126</v>
      </c>
      <c r="Z57">
        <v>1200</v>
      </c>
      <c r="AA57" t="str">
        <f t="shared" ca="1" si="6"/>
        <v>fe</v>
      </c>
      <c r="AB57" t="s">
        <v>82</v>
      </c>
      <c r="AC57" t="s">
        <v>254</v>
      </c>
      <c r="AD57">
        <v>1</v>
      </c>
      <c r="AE57" t="s">
        <v>126</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0.24926197166681596</v>
      </c>
      <c r="E58">
        <f t="shared" ca="1" si="31"/>
        <v>0.95553565218220982</v>
      </c>
      <c r="F58">
        <f t="shared" ca="1" si="31"/>
        <v>0.32190392121876088</v>
      </c>
      <c r="G58">
        <f t="shared" ca="1" si="31"/>
        <v>0.63968222026980248</v>
      </c>
      <c r="H58">
        <f t="shared" ca="1" si="31"/>
        <v>0.20920611089994956</v>
      </c>
      <c r="I58">
        <f t="shared" ca="1" si="31"/>
        <v>0.18868298218740753</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254</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0.89267013459188627</v>
      </c>
      <c r="E59">
        <f t="shared" ca="1" si="31"/>
        <v>9.4422013844913555E-2</v>
      </c>
      <c r="F59">
        <f t="shared" ca="1" si="31"/>
        <v>0.83158106439066226</v>
      </c>
      <c r="G59">
        <f t="shared" ca="1" si="31"/>
        <v>0.85078949329997045</v>
      </c>
      <c r="H59">
        <f t="shared" ca="1" si="31"/>
        <v>6.9189396812346704E-2</v>
      </c>
      <c r="I59">
        <f t="shared" ca="1" si="31"/>
        <v>0.18157778544821301</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189</v>
      </c>
      <c r="W59">
        <v>1</v>
      </c>
      <c r="X59" t="s">
        <v>126</v>
      </c>
      <c r="Z59">
        <v>7700</v>
      </c>
      <c r="AA59" t="str">
        <f t="shared" ca="1" si="6"/>
        <v>fe</v>
      </c>
      <c r="AB59" t="s">
        <v>82</v>
      </c>
      <c r="AC59" t="s">
        <v>189</v>
      </c>
      <c r="AD59">
        <v>1</v>
      </c>
      <c r="AE59" t="s">
        <v>126</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0.77746761618787263</v>
      </c>
      <c r="E60">
        <f t="shared" ca="1" si="31"/>
        <v>0.45584301717079978</v>
      </c>
      <c r="F60">
        <f t="shared" ca="1" si="31"/>
        <v>0.10732736576129831</v>
      </c>
      <c r="G60">
        <f t="shared" ca="1" si="31"/>
        <v>0.63907716107100854</v>
      </c>
      <c r="H60">
        <f t="shared" ca="1" si="31"/>
        <v>0.85528468054801809</v>
      </c>
      <c r="I60">
        <f t="shared" ca="1" si="31"/>
        <v>0.80752656788262356</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0.86336713837231494</v>
      </c>
      <c r="E61">
        <f t="shared" ca="1" si="31"/>
        <v>0.19382462851415361</v>
      </c>
      <c r="F61">
        <f t="shared" ca="1" si="31"/>
        <v>2.1564246953897359E-2</v>
      </c>
      <c r="G61">
        <f t="shared" ca="1" si="31"/>
        <v>0.76800916034472744</v>
      </c>
      <c r="H61">
        <f t="shared" ca="1" si="31"/>
        <v>0.40367534458170984</v>
      </c>
      <c r="I61">
        <f t="shared" ca="1" si="31"/>
        <v>0.92257118266558724</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0.4084095472741065</v>
      </c>
      <c r="E62">
        <f t="shared" ca="1" si="32"/>
        <v>0.10836759398625384</v>
      </c>
      <c r="F62">
        <f t="shared" ca="1" si="32"/>
        <v>0.47065007591843699</v>
      </c>
      <c r="G62">
        <f t="shared" ca="1" si="32"/>
        <v>0.99658165061484616</v>
      </c>
      <c r="H62">
        <f t="shared" ca="1" si="32"/>
        <v>0.25438239183368128</v>
      </c>
      <c r="I62">
        <f t="shared" ca="1" si="32"/>
        <v>0.17459318190327355</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201</v>
      </c>
      <c r="W62">
        <v>1</v>
      </c>
      <c r="X62" t="s">
        <v>130</v>
      </c>
      <c r="Z62">
        <v>5</v>
      </c>
      <c r="AA62" t="str">
        <f t="shared" ca="1" si="6"/>
        <v>fe</v>
      </c>
      <c r="AB62" t="s">
        <v>82</v>
      </c>
      <c r="AC62" t="s">
        <v>201</v>
      </c>
      <c r="AD62">
        <v>1</v>
      </c>
      <c r="AE62" t="s">
        <v>130</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0.94919793414172937</v>
      </c>
      <c r="E63">
        <f t="shared" ca="1" si="32"/>
        <v>0.30440711363829709</v>
      </c>
      <c r="F63">
        <f t="shared" ca="1" si="32"/>
        <v>0.89666603507507903</v>
      </c>
      <c r="G63">
        <f t="shared" ca="1" si="32"/>
        <v>0.61127016437754567</v>
      </c>
      <c r="H63">
        <f t="shared" ca="1" si="32"/>
        <v>0.18209754576255566</v>
      </c>
      <c r="I63">
        <f t="shared" ca="1" si="32"/>
        <v>2.6162796929882548E-2</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0.19247092773243946</v>
      </c>
      <c r="E64">
        <f t="shared" ca="1" si="32"/>
        <v>0.622452409798946</v>
      </c>
      <c r="F64">
        <f t="shared" ca="1" si="32"/>
        <v>0.87962961586308885</v>
      </c>
      <c r="G64">
        <f t="shared" ca="1" si="32"/>
        <v>0.33397161859287028</v>
      </c>
      <c r="H64">
        <f t="shared" ca="1" si="32"/>
        <v>0.59866864634861183</v>
      </c>
      <c r="I64">
        <f t="shared" ca="1" si="32"/>
        <v>0.19692031022432366</v>
      </c>
      <c r="M64" t="str">
        <f t="shared" ca="1" si="2"/>
        <v>안 지정 캐릭터 PP 영웅등급</v>
      </c>
      <c r="N64">
        <f t="shared" ca="1" si="3"/>
        <v>62245</v>
      </c>
      <c r="O64">
        <f t="shared" ca="1" si="4"/>
        <v>10</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3000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306</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0.39219028248528554</v>
      </c>
      <c r="E65">
        <f t="shared" ca="1" si="32"/>
        <v>0.312331952529459</v>
      </c>
      <c r="F65">
        <f t="shared" ca="1" si="32"/>
        <v>0.7565214752663777</v>
      </c>
      <c r="G65">
        <f t="shared" ca="1" si="32"/>
        <v>0.17636746977514517</v>
      </c>
      <c r="H65">
        <f t="shared" ca="1" si="32"/>
        <v>0.95712261994738101</v>
      </c>
      <c r="I65">
        <f t="shared" ca="1" si="32"/>
        <v>2.0358633879585142E-2</v>
      </c>
      <c r="M65" t="str">
        <f t="shared" ca="1" si="2"/>
        <v>안 지정 캐릭터 PP 일반등급</v>
      </c>
      <c r="N65">
        <f t="shared" ca="1" si="3"/>
        <v>31233</v>
      </c>
      <c r="O65">
        <f t="shared" ca="1" si="4"/>
        <v>6</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1800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0.68145983033631174</v>
      </c>
      <c r="E66">
        <f t="shared" ca="1" si="32"/>
        <v>7.321735205769464E-2</v>
      </c>
      <c r="F66">
        <f t="shared" ca="1" si="32"/>
        <v>0.99535659478117289</v>
      </c>
      <c r="G66">
        <f t="shared" ca="1" si="32"/>
        <v>0.53146509562229194</v>
      </c>
      <c r="H66">
        <f t="shared" ca="1" si="32"/>
        <v>0.42210270278615503</v>
      </c>
      <c r="I66">
        <f t="shared" ca="1" si="32"/>
        <v>0.6209481994819076</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7321</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0.11213632243014637</v>
      </c>
      <c r="E67">
        <f t="shared" ca="1" si="32"/>
        <v>0.30307394259707421</v>
      </c>
      <c r="F67">
        <f t="shared" ca="1" si="32"/>
        <v>0.98918918558864855</v>
      </c>
      <c r="G67">
        <f t="shared" ca="1" si="32"/>
        <v>0.82109947329143962</v>
      </c>
      <c r="H67">
        <f t="shared" ca="1" si="32"/>
        <v>0.23599145584693249</v>
      </c>
      <c r="I67">
        <f t="shared" ca="1" si="32"/>
        <v>0.52042326426543639</v>
      </c>
      <c r="M67" t="str">
        <f t="shared" ca="1" si="34"/>
        <v>지정 장비</v>
      </c>
      <c r="N67" t="e">
        <f t="shared" ca="1" si="35"/>
        <v>#VALUE!</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t="shared" ca="1" si="37"/>
        <v>#VALUE!</v>
      </c>
      <c r="U67" t="s">
        <v>82</v>
      </c>
      <c r="V67" t="s">
        <v>253</v>
      </c>
      <c r="W67">
        <v>1</v>
      </c>
      <c r="X67" t="s">
        <v>126</v>
      </c>
      <c r="Z67">
        <v>600</v>
      </c>
      <c r="AA67" t="str">
        <f t="shared" ca="1" si="38"/>
        <v>fe</v>
      </c>
      <c r="AB67" t="s">
        <v>82</v>
      </c>
      <c r="AC67" t="s">
        <v>253</v>
      </c>
      <c r="AD67">
        <v>1</v>
      </c>
      <c r="AE67" t="s">
        <v>126</v>
      </c>
      <c r="AG67">
        <v>600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0.60688154780273862</v>
      </c>
      <c r="E68">
        <f t="shared" ca="1" si="32"/>
        <v>0.37161534554131204</v>
      </c>
      <c r="F68">
        <f t="shared" ca="1" si="32"/>
        <v>0.75843776509607252</v>
      </c>
      <c r="G68">
        <f t="shared" ca="1" si="32"/>
        <v>0.55625361969517662</v>
      </c>
      <c r="H68">
        <f t="shared" ca="1" si="32"/>
        <v>0.39290464826191762</v>
      </c>
      <c r="I68">
        <f t="shared" ca="1" si="32"/>
        <v>0.60340990711314746</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254</v>
      </c>
      <c r="W68">
        <v>1</v>
      </c>
      <c r="X68" t="s">
        <v>126</v>
      </c>
      <c r="Z68">
        <v>7600</v>
      </c>
      <c r="AA68" t="str">
        <f t="shared" ca="1" si="38"/>
        <v>fe</v>
      </c>
      <c r="AB68" t="s">
        <v>82</v>
      </c>
      <c r="AC68" t="s">
        <v>246</v>
      </c>
      <c r="AD68">
        <v>1</v>
      </c>
      <c r="AE68" t="s">
        <v>130</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0.88078082387344536</v>
      </c>
      <c r="E69">
        <f t="shared" ca="1" si="32"/>
        <v>0.16755864882856375</v>
      </c>
      <c r="F69">
        <f t="shared" ca="1" si="32"/>
        <v>0.7034818802108751</v>
      </c>
      <c r="G69">
        <f t="shared" ca="1" si="32"/>
        <v>0.70898492567172122</v>
      </c>
      <c r="H69">
        <f t="shared" ca="1" si="32"/>
        <v>0.49021771547582405</v>
      </c>
      <c r="I69">
        <f t="shared" ca="1" si="32"/>
        <v>9.9761528466491445E-2</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0.3988464664973066</v>
      </c>
      <c r="E70">
        <f t="shared" ca="1" si="32"/>
        <v>0.74942587607269384</v>
      </c>
      <c r="F70">
        <f t="shared" ca="1" si="32"/>
        <v>0.84057863782979758</v>
      </c>
      <c r="G70">
        <f t="shared" ca="1" si="32"/>
        <v>0.12145537741796164</v>
      </c>
      <c r="H70">
        <f t="shared" ca="1" si="32"/>
        <v>0.69698278032583894</v>
      </c>
      <c r="I70">
        <f t="shared" ca="1" si="32"/>
        <v>0.79868203809116012</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0.24216975020182141</v>
      </c>
      <c r="E71">
        <f t="shared" ca="1" si="32"/>
        <v>0.57688534049127371</v>
      </c>
      <c r="F71">
        <f t="shared" ca="1" si="32"/>
        <v>0.98676518816403191</v>
      </c>
      <c r="G71">
        <f t="shared" ca="1" si="32"/>
        <v>0.20328858472825995</v>
      </c>
      <c r="H71">
        <f t="shared" ca="1" si="32"/>
        <v>0.20711618985620461</v>
      </c>
      <c r="I71">
        <f t="shared" ca="1" si="32"/>
        <v>0.54604989661842229</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0.46882364622849226</v>
      </c>
      <c r="E72">
        <f t="shared" ca="1" si="49"/>
        <v>0.3772491196933323</v>
      </c>
      <c r="F72">
        <f t="shared" ca="1" si="49"/>
        <v>0.71358323283863045</v>
      </c>
      <c r="G72">
        <f t="shared" ca="1" si="49"/>
        <v>0.30283206935779128</v>
      </c>
      <c r="H72">
        <f t="shared" ca="1" si="49"/>
        <v>0.94580954372969739</v>
      </c>
      <c r="I72">
        <f t="shared" ca="1" si="49"/>
        <v>0.77805712839900099</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e">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#VALUE!</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261</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0.91381296158273861</v>
      </c>
      <c r="E73">
        <f t="shared" ca="1" si="49"/>
        <v>0.18273419202611785</v>
      </c>
      <c r="F73">
        <f t="shared" ca="1" si="49"/>
        <v>0.47476356375895568</v>
      </c>
      <c r="G73">
        <f t="shared" ca="1" si="49"/>
        <v>0.62305108174307977</v>
      </c>
      <c r="H73">
        <f t="shared" ca="1" si="49"/>
        <v>0.54077974927752326</v>
      </c>
      <c r="I73">
        <f t="shared" ca="1" si="49"/>
        <v>0.41387464605595647</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243</v>
      </c>
      <c r="W73">
        <v>1</v>
      </c>
      <c r="X73" t="s">
        <v>126</v>
      </c>
      <c r="Z73">
        <v>7000</v>
      </c>
      <c r="AA73" t="str">
        <f t="shared" ca="1" si="38"/>
        <v>fe</v>
      </c>
      <c r="AB73" t="s">
        <v>82</v>
      </c>
      <c r="AC73" t="s">
        <v>243</v>
      </c>
      <c r="AD73">
        <v>1</v>
      </c>
      <c r="AE73" t="s">
        <v>126</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0.35282021141310516</v>
      </c>
      <c r="E74">
        <f t="shared" ca="1" si="49"/>
        <v>3.7663770464786639E-2</v>
      </c>
      <c r="F74">
        <f t="shared" ca="1" si="49"/>
        <v>5.3644478544272456E-3</v>
      </c>
      <c r="G74">
        <f t="shared" ca="1" si="49"/>
        <v>0.8709867174722763</v>
      </c>
      <c r="H74">
        <f t="shared" ca="1" si="49"/>
        <v>0.51349323789850787</v>
      </c>
      <c r="I74">
        <f t="shared" ca="1" si="49"/>
        <v>0.97114012051482757</v>
      </c>
      <c r="M74" t="str">
        <f t="shared" ca="1" si="34"/>
        <v>안 지정 캐릭터 PP 영웅등급</v>
      </c>
      <c r="N74">
        <f t="shared" ca="1" si="35"/>
        <v>3766</v>
      </c>
      <c r="O74">
        <f t="shared" ca="1" si="36"/>
        <v>3</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194</v>
      </c>
      <c r="AD74">
        <v>1</v>
      </c>
      <c r="AE74" t="s">
        <v>126</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0.70004038654667111</v>
      </c>
      <c r="E75">
        <f t="shared" ca="1" si="49"/>
        <v>0.28453588600215363</v>
      </c>
      <c r="F75">
        <f t="shared" ca="1" si="49"/>
        <v>0.94911860124936753</v>
      </c>
      <c r="G75">
        <f t="shared" ca="1" si="49"/>
        <v>0.65791087540495086</v>
      </c>
      <c r="H75">
        <f t="shared" ca="1" si="49"/>
        <v>0.46548628751191901</v>
      </c>
      <c r="I75">
        <f t="shared" ca="1" si="49"/>
        <v>0.89834970761629418</v>
      </c>
      <c r="M75" t="str">
        <f t="shared" ca="1" si="34"/>
        <v>안 지정 캐릭터 PP 일반등급</v>
      </c>
      <c r="N75">
        <f t="shared" ca="1" si="35"/>
        <v>28453</v>
      </c>
      <c r="O75">
        <f t="shared" ca="1" si="36"/>
        <v>6</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1800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261</v>
      </c>
      <c r="AD75">
        <v>1</v>
      </c>
      <c r="AE75" t="s">
        <v>130</v>
      </c>
      <c r="AG75">
        <v>11</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0.97579186378307325</v>
      </c>
      <c r="E76">
        <f t="shared" ca="1" si="49"/>
        <v>0.8786459787697839</v>
      </c>
      <c r="F76">
        <f t="shared" ca="1" si="49"/>
        <v>0.43027431850465314</v>
      </c>
      <c r="G76">
        <f t="shared" ca="1" si="49"/>
        <v>0.75934089808300587</v>
      </c>
      <c r="H76">
        <f t="shared" ca="1" si="49"/>
        <v>0.87215737858831011</v>
      </c>
      <c r="I76">
        <f t="shared" ca="1" si="49"/>
        <v>0.18897001334180863</v>
      </c>
      <c r="M76" t="str">
        <f t="shared" ca="1" si="34"/>
        <v>안 지정 캐릭터 PP 일반등급</v>
      </c>
      <c r="N76">
        <f t="shared" ca="1" si="35"/>
        <v>87864</v>
      </c>
      <c r="O76">
        <f t="shared" ca="1" si="36"/>
        <v>13</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3900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0.88247820387523601</v>
      </c>
      <c r="E77">
        <f t="shared" ca="1" si="49"/>
        <v>0.90464104029514014</v>
      </c>
      <c r="F77">
        <f t="shared" ca="1" si="49"/>
        <v>0.55001749582530179</v>
      </c>
      <c r="G77">
        <f t="shared" ca="1" si="49"/>
        <v>0.95323570338026187</v>
      </c>
      <c r="H77">
        <f t="shared" ca="1" si="49"/>
        <v>0.5620351237548058</v>
      </c>
      <c r="I77">
        <f t="shared" ca="1" si="49"/>
        <v>0.18709700708629196</v>
      </c>
      <c r="M77" t="str">
        <f t="shared" ca="1" si="34"/>
        <v>안 지정 캐릭터 PP 일반등급</v>
      </c>
      <c r="N77">
        <f t="shared" ca="1" si="35"/>
        <v>90464</v>
      </c>
      <c r="O77">
        <f t="shared" ca="1" si="36"/>
        <v>13</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3900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186</v>
      </c>
      <c r="W77">
        <v>1</v>
      </c>
      <c r="X77" t="s">
        <v>130</v>
      </c>
      <c r="Z77">
        <v>96</v>
      </c>
      <c r="AA77" t="str">
        <f t="shared" ca="1" si="38"/>
        <v>fe</v>
      </c>
      <c r="AB77" t="s">
        <v>82</v>
      </c>
      <c r="AC77" t="s">
        <v>254</v>
      </c>
      <c r="AD77">
        <v>1</v>
      </c>
      <c r="AE77" t="s">
        <v>126</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1.7200455761675504E-2</v>
      </c>
      <c r="E78">
        <f t="shared" ca="1" si="49"/>
        <v>0.22584012159876254</v>
      </c>
      <c r="F78">
        <f t="shared" ca="1" si="49"/>
        <v>0.2710436823955924</v>
      </c>
      <c r="G78">
        <f t="shared" ca="1" si="49"/>
        <v>0.18777075674295751</v>
      </c>
      <c r="H78">
        <f t="shared" ca="1" si="49"/>
        <v>0.61947537566503974</v>
      </c>
      <c r="I78">
        <f t="shared" ca="1" si="49"/>
        <v>0.86647162714225157</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DI</v>
      </c>
      <c r="Q78" t="e">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#VALUE!</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194</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0.88070835528975899</v>
      </c>
      <c r="E79">
        <f t="shared" ca="1" si="49"/>
        <v>0.92478306473205607</v>
      </c>
      <c r="F79">
        <f t="shared" ca="1" si="49"/>
        <v>0.5829787099902568</v>
      </c>
      <c r="G79">
        <f t="shared" ca="1" si="49"/>
        <v>0.1292896474751003</v>
      </c>
      <c r="H79">
        <f t="shared" ca="1" si="49"/>
        <v>0.33578535517343655</v>
      </c>
      <c r="I79">
        <f t="shared" ca="1" si="49"/>
        <v>8.0378002795306269E-2</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DI</v>
      </c>
      <c r="Q79" t="e">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#VALUE!</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254</v>
      </c>
      <c r="W79">
        <v>1</v>
      </c>
      <c r="X79" t="s">
        <v>126</v>
      </c>
      <c r="Z79">
        <v>7300</v>
      </c>
      <c r="AA79" t="str">
        <f t="shared" ca="1" si="38"/>
        <v>fe</v>
      </c>
      <c r="AB79" t="s">
        <v>82</v>
      </c>
      <c r="AC79" t="s">
        <v>186</v>
      </c>
      <c r="AD79">
        <v>1</v>
      </c>
      <c r="AE79" t="s">
        <v>130</v>
      </c>
      <c r="AG79">
        <v>96</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0.88627435804610422</v>
      </c>
      <c r="E80">
        <f t="shared" ca="1" si="49"/>
        <v>0.47874106432543861</v>
      </c>
      <c r="F80">
        <f t="shared" ca="1" si="49"/>
        <v>0.57070258730878587</v>
      </c>
      <c r="G80">
        <f t="shared" ca="1" si="49"/>
        <v>0.24053655201565327</v>
      </c>
      <c r="H80">
        <f t="shared" ca="1" si="49"/>
        <v>6.6702528080405554E-2</v>
      </c>
      <c r="I80">
        <f t="shared" ca="1" si="49"/>
        <v>1.3865652795933658E-2</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0.79247681218026467</v>
      </c>
      <c r="E81">
        <f t="shared" ca="1" si="49"/>
        <v>5.9807890652872842E-2</v>
      </c>
      <c r="F81">
        <f t="shared" ca="1" si="49"/>
        <v>0.73057457904031586</v>
      </c>
      <c r="G81">
        <f t="shared" ca="1" si="49"/>
        <v>0.30847942912124304</v>
      </c>
      <c r="H81">
        <f t="shared" ca="1" si="49"/>
        <v>0.3363126085263608</v>
      </c>
      <c r="I81">
        <f t="shared" ca="1" si="49"/>
        <v>0.90593665398012202</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0.44106191333994926</v>
      </c>
      <c r="E82">
        <f t="shared" ca="1" si="50"/>
        <v>0.94820752201053882</v>
      </c>
      <c r="F82">
        <f t="shared" ca="1" si="50"/>
        <v>0.14322388933968988</v>
      </c>
      <c r="G82">
        <f t="shared" ca="1" si="50"/>
        <v>0.55160230478396388</v>
      </c>
      <c r="H82">
        <f t="shared" ca="1" si="50"/>
        <v>0.51272312195051684</v>
      </c>
      <c r="I82">
        <f t="shared" ca="1" si="50"/>
        <v>0.83614749202918093</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261</v>
      </c>
      <c r="W82">
        <v>1</v>
      </c>
      <c r="X82" t="s">
        <v>130</v>
      </c>
      <c r="Z82">
        <v>11</v>
      </c>
      <c r="AA82" t="str">
        <f t="shared" ca="1" si="38"/>
        <v>fe</v>
      </c>
      <c r="AB82" t="s">
        <v>82</v>
      </c>
      <c r="AC82" t="s">
        <v>307</v>
      </c>
      <c r="AD82">
        <v>1</v>
      </c>
      <c r="AE82" t="s">
        <v>130</v>
      </c>
      <c r="AG82">
        <v>11</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0.71987062722430761</v>
      </c>
      <c r="E83">
        <f t="shared" ca="1" si="50"/>
        <v>0.66228805160636606</v>
      </c>
      <c r="F83">
        <f t="shared" ca="1" si="50"/>
        <v>0.63710205031154443</v>
      </c>
      <c r="G83">
        <f t="shared" ca="1" si="50"/>
        <v>0.92825964820624984</v>
      </c>
      <c r="H83">
        <f t="shared" ca="1" si="50"/>
        <v>0.6502844258843925</v>
      </c>
      <c r="I83">
        <f t="shared" ca="1" si="50"/>
        <v>0.51736997667051521</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8.1946870787378723E-2</v>
      </c>
      <c r="E84">
        <f t="shared" ca="1" si="50"/>
        <v>0.27891247636975625</v>
      </c>
      <c r="F84">
        <f t="shared" ca="1" si="50"/>
        <v>0.30567019203357693</v>
      </c>
      <c r="G84">
        <f t="shared" ca="1" si="50"/>
        <v>7.6994622020855275E-2</v>
      </c>
      <c r="H84">
        <f t="shared" ca="1" si="50"/>
        <v>0.84734586177354287</v>
      </c>
      <c r="I84">
        <f t="shared" ca="1" si="50"/>
        <v>0.69926592020073519</v>
      </c>
      <c r="M84" t="str">
        <f t="shared" ca="1" si="34"/>
        <v>안 지정 캐릭터 PP 영웅등급</v>
      </c>
      <c r="N84">
        <f t="shared" ca="1" si="35"/>
        <v>27891</v>
      </c>
      <c r="O84">
        <f t="shared" ca="1" si="36"/>
        <v>6</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1800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0.64300199936739821</v>
      </c>
      <c r="E85">
        <f t="shared" ca="1" si="50"/>
        <v>0.74874732310776859</v>
      </c>
      <c r="F85">
        <f t="shared" ca="1" si="50"/>
        <v>0.2782608584472317</v>
      </c>
      <c r="G85">
        <f t="shared" ca="1" si="50"/>
        <v>0.44793103641969256</v>
      </c>
      <c r="H85">
        <f t="shared" ca="1" si="50"/>
        <v>0.19334184065535098</v>
      </c>
      <c r="I85">
        <f t="shared" ca="1" si="50"/>
        <v>0.48529961906956953</v>
      </c>
      <c r="M85" t="str">
        <f t="shared" ca="1" si="34"/>
        <v>안 지정 캐릭터 PP 일반등급</v>
      </c>
      <c r="N85">
        <f t="shared" ca="1" si="35"/>
        <v>74874</v>
      </c>
      <c r="O85">
        <f t="shared" ca="1" si="36"/>
        <v>11</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3300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308</v>
      </c>
      <c r="AD85">
        <v>1</v>
      </c>
      <c r="AE85" t="s">
        <v>126</v>
      </c>
      <c r="AG85">
        <v>7900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0.1048096212736398</v>
      </c>
      <c r="E86">
        <f t="shared" ca="1" si="50"/>
        <v>0.967284920104446</v>
      </c>
      <c r="F86">
        <f t="shared" ca="1" si="50"/>
        <v>0.12097332606659317</v>
      </c>
      <c r="G86">
        <f t="shared" ca="1" si="50"/>
        <v>0.1628471339181663</v>
      </c>
      <c r="H86">
        <f t="shared" ca="1" si="50"/>
        <v>0.52637934644863738</v>
      </c>
      <c r="I86">
        <f t="shared" ca="1" si="50"/>
        <v>0.83050393880013851</v>
      </c>
      <c r="M86" t="str">
        <f t="shared" ca="1" si="34"/>
        <v>안 지정 캐릭터 PP 일반등급</v>
      </c>
      <c r="N86">
        <f t="shared" ca="1" si="35"/>
        <v>96728</v>
      </c>
      <c r="O86">
        <f t="shared" ca="1" si="36"/>
        <v>14</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4200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203</v>
      </c>
      <c r="AD86">
        <v>1</v>
      </c>
      <c r="AE86" t="s">
        <v>126</v>
      </c>
      <c r="AG86">
        <v>1900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0.491731748686561</v>
      </c>
      <c r="E87">
        <f t="shared" ca="1" si="50"/>
        <v>0.14953596167839456</v>
      </c>
      <c r="F87">
        <f t="shared" ca="1" si="50"/>
        <v>2.8627675889059234E-2</v>
      </c>
      <c r="G87">
        <f t="shared" ca="1" si="50"/>
        <v>0.86560933436605081</v>
      </c>
      <c r="H87">
        <f t="shared" ca="1" si="50"/>
        <v>0.56095870371081791</v>
      </c>
      <c r="I87">
        <f t="shared" ca="1" si="50"/>
        <v>0.31825817234716891</v>
      </c>
      <c r="M87" t="str">
        <f t="shared" ca="1" si="34"/>
        <v>지정 장비</v>
      </c>
      <c r="N87" t="e">
        <f t="shared" ca="1" si="35"/>
        <v>#VALUE!</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t="e">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#VALUE!</v>
      </c>
      <c r="S87" t="e">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#VALUE!</v>
      </c>
      <c r="T87" t="e">
        <f t="shared" ca="1" si="37"/>
        <v>#VALUE!</v>
      </c>
      <c r="U87" t="s">
        <v>82</v>
      </c>
      <c r="V87" t="s">
        <v>203</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7.5917810364987348E-2</v>
      </c>
      <c r="E88">
        <f t="shared" ca="1" si="50"/>
        <v>0.78398478894924239</v>
      </c>
      <c r="F88">
        <f t="shared" ca="1" si="50"/>
        <v>0.34298833917724691</v>
      </c>
      <c r="G88">
        <f t="shared" ca="1" si="50"/>
        <v>0.12498157299546453</v>
      </c>
      <c r="H88">
        <f t="shared" ca="1" si="50"/>
        <v>0.12229992472006501</v>
      </c>
      <c r="I88">
        <f t="shared" ca="1" si="50"/>
        <v>0.64070841108618748</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DI</v>
      </c>
      <c r="Q88" t="e">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#VALUE!</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241</v>
      </c>
      <c r="W88">
        <v>1</v>
      </c>
      <c r="X88" t="s">
        <v>126</v>
      </c>
      <c r="Z88">
        <v>29300</v>
      </c>
      <c r="AA88" t="str">
        <f t="shared" ca="1" si="38"/>
        <v>fe</v>
      </c>
      <c r="AB88" t="s">
        <v>82</v>
      </c>
      <c r="AC88" t="s">
        <v>241</v>
      </c>
      <c r="AD88">
        <v>1</v>
      </c>
      <c r="AE88" t="s">
        <v>126</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0.65657768978022324</v>
      </c>
      <c r="E89">
        <f t="shared" ca="1" si="50"/>
        <v>0.75746466208615848</v>
      </c>
      <c r="F89">
        <f t="shared" ca="1" si="50"/>
        <v>0.40609049447975432</v>
      </c>
      <c r="G89">
        <f t="shared" ca="1" si="50"/>
        <v>0.79031815659996651</v>
      </c>
      <c r="H89">
        <f t="shared" ca="1" si="50"/>
        <v>0.41191987226279347</v>
      </c>
      <c r="I89">
        <f t="shared" ca="1" si="50"/>
        <v>0.14207320256064326</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261</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0.18349408222420582</v>
      </c>
      <c r="E90">
        <f t="shared" ca="1" si="50"/>
        <v>0.97713455968310414</v>
      </c>
      <c r="F90">
        <f t="shared" ca="1" si="50"/>
        <v>0.62070276971944238</v>
      </c>
      <c r="G90">
        <f t="shared" ca="1" si="50"/>
        <v>0.70671564704054302</v>
      </c>
      <c r="H90">
        <f t="shared" ca="1" si="50"/>
        <v>0.25054781883777733</v>
      </c>
      <c r="I90">
        <f t="shared" ca="1" si="50"/>
        <v>0.96511225414251178</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0.39455062393663065</v>
      </c>
      <c r="E91">
        <f t="shared" ca="1" si="50"/>
        <v>0.38174703880677152</v>
      </c>
      <c r="F91">
        <f t="shared" ca="1" si="50"/>
        <v>0.13192351734385388</v>
      </c>
      <c r="G91">
        <f t="shared" ca="1" si="50"/>
        <v>0.23834829154085524</v>
      </c>
      <c r="H91">
        <f t="shared" ca="1" si="50"/>
        <v>0.49936598597239845</v>
      </c>
      <c r="I91">
        <f t="shared" ca="1" si="50"/>
        <v>0.40431655051914384</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4.6069187629091957E-2</v>
      </c>
      <c r="E92">
        <f t="shared" ca="1" si="51"/>
        <v>9.1663406144816051E-2</v>
      </c>
      <c r="F92">
        <f t="shared" ca="1" si="51"/>
        <v>0.41362144282438562</v>
      </c>
      <c r="G92">
        <f t="shared" ca="1" si="51"/>
        <v>0.66844649079933494</v>
      </c>
      <c r="H92">
        <f t="shared" ca="1" si="51"/>
        <v>0.32385171500650045</v>
      </c>
      <c r="I92">
        <f t="shared" ca="1" si="51"/>
        <v>0.68520114735946136</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195</v>
      </c>
      <c r="W92">
        <v>1</v>
      </c>
      <c r="X92" t="s">
        <v>126</v>
      </c>
      <c r="Z92">
        <v>900</v>
      </c>
      <c r="AA92" t="str">
        <f t="shared" ca="1" si="38"/>
        <v>fe</v>
      </c>
      <c r="AB92" t="s">
        <v>82</v>
      </c>
      <c r="AC92" t="s">
        <v>195</v>
      </c>
      <c r="AD92">
        <v>1</v>
      </c>
      <c r="AE92" t="s">
        <v>126</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0.93530897760960485</v>
      </c>
      <c r="E93">
        <f t="shared" ca="1" si="51"/>
        <v>0.54802085803224199</v>
      </c>
      <c r="F93">
        <f t="shared" ca="1" si="51"/>
        <v>0.12745000680191543</v>
      </c>
      <c r="G93">
        <f t="shared" ca="1" si="51"/>
        <v>0.47613853106687931</v>
      </c>
      <c r="H93">
        <f t="shared" ca="1" si="51"/>
        <v>0.15472164693785584</v>
      </c>
      <c r="I93">
        <f t="shared" ca="1" si="51"/>
        <v>0.93091906698923721</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e">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#VALUE!</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278</v>
      </c>
      <c r="W93">
        <v>1</v>
      </c>
      <c r="X93" t="s">
        <v>126</v>
      </c>
      <c r="Z93">
        <v>1200</v>
      </c>
      <c r="AA93" t="str">
        <f t="shared" ca="1" si="38"/>
        <v>fe</v>
      </c>
      <c r="AB93" t="s">
        <v>82</v>
      </c>
      <c r="AC93" t="s">
        <v>278</v>
      </c>
      <c r="AD93">
        <v>1</v>
      </c>
      <c r="AE93" t="s">
        <v>126</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0.99760182502316652</v>
      </c>
      <c r="E94">
        <f t="shared" ca="1" si="51"/>
        <v>0.75356196534470643</v>
      </c>
      <c r="F94">
        <f t="shared" ca="1" si="51"/>
        <v>0.12395612851849114</v>
      </c>
      <c r="G94">
        <f t="shared" ca="1" si="51"/>
        <v>0.84476215064422833</v>
      </c>
      <c r="H94">
        <f t="shared" ca="1" si="51"/>
        <v>0.88115920935706593</v>
      </c>
      <c r="I94">
        <f t="shared" ca="1" si="51"/>
        <v>0.18197688176500348</v>
      </c>
      <c r="M94" t="str">
        <f t="shared" ca="1" si="34"/>
        <v>안 지정 캐릭터 PP 영웅등급</v>
      </c>
      <c r="N94">
        <f t="shared" ca="1" si="35"/>
        <v>75356</v>
      </c>
      <c r="O94">
        <f t="shared" ca="1" si="36"/>
        <v>12</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3600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0.91879502781715583</v>
      </c>
      <c r="E95">
        <f t="shared" ca="1" si="51"/>
        <v>0.13727521279759658</v>
      </c>
      <c r="F95">
        <f t="shared" ca="1" si="51"/>
        <v>0.87258824649290023</v>
      </c>
      <c r="G95">
        <f t="shared" ca="1" si="51"/>
        <v>0.61829974641071728</v>
      </c>
      <c r="H95">
        <f t="shared" ca="1" si="51"/>
        <v>0.42420209694876998</v>
      </c>
      <c r="I95">
        <f t="shared" ca="1" si="51"/>
        <v>0.78172995137126422</v>
      </c>
      <c r="M95" t="str">
        <f t="shared" ca="1" si="34"/>
        <v>안 지정 캐릭터 PP 일반등급</v>
      </c>
      <c r="N95">
        <f t="shared" ca="1" si="35"/>
        <v>13727</v>
      </c>
      <c r="O95">
        <f t="shared" ca="1" si="36"/>
        <v>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0.12095988611871855</v>
      </c>
      <c r="E96">
        <f t="shared" ca="1" si="51"/>
        <v>0.66597387970814637</v>
      </c>
      <c r="F96">
        <f t="shared" ca="1" si="51"/>
        <v>0.82466333244380952</v>
      </c>
      <c r="G96">
        <f t="shared" ca="1" si="51"/>
        <v>0.9450685884537432</v>
      </c>
      <c r="H96">
        <f t="shared" ca="1" si="51"/>
        <v>0.87841416626033253</v>
      </c>
      <c r="I96">
        <f t="shared" ca="1" si="51"/>
        <v>0.93068304744127062</v>
      </c>
      <c r="M96" t="str">
        <f t="shared" ca="1" si="34"/>
        <v>안 지정 캐릭터 PP 일반등급</v>
      </c>
      <c r="N96">
        <f t="shared" ca="1" si="35"/>
        <v>66597</v>
      </c>
      <c r="O96">
        <f t="shared" ca="1" si="36"/>
        <v>10</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3000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0.59411596273072653</v>
      </c>
      <c r="E97">
        <f t="shared" ca="1" si="51"/>
        <v>2.8222807103218006E-2</v>
      </c>
      <c r="F97">
        <f t="shared" ca="1" si="51"/>
        <v>2.8780133583597545E-2</v>
      </c>
      <c r="G97">
        <f t="shared" ca="1" si="51"/>
        <v>0.29568396220491322</v>
      </c>
      <c r="H97">
        <f t="shared" ca="1" si="51"/>
        <v>0.11063849820399962</v>
      </c>
      <c r="I97">
        <f t="shared" ca="1" si="51"/>
        <v>4.3256924358089033E-2</v>
      </c>
      <c r="M97" t="str">
        <f t="shared" ca="1" si="34"/>
        <v>안 지정 캐릭터 PP 영웅등급</v>
      </c>
      <c r="N97">
        <f t="shared" ca="1" si="35"/>
        <v>2822</v>
      </c>
      <c r="O97">
        <f t="shared" ca="1" si="36"/>
        <v>3</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900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199</v>
      </c>
      <c r="W97">
        <v>1</v>
      </c>
      <c r="X97" t="s">
        <v>126</v>
      </c>
      <c r="Z97">
        <v>3300</v>
      </c>
      <c r="AA97" t="str">
        <f t="shared" ca="1" si="38"/>
        <v>fe</v>
      </c>
      <c r="AB97" t="s">
        <v>82</v>
      </c>
      <c r="AC97" t="s">
        <v>199</v>
      </c>
      <c r="AD97">
        <v>1</v>
      </c>
      <c r="AE97" t="s">
        <v>126</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0.42855424047893265</v>
      </c>
      <c r="E98">
        <f t="shared" ca="1" si="51"/>
        <v>0.37336917072791809</v>
      </c>
      <c r="F98">
        <f t="shared" ca="1" si="51"/>
        <v>0.63228589616238562</v>
      </c>
      <c r="G98">
        <f t="shared" ca="1" si="51"/>
        <v>0.92453128839191978</v>
      </c>
      <c r="H98">
        <f t="shared" ca="1" si="51"/>
        <v>0.27222460054855302</v>
      </c>
      <c r="I98">
        <f t="shared" ca="1" si="51"/>
        <v>0.95668512233728242</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250</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0.33164538573778901</v>
      </c>
      <c r="E99">
        <f t="shared" ca="1" si="51"/>
        <v>0.76230416037639825</v>
      </c>
      <c r="F99">
        <f t="shared" ca="1" si="51"/>
        <v>0.19245455697450831</v>
      </c>
      <c r="G99">
        <f t="shared" ca="1" si="51"/>
        <v>0.65274970271125321</v>
      </c>
      <c r="H99">
        <f t="shared" ca="1" si="51"/>
        <v>0.37948337320391556</v>
      </c>
      <c r="I99">
        <f t="shared" ca="1" si="51"/>
        <v>0.87012583491641493</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197</v>
      </c>
      <c r="W99">
        <v>1</v>
      </c>
      <c r="X99" t="s">
        <v>126</v>
      </c>
      <c r="Z99">
        <v>22300</v>
      </c>
      <c r="AA99" t="str">
        <f t="shared" ca="1" si="38"/>
        <v>fe</v>
      </c>
      <c r="AB99" t="s">
        <v>82</v>
      </c>
      <c r="AC99" t="s">
        <v>197</v>
      </c>
      <c r="AD99">
        <v>1</v>
      </c>
      <c r="AE99" t="s">
        <v>126</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0.59936412993721222</v>
      </c>
      <c r="E100">
        <f t="shared" ca="1" si="51"/>
        <v>0.82583561714584208</v>
      </c>
      <c r="F100">
        <f t="shared" ca="1" si="51"/>
        <v>0.39902111913616234</v>
      </c>
      <c r="G100">
        <f t="shared" ca="1" si="51"/>
        <v>0.50946370561190679</v>
      </c>
      <c r="H100">
        <f t="shared" ca="1" si="51"/>
        <v>0.50325315708617002</v>
      </c>
      <c r="I100">
        <f t="shared" ca="1" si="51"/>
        <v>0.70854804514183201</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313</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0.26036676808559489</v>
      </c>
      <c r="E101">
        <f t="shared" ca="1" si="51"/>
        <v>0.17482771364068772</v>
      </c>
      <c r="F101">
        <f t="shared" ca="1" si="51"/>
        <v>0.84050044124772993</v>
      </c>
      <c r="G101">
        <f t="shared" ca="1" si="51"/>
        <v>0.53740562797743463</v>
      </c>
      <c r="H101">
        <f t="shared" ca="1" si="51"/>
        <v>0.70645370829675147</v>
      </c>
      <c r="I101">
        <f t="shared" ca="1" si="51"/>
        <v>2.7829889855127687E-2</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312</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0.57140240877418136</v>
      </c>
      <c r="E102">
        <f t="shared" ca="1" si="52"/>
        <v>0.29152958284557506</v>
      </c>
      <c r="F102">
        <f t="shared" ca="1" si="52"/>
        <v>0.73268203005040233</v>
      </c>
      <c r="G102">
        <f t="shared" ca="1" si="52"/>
        <v>0.54599662584015685</v>
      </c>
      <c r="H102">
        <f t="shared" ca="1" si="52"/>
        <v>0.14645499570770049</v>
      </c>
      <c r="I102">
        <f t="shared" ca="1" si="52"/>
        <v>0.86555452485791506</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130</v>
      </c>
      <c r="Z102">
        <v>29</v>
      </c>
      <c r="AA102" t="str">
        <f t="shared" ca="1" si="38"/>
        <v>fe</v>
      </c>
      <c r="AB102" t="s">
        <v>82</v>
      </c>
      <c r="AC102" t="s">
        <v>242</v>
      </c>
      <c r="AD102">
        <v>1</v>
      </c>
      <c r="AE102" t="s">
        <v>126</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0.4062670378736768</v>
      </c>
      <c r="E103">
        <f t="shared" ca="1" si="52"/>
        <v>0.37800830428226873</v>
      </c>
      <c r="F103">
        <f t="shared" ca="1" si="52"/>
        <v>3.4812951001341408E-2</v>
      </c>
      <c r="G103">
        <f t="shared" ca="1" si="52"/>
        <v>0.29163741912986174</v>
      </c>
      <c r="H103">
        <f t="shared" ca="1" si="52"/>
        <v>0.34646088569181832</v>
      </c>
      <c r="I103">
        <f t="shared" ca="1" si="52"/>
        <v>0.8787299915576906</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e">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#VALUE!</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204</v>
      </c>
      <c r="W103">
        <v>1</v>
      </c>
      <c r="X103" t="s">
        <v>130</v>
      </c>
      <c r="Z103">
        <v>16</v>
      </c>
      <c r="AA103" t="str">
        <f t="shared" ca="1" si="38"/>
        <v>uph</v>
      </c>
      <c r="AB103" t="s">
        <v>91</v>
      </c>
      <c r="AC103">
        <v>18914</v>
      </c>
      <c r="AD103">
        <v>11</v>
      </c>
      <c r="AE103" t="s">
        <v>310</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0.90434573077029112</v>
      </c>
      <c r="E104">
        <f t="shared" ca="1" si="52"/>
        <v>0.33971067291586821</v>
      </c>
      <c r="F104">
        <f t="shared" ca="1" si="52"/>
        <v>2.9058370005071832E-2</v>
      </c>
      <c r="G104">
        <f t="shared" ca="1" si="52"/>
        <v>0.50250563275928617</v>
      </c>
      <c r="H104">
        <f t="shared" ca="1" si="52"/>
        <v>0.91261214766085297</v>
      </c>
      <c r="I104">
        <f t="shared" ca="1" si="52"/>
        <v>0.47147950471259636</v>
      </c>
      <c r="M104" t="str">
        <f t="shared" ca="1" si="34"/>
        <v>안 지정 캐릭터 PP 영웅등급</v>
      </c>
      <c r="N104">
        <f t="shared" ca="1" si="35"/>
        <v>33971</v>
      </c>
      <c r="O104">
        <f t="shared" ca="1" si="36"/>
        <v>7</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2100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202</v>
      </c>
      <c r="AD104">
        <v>1</v>
      </c>
      <c r="AE104" t="s">
        <v>126</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0.99133521477052255</v>
      </c>
      <c r="E105">
        <f t="shared" ca="1" si="52"/>
        <v>0.80934863851853844</v>
      </c>
      <c r="F105">
        <f t="shared" ca="1" si="52"/>
        <v>0.25308933458761917</v>
      </c>
      <c r="G105">
        <f t="shared" ca="1" si="52"/>
        <v>0.1594653091482412</v>
      </c>
      <c r="H105">
        <f t="shared" ca="1" si="52"/>
        <v>4.8032248794261823E-2</v>
      </c>
      <c r="I105">
        <f t="shared" ca="1" si="52"/>
        <v>0.28651627578024041</v>
      </c>
      <c r="M105" t="str">
        <f t="shared" ca="1" si="34"/>
        <v>안 지정 캐릭터 PP 일반등급</v>
      </c>
      <c r="N105">
        <f t="shared" ca="1" si="35"/>
        <v>80934</v>
      </c>
      <c r="O105">
        <f t="shared" ca="1" si="36"/>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3600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309</v>
      </c>
      <c r="AD105">
        <v>1</v>
      </c>
      <c r="AE105" t="s">
        <v>310</v>
      </c>
      <c r="AF105">
        <v>179</v>
      </c>
      <c r="AG105">
        <v>149</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0.97392336072840313</v>
      </c>
      <c r="E106">
        <f t="shared" ca="1" si="52"/>
        <v>0.58947005407186204</v>
      </c>
      <c r="F106">
        <f t="shared" ca="1" si="52"/>
        <v>0.916737992484564</v>
      </c>
      <c r="G106">
        <f t="shared" ca="1" si="52"/>
        <v>0.58187796532612679</v>
      </c>
      <c r="H106">
        <f t="shared" ca="1" si="52"/>
        <v>0.18217937960579123</v>
      </c>
      <c r="I106">
        <f t="shared" ca="1" si="52"/>
        <v>0.8996249490404471</v>
      </c>
      <c r="M106" t="str">
        <f t="shared" ca="1" si="34"/>
        <v>안 지정 캐릭터 PP 일반등급</v>
      </c>
      <c r="N106">
        <f t="shared" ca="1" si="35"/>
        <v>58947</v>
      </c>
      <c r="O106">
        <f t="shared" ca="1" si="36"/>
        <v>10</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3000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0.11748044618892728</v>
      </c>
      <c r="E107">
        <f t="shared" ca="1" si="52"/>
        <v>0.73620443529564894</v>
      </c>
      <c r="F107">
        <f t="shared" ca="1" si="52"/>
        <v>0.19093973019426669</v>
      </c>
      <c r="G107">
        <f t="shared" ca="1" si="52"/>
        <v>0.88360152061344377</v>
      </c>
      <c r="H107">
        <f t="shared" ca="1" si="52"/>
        <v>0.2011945349845482</v>
      </c>
      <c r="I107">
        <f t="shared" ca="1" si="52"/>
        <v>0.55582327568374412</v>
      </c>
      <c r="M107" t="str">
        <f t="shared" ca="1" si="34"/>
        <v>지정 장비</v>
      </c>
      <c r="N107" t="e">
        <f t="shared" ca="1" si="35"/>
        <v>#VALUE!</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t="e">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#VALUE!</v>
      </c>
      <c r="S107" t="e">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#VALUE!</v>
      </c>
      <c r="T107" t="e">
        <f t="shared" ca="1" si="37"/>
        <v>#VALUE!</v>
      </c>
      <c r="U107" t="s">
        <v>92</v>
      </c>
      <c r="V107">
        <v>60496</v>
      </c>
      <c r="W107">
        <v>12</v>
      </c>
      <c r="X107" t="s">
        <v>126</v>
      </c>
      <c r="Z107">
        <v>1200</v>
      </c>
      <c r="AA107" t="str">
        <f t="shared" ca="1" si="38"/>
        <v>fe</v>
      </c>
      <c r="AB107" t="s">
        <v>82</v>
      </c>
      <c r="AC107" t="s">
        <v>204</v>
      </c>
      <c r="AD107">
        <v>1</v>
      </c>
      <c r="AE107" t="s">
        <v>130</v>
      </c>
      <c r="AG107">
        <v>16</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0.75266033738686822</v>
      </c>
      <c r="E108">
        <f t="shared" ca="1" si="52"/>
        <v>0.12795608002282521</v>
      </c>
      <c r="F108">
        <f t="shared" ca="1" si="52"/>
        <v>0.5670611896519735</v>
      </c>
      <c r="G108">
        <f t="shared" ca="1" si="52"/>
        <v>0.6171464819587329</v>
      </c>
      <c r="H108">
        <f t="shared" ca="1" si="52"/>
        <v>0.58032415680470484</v>
      </c>
      <c r="I108">
        <f t="shared" ca="1" si="52"/>
        <v>0.74362115547084917</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111</v>
      </c>
      <c r="W108">
        <v>1</v>
      </c>
      <c r="X108" t="s">
        <v>126</v>
      </c>
      <c r="Z108">
        <v>3200</v>
      </c>
      <c r="AA108" t="str">
        <f t="shared" ca="1" si="38"/>
        <v>fe</v>
      </c>
      <c r="AB108" t="s">
        <v>82</v>
      </c>
      <c r="AC108" t="s">
        <v>311</v>
      </c>
      <c r="AD108">
        <v>1</v>
      </c>
      <c r="AE108" t="s">
        <v>126</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0.62719753312959714</v>
      </c>
      <c r="E109">
        <f t="shared" ca="1" si="52"/>
        <v>0.40392849414366105</v>
      </c>
      <c r="F109">
        <f t="shared" ca="1" si="52"/>
        <v>0.11866273531773397</v>
      </c>
      <c r="G109">
        <f t="shared" ca="1" si="52"/>
        <v>0.61745156419401093</v>
      </c>
      <c r="H109">
        <f t="shared" ca="1" si="52"/>
        <v>0.85449431143726373</v>
      </c>
      <c r="I109">
        <f t="shared" ca="1" si="52"/>
        <v>0.9617434108257692</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202</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0.33490460877644201</v>
      </c>
      <c r="E110">
        <f t="shared" ca="1" si="52"/>
        <v>0.90311353964003727</v>
      </c>
      <c r="F110">
        <f t="shared" ca="1" si="52"/>
        <v>0.80360163613437396</v>
      </c>
      <c r="G110">
        <f t="shared" ca="1" si="52"/>
        <v>0.98078375354881264</v>
      </c>
      <c r="H110">
        <f t="shared" ca="1" si="52"/>
        <v>0.33808606340108516</v>
      </c>
      <c r="I110">
        <f t="shared" ca="1" si="52"/>
        <v>0.78399670797564769</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314</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0.80116953211581554</v>
      </c>
      <c r="E111">
        <f t="shared" ca="1" si="52"/>
        <v>0.85623038906543969</v>
      </c>
      <c r="F111">
        <f t="shared" ca="1" si="52"/>
        <v>0.73200163773043914</v>
      </c>
      <c r="G111">
        <f t="shared" ca="1" si="52"/>
        <v>0.17308218406935461</v>
      </c>
      <c r="H111">
        <f t="shared" ca="1" si="52"/>
        <v>0.44527894167603577</v>
      </c>
      <c r="I111">
        <f t="shared" ca="1" si="52"/>
        <v>0.6629957718663716</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314</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0.96317222278456027</v>
      </c>
      <c r="E112">
        <f t="shared" ca="1" si="53"/>
        <v>0.67534675332680427</v>
      </c>
      <c r="F112">
        <f t="shared" ca="1" si="53"/>
        <v>0.42773022897368496</v>
      </c>
      <c r="G112">
        <f t="shared" ca="1" si="53"/>
        <v>0.80182737121554049</v>
      </c>
      <c r="H112">
        <f t="shared" ca="1" si="53"/>
        <v>0.49580828916315245</v>
      </c>
      <c r="I112">
        <f t="shared" ca="1" si="53"/>
        <v>0.92473515278267937</v>
      </c>
      <c r="M112" t="str">
        <f t="shared" ca="1" si="34"/>
        <v>캐릭터 상자 영웅등급</v>
      </c>
      <c r="N112" t="str">
        <f t="shared" ca="1" si="35"/>
        <v>삭제</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149</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130</v>
      </c>
      <c r="Z112">
        <v>149</v>
      </c>
      <c r="AA112" t="str">
        <f t="shared" ca="1" si="38"/>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t="shared" ca="1" si="42"/>
        <v>{"dy":12,"sl":0,"tp":"uph","vl":"52969","cn":10,"pt":"GO","pr":3000}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4.2353200609039243E-2</v>
      </c>
      <c r="E113">
        <f t="shared" ca="1" si="53"/>
        <v>0.8727130711451011</v>
      </c>
      <c r="F113">
        <f t="shared" ca="1" si="53"/>
        <v>0.99886911495935504</v>
      </c>
      <c r="G113">
        <f t="shared" ca="1" si="53"/>
        <v>0.96296963581091866</v>
      </c>
      <c r="H113">
        <f t="shared" ca="1" si="53"/>
        <v>0.55724586142224641</v>
      </c>
      <c r="I113">
        <f t="shared" ca="1" si="53"/>
        <v>0.22423931684030263</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192</v>
      </c>
      <c r="W113">
        <v>1</v>
      </c>
      <c r="X113" t="s">
        <v>126</v>
      </c>
      <c r="Z113">
        <v>1200</v>
      </c>
      <c r="AA113" t="str">
        <f t="shared" ca="1" si="38"/>
        <v>fe</v>
      </c>
      <c r="AB113" t="s">
        <v>82</v>
      </c>
      <c r="AC113" t="s">
        <v>192</v>
      </c>
      <c r="AD113">
        <v>1</v>
      </c>
      <c r="AE113" t="s">
        <v>126</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t="shared" ca="1" si="42"/>
        <v>{"dy":12,"sl":1,"tp":"fe","vl":"Equip2102","cn":1,"pt":"GO","pr":1200}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0.46515825685713608</v>
      </c>
      <c r="E114">
        <f t="shared" ca="1" si="53"/>
        <v>0.51838151198597682</v>
      </c>
      <c r="F114">
        <f t="shared" ca="1" si="53"/>
        <v>7.1612082045874326E-3</v>
      </c>
      <c r="G114">
        <f t="shared" ca="1" si="53"/>
        <v>0.44896487584112932</v>
      </c>
      <c r="H114">
        <f t="shared" ca="1" si="53"/>
        <v>0.73818007889786008</v>
      </c>
      <c r="I114">
        <f t="shared" ca="1" si="53"/>
        <v>0.70482990207753604</v>
      </c>
      <c r="M114" t="str">
        <f t="shared" ca="1" si="34"/>
        <v>안 지정 캐릭터 PP 영웅등급</v>
      </c>
      <c r="N114">
        <f t="shared" ca="1" si="35"/>
        <v>51838</v>
      </c>
      <c r="O114">
        <f t="shared" ca="1" si="36"/>
        <v>9</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2700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t="shared" ca="1" si="42"/>
        <v>{"dy":12,"sl":2,"tp":"upn","vl":"19697","cn":12,"pt":"GO","pr":3600}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0.12240453449105348</v>
      </c>
      <c r="E115">
        <f t="shared" ca="1" si="53"/>
        <v>0.76039258465758963</v>
      </c>
      <c r="F115">
        <f t="shared" ca="1" si="53"/>
        <v>0.73598259119699261</v>
      </c>
      <c r="G115">
        <f t="shared" ca="1" si="53"/>
        <v>0.49598718191914248</v>
      </c>
      <c r="H115">
        <f t="shared" ca="1" si="53"/>
        <v>0.42532100330830203</v>
      </c>
      <c r="I115">
        <f t="shared" ca="1" si="53"/>
        <v>0.83757628928335937</v>
      </c>
      <c r="M115" t="str">
        <f t="shared" ca="1" si="34"/>
        <v>안 지정 캐릭터 PP 영웅등급</v>
      </c>
      <c r="N115">
        <f t="shared" ca="1" si="35"/>
        <v>76039</v>
      </c>
      <c r="O115">
        <f t="shared" ca="1" si="36"/>
        <v>12</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3600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fe</v>
      </c>
      <c r="AB115" t="s">
        <v>82</v>
      </c>
      <c r="AC115" t="s">
        <v>376</v>
      </c>
      <c r="AD115">
        <v>1</v>
      </c>
      <c r="AE115" t="s">
        <v>126</v>
      </c>
      <c r="AG115">
        <v>1000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t="shared" ca="1" si="42"/>
        <v>{"dy":12,"sl":3,"tp":"fe","vl":"Equip4102","cn":1,"pt":"GO","pr":1000}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8.1019853477232839E-2</v>
      </c>
      <c r="E116">
        <f t="shared" ca="1" si="53"/>
        <v>0.90498616414144384</v>
      </c>
      <c r="F116">
        <f t="shared" ca="1" si="53"/>
        <v>5.4152019348335911E-2</v>
      </c>
      <c r="G116">
        <f t="shared" ca="1" si="53"/>
        <v>0.97725261229322224</v>
      </c>
      <c r="H116">
        <f t="shared" ca="1" si="53"/>
        <v>0.78139542867895517</v>
      </c>
      <c r="I116">
        <f t="shared" ca="1" si="53"/>
        <v>0.83633398438916617</v>
      </c>
      <c r="M116" t="str">
        <f t="shared" ca="1" si="34"/>
        <v>안 지정 캐릭터 PP 일반등급</v>
      </c>
      <c r="N116">
        <f t="shared" ca="1" si="35"/>
        <v>90498</v>
      </c>
      <c r="O116">
        <f t="shared" ca="1" si="36"/>
        <v>13</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3900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375</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t="shared" ca="1" si="42"/>
        <v>{"dy":12,"sl":4,"tp":"upn","vl":"69726","cn":13,"pt":"DI","pr":5}</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0.13499404508995561</v>
      </c>
      <c r="E117">
        <f t="shared" ca="1" si="53"/>
        <v>0.47130262209636786</v>
      </c>
      <c r="F117">
        <f t="shared" ca="1" si="53"/>
        <v>0.44326326924830173</v>
      </c>
      <c r="G117">
        <f t="shared" ca="1" si="53"/>
        <v>0.41041341011262622</v>
      </c>
      <c r="H117">
        <f t="shared" ca="1" si="53"/>
        <v>0.51997136083208717</v>
      </c>
      <c r="I117">
        <f t="shared" ca="1" si="53"/>
        <v>0.87818422853243927</v>
      </c>
      <c r="M117" t="str">
        <f t="shared" ca="1" si="34"/>
        <v>지정 장비</v>
      </c>
      <c r="N117" t="e">
        <f t="shared" ca="1" si="35"/>
        <v>#VALUE!</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t="e">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#VALUE!</v>
      </c>
      <c r="S117" t="e">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#VALUE!</v>
      </c>
      <c r="T117" t="e">
        <f t="shared" ca="1" si="37"/>
        <v>#VALUE!</v>
      </c>
      <c r="U117" t="s">
        <v>91</v>
      </c>
      <c r="V117">
        <v>67379</v>
      </c>
      <c r="W117">
        <v>13</v>
      </c>
      <c r="X117" t="s">
        <v>126</v>
      </c>
      <c r="Z117">
        <v>1300</v>
      </c>
      <c r="AA117" t="str">
        <f t="shared" ca="1" si="38"/>
        <v>fe</v>
      </c>
      <c r="AB117" t="s">
        <v>82</v>
      </c>
      <c r="AC117" t="s">
        <v>184</v>
      </c>
      <c r="AD117">
        <v>1</v>
      </c>
      <c r="AE117" t="s">
        <v>126</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t="shared" ca="1" si="42"/>
        <v>{"dy":12,"sl":5,"tp":"fe","vl":"Equip6102","cn":1,"pt":"GO","pr":3100}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0.13376664248042658</v>
      </c>
      <c r="E118">
        <f t="shared" ca="1" si="53"/>
        <v>0.70796880730471701</v>
      </c>
      <c r="F118">
        <f t="shared" ca="1" si="53"/>
        <v>0.49912728276867679</v>
      </c>
      <c r="G118">
        <f t="shared" ca="1" si="53"/>
        <v>7.3039991840362362E-3</v>
      </c>
      <c r="H118">
        <f t="shared" ca="1" si="53"/>
        <v>0.25170173565794685</v>
      </c>
      <c r="I118">
        <f t="shared" ca="1" si="53"/>
        <v>0.94749269361019417</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DI</v>
      </c>
      <c r="Q118" t="e">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#VALUE!</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248</v>
      </c>
      <c r="W118">
        <v>1</v>
      </c>
      <c r="X118" t="s">
        <v>126</v>
      </c>
      <c r="Z118">
        <v>9600</v>
      </c>
      <c r="AA118" t="str">
        <f t="shared" ca="1" si="38"/>
        <v>fe</v>
      </c>
      <c r="AB118" t="s">
        <v>82</v>
      </c>
      <c r="AC118" t="s">
        <v>248</v>
      </c>
      <c r="AD118">
        <v>1</v>
      </c>
      <c r="AE118" t="s">
        <v>126</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t="shared" ca="1" si="42"/>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0.33535116289242306</v>
      </c>
      <c r="E119">
        <f t="shared" ca="1" si="53"/>
        <v>0.66873986972211763</v>
      </c>
      <c r="F119">
        <f t="shared" ca="1" si="53"/>
        <v>0.22133417548986445</v>
      </c>
      <c r="G119">
        <f t="shared" ca="1" si="53"/>
        <v>0.8551514716131644</v>
      </c>
      <c r="H119">
        <f t="shared" ca="1" si="53"/>
        <v>0.32032045298445255</v>
      </c>
      <c r="I119">
        <f t="shared" ca="1" si="53"/>
        <v>0.29844174922317146</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296</v>
      </c>
      <c r="W119">
        <v>1</v>
      </c>
      <c r="X119" t="s">
        <v>126</v>
      </c>
      <c r="Z119">
        <v>5300</v>
      </c>
      <c r="AA119" t="str">
        <f t="shared" ca="1" si="38"/>
        <v>fe</v>
      </c>
      <c r="AB119" t="s">
        <v>82</v>
      </c>
      <c r="AC119" t="s">
        <v>373</v>
      </c>
      <c r="AD119">
        <v>1</v>
      </c>
      <c r="AE119" t="s">
        <v>126</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t="shared" ca="1" si="42"/>
        <v>{"dy":12,"sl":7,"tp":"fe","vl":"Equip8002","cn":1,"pt":"GO","pr":5300}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0.82201647231942299</v>
      </c>
      <c r="E120">
        <f t="shared" ca="1" si="53"/>
        <v>0.78161329956098757</v>
      </c>
      <c r="F120">
        <f t="shared" ca="1" si="53"/>
        <v>0.85383021597392961</v>
      </c>
      <c r="G120">
        <f t="shared" ca="1" si="53"/>
        <v>0.94205940419707357</v>
      </c>
      <c r="H120">
        <f t="shared" ca="1" si="53"/>
        <v>0.57377343870203334</v>
      </c>
      <c r="I120">
        <f t="shared" ca="1" si="53"/>
        <v>0.39181216708192401</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0.52904755794928504</v>
      </c>
      <c r="E121">
        <f t="shared" ca="1" si="53"/>
        <v>0.77834136288955891</v>
      </c>
      <c r="F121">
        <f t="shared" ca="1" si="53"/>
        <v>0.66329547899497387</v>
      </c>
      <c r="G121">
        <f t="shared" ca="1" si="53"/>
        <v>0.355733424220676</v>
      </c>
      <c r="H121">
        <f t="shared" ca="1" si="53"/>
        <v>0.76225441565944962</v>
      </c>
      <c r="I121">
        <f t="shared" ca="1" si="53"/>
        <v>0.54636609117784385</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0.18938569320998055</v>
      </c>
      <c r="E122">
        <f t="shared" ca="1" si="54"/>
        <v>0.35424614617877193</v>
      </c>
      <c r="F122">
        <f t="shared" ca="1" si="54"/>
        <v>0.80982722438317023</v>
      </c>
      <c r="G122">
        <f t="shared" ca="1" si="54"/>
        <v>0.71791901104001843</v>
      </c>
      <c r="H122">
        <f t="shared" ca="1" si="54"/>
        <v>0.26379872951057592</v>
      </c>
      <c r="I122">
        <f t="shared" ca="1" si="54"/>
        <v>0.76498425507341061</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252</v>
      </c>
      <c r="W122">
        <v>1</v>
      </c>
      <c r="X122" t="s">
        <v>126</v>
      </c>
      <c r="Z122">
        <v>900</v>
      </c>
      <c r="AA122" t="str">
        <f t="shared" ca="1" si="38"/>
        <v>fe</v>
      </c>
      <c r="AB122" t="s">
        <v>82</v>
      </c>
      <c r="AC122" t="s">
        <v>252</v>
      </c>
      <c r="AD122">
        <v>1</v>
      </c>
      <c r="AE122" t="s">
        <v>126</v>
      </c>
      <c r="AG122">
        <v>900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t="shared" ca="1" si="42"/>
        <v>{"dy":13,"sl":0,"tp":"fe","vl":"Equip1001","cn":1,"pt":"GO","pr":900}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0.72943212394321277</v>
      </c>
      <c r="E123">
        <f t="shared" ca="1" si="54"/>
        <v>0.7794109774106418</v>
      </c>
      <c r="F123">
        <f t="shared" ca="1" si="54"/>
        <v>0.11198378320157365</v>
      </c>
      <c r="G123">
        <f t="shared" ca="1" si="54"/>
        <v>0.81856682103501688</v>
      </c>
      <c r="H123">
        <f t="shared" ca="1" si="54"/>
        <v>0.71958292972702764</v>
      </c>
      <c r="I123">
        <f t="shared" ca="1" si="54"/>
        <v>0.31881224179715195</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253</v>
      </c>
      <c r="W123">
        <v>1</v>
      </c>
      <c r="X123" t="s">
        <v>126</v>
      </c>
      <c r="Z123">
        <v>900</v>
      </c>
      <c r="AA123" t="str">
        <f t="shared" ca="1" si="38"/>
        <v>fe</v>
      </c>
      <c r="AB123" t="s">
        <v>82</v>
      </c>
      <c r="AC123" t="s">
        <v>253</v>
      </c>
      <c r="AD123">
        <v>1</v>
      </c>
      <c r="AE123" t="s">
        <v>126</v>
      </c>
      <c r="AG123">
        <v>900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t="shared" ca="1" si="42"/>
        <v>{"dy":13,"sl":1,"tp":"fe","vl":"Equip3001","cn":1,"pt":"GO","pr":900}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0.92922252850822107</v>
      </c>
      <c r="E124">
        <f t="shared" ca="1" si="54"/>
        <v>0.54357599240742005</v>
      </c>
      <c r="F124">
        <f t="shared" ca="1" si="54"/>
        <v>0.17307324210397135</v>
      </c>
      <c r="G124">
        <f t="shared" ca="1" si="54"/>
        <v>0.20276845512645847</v>
      </c>
      <c r="H124">
        <f t="shared" ca="1" si="54"/>
        <v>0.6421505673594422</v>
      </c>
      <c r="I124">
        <f t="shared" ca="1" si="54"/>
        <v>6.479034876629608E-2</v>
      </c>
      <c r="M124" t="str">
        <f t="shared" ca="1" si="34"/>
        <v>안 지정 캐릭터 PP 영웅등급</v>
      </c>
      <c r="N124">
        <f t="shared" ca="1" si="35"/>
        <v>54357</v>
      </c>
      <c r="O124">
        <f t="shared" ca="1" si="36"/>
        <v>9</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2700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126</v>
      </c>
      <c r="Z124">
        <v>900</v>
      </c>
      <c r="AA124" t="str">
        <f t="shared" ca="1" si="38"/>
        <v>fe</v>
      </c>
      <c r="AB124" t="s">
        <v>82</v>
      </c>
      <c r="AC124" t="s">
        <v>102</v>
      </c>
      <c r="AD124">
        <v>1</v>
      </c>
      <c r="AE124" t="s">
        <v>130</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t="shared" ca="1" si="42"/>
        <v>{"dy":13,"sl":2,"tp":"fe","vl":"Equip2301","cn":1,"pt":"DI","pr":10}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8.3884071652118308E-2</v>
      </c>
      <c r="E125">
        <f t="shared" ca="1" si="54"/>
        <v>0.57496958624269268</v>
      </c>
      <c r="F125">
        <f t="shared" ca="1" si="54"/>
        <v>0.97127848335579314</v>
      </c>
      <c r="G125">
        <f t="shared" ca="1" si="54"/>
        <v>0.11827299812412095</v>
      </c>
      <c r="H125">
        <f t="shared" ca="1" si="54"/>
        <v>2.2712285914066821E-2</v>
      </c>
      <c r="I125">
        <f t="shared" ca="1" si="54"/>
        <v>0.42252857041054515</v>
      </c>
      <c r="M125" t="str">
        <f t="shared" ca="1" si="34"/>
        <v>안 지정 캐릭터 PP 영웅등급</v>
      </c>
      <c r="N125">
        <f t="shared" ca="1" si="35"/>
        <v>57496</v>
      </c>
      <c r="O125">
        <f t="shared" ca="1" si="36"/>
        <v>9</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2700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fe</v>
      </c>
      <c r="AB125" t="s">
        <v>82</v>
      </c>
      <c r="AC125" t="s">
        <v>385</v>
      </c>
      <c r="AD125">
        <v>1</v>
      </c>
      <c r="AE125" t="s">
        <v>130</v>
      </c>
      <c r="AF125">
        <v>189</v>
      </c>
      <c r="AG125">
        <v>99</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전설</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t="shared" ca="1" si="42"/>
        <v>{"dy":13,"sl":3,"tp":"fe","vl":"Equip0402","cn":1,"pt":"DI","pp":189,"pr":99}</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0.74250622978690262</v>
      </c>
      <c r="E126">
        <f t="shared" ca="1" si="54"/>
        <v>5.7636243612876337E-3</v>
      </c>
      <c r="F126">
        <f t="shared" ca="1" si="54"/>
        <v>0.21108179329364529</v>
      </c>
      <c r="G126">
        <f t="shared" ca="1" si="54"/>
        <v>0.58099467889295142</v>
      </c>
      <c r="H126">
        <f t="shared" ca="1" si="54"/>
        <v>0.37066240991815347</v>
      </c>
      <c r="I126">
        <f t="shared" ca="1" si="54"/>
        <v>0.78065202495156194</v>
      </c>
      <c r="M126" t="str">
        <f t="shared" ca="1" si="34"/>
        <v>안 지정 캐릭터 PP 일반등급</v>
      </c>
      <c r="N126">
        <f t="shared" ca="1" si="35"/>
        <v>576</v>
      </c>
      <c r="O126">
        <f t="shared" ca="1" si="36"/>
        <v>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fe</v>
      </c>
      <c r="AB126" t="s">
        <v>82</v>
      </c>
      <c r="AC126" t="s">
        <v>207</v>
      </c>
      <c r="AD126">
        <v>1</v>
      </c>
      <c r="AE126" t="s">
        <v>126</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0.28381457291429169</v>
      </c>
      <c r="E127">
        <f t="shared" ca="1" si="54"/>
        <v>0.67844209254196386</v>
      </c>
      <c r="F127">
        <f t="shared" ca="1" si="54"/>
        <v>0.44691694487910072</v>
      </c>
      <c r="G127">
        <f t="shared" ca="1" si="54"/>
        <v>0.98361666998177555</v>
      </c>
      <c r="H127">
        <f t="shared" ca="1" si="54"/>
        <v>0.41991091277886239</v>
      </c>
      <c r="I127">
        <f t="shared" ca="1" si="54"/>
        <v>0.94940970243098266</v>
      </c>
      <c r="M127" t="str">
        <f t="shared" ca="1" si="34"/>
        <v>지정 장비</v>
      </c>
      <c r="N127" t="e">
        <f t="shared" ca="1" si="35"/>
        <v>#VALUE!</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t="e">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#VALUE!</v>
      </c>
      <c r="S127" t="e">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#VALUE!</v>
      </c>
      <c r="T127" t="e">
        <f t="shared" ca="1" si="37"/>
        <v>#VALUE!</v>
      </c>
      <c r="U127" t="s">
        <v>82</v>
      </c>
      <c r="V127" t="s">
        <v>198</v>
      </c>
      <c r="W127">
        <v>1</v>
      </c>
      <c r="X127" t="s">
        <v>126</v>
      </c>
      <c r="Z127">
        <v>7100</v>
      </c>
      <c r="AA127" t="str">
        <f t="shared" ca="1" si="38"/>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t="shared" ca="1" si="42"/>
        <v>{"dy":13,"sl":5,"tp":"uph","vl":"12663","cn":9,"pt":"GO","pr":2700}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0.51385765230556169</v>
      </c>
      <c r="E128">
        <f t="shared" ca="1" si="54"/>
        <v>0.35262338611709765</v>
      </c>
      <c r="F128">
        <f t="shared" ca="1" si="54"/>
        <v>0.87396038705918921</v>
      </c>
      <c r="G128">
        <f t="shared" ca="1" si="54"/>
        <v>0.4201166523595169</v>
      </c>
      <c r="H128">
        <f t="shared" ca="1" si="54"/>
        <v>0.51399996799505132</v>
      </c>
      <c r="I128">
        <f t="shared" ca="1" si="54"/>
        <v>0.36552703748211923</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207</v>
      </c>
      <c r="W128">
        <v>1</v>
      </c>
      <c r="X128" t="s">
        <v>126</v>
      </c>
      <c r="Z128">
        <v>3300</v>
      </c>
      <c r="AA128" t="str">
        <f t="shared" ca="1" si="38"/>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t="shared" ca="1" si="42"/>
        <v>{"dy":13,"sl":6,"tp":"uph","vl":"29794","cn":10,"pt":"GO","pr":3000}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0.33878169089938914</v>
      </c>
      <c r="E129">
        <f t="shared" ca="1" si="54"/>
        <v>1.9538877000932042E-2</v>
      </c>
      <c r="F129">
        <f t="shared" ca="1" si="54"/>
        <v>0.53918403459763931</v>
      </c>
      <c r="G129">
        <f t="shared" ca="1" si="54"/>
        <v>0.55361014582231793</v>
      </c>
      <c r="H129">
        <f t="shared" ca="1" si="54"/>
        <v>0.70493536304057591</v>
      </c>
      <c r="I129">
        <f t="shared" ca="1" si="54"/>
        <v>0.10201611553409895</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243</v>
      </c>
      <c r="W129">
        <v>1</v>
      </c>
      <c r="X129" t="s">
        <v>130</v>
      </c>
      <c r="Z129">
        <v>10</v>
      </c>
      <c r="AA129" t="str">
        <f t="shared" ca="1" si="38"/>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t="shared" ca="1" si="42"/>
        <v>{"dy":13,"sl":7,"tp":"upn","vl":"75071","cn":13,"pt":"GO","pr":3900}</v>
      </c>
    </row>
    <row r="130" spans="1:40">
      <c r="A130">
        <v>13</v>
      </c>
      <c r="B130">
        <v>8</v>
      </c>
      <c r="C130">
        <f t="shared" ref="C130:C193" si="55">IF(B130&lt;=9,0,
IF(B130=10,1,2))</f>
        <v>0</v>
      </c>
      <c r="D130">
        <f t="shared" ca="1" si="54"/>
        <v>0.52251207755025164</v>
      </c>
      <c r="E130">
        <f t="shared" ca="1" si="54"/>
        <v>7.6663529051049562E-2</v>
      </c>
      <c r="F130">
        <f t="shared" ca="1" si="54"/>
        <v>0.51784294690712473</v>
      </c>
      <c r="G130">
        <f t="shared" ca="1" si="54"/>
        <v>0.34384639256481131</v>
      </c>
      <c r="H130">
        <f t="shared" ca="1" si="54"/>
        <v>0.90808300185060176</v>
      </c>
      <c r="I130">
        <f t="shared" ca="1" si="54"/>
        <v>0.37962239144600562</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0.25411211772291953</v>
      </c>
      <c r="E131">
        <f t="shared" ca="1" si="54"/>
        <v>0.58207571220818999</v>
      </c>
      <c r="F131">
        <f t="shared" ca="1" si="54"/>
        <v>2.0679102241722536E-2</v>
      </c>
      <c r="G131">
        <f t="shared" ca="1" si="54"/>
        <v>0.44439355713450912</v>
      </c>
      <c r="H131">
        <f t="shared" ca="1" si="54"/>
        <v>0.64749947812112996</v>
      </c>
      <c r="I131">
        <f t="shared" ca="1" si="54"/>
        <v>0.21827274713771483</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t="shared" ca="1" si="64"/>
        <v>{"dy":13,"sl":9}</v>
      </c>
    </row>
    <row r="132" spans="1:40">
      <c r="A132">
        <v>14</v>
      </c>
      <c r="B132">
        <v>0</v>
      </c>
      <c r="C132">
        <f t="shared" si="55"/>
        <v>0</v>
      </c>
      <c r="D132">
        <f t="shared" ref="D132:I141" ca="1" si="65">RAND()</f>
        <v>0.2261973524458597</v>
      </c>
      <c r="E132">
        <f t="shared" ca="1" si="65"/>
        <v>0.22163847062260433</v>
      </c>
      <c r="F132">
        <f t="shared" ca="1" si="65"/>
        <v>0.20455118796201055</v>
      </c>
      <c r="G132">
        <f t="shared" ca="1" si="65"/>
        <v>7.3524693097375415E-3</v>
      </c>
      <c r="H132">
        <f t="shared" ca="1" si="65"/>
        <v>3.3342723116694284E-2</v>
      </c>
      <c r="I132">
        <f t="shared" ca="1" si="65"/>
        <v>0.3680165974120907</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e">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#VALUE!</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130</v>
      </c>
      <c r="Z132">
        <v>149</v>
      </c>
      <c r="AA132" t="str">
        <f t="shared" ca="1" si="60"/>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t="shared" ca="1" si="64"/>
        <v>{"dy":14,"sl":0,"tp":"uph","vl":"84704","cn":11,"pt":"DI","pr":4}</v>
      </c>
    </row>
    <row r="133" spans="1:40">
      <c r="A133">
        <v>14</v>
      </c>
      <c r="B133">
        <v>1</v>
      </c>
      <c r="C133">
        <f t="shared" si="55"/>
        <v>0</v>
      </c>
      <c r="D133">
        <f t="shared" ca="1" si="65"/>
        <v>0.27370338915865511</v>
      </c>
      <c r="E133">
        <f t="shared" ca="1" si="65"/>
        <v>0.11222406376499905</v>
      </c>
      <c r="F133">
        <f t="shared" ca="1" si="65"/>
        <v>0.14712820838924101</v>
      </c>
      <c r="G133">
        <f t="shared" ca="1" si="65"/>
        <v>0.55929728475620299</v>
      </c>
      <c r="H133">
        <f t="shared" ca="1" si="65"/>
        <v>0.88080534959776458</v>
      </c>
      <c r="I133">
        <f t="shared" ca="1" si="65"/>
        <v>0.6937107941046694</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254</v>
      </c>
      <c r="W133">
        <v>1</v>
      </c>
      <c r="X133" t="s">
        <v>130</v>
      </c>
      <c r="Z133">
        <v>11</v>
      </c>
      <c r="AA133" t="str">
        <f t="shared" ca="1" si="60"/>
        <v>fe</v>
      </c>
      <c r="AB133" t="s">
        <v>82</v>
      </c>
      <c r="AC133" t="s">
        <v>377</v>
      </c>
      <c r="AD133">
        <v>1</v>
      </c>
      <c r="AE133" t="s">
        <v>126</v>
      </c>
      <c r="AG133">
        <v>7400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t="shared" ca="1" si="64"/>
        <v>{"dy":14,"sl":1,"tp":"fe","vl":"Equip5301","cn":1,"pt":"GO","pr":7400}</v>
      </c>
    </row>
    <row r="134" spans="1:40">
      <c r="A134">
        <v>14</v>
      </c>
      <c r="B134">
        <v>2</v>
      </c>
      <c r="C134">
        <f t="shared" si="55"/>
        <v>0</v>
      </c>
      <c r="D134">
        <f t="shared" ca="1" si="65"/>
        <v>0.50451579814940994</v>
      </c>
      <c r="E134">
        <f t="shared" ca="1" si="65"/>
        <v>0.12168281389668645</v>
      </c>
      <c r="F134">
        <f t="shared" ca="1" si="65"/>
        <v>0.57915666910470975</v>
      </c>
      <c r="G134">
        <f t="shared" ca="1" si="65"/>
        <v>3.0598363697806774E-2</v>
      </c>
      <c r="H134">
        <f t="shared" ca="1" si="65"/>
        <v>0.61552916112062084</v>
      </c>
      <c r="I134">
        <f t="shared" ca="1" si="65"/>
        <v>0.21431931074770494</v>
      </c>
      <c r="M134" t="str">
        <f t="shared" ca="1" si="56"/>
        <v>안 지정 캐릭터 PP 영웅등급</v>
      </c>
      <c r="N134">
        <f t="shared" ca="1" si="57"/>
        <v>12168</v>
      </c>
      <c r="O134">
        <f t="shared" ca="1" si="58"/>
        <v>4</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1200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0.10801406129283686</v>
      </c>
      <c r="E135">
        <f t="shared" ca="1" si="65"/>
        <v>0.12536211173380185</v>
      </c>
      <c r="F135">
        <f t="shared" ca="1" si="65"/>
        <v>0.70729893432135271</v>
      </c>
      <c r="G135">
        <f t="shared" ca="1" si="65"/>
        <v>0.73411509834470512</v>
      </c>
      <c r="H135">
        <f t="shared" ca="1" si="65"/>
        <v>0.84238136642669059</v>
      </c>
      <c r="I135">
        <f t="shared" ca="1" si="65"/>
        <v>0.77987576797046465</v>
      </c>
      <c r="M135" t="str">
        <f t="shared" ca="1" si="56"/>
        <v>안 지정 캐릭터 PP 영웅등급</v>
      </c>
      <c r="N135">
        <f t="shared" ca="1" si="57"/>
        <v>12536</v>
      </c>
      <c r="O135">
        <f t="shared" ca="1" si="58"/>
        <v>4</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1200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fe</v>
      </c>
      <c r="AB135" t="s">
        <v>82</v>
      </c>
      <c r="AC135" t="s">
        <v>378</v>
      </c>
      <c r="AD135">
        <v>1</v>
      </c>
      <c r="AE135" t="s">
        <v>126</v>
      </c>
      <c r="AG135">
        <v>7600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0.48678546617770635</v>
      </c>
      <c r="E136">
        <f t="shared" ca="1" si="65"/>
        <v>0.13686126183333214</v>
      </c>
      <c r="F136">
        <f t="shared" ca="1" si="65"/>
        <v>0.66313704489487579</v>
      </c>
      <c r="G136">
        <f t="shared" ca="1" si="65"/>
        <v>0.58466440451560397</v>
      </c>
      <c r="H136">
        <f t="shared" ca="1" si="65"/>
        <v>0.69381709676918457</v>
      </c>
      <c r="I136">
        <f t="shared" ca="1" si="65"/>
        <v>0.11596097092760782</v>
      </c>
      <c r="M136" t="str">
        <f t="shared" ca="1" si="56"/>
        <v>안 지정 캐릭터 PP 일반등급</v>
      </c>
      <c r="N136">
        <f t="shared" ca="1" si="57"/>
        <v>13686</v>
      </c>
      <c r="O136">
        <f t="shared" ca="1" si="58"/>
        <v>4</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1200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0.56068164069294535</v>
      </c>
      <c r="E137">
        <f t="shared" ca="1" si="65"/>
        <v>0.48206068981312022</v>
      </c>
      <c r="F137">
        <f t="shared" ca="1" si="65"/>
        <v>0.447167361010125</v>
      </c>
      <c r="G137">
        <f t="shared" ca="1" si="65"/>
        <v>0.84060646552156548</v>
      </c>
      <c r="H137">
        <f t="shared" ca="1" si="65"/>
        <v>0.60308659081816796</v>
      </c>
      <c r="I137">
        <f t="shared" ca="1" si="65"/>
        <v>0.97347231155699987</v>
      </c>
      <c r="M137" t="str">
        <f t="shared" ca="1" si="56"/>
        <v>안 지정 캐릭터 PP 영웅등급</v>
      </c>
      <c r="N137">
        <f t="shared" ca="1" si="57"/>
        <v>48206</v>
      </c>
      <c r="O137">
        <f t="shared" ca="1" si="58"/>
        <v>8</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2400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201</v>
      </c>
      <c r="W137">
        <v>1</v>
      </c>
      <c r="X137" t="s">
        <v>126</v>
      </c>
      <c r="Z137">
        <v>3100</v>
      </c>
      <c r="AA137" t="str">
        <f t="shared" ca="1" si="60"/>
        <v>fe</v>
      </c>
      <c r="AB137" t="s">
        <v>82</v>
      </c>
      <c r="AC137" t="s">
        <v>379</v>
      </c>
      <c r="AD137">
        <v>1</v>
      </c>
      <c r="AE137" t="s">
        <v>126</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0.73836737675975583</v>
      </c>
      <c r="E138">
        <f t="shared" ca="1" si="65"/>
        <v>0.86869109911926079</v>
      </c>
      <c r="F138">
        <f t="shared" ca="1" si="65"/>
        <v>7.0329603371573568E-2</v>
      </c>
      <c r="G138">
        <f t="shared" ca="1" si="65"/>
        <v>0.57186631350457806</v>
      </c>
      <c r="H138">
        <f t="shared" ca="1" si="65"/>
        <v>0.77842768819347552</v>
      </c>
      <c r="I138">
        <f t="shared" ca="1" si="65"/>
        <v>0.26137835987439151</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197</v>
      </c>
      <c r="W138">
        <v>1</v>
      </c>
      <c r="X138" t="s">
        <v>126</v>
      </c>
      <c r="Z138">
        <v>22400</v>
      </c>
      <c r="AA138" t="str">
        <f t="shared" ca="1" si="60"/>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0.37691816174893544</v>
      </c>
      <c r="E139">
        <f t="shared" ca="1" si="65"/>
        <v>0.71544263293557198</v>
      </c>
      <c r="F139">
        <f t="shared" ca="1" si="65"/>
        <v>0.98013047143078269</v>
      </c>
      <c r="G139">
        <f t="shared" ca="1" si="65"/>
        <v>0.53931316551678021</v>
      </c>
      <c r="H139">
        <f t="shared" ca="1" si="65"/>
        <v>0.19428580204918644</v>
      </c>
      <c r="I139">
        <f t="shared" ca="1" si="65"/>
        <v>0.30596939720863447</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189</v>
      </c>
      <c r="W139">
        <v>1</v>
      </c>
      <c r="X139" t="s">
        <v>126</v>
      </c>
      <c r="Z139">
        <v>7800</v>
      </c>
      <c r="AA139" t="str">
        <f t="shared" ca="1" si="60"/>
        <v>fe</v>
      </c>
      <c r="AB139" t="s">
        <v>82</v>
      </c>
      <c r="AC139" t="s">
        <v>387</v>
      </c>
      <c r="AD139">
        <v>1</v>
      </c>
      <c r="AE139" t="s">
        <v>126</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5.370889611198526E-2</v>
      </c>
      <c r="E140">
        <f t="shared" ca="1" si="65"/>
        <v>0.46909951755558454</v>
      </c>
      <c r="F140">
        <f t="shared" ca="1" si="65"/>
        <v>0.81705384583641705</v>
      </c>
      <c r="G140">
        <f t="shared" ca="1" si="65"/>
        <v>0.84567889926552497</v>
      </c>
      <c r="H140">
        <f t="shared" ca="1" si="65"/>
        <v>1.6688413824760273E-2</v>
      </c>
      <c r="I140">
        <f t="shared" ca="1" si="65"/>
        <v>0.13803192889251537</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380</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0.16290372963702804</v>
      </c>
      <c r="E141">
        <f t="shared" ca="1" si="65"/>
        <v>8.814253772170566E-2</v>
      </c>
      <c r="F141">
        <f t="shared" ca="1" si="65"/>
        <v>3.5800652888252515E-2</v>
      </c>
      <c r="G141">
        <f t="shared" ca="1" si="65"/>
        <v>0.19600083236284094</v>
      </c>
      <c r="H141">
        <f t="shared" ca="1" si="65"/>
        <v>0.22388974388136118</v>
      </c>
      <c r="I141">
        <f t="shared" ca="1" si="65"/>
        <v>0.5282971219805267</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381</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0.47150780295490502</v>
      </c>
      <c r="E142">
        <f t="shared" ca="1" si="66"/>
        <v>0.80050976545552954</v>
      </c>
      <c r="F142">
        <f t="shared" ca="1" si="66"/>
        <v>0.57879424690570502</v>
      </c>
      <c r="G142">
        <f t="shared" ca="1" si="66"/>
        <v>0.50744501009364651</v>
      </c>
      <c r="H142">
        <f t="shared" ca="1" si="66"/>
        <v>0.77876856846830944</v>
      </c>
      <c r="I142">
        <f t="shared" ca="1" si="66"/>
        <v>5.504158537591286E-2</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239</v>
      </c>
      <c r="W142">
        <v>1</v>
      </c>
      <c r="X142" t="s">
        <v>126</v>
      </c>
      <c r="Z142">
        <v>7700</v>
      </c>
      <c r="AA142" t="str">
        <f t="shared" ca="1" si="60"/>
        <v>fe</v>
      </c>
      <c r="AB142" t="s">
        <v>82</v>
      </c>
      <c r="AC142" t="s">
        <v>114</v>
      </c>
      <c r="AD142">
        <v>1</v>
      </c>
      <c r="AE142" t="s">
        <v>126</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0.69267582285547113</v>
      </c>
      <c r="E143">
        <f t="shared" ca="1" si="66"/>
        <v>8.2081567996244775E-2</v>
      </c>
      <c r="F143">
        <f t="shared" ca="1" si="66"/>
        <v>0.82214843986702357</v>
      </c>
      <c r="G143">
        <f t="shared" ca="1" si="66"/>
        <v>0.6343903463364452</v>
      </c>
      <c r="H143">
        <f t="shared" ca="1" si="66"/>
        <v>0.66365590141974018</v>
      </c>
      <c r="I143">
        <f t="shared" ca="1" si="66"/>
        <v>0.12495673593974022</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244</v>
      </c>
      <c r="W143">
        <v>1</v>
      </c>
      <c r="X143" t="s">
        <v>126</v>
      </c>
      <c r="Z143">
        <v>7400</v>
      </c>
      <c r="AA143" t="str">
        <f t="shared" ca="1" si="60"/>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0.89881698977926805</v>
      </c>
      <c r="E144">
        <f t="shared" ca="1" si="66"/>
        <v>0.27860750178397709</v>
      </c>
      <c r="F144">
        <f t="shared" ca="1" si="66"/>
        <v>0.41746147540817324</v>
      </c>
      <c r="G144">
        <f t="shared" ca="1" si="66"/>
        <v>0.36428786375188882</v>
      </c>
      <c r="H144">
        <f t="shared" ca="1" si="66"/>
        <v>0.34847815521553249</v>
      </c>
      <c r="I144">
        <f t="shared" ca="1" si="66"/>
        <v>0.30622171183962754</v>
      </c>
      <c r="M144" t="str">
        <f t="shared" ca="1" si="56"/>
        <v>안 지정 캐릭터 PP 영웅등급</v>
      </c>
      <c r="N144">
        <f t="shared" ca="1" si="57"/>
        <v>27860</v>
      </c>
      <c r="O144">
        <f t="shared" ca="1" si="58"/>
        <v>6</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1800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fe</v>
      </c>
      <c r="AB144" t="s">
        <v>82</v>
      </c>
      <c r="AC144" t="s">
        <v>382</v>
      </c>
      <c r="AD144">
        <v>1</v>
      </c>
      <c r="AE144" t="s">
        <v>126</v>
      </c>
      <c r="AG144">
        <v>3100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4.0362420441307334E-2</v>
      </c>
      <c r="E145">
        <f t="shared" ca="1" si="66"/>
        <v>0.22821048057476645</v>
      </c>
      <c r="F145">
        <f t="shared" ca="1" si="66"/>
        <v>0.38969734148037283</v>
      </c>
      <c r="G145">
        <f t="shared" ca="1" si="66"/>
        <v>0.94983508478186562</v>
      </c>
      <c r="H145">
        <f t="shared" ca="1" si="66"/>
        <v>0.89974349514825513</v>
      </c>
      <c r="I145">
        <f t="shared" ca="1" si="66"/>
        <v>0.81710333058786555</v>
      </c>
      <c r="M145" t="str">
        <f t="shared" ca="1" si="56"/>
        <v>안 지정 캐릭터 PP 영웅등급</v>
      </c>
      <c r="N145">
        <f t="shared" ca="1" si="57"/>
        <v>22821</v>
      </c>
      <c r="O145">
        <f t="shared" ca="1" si="58"/>
        <v>5</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1500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38810</v>
      </c>
      <c r="AD145">
        <v>11</v>
      </c>
      <c r="AE145" t="s">
        <v>375</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0.36292750604272728</v>
      </c>
      <c r="E146">
        <f t="shared" ca="1" si="66"/>
        <v>0.55953172702666809</v>
      </c>
      <c r="F146">
        <f t="shared" ca="1" si="66"/>
        <v>0.48582276054026763</v>
      </c>
      <c r="G146">
        <f t="shared" ca="1" si="66"/>
        <v>6.3165689961205751E-2</v>
      </c>
      <c r="H146">
        <f t="shared" ca="1" si="66"/>
        <v>0.61048186408429128</v>
      </c>
      <c r="I146">
        <f t="shared" ca="1" si="66"/>
        <v>0.46950147532727315</v>
      </c>
      <c r="M146" t="str">
        <f t="shared" ca="1" si="56"/>
        <v>안 지정 캐릭터 PP 일반등급</v>
      </c>
      <c r="N146">
        <f t="shared" ca="1" si="57"/>
        <v>55953</v>
      </c>
      <c r="O146">
        <f t="shared" ca="1" si="58"/>
        <v>9</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2700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fe</v>
      </c>
      <c r="AB146" t="s">
        <v>82</v>
      </c>
      <c r="AC146" t="s">
        <v>383</v>
      </c>
      <c r="AD146">
        <v>1</v>
      </c>
      <c r="AE146" t="s">
        <v>130</v>
      </c>
      <c r="AG146">
        <v>11</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0.6461973105433505</v>
      </c>
      <c r="E147">
        <f t="shared" ca="1" si="66"/>
        <v>0.73028875883434641</v>
      </c>
      <c r="F147">
        <f t="shared" ca="1" si="66"/>
        <v>5.725349098506527E-5</v>
      </c>
      <c r="G147">
        <f t="shared" ca="1" si="66"/>
        <v>0.17351537995427102</v>
      </c>
      <c r="H147">
        <f t="shared" ca="1" si="66"/>
        <v>0.30802900350975637</v>
      </c>
      <c r="I147">
        <f t="shared" ca="1" si="66"/>
        <v>0.60245141420547188</v>
      </c>
      <c r="M147" t="str">
        <f t="shared" ca="1" si="56"/>
        <v>안 지정 캐릭터 PP 영웅등급</v>
      </c>
      <c r="N147">
        <f t="shared" ca="1" si="57"/>
        <v>73028</v>
      </c>
      <c r="O147">
        <f t="shared" ca="1" si="58"/>
        <v>11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3300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279</v>
      </c>
      <c r="W147">
        <v>1</v>
      </c>
      <c r="X147" t="s">
        <v>126</v>
      </c>
      <c r="Z147">
        <v>3300</v>
      </c>
      <c r="AA147" t="str">
        <f t="shared" ca="1" si="60"/>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0.27387404636087032</v>
      </c>
      <c r="E148">
        <f t="shared" ca="1" si="66"/>
        <v>0.96819397826688303</v>
      </c>
      <c r="F148">
        <f t="shared" ca="1" si="66"/>
        <v>0.56890819270051229</v>
      </c>
      <c r="G148">
        <f t="shared" ca="1" si="66"/>
        <v>0.30745357359282477</v>
      </c>
      <c r="H148">
        <f t="shared" ca="1" si="66"/>
        <v>0.44653961192437808</v>
      </c>
      <c r="I148">
        <f t="shared" ca="1" si="66"/>
        <v>0.97612872226932512</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185</v>
      </c>
      <c r="W148">
        <v>1</v>
      </c>
      <c r="X148" t="s">
        <v>126</v>
      </c>
      <c r="Z148">
        <v>7600</v>
      </c>
      <c r="AA148" t="str">
        <f t="shared" ca="1" si="60"/>
        <v>fe</v>
      </c>
      <c r="AB148" t="s">
        <v>82</v>
      </c>
      <c r="AC148" t="s">
        <v>197</v>
      </c>
      <c r="AD148">
        <v>1</v>
      </c>
      <c r="AE148" t="s">
        <v>126</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0.17106113390710886</v>
      </c>
      <c r="E149">
        <f t="shared" ca="1" si="66"/>
        <v>0.31183781691990842</v>
      </c>
      <c r="F149">
        <f t="shared" ca="1" si="66"/>
        <v>0.52291618866852552</v>
      </c>
      <c r="G149">
        <f t="shared" ca="1" si="66"/>
        <v>0.43529969698493609</v>
      </c>
      <c r="H149">
        <f t="shared" ca="1" si="66"/>
        <v>0.46411073056244201</v>
      </c>
      <c r="I149">
        <f t="shared" ca="1" si="66"/>
        <v>0.21411203756166464</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181</v>
      </c>
      <c r="W149">
        <v>1</v>
      </c>
      <c r="X149" t="s">
        <v>126</v>
      </c>
      <c r="Z149">
        <v>5100</v>
      </c>
      <c r="AA149" t="str">
        <f t="shared" ca="1" si="60"/>
        <v>fe</v>
      </c>
      <c r="AB149" t="s">
        <v>82</v>
      </c>
      <c r="AC149" t="s">
        <v>189</v>
      </c>
      <c r="AD149">
        <v>1</v>
      </c>
      <c r="AE149" t="s">
        <v>126</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0.77724062283172812</v>
      </c>
      <c r="E150">
        <f t="shared" ca="1" si="66"/>
        <v>0.54283682251991228</v>
      </c>
      <c r="F150">
        <f t="shared" ca="1" si="66"/>
        <v>0.16232825732472678</v>
      </c>
      <c r="G150">
        <f t="shared" ca="1" si="66"/>
        <v>0.94211892655466223</v>
      </c>
      <c r="H150">
        <f t="shared" ca="1" si="66"/>
        <v>0.45539738521700257</v>
      </c>
      <c r="I150">
        <f t="shared" ca="1" si="66"/>
        <v>0.90338156043061468</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0.70849690272664623</v>
      </c>
      <c r="E151">
        <f t="shared" ca="1" si="66"/>
        <v>0.26818006843273101</v>
      </c>
      <c r="F151">
        <f t="shared" ca="1" si="66"/>
        <v>6.1847978038341522E-2</v>
      </c>
      <c r="G151">
        <f t="shared" ca="1" si="66"/>
        <v>0.74986386751604639</v>
      </c>
      <c r="H151">
        <f t="shared" ca="1" si="66"/>
        <v>0.90309888430092067</v>
      </c>
      <c r="I151">
        <f t="shared" ca="1" si="66"/>
        <v>0.28504804947213047</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0.240486497897901</v>
      </c>
      <c r="E152">
        <f t="shared" ca="1" si="67"/>
        <v>0.94762108349091712</v>
      </c>
      <c r="F152">
        <f t="shared" ca="1" si="67"/>
        <v>0.1324965857256768</v>
      </c>
      <c r="G152">
        <f t="shared" ca="1" si="67"/>
        <v>0.37307879128114296</v>
      </c>
      <c r="H152">
        <f t="shared" ca="1" si="67"/>
        <v>0.61890395889939298</v>
      </c>
      <c r="I152">
        <f t="shared" ca="1" si="67"/>
        <v>0.75094685771676029</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e">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#VALUE!</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206</v>
      </c>
      <c r="W152">
        <v>1</v>
      </c>
      <c r="X152" t="s">
        <v>126</v>
      </c>
      <c r="Z152">
        <v>3400</v>
      </c>
      <c r="AA152" t="str">
        <f t="shared" ca="1" si="60"/>
        <v>fe</v>
      </c>
      <c r="AB152" t="s">
        <v>82</v>
      </c>
      <c r="AC152" t="s">
        <v>384</v>
      </c>
      <c r="AD152">
        <v>1</v>
      </c>
      <c r="AE152" t="s">
        <v>126</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0.59885467814406246</v>
      </c>
      <c r="E153">
        <f t="shared" ca="1" si="67"/>
        <v>4.9484970131417172E-2</v>
      </c>
      <c r="F153">
        <f t="shared" ca="1" si="67"/>
        <v>0.47055472030281265</v>
      </c>
      <c r="G153">
        <f t="shared" ca="1" si="67"/>
        <v>0.5632458025788134</v>
      </c>
      <c r="H153">
        <f t="shared" ca="1" si="67"/>
        <v>0.40991555420568437</v>
      </c>
      <c r="I153">
        <f t="shared" ca="1" si="67"/>
        <v>0.33165614744050875</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179</v>
      </c>
      <c r="W153">
        <v>1</v>
      </c>
      <c r="X153" t="s">
        <v>126</v>
      </c>
      <c r="Z153">
        <v>1200</v>
      </c>
      <c r="AA153" t="str">
        <f t="shared" ca="1" si="60"/>
        <v>fe</v>
      </c>
      <c r="AB153" t="s">
        <v>82</v>
      </c>
      <c r="AC153" t="s">
        <v>179</v>
      </c>
      <c r="AD153">
        <v>1</v>
      </c>
      <c r="AE153" t="s">
        <v>126</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0.64823982210379594</v>
      </c>
      <c r="E154">
        <f t="shared" ca="1" si="67"/>
        <v>0.59656637081946251</v>
      </c>
      <c r="F154">
        <f t="shared" ca="1" si="67"/>
        <v>0.75280141910868759</v>
      </c>
      <c r="G154">
        <f t="shared" ca="1" si="67"/>
        <v>0.2195016527058733</v>
      </c>
      <c r="H154">
        <f t="shared" ca="1" si="67"/>
        <v>0.3889612350821412</v>
      </c>
      <c r="I154">
        <f t="shared" ca="1" si="67"/>
        <v>0.2876553277274273</v>
      </c>
      <c r="M154" t="str">
        <f t="shared" ca="1" si="56"/>
        <v>안 지정 캐릭터 PP 영웅등급</v>
      </c>
      <c r="N154">
        <f t="shared" ca="1" si="57"/>
        <v>59656</v>
      </c>
      <c r="O154">
        <f t="shared" ca="1" si="58"/>
        <v>10</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3000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375</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0.30009697980192396</v>
      </c>
      <c r="E155">
        <f t="shared" ca="1" si="67"/>
        <v>0.79460381068143282</v>
      </c>
      <c r="F155">
        <f t="shared" ca="1" si="67"/>
        <v>0.1805081564332689</v>
      </c>
      <c r="G155">
        <f t="shared" ca="1" si="67"/>
        <v>0.13422994344936978</v>
      </c>
      <c r="H155">
        <f t="shared" ca="1" si="67"/>
        <v>0.20439371817364538</v>
      </c>
      <c r="I155">
        <f t="shared" ca="1" si="67"/>
        <v>0.39225953885944986</v>
      </c>
      <c r="M155" t="str">
        <f t="shared" ca="1" si="56"/>
        <v>안 지정 캐릭터 PP 일반등급</v>
      </c>
      <c r="N155">
        <f t="shared" ca="1" si="57"/>
        <v>79460</v>
      </c>
      <c r="O155">
        <f t="shared" ca="1" si="58"/>
        <v>12</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3600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fe</v>
      </c>
      <c r="AB155" t="s">
        <v>82</v>
      </c>
      <c r="AC155" t="s">
        <v>386</v>
      </c>
      <c r="AD155">
        <v>1</v>
      </c>
      <c r="AE155" t="s">
        <v>130</v>
      </c>
      <c r="AF155">
        <v>169</v>
      </c>
      <c r="AG155">
        <v>129</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0.3930042244181331</v>
      </c>
      <c r="E156">
        <f t="shared" ca="1" si="67"/>
        <v>0.98557122943123032</v>
      </c>
      <c r="F156">
        <f t="shared" ca="1" si="67"/>
        <v>2.4362183656170266E-3</v>
      </c>
      <c r="G156">
        <f t="shared" ca="1" si="67"/>
        <v>0.36600238672619778</v>
      </c>
      <c r="H156">
        <f t="shared" ca="1" si="67"/>
        <v>0.66436419194780583</v>
      </c>
      <c r="I156">
        <f t="shared" ca="1" si="67"/>
        <v>0.83550709042176219</v>
      </c>
      <c r="M156" t="str">
        <f t="shared" ca="1" si="56"/>
        <v>안 지정 캐릭터 PP 일반등급</v>
      </c>
      <c r="N156">
        <f t="shared" ca="1" si="57"/>
        <v>98557</v>
      </c>
      <c r="O156">
        <f t="shared" ca="1" si="58"/>
        <v>14</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4200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0.25842347365454532</v>
      </c>
      <c r="E157">
        <f t="shared" ca="1" si="67"/>
        <v>0.36086146261196894</v>
      </c>
      <c r="F157">
        <f t="shared" ca="1" si="67"/>
        <v>3.0536087129474643E-3</v>
      </c>
      <c r="G157">
        <f t="shared" ca="1" si="67"/>
        <v>0.48868716907920107</v>
      </c>
      <c r="H157">
        <f t="shared" ca="1" si="67"/>
        <v>0.79193449922861892</v>
      </c>
      <c r="I157">
        <f t="shared" ca="1" si="67"/>
        <v>0.17203400150900106</v>
      </c>
      <c r="M157" t="str">
        <f t="shared" ca="1" si="56"/>
        <v>지정 장비</v>
      </c>
      <c r="N157" t="e">
        <f t="shared" ca="1" si="57"/>
        <v>#VALUE!</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t="e">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#VALUE!</v>
      </c>
      <c r="S157" t="e">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#VALUE!</v>
      </c>
      <c r="T157" t="e">
        <f t="shared" ca="1" si="59"/>
        <v>#VALUE!</v>
      </c>
      <c r="U157" t="s">
        <v>82</v>
      </c>
      <c r="V157" t="s">
        <v>189</v>
      </c>
      <c r="W157">
        <v>1</v>
      </c>
      <c r="X157" t="s">
        <v>126</v>
      </c>
      <c r="Z157">
        <v>7900</v>
      </c>
      <c r="AA157" t="str">
        <f t="shared" ca="1" si="60"/>
        <v>fe</v>
      </c>
      <c r="AB157" t="s">
        <v>82</v>
      </c>
      <c r="AC157" t="s">
        <v>279</v>
      </c>
      <c r="AD157">
        <v>1</v>
      </c>
      <c r="AE157" t="s">
        <v>126</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0.32783529056605343</v>
      </c>
      <c r="E158">
        <f t="shared" ca="1" si="67"/>
        <v>0.82374924438442665</v>
      </c>
      <c r="F158">
        <f t="shared" ca="1" si="67"/>
        <v>0.80065991876767217</v>
      </c>
      <c r="G158">
        <f t="shared" ca="1" si="67"/>
        <v>0.93982690336191688</v>
      </c>
      <c r="H158">
        <f t="shared" ca="1" si="67"/>
        <v>4.5107422698858035E-2</v>
      </c>
      <c r="I158">
        <f t="shared" ca="1" si="67"/>
        <v>8.411388620777227E-2</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193</v>
      </c>
      <c r="W158">
        <v>1</v>
      </c>
      <c r="X158" t="s">
        <v>126</v>
      </c>
      <c r="Z158">
        <v>2100</v>
      </c>
      <c r="AA158" t="str">
        <f t="shared" ca="1" si="60"/>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0.36955475791007952</v>
      </c>
      <c r="E159">
        <f t="shared" ca="1" si="67"/>
        <v>4.1145595245439814E-3</v>
      </c>
      <c r="F159">
        <f t="shared" ca="1" si="67"/>
        <v>0.89596212319289659</v>
      </c>
      <c r="G159">
        <f t="shared" ca="1" si="67"/>
        <v>9.4013699270252937E-2</v>
      </c>
      <c r="H159">
        <f t="shared" ca="1" si="67"/>
        <v>0.67897246944037193</v>
      </c>
      <c r="I159">
        <f t="shared" ca="1" si="67"/>
        <v>9.834708040935336E-3</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DI</v>
      </c>
      <c r="Q159" t="e">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#VALUE!</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241</v>
      </c>
      <c r="W159">
        <v>1</v>
      </c>
      <c r="X159" t="s">
        <v>126</v>
      </c>
      <c r="Z159">
        <v>29300</v>
      </c>
      <c r="AA159" t="str">
        <f t="shared" ca="1" si="60"/>
        <v>fe</v>
      </c>
      <c r="AB159" t="s">
        <v>82</v>
      </c>
      <c r="AC159" t="s">
        <v>184</v>
      </c>
      <c r="AD159">
        <v>1</v>
      </c>
      <c r="AE159" t="s">
        <v>126</v>
      </c>
      <c r="AG159">
        <v>3600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0.44903859543455282</v>
      </c>
      <c r="E160">
        <f t="shared" ca="1" si="67"/>
        <v>0.72225284396478784</v>
      </c>
      <c r="F160">
        <f t="shared" ca="1" si="67"/>
        <v>0.41787131517730081</v>
      </c>
      <c r="G160">
        <f t="shared" ca="1" si="67"/>
        <v>0.17495107526308551</v>
      </c>
      <c r="H160">
        <f t="shared" ca="1" si="67"/>
        <v>0.14173893787726088</v>
      </c>
      <c r="I160">
        <f t="shared" ca="1" si="67"/>
        <v>0.3879185355037601</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0.25762938438140515</v>
      </c>
      <c r="E161">
        <f t="shared" ca="1" si="67"/>
        <v>7.8723572217037407E-2</v>
      </c>
      <c r="F161">
        <f t="shared" ca="1" si="67"/>
        <v>0.6437872906080333</v>
      </c>
      <c r="G161">
        <f t="shared" ca="1" si="67"/>
        <v>0.85761065271154846</v>
      </c>
      <c r="H161">
        <f t="shared" ca="1" si="67"/>
        <v>0.34629902124579826</v>
      </c>
      <c r="I161">
        <f t="shared" ca="1" si="67"/>
        <v>0.29789754274366143</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0.68368227175932805</v>
      </c>
      <c r="E162">
        <f t="shared" ca="1" si="68"/>
        <v>0.28741734952819331</v>
      </c>
      <c r="F162">
        <f t="shared" ca="1" si="68"/>
        <v>0.56675836565447291</v>
      </c>
      <c r="G162">
        <f t="shared" ca="1" si="68"/>
        <v>0.1905004683354391</v>
      </c>
      <c r="H162">
        <f t="shared" ca="1" si="68"/>
        <v>0.78917169856954583</v>
      </c>
      <c r="I162">
        <f t="shared" ca="1" si="68"/>
        <v>0.30819878223805819</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e">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#VALUE!</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189</v>
      </c>
      <c r="W162">
        <v>1</v>
      </c>
      <c r="X162" t="s">
        <v>126</v>
      </c>
      <c r="Z162">
        <v>8300</v>
      </c>
      <c r="AA162" t="str">
        <f t="shared" ca="1" si="60"/>
        <v>fe</v>
      </c>
      <c r="AB162" t="s">
        <v>82</v>
      </c>
      <c r="AC162" t="s">
        <v>114</v>
      </c>
      <c r="AD162">
        <v>1</v>
      </c>
      <c r="AE162" t="s">
        <v>126</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t="shared" ca="1" si="64"/>
        <v>{"dy":17,"sl":0,"tp":"fe","vl":"Equip0102","cn":1,"pt":"GO","pr":1000}</v>
      </c>
    </row>
    <row r="163" spans="1:40">
      <c r="A163">
        <v>17</v>
      </c>
      <c r="B163">
        <v>1</v>
      </c>
      <c r="C163">
        <f t="shared" si="55"/>
        <v>0</v>
      </c>
      <c r="D163">
        <f t="shared" ca="1" si="68"/>
        <v>4.7312726389695525E-2</v>
      </c>
      <c r="E163">
        <f t="shared" ca="1" si="68"/>
        <v>0.16486490464061376</v>
      </c>
      <c r="F163">
        <f t="shared" ca="1" si="68"/>
        <v>0.56689846833643343</v>
      </c>
      <c r="G163">
        <f t="shared" ca="1" si="68"/>
        <v>0.38752310843275273</v>
      </c>
      <c r="H163">
        <f t="shared" ca="1" si="68"/>
        <v>6.4943206488035199E-2</v>
      </c>
      <c r="I163">
        <f t="shared" ca="1" si="68"/>
        <v>0.17793975826894737</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e">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#VALUE!</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183</v>
      </c>
      <c r="W163">
        <v>1</v>
      </c>
      <c r="X163" t="s">
        <v>130</v>
      </c>
      <c r="Z163">
        <v>4</v>
      </c>
      <c r="AA163" t="str">
        <f t="shared" ca="1" si="60"/>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t="shared" ca="1" si="64"/>
        <v>{"dy":17,"sl":1,"tp":"upn","vl":"24840","cn":10,"pt":"GO","pr":3000}</v>
      </c>
    </row>
    <row r="164" spans="1:40">
      <c r="A164">
        <v>17</v>
      </c>
      <c r="B164">
        <v>2</v>
      </c>
      <c r="C164">
        <f t="shared" si="55"/>
        <v>0</v>
      </c>
      <c r="D164">
        <f t="shared" ca="1" si="68"/>
        <v>0.96817860221350194</v>
      </c>
      <c r="E164">
        <f t="shared" ca="1" si="68"/>
        <v>0.84344250370559171</v>
      </c>
      <c r="F164">
        <f t="shared" ca="1" si="68"/>
        <v>2.2400907728586827E-2</v>
      </c>
      <c r="G164">
        <f t="shared" ca="1" si="68"/>
        <v>0.12954688388781355</v>
      </c>
      <c r="H164">
        <f t="shared" ca="1" si="68"/>
        <v>0.93674635455251853</v>
      </c>
      <c r="I164">
        <f t="shared" ca="1" si="68"/>
        <v>0.10908166995420887</v>
      </c>
      <c r="M164" t="str">
        <f t="shared" ca="1" si="56"/>
        <v>안 지정 캐릭터 PP 영웅등급</v>
      </c>
      <c r="N164">
        <f t="shared" ca="1" si="57"/>
        <v>84344</v>
      </c>
      <c r="O164">
        <f t="shared" ca="1" si="58"/>
        <v>13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fe</v>
      </c>
      <c r="AB164" t="s">
        <v>82</v>
      </c>
      <c r="AC164" t="s">
        <v>412</v>
      </c>
      <c r="AD164">
        <v>1</v>
      </c>
      <c r="AE164" t="s">
        <v>425</v>
      </c>
      <c r="AG164">
        <v>3300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t="shared" ca="1" si="64"/>
        <v>{"dy":17,"sl":2,"tp":"fe","vl":"Equip2202","cn":1,"pt":"GO","pr":3300}</v>
      </c>
    </row>
    <row r="165" spans="1:40">
      <c r="A165">
        <v>17</v>
      </c>
      <c r="B165">
        <v>3</v>
      </c>
      <c r="C165">
        <f t="shared" si="55"/>
        <v>0</v>
      </c>
      <c r="D165">
        <f t="shared" ca="1" si="68"/>
        <v>0.68490984110017361</v>
      </c>
      <c r="E165">
        <f t="shared" ca="1" si="68"/>
        <v>0.69394165199833091</v>
      </c>
      <c r="F165">
        <f t="shared" ca="1" si="68"/>
        <v>0.55480544723283343</v>
      </c>
      <c r="G165">
        <f t="shared" ca="1" si="68"/>
        <v>0.72199576467704796</v>
      </c>
      <c r="H165">
        <f t="shared" ca="1" si="68"/>
        <v>0.89190369605781861</v>
      </c>
      <c r="I165">
        <f t="shared" ca="1" si="68"/>
        <v>0.35815910136246221</v>
      </c>
      <c r="M165" t="str">
        <f t="shared" ca="1" si="56"/>
        <v>안 지정 캐릭터 PP 일반등급</v>
      </c>
      <c r="N165">
        <f t="shared" ca="1" si="57"/>
        <v>69394</v>
      </c>
      <c r="O165">
        <f t="shared" ca="1" si="58"/>
        <v>11</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3300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uph</v>
      </c>
      <c r="AB165" t="s">
        <v>91</v>
      </c>
      <c r="AC165">
        <v>86575</v>
      </c>
      <c r="AD165">
        <v>14</v>
      </c>
      <c r="AE165" t="s">
        <v>413</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t="shared" ca="1" si="64"/>
        <v>{"dy":17,"sl":3,"tp":"uph","vl":"86575","cn":14,"pt":"DI","pr":5}</v>
      </c>
    </row>
    <row r="166" spans="1:40">
      <c r="A166">
        <v>17</v>
      </c>
      <c r="B166">
        <v>4</v>
      </c>
      <c r="C166">
        <f t="shared" si="55"/>
        <v>0</v>
      </c>
      <c r="D166">
        <f t="shared" ca="1" si="68"/>
        <v>0.48925759281884329</v>
      </c>
      <c r="E166">
        <f t="shared" ca="1" si="68"/>
        <v>8.3733838231528135E-2</v>
      </c>
      <c r="F166">
        <f t="shared" ca="1" si="68"/>
        <v>0.56488854327773208</v>
      </c>
      <c r="G166">
        <f t="shared" ca="1" si="68"/>
        <v>0.53184636001013164</v>
      </c>
      <c r="H166">
        <f t="shared" ca="1" si="68"/>
        <v>0.9602375665966616</v>
      </c>
      <c r="I166">
        <f t="shared" ca="1" si="68"/>
        <v>3.2495603520966143E-2</v>
      </c>
      <c r="M166" t="str">
        <f t="shared" ca="1" si="56"/>
        <v>안 지정 캐릭터 PP 일반등급</v>
      </c>
      <c r="N166">
        <f t="shared" ca="1" si="57"/>
        <v>8373</v>
      </c>
      <c r="O166">
        <f t="shared" ca="1" si="58"/>
        <v>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fe</v>
      </c>
      <c r="AB166" t="s">
        <v>82</v>
      </c>
      <c r="AC166" t="s">
        <v>411</v>
      </c>
      <c r="AD166">
        <v>1</v>
      </c>
      <c r="AE166" t="s">
        <v>126</v>
      </c>
      <c r="AG166">
        <v>3100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t="shared" ca="1" si="64"/>
        <v>{"dy":17,"sl":4,"tp":"fe","vl":"Equip6101","cn":1,"pt":"GO","pr":3100}</v>
      </c>
    </row>
    <row r="167" spans="1:40">
      <c r="A167">
        <v>17</v>
      </c>
      <c r="B167">
        <v>5</v>
      </c>
      <c r="C167">
        <f t="shared" si="55"/>
        <v>0</v>
      </c>
      <c r="D167">
        <f t="shared" ca="1" si="68"/>
        <v>0.99833919103492308</v>
      </c>
      <c r="E167">
        <f t="shared" ca="1" si="68"/>
        <v>0.7399067459970704</v>
      </c>
      <c r="F167">
        <f t="shared" ca="1" si="68"/>
        <v>0.52714003776105867</v>
      </c>
      <c r="G167">
        <f t="shared" ca="1" si="68"/>
        <v>0.75997896210299831</v>
      </c>
      <c r="H167">
        <f t="shared" ca="1" si="68"/>
        <v>0.89824589432905377</v>
      </c>
      <c r="I167">
        <f t="shared" ca="1" si="68"/>
        <v>0.34609503608245795</v>
      </c>
      <c r="M167" t="str">
        <f t="shared" ca="1" si="56"/>
        <v>안 지정 캐릭터 PP 일반등급</v>
      </c>
      <c r="N167">
        <f t="shared" ca="1" si="57"/>
        <v>73990</v>
      </c>
      <c r="O167">
        <f t="shared" ca="1" si="58"/>
        <v>11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3300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207</v>
      </c>
      <c r="W167">
        <v>1</v>
      </c>
      <c r="X167" t="s">
        <v>126</v>
      </c>
      <c r="Z167">
        <v>3100</v>
      </c>
      <c r="AA167" t="str">
        <f t="shared" ca="1" si="60"/>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t="shared" ca="1" si="64"/>
        <v>{"dy":17,"sl":5,"tp":"upn","vl":"10498","cn":9,"pt":"GO","pr":2700}</v>
      </c>
    </row>
    <row r="168" spans="1:40">
      <c r="A168">
        <v>17</v>
      </c>
      <c r="B168">
        <v>6</v>
      </c>
      <c r="C168">
        <f t="shared" si="55"/>
        <v>0</v>
      </c>
      <c r="D168">
        <f t="shared" ca="1" si="68"/>
        <v>0.8174391887347745</v>
      </c>
      <c r="E168">
        <f t="shared" ca="1" si="68"/>
        <v>0.34611061592664061</v>
      </c>
      <c r="F168">
        <f t="shared" ca="1" si="68"/>
        <v>0.1655146634394794</v>
      </c>
      <c r="G168">
        <f t="shared" ca="1" si="68"/>
        <v>0.48662935115264028</v>
      </c>
      <c r="H168">
        <f t="shared" ca="1" si="68"/>
        <v>0.16622156378900621</v>
      </c>
      <c r="I168">
        <f t="shared" ca="1" si="68"/>
        <v>0.31196444597992057</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182</v>
      </c>
      <c r="W168">
        <v>1</v>
      </c>
      <c r="X168" t="s">
        <v>130</v>
      </c>
      <c r="Z168">
        <v>14</v>
      </c>
      <c r="AA168" t="str">
        <f t="shared" ca="1" si="60"/>
        <v>fe</v>
      </c>
      <c r="AB168" t="s">
        <v>82</v>
      </c>
      <c r="AC168" t="s">
        <v>182</v>
      </c>
      <c r="AD168">
        <v>1</v>
      </c>
      <c r="AE168" t="s">
        <v>130</v>
      </c>
      <c r="AG168">
        <v>14</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8.6418848013160576E-2</v>
      </c>
      <c r="E169">
        <f t="shared" ca="1" si="68"/>
        <v>0.96139046613169765</v>
      </c>
      <c r="F169">
        <f t="shared" ca="1" si="68"/>
        <v>0.10685833107764919</v>
      </c>
      <c r="G169">
        <f t="shared" ca="1" si="68"/>
        <v>2.9554471108629299E-2</v>
      </c>
      <c r="H169">
        <f t="shared" ca="1" si="68"/>
        <v>0.68914580874085751</v>
      </c>
      <c r="I169">
        <f t="shared" ca="1" si="68"/>
        <v>0.44700582525641752</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DI</v>
      </c>
      <c r="Q169" t="e">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#VALUE!</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114</v>
      </c>
      <c r="W169">
        <v>1</v>
      </c>
      <c r="X169" t="s">
        <v>126</v>
      </c>
      <c r="Z169">
        <v>1000</v>
      </c>
      <c r="AA169" t="str">
        <f t="shared" ca="1" si="60"/>
        <v>fe</v>
      </c>
      <c r="AB169" t="s">
        <v>82</v>
      </c>
      <c r="AC169" t="s">
        <v>189</v>
      </c>
      <c r="AD169">
        <v>1</v>
      </c>
      <c r="AE169" t="s">
        <v>126</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0.57604044605182847</v>
      </c>
      <c r="E170">
        <f t="shared" ca="1" si="68"/>
        <v>5.9896597182810263E-3</v>
      </c>
      <c r="F170">
        <f t="shared" ca="1" si="68"/>
        <v>2.7862364465131462E-2</v>
      </c>
      <c r="G170">
        <f t="shared" ca="1" si="68"/>
        <v>0.80228613230472667</v>
      </c>
      <c r="H170">
        <f t="shared" ca="1" si="68"/>
        <v>0.70513724286014867</v>
      </c>
      <c r="I170">
        <f t="shared" ca="1" si="68"/>
        <v>0.72101758865812005</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415</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t="shared" ca="1" si="64"/>
        <v>{"dy":17,"sl":8,"tp":"fc","vl":"Actor2128","cn":1,"pt":"DI","pp":229,"pr":169}</v>
      </c>
    </row>
    <row r="171" spans="1:40">
      <c r="A171">
        <v>17</v>
      </c>
      <c r="B171">
        <v>9</v>
      </c>
      <c r="C171">
        <f t="shared" si="55"/>
        <v>0</v>
      </c>
      <c r="D171">
        <f t="shared" ca="1" si="68"/>
        <v>0.63482604517387764</v>
      </c>
      <c r="E171">
        <f t="shared" ca="1" si="68"/>
        <v>0.40814793568318597</v>
      </c>
      <c r="F171">
        <f t="shared" ca="1" si="68"/>
        <v>0.35909806071765793</v>
      </c>
      <c r="G171">
        <f t="shared" ca="1" si="68"/>
        <v>0.53115762641597297</v>
      </c>
      <c r="H171">
        <f t="shared" ca="1" si="68"/>
        <v>0.38668705740793707</v>
      </c>
      <c r="I171">
        <f t="shared" ca="1" si="68"/>
        <v>0.36151245858529857</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415</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t="shared" ca="1" si="64"/>
        <v>{"dy":17,"sl":9,"tp":"fp","vl":"Actor2128","cn":30,"pt":"DI","pp":52,"pr":24}</v>
      </c>
    </row>
    <row r="172" spans="1:40">
      <c r="A172">
        <v>18</v>
      </c>
      <c r="B172">
        <v>0</v>
      </c>
      <c r="C172">
        <f t="shared" si="55"/>
        <v>0</v>
      </c>
      <c r="D172">
        <f t="shared" ref="D172:I181" ca="1" si="69">RAND()</f>
        <v>0.89058058322193967</v>
      </c>
      <c r="E172">
        <f t="shared" ca="1" si="69"/>
        <v>0.24213735944923809</v>
      </c>
      <c r="F172">
        <f t="shared" ca="1" si="69"/>
        <v>0.21970150049501624</v>
      </c>
      <c r="G172">
        <f t="shared" ca="1" si="69"/>
        <v>0.46240106180884921</v>
      </c>
      <c r="H172">
        <f t="shared" ca="1" si="69"/>
        <v>0.84938446778574683</v>
      </c>
      <c r="I172">
        <f t="shared" ca="1" si="69"/>
        <v>0.7643492967576021</v>
      </c>
      <c r="M172" t="str">
        <f t="shared" ca="1" si="56"/>
        <v>캐릭터 상자 일반등급</v>
      </c>
      <c r="N172" t="str">
        <f t="shared" ca="1" si="57"/>
        <v>삭제</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29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185</v>
      </c>
      <c r="W172">
        <v>1</v>
      </c>
      <c r="X172" t="s">
        <v>126</v>
      </c>
      <c r="Z172">
        <v>7300</v>
      </c>
      <c r="AA172" t="str">
        <f t="shared" ca="1" si="60"/>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t="shared" ca="1" si="64"/>
        <v>{"dy":18,"sl":0,"tp":"upn","vl":"3427","cn":9,"pt":"GO","pr":2700}</v>
      </c>
    </row>
    <row r="173" spans="1:40">
      <c r="A173">
        <v>18</v>
      </c>
      <c r="B173">
        <v>1</v>
      </c>
      <c r="C173">
        <f t="shared" si="55"/>
        <v>0</v>
      </c>
      <c r="D173">
        <f t="shared" ca="1" si="69"/>
        <v>9.9656992546795053E-2</v>
      </c>
      <c r="E173">
        <f t="shared" ca="1" si="69"/>
        <v>0.83080106506482931</v>
      </c>
      <c r="F173">
        <f t="shared" ca="1" si="69"/>
        <v>0.81462770323042988</v>
      </c>
      <c r="G173">
        <f t="shared" ca="1" si="69"/>
        <v>0.54819626494381335</v>
      </c>
      <c r="H173">
        <f t="shared" ca="1" si="69"/>
        <v>0.40187237618179306</v>
      </c>
      <c r="I173">
        <f t="shared" ca="1" si="69"/>
        <v>0.44994917228242182</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257</v>
      </c>
      <c r="W173">
        <v>1</v>
      </c>
      <c r="X173" t="s">
        <v>126</v>
      </c>
      <c r="Z173">
        <v>2000</v>
      </c>
      <c r="AA173" t="str">
        <f t="shared" ca="1" si="60"/>
        <v>fe</v>
      </c>
      <c r="AB173" t="s">
        <v>82</v>
      </c>
      <c r="AC173" t="s">
        <v>185</v>
      </c>
      <c r="AD173">
        <v>1</v>
      </c>
      <c r="AE173" t="s">
        <v>126</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t="shared" ca="1" si="64"/>
        <v>{"dy":18,"sl":1,"tp":"fe","vl":"Equip1302","cn":1,"pt":"GO","pr":7300}</v>
      </c>
    </row>
    <row r="174" spans="1:40">
      <c r="A174">
        <v>18</v>
      </c>
      <c r="B174">
        <v>2</v>
      </c>
      <c r="C174">
        <f t="shared" si="55"/>
        <v>0</v>
      </c>
      <c r="D174">
        <f t="shared" ca="1" si="69"/>
        <v>0.93908728778487327</v>
      </c>
      <c r="E174">
        <f t="shared" ca="1" si="69"/>
        <v>0.94148599126332777</v>
      </c>
      <c r="F174">
        <f t="shared" ca="1" si="69"/>
        <v>0.77351090802219669</v>
      </c>
      <c r="G174">
        <f t="shared" ca="1" si="69"/>
        <v>0.16108257013329286</v>
      </c>
      <c r="H174">
        <f t="shared" ca="1" si="69"/>
        <v>0.51688594161249335</v>
      </c>
      <c r="I174">
        <f t="shared" ca="1" si="69"/>
        <v>0.33775538863023025</v>
      </c>
      <c r="M174" t="str">
        <f t="shared" ca="1" si="56"/>
        <v>안 지정 캐릭터 PP 영웅등급</v>
      </c>
      <c r="N174">
        <f t="shared" ca="1" si="57"/>
        <v>94148</v>
      </c>
      <c r="O174">
        <f t="shared" ca="1" si="58"/>
        <v>14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4200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fe</v>
      </c>
      <c r="AB174" t="s">
        <v>82</v>
      </c>
      <c r="AC174" t="s">
        <v>251</v>
      </c>
      <c r="AD174">
        <v>1</v>
      </c>
      <c r="AE174" t="s">
        <v>126</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t="shared" ca="1" si="64"/>
        <v>{"dy":18,"sl":2,"tp":"fe","vl":"Equip5101","cn":1,"pt":"GO","pr":1500}</v>
      </c>
    </row>
    <row r="175" spans="1:40">
      <c r="A175">
        <v>18</v>
      </c>
      <c r="B175">
        <v>3</v>
      </c>
      <c r="C175">
        <f t="shared" si="55"/>
        <v>0</v>
      </c>
      <c r="D175">
        <f t="shared" ca="1" si="69"/>
        <v>0.58861233956279968</v>
      </c>
      <c r="E175">
        <f t="shared" ca="1" si="69"/>
        <v>0.19037391289257033</v>
      </c>
      <c r="F175">
        <f t="shared" ca="1" si="69"/>
        <v>0.29873933398115171</v>
      </c>
      <c r="G175">
        <f t="shared" ca="1" si="69"/>
        <v>0.89637016424078353</v>
      </c>
      <c r="H175">
        <f t="shared" ca="1" si="69"/>
        <v>0.28802376550011344</v>
      </c>
      <c r="I175">
        <f t="shared" ca="1" si="69"/>
        <v>0.89572019142802717</v>
      </c>
      <c r="M175" t="str">
        <f t="shared" ca="1" si="56"/>
        <v>안 지정 캐릭터 PP 일반등급</v>
      </c>
      <c r="N175">
        <f t="shared" ca="1" si="57"/>
        <v>19037</v>
      </c>
      <c r="O175">
        <f t="shared" ca="1" si="58"/>
        <v>5</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1500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t="shared" ca="1" si="64"/>
        <v>{"dy":18,"sl":3,"tp":"upn","vl":"85725","cn":14,"pt":"GO","pr":4200}</v>
      </c>
    </row>
    <row r="176" spans="1:40">
      <c r="A176">
        <v>18</v>
      </c>
      <c r="B176">
        <v>4</v>
      </c>
      <c r="C176">
        <f t="shared" si="55"/>
        <v>0</v>
      </c>
      <c r="D176">
        <f t="shared" ca="1" si="69"/>
        <v>0.72649260957926043</v>
      </c>
      <c r="E176">
        <f t="shared" ca="1" si="69"/>
        <v>0.25666015909938156</v>
      </c>
      <c r="F176">
        <f t="shared" ca="1" si="69"/>
        <v>0.34143826128152843</v>
      </c>
      <c r="G176">
        <f t="shared" ca="1" si="69"/>
        <v>5.290060102029992E-2</v>
      </c>
      <c r="H176">
        <f t="shared" ca="1" si="69"/>
        <v>0.98799529673244291</v>
      </c>
      <c r="I176">
        <f t="shared" ca="1" si="69"/>
        <v>0.14449783995467347</v>
      </c>
      <c r="M176" t="str">
        <f t="shared" ca="1" si="56"/>
        <v>안 지정 캐릭터 PP 일반등급</v>
      </c>
      <c r="N176">
        <f t="shared" ca="1" si="57"/>
        <v>25666</v>
      </c>
      <c r="O176">
        <f t="shared" ca="1" si="58"/>
        <v>6</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1800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fe</v>
      </c>
      <c r="AB176" t="s">
        <v>82</v>
      </c>
      <c r="AC176" t="s">
        <v>414</v>
      </c>
      <c r="AD176">
        <v>1</v>
      </c>
      <c r="AE176" t="s">
        <v>130</v>
      </c>
      <c r="AF176">
        <v>179</v>
      </c>
      <c r="AG176">
        <v>129</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t="shared" ca="1" si="64"/>
        <v>{"dy":18,"sl":4,"tp":"fe","vl":"Equip3401","cn":1,"pt":"DI","pp":179,"pr":129}</v>
      </c>
    </row>
    <row r="177" spans="1:40">
      <c r="A177">
        <v>18</v>
      </c>
      <c r="B177">
        <v>5</v>
      </c>
      <c r="C177">
        <f t="shared" si="55"/>
        <v>0</v>
      </c>
      <c r="D177">
        <f t="shared" ca="1" si="69"/>
        <v>0.80373590573743103</v>
      </c>
      <c r="E177">
        <f t="shared" ca="1" si="69"/>
        <v>0.66117500301539534</v>
      </c>
      <c r="F177">
        <f t="shared" ca="1" si="69"/>
        <v>0.93522882755912107</v>
      </c>
      <c r="G177">
        <f t="shared" ca="1" si="69"/>
        <v>0.57167260453424806</v>
      </c>
      <c r="H177">
        <f t="shared" ca="1" si="69"/>
        <v>0.87360985645104927</v>
      </c>
      <c r="I177">
        <f t="shared" ca="1" si="69"/>
        <v>0.92257640981529054</v>
      </c>
      <c r="M177" t="str">
        <f t="shared" ca="1" si="56"/>
        <v>안 지정 캐릭터 PP 일반등급</v>
      </c>
      <c r="N177">
        <f t="shared" ca="1" si="57"/>
        <v>66117</v>
      </c>
      <c r="O177">
        <f t="shared" ca="1" si="58"/>
        <v>10</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3000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251</v>
      </c>
      <c r="W177">
        <v>1</v>
      </c>
      <c r="X177" t="s">
        <v>126</v>
      </c>
      <c r="Z177">
        <v>1500</v>
      </c>
      <c r="AA177" t="str">
        <f t="shared" ca="1" si="60"/>
        <v>fe</v>
      </c>
      <c r="AB177" t="s">
        <v>82</v>
      </c>
      <c r="AC177" t="s">
        <v>184</v>
      </c>
      <c r="AD177">
        <v>1</v>
      </c>
      <c r="AE177" t="s">
        <v>126</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t="shared" ca="1" si="64"/>
        <v>{"dy":18,"sl":5,"tp":"fe","vl":"Equip6102","cn":1,"pt":"GO","pr":3600}</v>
      </c>
    </row>
    <row r="178" spans="1:40">
      <c r="A178">
        <v>18</v>
      </c>
      <c r="B178">
        <v>6</v>
      </c>
      <c r="C178">
        <f t="shared" si="55"/>
        <v>0</v>
      </c>
      <c r="D178">
        <f t="shared" ca="1" si="69"/>
        <v>0.8445108717188341</v>
      </c>
      <c r="E178">
        <f t="shared" ca="1" si="69"/>
        <v>8.2255306825479657E-2</v>
      </c>
      <c r="F178">
        <f t="shared" ca="1" si="69"/>
        <v>2.148218427106352E-2</v>
      </c>
      <c r="G178">
        <f t="shared" ca="1" si="69"/>
        <v>0.15024445057612446</v>
      </c>
      <c r="H178">
        <f t="shared" ca="1" si="69"/>
        <v>0.44518400045832385</v>
      </c>
      <c r="I178">
        <f t="shared" ca="1" si="69"/>
        <v>0.54730730558252327</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e">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#VALUE!</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184</v>
      </c>
      <c r="W178">
        <v>1</v>
      </c>
      <c r="X178" t="s">
        <v>126</v>
      </c>
      <c r="Z178">
        <v>3600</v>
      </c>
      <c r="AA178" t="str">
        <f t="shared" ca="1" si="60"/>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t="shared" ca="1" si="64"/>
        <v>{"dy":18,"sl":6,"tp":"uph","vl":"22126","cn":10,"pt":"GO","pr":3000}</v>
      </c>
    </row>
    <row r="179" spans="1:40">
      <c r="A179">
        <v>18</v>
      </c>
      <c r="B179">
        <v>7</v>
      </c>
      <c r="C179">
        <f t="shared" si="55"/>
        <v>0</v>
      </c>
      <c r="D179">
        <f t="shared" ca="1" si="69"/>
        <v>0.69700287810794648</v>
      </c>
      <c r="E179">
        <f t="shared" ca="1" si="69"/>
        <v>0.4493175411061785</v>
      </c>
      <c r="F179">
        <f t="shared" ca="1" si="69"/>
        <v>0.56194784596513336</v>
      </c>
      <c r="G179">
        <f t="shared" ca="1" si="69"/>
        <v>0.61129964881440202</v>
      </c>
      <c r="H179">
        <f t="shared" ca="1" si="69"/>
        <v>0.53358607238044076</v>
      </c>
      <c r="I179">
        <f t="shared" ca="1" si="69"/>
        <v>0.8163863344984823</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296</v>
      </c>
      <c r="W179">
        <v>1</v>
      </c>
      <c r="X179" t="s">
        <v>126</v>
      </c>
      <c r="Z179">
        <v>4500</v>
      </c>
      <c r="AA179" t="str">
        <f t="shared" ca="1" si="60"/>
        <v>fe</v>
      </c>
      <c r="AB179" t="s">
        <v>82</v>
      </c>
      <c r="AC179" t="s">
        <v>296</v>
      </c>
      <c r="AD179">
        <v>1</v>
      </c>
      <c r="AE179" t="s">
        <v>126</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t="shared" ca="1" si="64"/>
        <v>{"dy":18,"sl":7,"tp":"fe","vl":"Equip8001","cn":1,"pt":"GO","pr":4500}</v>
      </c>
    </row>
    <row r="180" spans="1:40">
      <c r="A180">
        <v>18</v>
      </c>
      <c r="B180">
        <v>8</v>
      </c>
      <c r="C180">
        <f t="shared" si="55"/>
        <v>0</v>
      </c>
      <c r="D180">
        <f t="shared" ca="1" si="69"/>
        <v>0.7592925209164112</v>
      </c>
      <c r="E180">
        <f t="shared" ca="1" si="69"/>
        <v>0.46004001265820627</v>
      </c>
      <c r="F180">
        <f t="shared" ca="1" si="69"/>
        <v>0.12865349454492236</v>
      </c>
      <c r="G180">
        <f t="shared" ca="1" si="69"/>
        <v>0.7338005318268942</v>
      </c>
      <c r="H180">
        <f t="shared" ca="1" si="69"/>
        <v>0.57265847221290833</v>
      </c>
      <c r="I180">
        <f t="shared" ca="1" si="69"/>
        <v>0.47442447015497169</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fc</v>
      </c>
      <c r="AB180" t="s">
        <v>85</v>
      </c>
      <c r="AC180" t="s">
        <v>416</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t="shared" ca="1" si="64"/>
        <v>{"dy":18,"sl":8,"tp":"fc","vl":"Actor1141","cn":1,"pt":"DI","pp":219,"pr":159}</v>
      </c>
    </row>
    <row r="181" spans="1:40">
      <c r="A181">
        <v>18</v>
      </c>
      <c r="B181">
        <v>9</v>
      </c>
      <c r="C181">
        <f t="shared" si="55"/>
        <v>0</v>
      </c>
      <c r="D181">
        <f t="shared" ca="1" si="69"/>
        <v>0.60328614373841594</v>
      </c>
      <c r="E181">
        <f t="shared" ca="1" si="69"/>
        <v>0.10890512975879363</v>
      </c>
      <c r="F181">
        <f t="shared" ca="1" si="69"/>
        <v>0.55278956336963603</v>
      </c>
      <c r="G181">
        <f t="shared" ca="1" si="69"/>
        <v>2.1722839874155575E-2</v>
      </c>
      <c r="H181">
        <f t="shared" ca="1" si="69"/>
        <v>0.79633270718525406</v>
      </c>
      <c r="I181">
        <f t="shared" ca="1" si="69"/>
        <v>0.56930985649113408</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fp</v>
      </c>
      <c r="AB181" t="s">
        <v>86</v>
      </c>
      <c r="AC181" t="s">
        <v>416</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t="shared" ca="1" si="64"/>
        <v>{"dy":18,"sl":9,"tp":"fp","vl":"Actor1141","cn":75,"pt":"DI","pp":172,"pr":69}</v>
      </c>
    </row>
    <row r="182" spans="1:40">
      <c r="A182">
        <v>19</v>
      </c>
      <c r="B182">
        <v>0</v>
      </c>
      <c r="C182">
        <f t="shared" si="55"/>
        <v>0</v>
      </c>
      <c r="D182">
        <f t="shared" ref="D182:I191" ca="1" si="70">RAND()</f>
        <v>0.45792568690333957</v>
      </c>
      <c r="E182">
        <f t="shared" ca="1" si="70"/>
        <v>0.66040617210960895</v>
      </c>
      <c r="F182">
        <f t="shared" ca="1" si="70"/>
        <v>0.23439776256825706</v>
      </c>
      <c r="G182">
        <f t="shared" ca="1" si="70"/>
        <v>0.62372600765415254</v>
      </c>
      <c r="H182">
        <f t="shared" ca="1" si="70"/>
        <v>0.22632548617598247</v>
      </c>
      <c r="I182">
        <f t="shared" ca="1" si="70"/>
        <v>0.25908571385569534</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294</v>
      </c>
      <c r="W182">
        <v>1</v>
      </c>
      <c r="X182" t="s">
        <v>126</v>
      </c>
      <c r="Z182">
        <v>1300</v>
      </c>
      <c r="AA182" t="str">
        <f t="shared" ca="1" si="60"/>
        <v>fe</v>
      </c>
      <c r="AB182" t="s">
        <v>82</v>
      </c>
      <c r="AC182" t="s">
        <v>294</v>
      </c>
      <c r="AD182">
        <v>1</v>
      </c>
      <c r="AE182" t="s">
        <v>126</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t="shared" ca="1" si="64"/>
        <v>{"dy":19,"sl":0,"tp":"fe","vl":"Equip2101","cn":1,"pt":"GO","pr":1300}</v>
      </c>
    </row>
    <row r="183" spans="1:40">
      <c r="A183">
        <v>19</v>
      </c>
      <c r="B183">
        <v>1</v>
      </c>
      <c r="C183">
        <f t="shared" si="55"/>
        <v>0</v>
      </c>
      <c r="D183">
        <f t="shared" ca="1" si="70"/>
        <v>0.72570069973058682</v>
      </c>
      <c r="E183">
        <f t="shared" ca="1" si="70"/>
        <v>8.085136027056794E-2</v>
      </c>
      <c r="F183">
        <f t="shared" ca="1" si="70"/>
        <v>0.71875071712748173</v>
      </c>
      <c r="G183">
        <f t="shared" ca="1" si="70"/>
        <v>0.17487987052632636</v>
      </c>
      <c r="H183">
        <f t="shared" ca="1" si="70"/>
        <v>3.3701464291818861E-2</v>
      </c>
      <c r="I183">
        <f t="shared" ca="1" si="70"/>
        <v>0.82993625609218324</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e">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#VALUE!</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248</v>
      </c>
      <c r="W183">
        <v>1</v>
      </c>
      <c r="X183" t="s">
        <v>130</v>
      </c>
      <c r="Z183">
        <v>15</v>
      </c>
      <c r="AA183" t="str">
        <f t="shared" ca="1" si="60"/>
        <v>fe</v>
      </c>
      <c r="AB183" t="s">
        <v>82</v>
      </c>
      <c r="AC183" t="s">
        <v>248</v>
      </c>
      <c r="AD183">
        <v>1</v>
      </c>
      <c r="AE183" t="s">
        <v>130</v>
      </c>
      <c r="AG183">
        <v>15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t="shared" ca="1" si="64"/>
        <v>{"dy":19,"sl":1,"tp":"fe","vl":"Equip7202","cn":1,"pt":"DI","pr":15}</v>
      </c>
    </row>
    <row r="184" spans="1:40">
      <c r="A184">
        <v>19</v>
      </c>
      <c r="B184">
        <v>2</v>
      </c>
      <c r="C184">
        <f t="shared" si="55"/>
        <v>0</v>
      </c>
      <c r="D184">
        <f t="shared" ca="1" si="70"/>
        <v>0.63485934293877444</v>
      </c>
      <c r="E184">
        <f t="shared" ca="1" si="70"/>
        <v>0.69835096054902357</v>
      </c>
      <c r="F184">
        <f t="shared" ca="1" si="70"/>
        <v>0.95033603615704765</v>
      </c>
      <c r="G184">
        <f t="shared" ca="1" si="70"/>
        <v>0.79472168781007524</v>
      </c>
      <c r="H184">
        <f t="shared" ca="1" si="70"/>
        <v>2.7249522546869631E-2</v>
      </c>
      <c r="I184">
        <f t="shared" ca="1" si="70"/>
        <v>0.72069116652842602</v>
      </c>
      <c r="M184" t="str">
        <f t="shared" ca="1" si="56"/>
        <v>안 지정 캐릭터 PP 영웅등급</v>
      </c>
      <c r="N184">
        <f t="shared" ca="1" si="57"/>
        <v>69835</v>
      </c>
      <c r="O184">
        <f t="shared" ca="1" si="58"/>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3300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fe</v>
      </c>
      <c r="AB184" t="s">
        <v>82</v>
      </c>
      <c r="AC184" t="s">
        <v>243</v>
      </c>
      <c r="AD184">
        <v>1</v>
      </c>
      <c r="AE184" t="s">
        <v>126</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0.42875266621401387</v>
      </c>
      <c r="E185">
        <f t="shared" ca="1" si="70"/>
        <v>0.64453200208154204</v>
      </c>
      <c r="F185">
        <f t="shared" ca="1" si="70"/>
        <v>0.66367761997508112</v>
      </c>
      <c r="G185">
        <f t="shared" ca="1" si="70"/>
        <v>0.67514754730078941</v>
      </c>
      <c r="H185">
        <f t="shared" ca="1" si="70"/>
        <v>0.41156093660046766</v>
      </c>
      <c r="I185">
        <f t="shared" ca="1" si="70"/>
        <v>0.87639404469098403</v>
      </c>
      <c r="M185" t="str">
        <f t="shared" ca="1" si="56"/>
        <v>안 지정 캐릭터 PP 일반등급</v>
      </c>
      <c r="N185">
        <f t="shared" ca="1" si="57"/>
        <v>64453</v>
      </c>
      <c r="O185">
        <f t="shared" ca="1" si="58"/>
        <v>10</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3000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0.8031227902089213</v>
      </c>
      <c r="E186">
        <f t="shared" ca="1" si="70"/>
        <v>7.8346635558377398E-2</v>
      </c>
      <c r="F186">
        <f t="shared" ca="1" si="70"/>
        <v>0.25306027900383621</v>
      </c>
      <c r="G186">
        <f t="shared" ca="1" si="70"/>
        <v>0.99783498041598884</v>
      </c>
      <c r="H186">
        <f t="shared" ca="1" si="70"/>
        <v>0.58295169425298576</v>
      </c>
      <c r="I186">
        <f t="shared" ca="1" si="70"/>
        <v>0.17238560250852086</v>
      </c>
      <c r="M186" t="str">
        <f t="shared" ca="1" si="56"/>
        <v>안 지정 캐릭터 PP 일반등급</v>
      </c>
      <c r="N186">
        <f t="shared" ca="1" si="57"/>
        <v>7834</v>
      </c>
      <c r="O186">
        <f t="shared" ca="1" si="58"/>
        <v>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fe</v>
      </c>
      <c r="AB186" t="s">
        <v>82</v>
      </c>
      <c r="AC186" t="s">
        <v>181</v>
      </c>
      <c r="AD186">
        <v>1</v>
      </c>
      <c r="AE186" t="s">
        <v>126</v>
      </c>
      <c r="AG186">
        <v>5200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0.939687225717737</v>
      </c>
      <c r="E187">
        <f t="shared" ca="1" si="70"/>
        <v>0.32433239602868214</v>
      </c>
      <c r="F187">
        <f t="shared" ca="1" si="70"/>
        <v>0.57614886774773499</v>
      </c>
      <c r="G187">
        <f t="shared" ca="1" si="70"/>
        <v>0.50641486143602299</v>
      </c>
      <c r="H187">
        <f t="shared" ca="1" si="70"/>
        <v>0.20944553341620531</v>
      </c>
      <c r="I187">
        <f t="shared" ca="1" si="70"/>
        <v>4.1190726731077043E-2</v>
      </c>
      <c r="M187" t="str">
        <f t="shared" ca="1" si="56"/>
        <v>안 지정 캐릭터 PP 일반등급</v>
      </c>
      <c r="N187">
        <f t="shared" ca="1" si="57"/>
        <v>32433</v>
      </c>
      <c r="O187">
        <f t="shared" ca="1" si="58"/>
        <v>6</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1800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243</v>
      </c>
      <c r="W187">
        <v>1</v>
      </c>
      <c r="X187" t="s">
        <v>126</v>
      </c>
      <c r="Z187">
        <v>7100</v>
      </c>
      <c r="AA187" t="str">
        <f t="shared" ca="1" si="60"/>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0.99125310229498687</v>
      </c>
      <c r="E188">
        <f t="shared" ca="1" si="70"/>
        <v>7.5047829727172832E-3</v>
      </c>
      <c r="F188">
        <f t="shared" ca="1" si="70"/>
        <v>0.4698772186235175</v>
      </c>
      <c r="G188">
        <f t="shared" ca="1" si="70"/>
        <v>0.64185080509193138</v>
      </c>
      <c r="H188">
        <f t="shared" ca="1" si="70"/>
        <v>0.67999454412771232</v>
      </c>
      <c r="I188">
        <f t="shared" ca="1" si="70"/>
        <v>0.26386642325235554</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111</v>
      </c>
      <c r="W188">
        <v>1</v>
      </c>
      <c r="X188" t="s">
        <v>126</v>
      </c>
      <c r="Z188">
        <v>3300</v>
      </c>
      <c r="AA188" t="str">
        <f t="shared" ca="1" si="60"/>
        <v>fe</v>
      </c>
      <c r="AB188" t="s">
        <v>82</v>
      </c>
      <c r="AC188" t="s">
        <v>203</v>
      </c>
      <c r="AD188">
        <v>1</v>
      </c>
      <c r="AE188" t="s">
        <v>126</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0.97962728867002624</v>
      </c>
      <c r="E189">
        <f t="shared" ca="1" si="70"/>
        <v>0.20222603898866387</v>
      </c>
      <c r="F189">
        <f t="shared" ca="1" si="70"/>
        <v>0.65009920898158868</v>
      </c>
      <c r="G189">
        <f t="shared" ca="1" si="70"/>
        <v>0.86558116121930528</v>
      </c>
      <c r="H189">
        <f t="shared" ca="1" si="70"/>
        <v>0.98122781583482266</v>
      </c>
      <c r="I189">
        <f t="shared" ca="1" si="70"/>
        <v>0.810460587518949</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181</v>
      </c>
      <c r="W189">
        <v>1</v>
      </c>
      <c r="X189" t="s">
        <v>126</v>
      </c>
      <c r="Z189">
        <v>5200</v>
      </c>
      <c r="AA189" t="str">
        <f t="shared" ca="1" si="60"/>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0.6501551757299483</v>
      </c>
      <c r="E190">
        <f t="shared" ca="1" si="70"/>
        <v>2.8349061471832471E-2</v>
      </c>
      <c r="F190">
        <f t="shared" ca="1" si="70"/>
        <v>0.37572276743834288</v>
      </c>
      <c r="G190">
        <f t="shared" ca="1" si="70"/>
        <v>0.30747522824866647</v>
      </c>
      <c r="H190">
        <f t="shared" ca="1" si="70"/>
        <v>0.96936002862589976</v>
      </c>
      <c r="I190">
        <f t="shared" ca="1" si="70"/>
        <v>0.96114087308616114</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418</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0.37608492714114861</v>
      </c>
      <c r="E191">
        <f t="shared" ca="1" si="70"/>
        <v>0.52181138102903823</v>
      </c>
      <c r="F191">
        <f t="shared" ca="1" si="70"/>
        <v>0.79648391502755</v>
      </c>
      <c r="G191">
        <f t="shared" ca="1" si="70"/>
        <v>0.75146651223854033</v>
      </c>
      <c r="H191">
        <f t="shared" ca="1" si="70"/>
        <v>0.50114248734691091</v>
      </c>
      <c r="I191">
        <f t="shared" ca="1" si="70"/>
        <v>0.73077896090220673</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0.46375681687680081</v>
      </c>
      <c r="E192">
        <f t="shared" ca="1" si="71"/>
        <v>0.50678694828144111</v>
      </c>
      <c r="F192">
        <f t="shared" ca="1" si="71"/>
        <v>0.608690262771451</v>
      </c>
      <c r="G192">
        <f t="shared" ca="1" si="71"/>
        <v>0.36909291710995917</v>
      </c>
      <c r="H192">
        <f t="shared" ca="1" si="71"/>
        <v>4.478510410524561E-2</v>
      </c>
      <c r="I192">
        <f t="shared" ca="1" si="71"/>
        <v>0.90021775355229072</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e">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#VALUE!</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192</v>
      </c>
      <c r="W192">
        <v>1</v>
      </c>
      <c r="X192" t="s">
        <v>126</v>
      </c>
      <c r="Z192">
        <v>1200</v>
      </c>
      <c r="AA192" t="str">
        <f t="shared" ca="1" si="60"/>
        <v>upn</v>
      </c>
      <c r="AB192" t="s">
        <v>92</v>
      </c>
      <c r="AC192">
        <v>69160</v>
      </c>
      <c r="AD192">
        <v>9</v>
      </c>
      <c r="AE192" t="s">
        <v>441</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t="shared" ca="1" si="64"/>
        <v>{"dy":20,"sl":0,"tp":"upn","vl":"69160","cn":9,"pt":"GO","pr":2700}</v>
      </c>
    </row>
    <row r="193" spans="1:40">
      <c r="A193">
        <v>20</v>
      </c>
      <c r="B193">
        <v>1</v>
      </c>
      <c r="C193">
        <f t="shared" si="55"/>
        <v>0</v>
      </c>
      <c r="D193">
        <f t="shared" ca="1" si="71"/>
        <v>0.75093262013859685</v>
      </c>
      <c r="E193">
        <f t="shared" ca="1" si="71"/>
        <v>4.4575941554553022E-2</v>
      </c>
      <c r="F193">
        <f t="shared" ca="1" si="71"/>
        <v>0.15383305075802489</v>
      </c>
      <c r="G193">
        <f t="shared" ca="1" si="71"/>
        <v>0.5046702509561406</v>
      </c>
      <c r="H193">
        <f t="shared" ca="1" si="71"/>
        <v>0.94992318957772592</v>
      </c>
      <c r="I193">
        <f t="shared" ca="1" si="71"/>
        <v>0.40959544591564756</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279</v>
      </c>
      <c r="W193">
        <v>1</v>
      </c>
      <c r="X193" t="s">
        <v>130</v>
      </c>
      <c r="Z193">
        <v>5</v>
      </c>
      <c r="AA193" t="str">
        <f t="shared" ca="1" si="60"/>
        <v>fe</v>
      </c>
      <c r="AB193" t="s">
        <v>82</v>
      </c>
      <c r="AC193" t="s">
        <v>279</v>
      </c>
      <c r="AD193">
        <v>1</v>
      </c>
      <c r="AE193" t="s">
        <v>130</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t="shared" ca="1" si="64"/>
        <v>{"dy":20,"sl":1,"tp":"fe","vl":"Equip5202","cn":1,"pt":"DI","pr":5}</v>
      </c>
    </row>
    <row r="194" spans="1:40">
      <c r="A194">
        <v>20</v>
      </c>
      <c r="B194">
        <v>2</v>
      </c>
      <c r="C194">
        <f t="shared" ref="C194:C257" si="72">IF(B194&lt;=9,0,
IF(B194=10,1,2))</f>
        <v>0</v>
      </c>
      <c r="D194">
        <f t="shared" ca="1" si="71"/>
        <v>0.31124103548181437</v>
      </c>
      <c r="E194">
        <f t="shared" ca="1" si="71"/>
        <v>0.24720464104277284</v>
      </c>
      <c r="F194">
        <f t="shared" ca="1" si="71"/>
        <v>0.30503046034242676</v>
      </c>
      <c r="G194">
        <f t="shared" ca="1" si="71"/>
        <v>0.23817670958194326</v>
      </c>
      <c r="H194">
        <f t="shared" ca="1" si="71"/>
        <v>0.62745556629040933</v>
      </c>
      <c r="I194">
        <f t="shared" ca="1" si="71"/>
        <v>0.94475988254845233</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24720</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5</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1500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upn</v>
      </c>
      <c r="AB194" t="s">
        <v>92</v>
      </c>
      <c r="AC194">
        <v>81403</v>
      </c>
      <c r="AD194">
        <v>13</v>
      </c>
      <c r="AE194" t="s">
        <v>433</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 t="shared" si="72"/>
        <v>0</v>
      </c>
      <c r="D195">
        <f t="shared" ca="1" si="71"/>
        <v>0.71808488517411118</v>
      </c>
      <c r="E195">
        <f t="shared" ca="1" si="71"/>
        <v>0.58402954359055603</v>
      </c>
      <c r="F195">
        <f t="shared" ca="1" si="71"/>
        <v>0.63320898794992619</v>
      </c>
      <c r="G195">
        <f t="shared" ca="1" si="71"/>
        <v>0.60183900334761264</v>
      </c>
      <c r="H195">
        <f t="shared" ca="1" si="71"/>
        <v>0.84556786686635466</v>
      </c>
      <c r="I195">
        <f t="shared" ca="1" si="71"/>
        <v>0.32147366346072126</v>
      </c>
      <c r="M195" t="str">
        <f t="shared" ca="1" si="73"/>
        <v>안 지정 캐릭터 PP 일반등급</v>
      </c>
      <c r="N195">
        <f t="shared" ca="1" si="74"/>
        <v>58402</v>
      </c>
      <c r="O195">
        <f t="shared" ca="1" si="75"/>
        <v>10</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3000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fe</v>
      </c>
      <c r="AB195" t="s">
        <v>82</v>
      </c>
      <c r="AC195" t="s">
        <v>192</v>
      </c>
      <c r="AD195">
        <v>1</v>
      </c>
      <c r="AE195" t="s">
        <v>126</v>
      </c>
      <c r="AG195">
        <v>1200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t="shared" ca="1" si="81"/>
        <v>{"dy":20,"sl":3,"tp":"fe","vl":"Equip2102","cn":1,"pt":"GO","pr":1200}</v>
      </c>
    </row>
    <row r="196" spans="1:40">
      <c r="A196">
        <v>20</v>
      </c>
      <c r="B196">
        <v>4</v>
      </c>
      <c r="C196">
        <f t="shared" si="72"/>
        <v>0</v>
      </c>
      <c r="D196">
        <f t="shared" ca="1" si="71"/>
        <v>0.29321036214148233</v>
      </c>
      <c r="E196">
        <f t="shared" ca="1" si="71"/>
        <v>0.5811719623505337</v>
      </c>
      <c r="F196">
        <f t="shared" ca="1" si="71"/>
        <v>0.13610110013731036</v>
      </c>
      <c r="G196">
        <f t="shared" ca="1" si="71"/>
        <v>0.79649450106182695</v>
      </c>
      <c r="H196">
        <f t="shared" ca="1" si="71"/>
        <v>0.62646556282798871</v>
      </c>
      <c r="I196">
        <f t="shared" ca="1" si="71"/>
        <v>7.8004127991152528E-3</v>
      </c>
      <c r="M196" t="str">
        <f t="shared" ca="1" si="73"/>
        <v>안 지정 캐릭터 PP 일반등급</v>
      </c>
      <c r="N196">
        <f t="shared" ca="1" si="74"/>
        <v>58117</v>
      </c>
      <c r="O196">
        <f t="shared" ca="1" si="75"/>
        <v>9</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2700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fe</v>
      </c>
      <c r="AB196" t="s">
        <v>82</v>
      </c>
      <c r="AC196" t="s">
        <v>252</v>
      </c>
      <c r="AD196">
        <v>1</v>
      </c>
      <c r="AE196" t="s">
        <v>126</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t="shared" ca="1" si="81"/>
        <v>{"dy":20,"sl":4,"tp":"fe","vl":"Equip1001","cn":1,"pt":"GO","pr":800}</v>
      </c>
    </row>
    <row r="197" spans="1:40">
      <c r="A197">
        <v>20</v>
      </c>
      <c r="B197">
        <v>5</v>
      </c>
      <c r="C197">
        <f t="shared" si="72"/>
        <v>0</v>
      </c>
      <c r="D197">
        <f t="shared" ca="1" si="71"/>
        <v>0.84561148587534551</v>
      </c>
      <c r="E197">
        <f t="shared" ca="1" si="71"/>
        <v>0.50594729625755086</v>
      </c>
      <c r="F197">
        <f t="shared" ca="1" si="71"/>
        <v>0.47229316379309805</v>
      </c>
      <c r="G197">
        <f t="shared" ca="1" si="71"/>
        <v>9.7686093671133012E-2</v>
      </c>
      <c r="H197">
        <f t="shared" ca="1" si="71"/>
        <v>0.31967868922468234</v>
      </c>
      <c r="I197">
        <f t="shared" ca="1" si="71"/>
        <v>0.22968913779729827</v>
      </c>
      <c r="M197" t="str">
        <f t="shared" ca="1" si="73"/>
        <v>안 지정 캐릭터 PP 일반등급</v>
      </c>
      <c r="N197">
        <f t="shared" ca="1" si="74"/>
        <v>50594</v>
      </c>
      <c r="O197">
        <f t="shared" ca="1" si="75"/>
        <v>9</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2700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252</v>
      </c>
      <c r="W197">
        <v>1</v>
      </c>
      <c r="X197" t="s">
        <v>126</v>
      </c>
      <c r="Z197">
        <v>800</v>
      </c>
      <c r="AA197" t="str">
        <f t="shared" ca="1" si="77"/>
        <v>fe</v>
      </c>
      <c r="AB197" t="s">
        <v>82</v>
      </c>
      <c r="AC197" t="s">
        <v>207</v>
      </c>
      <c r="AD197">
        <v>1</v>
      </c>
      <c r="AE197" t="s">
        <v>126</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t="shared" ca="1" si="81"/>
        <v>{"dy":20,"sl":5,"tp":"fe","vl":"Equip7102","cn":1,"pt":"GO","pr":3800}</v>
      </c>
    </row>
    <row r="198" spans="1:40">
      <c r="A198">
        <v>20</v>
      </c>
      <c r="B198">
        <v>6</v>
      </c>
      <c r="C198">
        <f t="shared" si="72"/>
        <v>0</v>
      </c>
      <c r="D198">
        <f t="shared" ca="1" si="71"/>
        <v>0.39708952216614957</v>
      </c>
      <c r="E198">
        <f t="shared" ca="1" si="71"/>
        <v>0.84147957328991441</v>
      </c>
      <c r="F198">
        <f t="shared" ca="1" si="71"/>
        <v>0.54171784895450681</v>
      </c>
      <c r="G198">
        <f t="shared" ca="1" si="71"/>
        <v>0.51877416813611044</v>
      </c>
      <c r="H198">
        <f t="shared" ca="1" si="71"/>
        <v>0.99886789630784756</v>
      </c>
      <c r="I198">
        <f t="shared" ca="1" si="71"/>
        <v>0.88087283090137558</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207</v>
      </c>
      <c r="W198">
        <v>1</v>
      </c>
      <c r="X198" t="s">
        <v>126</v>
      </c>
      <c r="Z198">
        <v>3800</v>
      </c>
      <c r="AA198" t="str">
        <f t="shared" ca="1" si="77"/>
        <v>fe</v>
      </c>
      <c r="AB198" t="s">
        <v>82</v>
      </c>
      <c r="AC198" t="s">
        <v>296</v>
      </c>
      <c r="AD198">
        <v>1</v>
      </c>
      <c r="AE198" t="s">
        <v>126</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t="shared" ca="1" si="81"/>
        <v>{"dy":20,"sl":6,"tp":"fe","vl":"Equip8001","cn":1,"pt":"GO","pr":4600}</v>
      </c>
    </row>
    <row r="199" spans="1:40">
      <c r="A199">
        <v>20</v>
      </c>
      <c r="B199">
        <v>7</v>
      </c>
      <c r="C199">
        <f t="shared" si="72"/>
        <v>0</v>
      </c>
      <c r="D199">
        <f t="shared" ca="1" si="71"/>
        <v>0.79201124793705568</v>
      </c>
      <c r="E199">
        <f t="shared" ca="1" si="71"/>
        <v>0.79662113588307648</v>
      </c>
      <c r="F199">
        <f t="shared" ca="1" si="71"/>
        <v>0.23737946865225013</v>
      </c>
      <c r="G199">
        <f t="shared" ca="1" si="71"/>
        <v>0.34542828782127222</v>
      </c>
      <c r="H199">
        <f t="shared" ca="1" si="71"/>
        <v>0.35634698466180859</v>
      </c>
      <c r="I199">
        <f t="shared" ca="1" si="71"/>
        <v>0.49600545464557355</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296</v>
      </c>
      <c r="W199">
        <v>1</v>
      </c>
      <c r="X199" t="s">
        <v>126</v>
      </c>
      <c r="Z199">
        <v>4600</v>
      </c>
      <c r="AA199" t="str">
        <f t="shared" ca="1" si="77"/>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t="shared" ca="1" si="81"/>
        <v>{"dy":20,"sl":7,"tp":"uph","vl":"88102","cn":14,"pt":"GO","pr":4200}</v>
      </c>
    </row>
    <row r="200" spans="1:40">
      <c r="A200">
        <v>20</v>
      </c>
      <c r="B200">
        <v>8</v>
      </c>
      <c r="C200">
        <f t="shared" si="72"/>
        <v>0</v>
      </c>
      <c r="D200">
        <f t="shared" ca="1" si="71"/>
        <v>0.70016877556090595</v>
      </c>
      <c r="E200">
        <f t="shared" ca="1" si="71"/>
        <v>0.73500772492679844</v>
      </c>
      <c r="F200">
        <f t="shared" ca="1" si="71"/>
        <v>0.65829392779057561</v>
      </c>
      <c r="G200">
        <f t="shared" ca="1" si="71"/>
        <v>0.73832795286802722</v>
      </c>
      <c r="H200">
        <f t="shared" ca="1" si="71"/>
        <v>0.89591958187147935</v>
      </c>
      <c r="I200">
        <f t="shared" ca="1" si="71"/>
        <v>0.43662041709047306</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87</v>
      </c>
      <c r="AC200" t="s">
        <v>423</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t="shared" ca="1" si="81"/>
        <v>{"dy":20,"sl":8,"tp":"fl1","vl":"Actor2015","cn":1,"pt":"DI","pp":54,"pr":39}</v>
      </c>
    </row>
    <row r="201" spans="1:40">
      <c r="A201">
        <v>20</v>
      </c>
      <c r="B201">
        <v>9</v>
      </c>
      <c r="C201">
        <f t="shared" si="72"/>
        <v>0</v>
      </c>
      <c r="D201">
        <f t="shared" ca="1" si="71"/>
        <v>0.95815779935421386</v>
      </c>
      <c r="E201">
        <f t="shared" ca="1" si="71"/>
        <v>0.95870371221355566</v>
      </c>
      <c r="F201">
        <f t="shared" ca="1" si="71"/>
        <v>1.8156835518695402E-2</v>
      </c>
      <c r="G201">
        <f t="shared" ca="1" si="71"/>
        <v>0.6289624235489063</v>
      </c>
      <c r="H201">
        <f t="shared" ca="1" si="71"/>
        <v>0.51665486724950338</v>
      </c>
      <c r="I201">
        <f t="shared" ca="1" si="71"/>
        <v>0.35483484432926393</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t="shared" ca="1" si="81"/>
        <v>{"dy":20,"sl":9}</v>
      </c>
    </row>
    <row r="202" spans="1:40">
      <c r="A202">
        <v>21</v>
      </c>
      <c r="B202">
        <v>0</v>
      </c>
      <c r="C202">
        <f t="shared" si="72"/>
        <v>0</v>
      </c>
      <c r="D202">
        <f t="shared" ref="D202:I211" ca="1" si="82">RAND()</f>
        <v>0.51592355854469729</v>
      </c>
      <c r="E202">
        <f t="shared" ca="1" si="82"/>
        <v>0.98328020469831812</v>
      </c>
      <c r="F202">
        <f t="shared" ca="1" si="82"/>
        <v>0.86724677468519407</v>
      </c>
      <c r="G202">
        <f t="shared" ca="1" si="82"/>
        <v>0.38721718678150063</v>
      </c>
      <c r="H202">
        <f t="shared" ca="1" si="82"/>
        <v>0.6860443163183958</v>
      </c>
      <c r="I202">
        <f t="shared" ca="1" si="82"/>
        <v>0.77938485929060886</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e">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#VALUE!</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198</v>
      </c>
      <c r="W202">
        <v>1</v>
      </c>
      <c r="X202" t="s">
        <v>130</v>
      </c>
      <c r="Z202">
        <v>11</v>
      </c>
      <c r="AA202" t="str">
        <f t="shared" ca="1" si="77"/>
        <v>upn</v>
      </c>
      <c r="AB202" t="s">
        <v>435</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t="shared" ca="1" si="81"/>
        <v>{"dy":21,"sl":0,"tp":"upn","vl":"6467","cn":9,"pt":"GO","pr":2700}</v>
      </c>
    </row>
    <row r="203" spans="1:40">
      <c r="A203">
        <v>21</v>
      </c>
      <c r="B203">
        <v>1</v>
      </c>
      <c r="C203">
        <f t="shared" si="72"/>
        <v>0</v>
      </c>
      <c r="D203">
        <f t="shared" ca="1" si="82"/>
        <v>0.69757525985007496</v>
      </c>
      <c r="E203">
        <f t="shared" ca="1" si="82"/>
        <v>0.84819293613617874</v>
      </c>
      <c r="F203">
        <f t="shared" ca="1" si="82"/>
        <v>3.8105495542104517E-2</v>
      </c>
      <c r="G203">
        <f t="shared" ca="1" si="82"/>
        <v>0.21613401262353338</v>
      </c>
      <c r="H203">
        <f t="shared" ca="1" si="82"/>
        <v>0.93723187802260111</v>
      </c>
      <c r="I203">
        <f t="shared" ca="1" si="82"/>
        <v>0.70017605792891502</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e">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#VALUE!</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260</v>
      </c>
      <c r="W203">
        <v>1</v>
      </c>
      <c r="X203" t="s">
        <v>126</v>
      </c>
      <c r="Z203">
        <v>1200</v>
      </c>
      <c r="AA203" t="str">
        <f t="shared" ca="1" si="77"/>
        <v>uph</v>
      </c>
      <c r="AB203" t="s">
        <v>434</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t="shared" ca="1" si="81"/>
        <v>{"dy":21,"sl":1,"tp":"uph","vl":"94861","cn":14,"pt":"DI","pr":4}</v>
      </c>
    </row>
    <row r="204" spans="1:40">
      <c r="A204">
        <v>21</v>
      </c>
      <c r="B204">
        <v>2</v>
      </c>
      <c r="C204">
        <f t="shared" si="72"/>
        <v>0</v>
      </c>
      <c r="D204">
        <f t="shared" ca="1" si="82"/>
        <v>0.59225479490211108</v>
      </c>
      <c r="E204">
        <f t="shared" ca="1" si="82"/>
        <v>0.95321758110351862</v>
      </c>
      <c r="F204">
        <f t="shared" ca="1" si="82"/>
        <v>0.9645695543791023</v>
      </c>
      <c r="G204">
        <f t="shared" ca="1" si="82"/>
        <v>0.61809435547052161</v>
      </c>
      <c r="H204">
        <f t="shared" ca="1" si="82"/>
        <v>0.79258806060290443</v>
      </c>
      <c r="I204">
        <f t="shared" ca="1" si="82"/>
        <v>0.88491142248100874</v>
      </c>
      <c r="M204" t="str">
        <f t="shared" ca="1" si="73"/>
        <v>안 지정 캐릭터 PP 영웅등급</v>
      </c>
      <c r="N204">
        <f t="shared" ca="1" si="74"/>
        <v>95321</v>
      </c>
      <c r="O204">
        <f t="shared" ca="1" si="75"/>
        <v>14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4200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fe</v>
      </c>
      <c r="AB204" t="s">
        <v>82</v>
      </c>
      <c r="AC204" t="s">
        <v>424</v>
      </c>
      <c r="AD204">
        <v>1</v>
      </c>
      <c r="AE204" t="s">
        <v>130</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t="shared" ca="1" si="81"/>
        <v>{"dy":21,"sl":2,"tp":"fe","vl":"Equip5302","cn":1,"pt":"DI","pr":11}</v>
      </c>
    </row>
    <row r="205" spans="1:40">
      <c r="A205">
        <v>21</v>
      </c>
      <c r="B205">
        <v>3</v>
      </c>
      <c r="C205">
        <f t="shared" si="72"/>
        <v>0</v>
      </c>
      <c r="D205">
        <f t="shared" ca="1" si="82"/>
        <v>0.28652169746099765</v>
      </c>
      <c r="E205">
        <f t="shared" ca="1" si="82"/>
        <v>0.93634061592414219</v>
      </c>
      <c r="F205">
        <f t="shared" ca="1" si="82"/>
        <v>0.73511208589255239</v>
      </c>
      <c r="G205">
        <f t="shared" ca="1" si="82"/>
        <v>8.7850264597477246E-2</v>
      </c>
      <c r="H205">
        <f t="shared" ca="1" si="82"/>
        <v>0.29088276299006177</v>
      </c>
      <c r="I205">
        <f t="shared" ca="1" si="82"/>
        <v>0.22593687896986947</v>
      </c>
      <c r="M205" t="str">
        <f t="shared" ca="1" si="73"/>
        <v>안 지정 캐릭터 PP 일반등급</v>
      </c>
      <c r="N205">
        <f t="shared" ca="1" si="74"/>
        <v>93634</v>
      </c>
      <c r="O205">
        <f t="shared" ca="1" si="75"/>
        <v>14</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4200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fe</v>
      </c>
      <c r="AB205" t="s">
        <v>82</v>
      </c>
      <c r="AC205" t="s">
        <v>295</v>
      </c>
      <c r="AD205">
        <v>1</v>
      </c>
      <c r="AE205" t="s">
        <v>126</v>
      </c>
      <c r="AG205">
        <v>1200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t="shared" ca="1" si="81"/>
        <v>{"dy":21,"sl":3,"tp":"fe","vl":"Equip1101","cn":1,"pt":"GO","pr":1200}</v>
      </c>
    </row>
    <row r="206" spans="1:40">
      <c r="A206">
        <v>21</v>
      </c>
      <c r="B206">
        <v>4</v>
      </c>
      <c r="C206">
        <f t="shared" si="72"/>
        <v>0</v>
      </c>
      <c r="D206">
        <f t="shared" ca="1" si="82"/>
        <v>0.60153823283602736</v>
      </c>
      <c r="E206">
        <f t="shared" ca="1" si="82"/>
        <v>0.80805795309411776</v>
      </c>
      <c r="F206">
        <f t="shared" ca="1" si="82"/>
        <v>0.99051836893417944</v>
      </c>
      <c r="G206">
        <f t="shared" ca="1" si="82"/>
        <v>0.79841931341852057</v>
      </c>
      <c r="H206">
        <f t="shared" ca="1" si="82"/>
        <v>0.1160344552727004</v>
      </c>
      <c r="I206">
        <f t="shared" ca="1" si="82"/>
        <v>0.56387328097730283</v>
      </c>
      <c r="M206" t="str">
        <f t="shared" ca="1" si="73"/>
        <v>안 지정 캐릭터 PP 일반등급</v>
      </c>
      <c r="N206">
        <f t="shared" ca="1" si="74"/>
        <v>80805</v>
      </c>
      <c r="O206">
        <f t="shared" ca="1" si="75"/>
        <v>12</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3600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fe</v>
      </c>
      <c r="AB206" t="s">
        <v>82</v>
      </c>
      <c r="AC206" t="s">
        <v>112</v>
      </c>
      <c r="AD206">
        <v>1</v>
      </c>
      <c r="AE206" t="s">
        <v>126</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t="shared" ca="1" si="81"/>
        <v>{"dy":21,"sl":4,"tp":"fe","vl":"Equip4001","cn":1,"pt":"GO","pr":700}</v>
      </c>
    </row>
    <row r="207" spans="1:40">
      <c r="A207">
        <v>21</v>
      </c>
      <c r="B207">
        <v>5</v>
      </c>
      <c r="C207">
        <f t="shared" si="72"/>
        <v>0</v>
      </c>
      <c r="D207">
        <f t="shared" ca="1" si="82"/>
        <v>0.24574412710566607</v>
      </c>
      <c r="E207">
        <f t="shared" ca="1" si="82"/>
        <v>0.77600315221814131</v>
      </c>
      <c r="F207">
        <f t="shared" ca="1" si="82"/>
        <v>7.5530981852066637E-2</v>
      </c>
      <c r="G207">
        <f t="shared" ca="1" si="82"/>
        <v>0.75256071360467791</v>
      </c>
      <c r="H207">
        <f t="shared" ca="1" si="82"/>
        <v>0.92043204605394036</v>
      </c>
      <c r="I207">
        <f t="shared" ca="1" si="82"/>
        <v>0.19981798344467472</v>
      </c>
      <c r="M207" t="str">
        <f t="shared" ca="1" si="73"/>
        <v>지정 장비</v>
      </c>
      <c r="N207" t="e">
        <f t="shared" ca="1" si="74"/>
        <v>#VALUE!</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#VALUE!</v>
      </c>
      <c r="S207" t="e">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#VALUE!</v>
      </c>
      <c r="T207" t="e">
        <f t="shared" ca="1" si="76"/>
        <v>#VALUE!</v>
      </c>
      <c r="U207" t="s">
        <v>82</v>
      </c>
      <c r="V207" t="s">
        <v>112</v>
      </c>
      <c r="W207">
        <v>1</v>
      </c>
      <c r="X207" t="s">
        <v>126</v>
      </c>
      <c r="Z207">
        <v>700</v>
      </c>
      <c r="AA207" t="str">
        <f t="shared" ca="1" si="77"/>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t="shared" ca="1" si="81"/>
        <v>{"dy":21,"sl":5,"tp":"upn","vl":"43155","cn":11,"pt":"GO","pr":3300}</v>
      </c>
    </row>
    <row r="208" spans="1:40">
      <c r="A208">
        <v>21</v>
      </c>
      <c r="B208">
        <v>6</v>
      </c>
      <c r="C208">
        <f t="shared" si="72"/>
        <v>0</v>
      </c>
      <c r="D208">
        <f t="shared" ca="1" si="82"/>
        <v>9.7113075178163477E-3</v>
      </c>
      <c r="E208">
        <f t="shared" ca="1" si="82"/>
        <v>0.76881366127127981</v>
      </c>
      <c r="F208">
        <f t="shared" ca="1" si="82"/>
        <v>0.83142117922649583</v>
      </c>
      <c r="G208">
        <f t="shared" ca="1" si="82"/>
        <v>2.1640857939943969E-2</v>
      </c>
      <c r="H208">
        <f t="shared" ca="1" si="82"/>
        <v>0.13894891581379665</v>
      </c>
      <c r="I208">
        <f t="shared" ca="1" si="82"/>
        <v>0.4193422918347911</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e">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#VALUE!</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188</v>
      </c>
      <c r="W208">
        <v>1</v>
      </c>
      <c r="X208" t="s">
        <v>126</v>
      </c>
      <c r="Z208">
        <v>900</v>
      </c>
      <c r="AA208" t="str">
        <f t="shared" ca="1" si="77"/>
        <v>fe</v>
      </c>
      <c r="AB208" t="s">
        <v>82</v>
      </c>
      <c r="AC208" t="s">
        <v>255</v>
      </c>
      <c r="AD208">
        <v>1</v>
      </c>
      <c r="AE208" t="s">
        <v>126</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0.6106752684503316</v>
      </c>
      <c r="E209">
        <f t="shared" ca="1" si="82"/>
        <v>2.0434649946278194E-2</v>
      </c>
      <c r="F209">
        <f t="shared" ca="1" si="82"/>
        <v>0.71333625783598453</v>
      </c>
      <c r="G209">
        <f t="shared" ca="1" si="82"/>
        <v>0.26708655183938723</v>
      </c>
      <c r="H209">
        <f t="shared" ca="1" si="82"/>
        <v>0.36986073203322434</v>
      </c>
      <c r="I209">
        <f t="shared" ca="1" si="82"/>
        <v>0.80649735914539389</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196</v>
      </c>
      <c r="W209">
        <v>1</v>
      </c>
      <c r="X209" t="s">
        <v>126</v>
      </c>
      <c r="Z209">
        <v>7800</v>
      </c>
      <c r="AA209" t="str">
        <f t="shared" ca="1" si="77"/>
        <v>fe</v>
      </c>
      <c r="AB209" t="s">
        <v>82</v>
      </c>
      <c r="AC209" t="s">
        <v>196</v>
      </c>
      <c r="AD209">
        <v>1</v>
      </c>
      <c r="AE209" t="s">
        <v>126</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0.87376867609073938</v>
      </c>
      <c r="E210">
        <f t="shared" ca="1" si="82"/>
        <v>0.89567459651613646</v>
      </c>
      <c r="F210">
        <f t="shared" ca="1" si="82"/>
        <v>0.51854701951624904</v>
      </c>
      <c r="G210">
        <f t="shared" ca="1" si="82"/>
        <v>0.43851716819255437</v>
      </c>
      <c r="H210">
        <f t="shared" ca="1" si="82"/>
        <v>0.79513159288472102</v>
      </c>
      <c r="I210">
        <f t="shared" ca="1" si="82"/>
        <v>4.5617919010190411E-2</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fl1</v>
      </c>
      <c r="AB210" t="s">
        <v>87</v>
      </c>
      <c r="AC210" t="s">
        <v>422</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t="shared" ca="1" si="81"/>
        <v>{"dy":21,"sl":8,"tp":"fl1","vl":"Actor0007","cn":1,"pt":"DI","pp":62,"pr":43}</v>
      </c>
    </row>
    <row r="211" spans="1:40">
      <c r="A211">
        <v>21</v>
      </c>
      <c r="B211">
        <v>9</v>
      </c>
      <c r="C211">
        <f t="shared" si="72"/>
        <v>0</v>
      </c>
      <c r="D211">
        <f t="shared" ca="1" si="82"/>
        <v>0.2876184698716866</v>
      </c>
      <c r="E211">
        <f t="shared" ca="1" si="82"/>
        <v>0.19872497268768941</v>
      </c>
      <c r="F211">
        <f t="shared" ca="1" si="82"/>
        <v>0.44091272063547171</v>
      </c>
      <c r="G211">
        <f t="shared" ca="1" si="82"/>
        <v>9.837044154629615E-2</v>
      </c>
      <c r="H211">
        <f t="shared" ca="1" si="82"/>
        <v>3.1798568438269226E-2</v>
      </c>
      <c r="I211">
        <f t="shared" ca="1" si="82"/>
        <v>0.62245049898275051</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t="shared" ca="1" si="81"/>
        <v>{"dy":21,"sl":9}</v>
      </c>
    </row>
    <row r="212" spans="1:40">
      <c r="A212">
        <v>22</v>
      </c>
      <c r="B212">
        <v>0</v>
      </c>
      <c r="C212">
        <f t="shared" si="72"/>
        <v>0</v>
      </c>
      <c r="D212">
        <f t="shared" ref="D212:I221" ca="1" si="83">RAND()</f>
        <v>0.47146128095928486</v>
      </c>
      <c r="E212">
        <f t="shared" ca="1" si="83"/>
        <v>0.32856007733337289</v>
      </c>
      <c r="F212">
        <f t="shared" ca="1" si="83"/>
        <v>0.99206461887313058</v>
      </c>
      <c r="G212">
        <f t="shared" ca="1" si="83"/>
        <v>0.5097699714457381</v>
      </c>
      <c r="H212">
        <f t="shared" ca="1" si="83"/>
        <v>5.4858184758465489E-2</v>
      </c>
      <c r="I212">
        <f t="shared" ca="1" si="83"/>
        <v>0.97576066084706259</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179</v>
      </c>
      <c r="W212">
        <v>1</v>
      </c>
      <c r="X212" t="s">
        <v>126</v>
      </c>
      <c r="Z212">
        <v>1400</v>
      </c>
      <c r="AA212" t="str">
        <f t="shared" ca="1" si="77"/>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t="shared" ca="1" si="81"/>
        <v>{"dy":22,"sl":0,"tp":"uph","vl":"92746","cn":14,"pt":"GO","pr":4200}</v>
      </c>
    </row>
    <row r="213" spans="1:40">
      <c r="A213">
        <v>22</v>
      </c>
      <c r="B213">
        <v>1</v>
      </c>
      <c r="C213">
        <f t="shared" si="72"/>
        <v>0</v>
      </c>
      <c r="D213">
        <f t="shared" ca="1" si="83"/>
        <v>0.27607858539222629</v>
      </c>
      <c r="E213">
        <f t="shared" ca="1" si="83"/>
        <v>9.5458756421786806E-3</v>
      </c>
      <c r="F213">
        <f t="shared" ca="1" si="83"/>
        <v>0.32035525054339231</v>
      </c>
      <c r="G213">
        <f t="shared" ca="1" si="83"/>
        <v>8.6486985774800185E-2</v>
      </c>
      <c r="H213">
        <f t="shared" ca="1" si="83"/>
        <v>0.11778098502752044</v>
      </c>
      <c r="I213">
        <f t="shared" ca="1" si="83"/>
        <v>0.20835414225790461</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e">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#VALUE!</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296</v>
      </c>
      <c r="W213">
        <v>1</v>
      </c>
      <c r="X213" t="s">
        <v>126</v>
      </c>
      <c r="Z213">
        <v>5000</v>
      </c>
      <c r="AA213" t="str">
        <f t="shared" ca="1" si="77"/>
        <v>fe</v>
      </c>
      <c r="AB213" t="s">
        <v>82</v>
      </c>
      <c r="AC213" t="s">
        <v>190</v>
      </c>
      <c r="AD213">
        <v>1</v>
      </c>
      <c r="AE213" t="s">
        <v>130</v>
      </c>
      <c r="AG213">
        <v>11</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t="shared" ca="1" si="81"/>
        <v>{"dy":22,"sl":1,"tp":"fe","vl":"Equip0302","cn":1,"pt":"DI","pr":11}</v>
      </c>
    </row>
    <row r="214" spans="1:40">
      <c r="A214">
        <v>22</v>
      </c>
      <c r="B214">
        <v>2</v>
      </c>
      <c r="C214">
        <f t="shared" si="72"/>
        <v>0</v>
      </c>
      <c r="D214">
        <f t="shared" ca="1" si="83"/>
        <v>0.13827639353506727</v>
      </c>
      <c r="E214">
        <f t="shared" ca="1" si="83"/>
        <v>0.50452627417081286</v>
      </c>
      <c r="F214">
        <f t="shared" ca="1" si="83"/>
        <v>0.43049194922403877</v>
      </c>
      <c r="G214">
        <f t="shared" ca="1" si="83"/>
        <v>0.244194693836846</v>
      </c>
      <c r="H214">
        <f t="shared" ca="1" si="83"/>
        <v>0.38149484050066573</v>
      </c>
      <c r="I214">
        <f t="shared" ca="1" si="83"/>
        <v>0.759043593913589</v>
      </c>
      <c r="M214" t="str">
        <f t="shared" ca="1" si="73"/>
        <v>안 지정 캐릭터 PP 영웅등급</v>
      </c>
      <c r="N214">
        <f t="shared" ca="1" si="74"/>
        <v>50452</v>
      </c>
      <c r="O214">
        <f t="shared" ca="1" si="75"/>
        <v>9</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2700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fe</v>
      </c>
      <c r="AB214" t="s">
        <v>82</v>
      </c>
      <c r="AC214" t="s">
        <v>247</v>
      </c>
      <c r="AD214">
        <v>1</v>
      </c>
      <c r="AE214" t="s">
        <v>126</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t="shared" ca="1" si="81"/>
        <v>{"dy":22,"sl":2,"tp":"fe","vl":"Equip1002","cn":1,"pt":"GO","pr":800}</v>
      </c>
    </row>
    <row r="215" spans="1:40">
      <c r="A215">
        <v>22</v>
      </c>
      <c r="B215">
        <v>3</v>
      </c>
      <c r="C215">
        <f t="shared" si="72"/>
        <v>0</v>
      </c>
      <c r="D215">
        <f t="shared" ca="1" si="83"/>
        <v>0.43106702999751967</v>
      </c>
      <c r="E215">
        <f t="shared" ca="1" si="83"/>
        <v>0.39303415850781909</v>
      </c>
      <c r="F215">
        <f t="shared" ca="1" si="83"/>
        <v>0.72702278657940711</v>
      </c>
      <c r="G215">
        <f t="shared" ca="1" si="83"/>
        <v>0.31030387129077197</v>
      </c>
      <c r="H215">
        <f t="shared" ca="1" si="83"/>
        <v>3.9298749533202004E-3</v>
      </c>
      <c r="I215">
        <f t="shared" ca="1" si="83"/>
        <v>0.94400894308173422</v>
      </c>
      <c r="M215" t="str">
        <f t="shared" ca="1" si="73"/>
        <v>안 지정 캐릭터 PP 일반등급</v>
      </c>
      <c r="N215">
        <f t="shared" ca="1" si="74"/>
        <v>39303</v>
      </c>
      <c r="O215">
        <f t="shared" ca="1" si="75"/>
        <v>7</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2100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fe</v>
      </c>
      <c r="AB215" t="s">
        <v>82</v>
      </c>
      <c r="AC215" t="s">
        <v>439</v>
      </c>
      <c r="AD215">
        <v>1</v>
      </c>
      <c r="AE215" t="s">
        <v>433</v>
      </c>
      <c r="AF215">
        <v>169</v>
      </c>
      <c r="AG215">
        <v>109</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t="shared" ca="1" si="81"/>
        <v>{"dy":22,"sl":3,"tp":"fe","vl":"Equip2401","cn":1,"pt":"DI","pp":169,"pr":109}</v>
      </c>
    </row>
    <row r="216" spans="1:40">
      <c r="A216">
        <v>22</v>
      </c>
      <c r="B216">
        <v>4</v>
      </c>
      <c r="C216">
        <f t="shared" si="72"/>
        <v>0</v>
      </c>
      <c r="D216">
        <f t="shared" ca="1" si="83"/>
        <v>0.45711796712774455</v>
      </c>
      <c r="E216">
        <f t="shared" ca="1" si="83"/>
        <v>0.50891913320295434</v>
      </c>
      <c r="F216">
        <f t="shared" ca="1" si="83"/>
        <v>4.036252370078286E-2</v>
      </c>
      <c r="G216">
        <f t="shared" ca="1" si="83"/>
        <v>3.7948695701243707E-2</v>
      </c>
      <c r="H216">
        <f t="shared" ca="1" si="83"/>
        <v>0.20806882519316983</v>
      </c>
      <c r="I216">
        <f t="shared" ca="1" si="83"/>
        <v>0.73005930006263997</v>
      </c>
      <c r="M216" t="str">
        <f t="shared" ca="1" si="73"/>
        <v>안 지정 캐릭터 PP 일반등급</v>
      </c>
      <c r="N216">
        <f t="shared" ca="1" si="74"/>
        <v>50891</v>
      </c>
      <c r="O216">
        <f t="shared" ca="1" si="75"/>
        <v>9</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2700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t="shared" ca="1" si="81"/>
        <v>{"dy":22,"sl":4,"tp":"upn","vl":"45187","cn":11,"pt":"GO","pr":3300}</v>
      </c>
    </row>
    <row r="217" spans="1:40">
      <c r="A217">
        <v>22</v>
      </c>
      <c r="B217">
        <v>5</v>
      </c>
      <c r="C217">
        <f t="shared" si="72"/>
        <v>0</v>
      </c>
      <c r="D217">
        <f t="shared" ca="1" si="83"/>
        <v>7.3861146402554478E-2</v>
      </c>
      <c r="E217">
        <f t="shared" ca="1" si="83"/>
        <v>0.21874480968313004</v>
      </c>
      <c r="F217">
        <f t="shared" ca="1" si="83"/>
        <v>0.23817490989309731</v>
      </c>
      <c r="G217">
        <f t="shared" ca="1" si="83"/>
        <v>0.45331823776576796</v>
      </c>
      <c r="H217">
        <f t="shared" ca="1" si="83"/>
        <v>0.19232187642458187</v>
      </c>
      <c r="I217">
        <f t="shared" ca="1" si="83"/>
        <v>0.29910342225749231</v>
      </c>
      <c r="M217" t="str">
        <f t="shared" ca="1" si="73"/>
        <v>지정 장비</v>
      </c>
      <c r="N217" t="e">
        <f t="shared" ca="1" si="74"/>
        <v>#VALUE!</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t="e">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#VALUE!</v>
      </c>
      <c r="S217" t="e">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#VALUE!</v>
      </c>
      <c r="T217" t="e">
        <f t="shared" ca="1" si="76"/>
        <v>#VALUE!</v>
      </c>
      <c r="U217" t="s">
        <v>82</v>
      </c>
      <c r="V217" t="s">
        <v>190</v>
      </c>
      <c r="W217">
        <v>1</v>
      </c>
      <c r="X217" t="s">
        <v>130</v>
      </c>
      <c r="Z217">
        <v>11</v>
      </c>
      <c r="AA217" t="str">
        <f t="shared" ca="1" si="77"/>
        <v>fe</v>
      </c>
      <c r="AB217" t="s">
        <v>82</v>
      </c>
      <c r="AC217" t="s">
        <v>188</v>
      </c>
      <c r="AD217">
        <v>1</v>
      </c>
      <c r="AE217" t="s">
        <v>126</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t="shared" ca="1" si="81"/>
        <v>{"dy":22,"sl":5,"tp":"fe","vl":"Equip2002","cn":1,"pt":"GO","pr":900}</v>
      </c>
    </row>
    <row r="218" spans="1:40">
      <c r="A218">
        <v>22</v>
      </c>
      <c r="B218">
        <v>6</v>
      </c>
      <c r="C218">
        <f t="shared" si="72"/>
        <v>0</v>
      </c>
      <c r="D218">
        <f t="shared" ca="1" si="83"/>
        <v>0.56704100924174772</v>
      </c>
      <c r="E218">
        <f t="shared" ca="1" si="83"/>
        <v>0.20156964512601361</v>
      </c>
      <c r="F218">
        <f t="shared" ca="1" si="83"/>
        <v>0.55495407182667278</v>
      </c>
      <c r="G218">
        <f t="shared" ca="1" si="83"/>
        <v>0.17335840478994458</v>
      </c>
      <c r="H218">
        <f t="shared" ca="1" si="83"/>
        <v>3.7584482242422945E-2</v>
      </c>
      <c r="I218">
        <f t="shared" ca="1" si="83"/>
        <v>0.94215048735163665</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e">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#VALUE!</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255</v>
      </c>
      <c r="W218">
        <v>1</v>
      </c>
      <c r="X218" t="s">
        <v>126</v>
      </c>
      <c r="Z218">
        <v>3900</v>
      </c>
      <c r="AA218" t="str">
        <f t="shared" ca="1" si="77"/>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t="shared" ca="1" si="81"/>
        <v>{"dy":22,"sl":6,"tp":"uph","vl":"38584","cn":10,"pt":"GO","pr":3000}</v>
      </c>
    </row>
    <row r="219" spans="1:40">
      <c r="A219">
        <v>22</v>
      </c>
      <c r="B219">
        <v>7</v>
      </c>
      <c r="C219">
        <f t="shared" si="72"/>
        <v>0</v>
      </c>
      <c r="D219">
        <f t="shared" ca="1" si="83"/>
        <v>0.29651799071146967</v>
      </c>
      <c r="E219">
        <f t="shared" ca="1" si="83"/>
        <v>0.89820636978465207</v>
      </c>
      <c r="F219">
        <f t="shared" ca="1" si="83"/>
        <v>0.90077681036875534</v>
      </c>
      <c r="G219">
        <f t="shared" ca="1" si="83"/>
        <v>0.62424583444715032</v>
      </c>
      <c r="H219">
        <f t="shared" ca="1" si="83"/>
        <v>0.86479059570066208</v>
      </c>
      <c r="I219">
        <f t="shared" ca="1" si="83"/>
        <v>0.66740226474660147</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247</v>
      </c>
      <c r="W219">
        <v>1</v>
      </c>
      <c r="X219" t="s">
        <v>126</v>
      </c>
      <c r="Z219">
        <v>800</v>
      </c>
      <c r="AA219" t="str">
        <f t="shared" ca="1" si="77"/>
        <v>fe</v>
      </c>
      <c r="AB219" t="s">
        <v>82</v>
      </c>
      <c r="AC219" t="s">
        <v>239</v>
      </c>
      <c r="AD219">
        <v>1</v>
      </c>
      <c r="AE219" t="s">
        <v>126</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t="shared" ca="1" si="81"/>
        <v>{"dy":22,"sl":7,"tp":"fe","vl":"Equip8102","cn":1,"pt":"GO","pr":8000}</v>
      </c>
    </row>
    <row r="220" spans="1:40">
      <c r="A220">
        <v>22</v>
      </c>
      <c r="B220">
        <v>8</v>
      </c>
      <c r="C220">
        <f t="shared" si="72"/>
        <v>0</v>
      </c>
      <c r="D220">
        <f t="shared" ca="1" si="83"/>
        <v>0.6128287536550433</v>
      </c>
      <c r="E220">
        <f t="shared" ca="1" si="83"/>
        <v>0.58027077634304103</v>
      </c>
      <c r="F220">
        <f t="shared" ca="1" si="83"/>
        <v>0.87298917867254522</v>
      </c>
      <c r="G220">
        <f t="shared" ca="1" si="83"/>
        <v>0.20739673719966867</v>
      </c>
      <c r="H220">
        <f t="shared" ca="1" si="83"/>
        <v>0.23294369433651485</v>
      </c>
      <c r="I220">
        <f t="shared" ca="1" si="83"/>
        <v>0.42703302962859846</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fc</v>
      </c>
      <c r="AB220" t="s">
        <v>85</v>
      </c>
      <c r="AC220" t="s">
        <v>374</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t="shared" ca="1" si="81"/>
        <v>{"dy":22,"sl":8,"tp":"fc","vl":"Actor0125","cn":1,"pt":"DI","pp":219,"pr":159}</v>
      </c>
    </row>
    <row r="221" spans="1:40">
      <c r="A221">
        <v>22</v>
      </c>
      <c r="B221">
        <v>9</v>
      </c>
      <c r="C221">
        <f t="shared" si="72"/>
        <v>0</v>
      </c>
      <c r="D221">
        <f t="shared" ca="1" si="83"/>
        <v>0.67524308381399911</v>
      </c>
      <c r="E221">
        <f t="shared" ca="1" si="83"/>
        <v>0.55686435181455962</v>
      </c>
      <c r="F221">
        <f t="shared" ca="1" si="83"/>
        <v>0.95810482797503604</v>
      </c>
      <c r="G221">
        <f t="shared" ca="1" si="83"/>
        <v>7.0494359696168352E-2</v>
      </c>
      <c r="H221">
        <f t="shared" ca="1" si="83"/>
        <v>0.68703260411266631</v>
      </c>
      <c r="I221">
        <f t="shared" ca="1" si="83"/>
        <v>0.34311576771404417</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fp</v>
      </c>
      <c r="AB221" t="s">
        <v>86</v>
      </c>
      <c r="AC221" t="s">
        <v>374</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t="shared" ca="1" si="81"/>
        <v>{"dy":22,"sl":9,"tp":"fp","vl":"Actor0125","cn":50,"pt":"DI","pp":101,"pr":39}</v>
      </c>
    </row>
    <row r="222" spans="1:40">
      <c r="A222">
        <v>23</v>
      </c>
      <c r="B222">
        <v>0</v>
      </c>
      <c r="C222">
        <f t="shared" si="72"/>
        <v>0</v>
      </c>
      <c r="D222">
        <f t="shared" ref="D222:I231" ca="1" si="84">RAND()</f>
        <v>0.63457314364963135</v>
      </c>
      <c r="E222">
        <f t="shared" ca="1" si="84"/>
        <v>0.58179521579361415</v>
      </c>
      <c r="F222">
        <f t="shared" ca="1" si="84"/>
        <v>0.16106203001562014</v>
      </c>
      <c r="G222">
        <f t="shared" ca="1" si="84"/>
        <v>0.95931797987403955</v>
      </c>
      <c r="H222">
        <f t="shared" ca="1" si="84"/>
        <v>4.2343012043178585E-2</v>
      </c>
      <c r="I222">
        <f t="shared" ca="1" si="84"/>
        <v>0.29572986566581916</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201</v>
      </c>
      <c r="W222">
        <v>1</v>
      </c>
      <c r="X222" t="s">
        <v>126</v>
      </c>
      <c r="Z222">
        <v>3400</v>
      </c>
      <c r="AA222" t="str">
        <f t="shared" ca="1" si="77"/>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t="shared" ca="1" si="81"/>
        <v>{"dy":23,"sl":0,"tp":"upn","vl":"10153","cn":9,"pt":"GO","pr":2700}</v>
      </c>
    </row>
    <row r="223" spans="1:40">
      <c r="A223">
        <v>23</v>
      </c>
      <c r="B223">
        <v>1</v>
      </c>
      <c r="C223">
        <f t="shared" si="72"/>
        <v>0</v>
      </c>
      <c r="D223">
        <f t="shared" ca="1" si="84"/>
        <v>0.30735209699536636</v>
      </c>
      <c r="E223">
        <f t="shared" ca="1" si="84"/>
        <v>0.90735265705809753</v>
      </c>
      <c r="F223">
        <f t="shared" ca="1" si="84"/>
        <v>0.43278288860921932</v>
      </c>
      <c r="G223">
        <f t="shared" ca="1" si="84"/>
        <v>0.90180327434818419</v>
      </c>
      <c r="H223">
        <f t="shared" ca="1" si="84"/>
        <v>0.17296895197722284</v>
      </c>
      <c r="I223">
        <f t="shared" ca="1" si="84"/>
        <v>0.14628752991450689</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244</v>
      </c>
      <c r="W223">
        <v>1</v>
      </c>
      <c r="X223" t="s">
        <v>126</v>
      </c>
      <c r="Z223">
        <v>7000</v>
      </c>
      <c r="AA223" t="str">
        <f t="shared" ca="1" si="77"/>
        <v>fe</v>
      </c>
      <c r="AB223" t="s">
        <v>82</v>
      </c>
      <c r="AC223" t="s">
        <v>244</v>
      </c>
      <c r="AD223">
        <v>1</v>
      </c>
      <c r="AE223" t="s">
        <v>126</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t="shared" ca="1" si="81"/>
        <v>{"dy":23,"sl":1,"tp":"fe","vl":"Equip5301","cn":1,"pt":"GO","pr":7000}</v>
      </c>
    </row>
    <row r="224" spans="1:40">
      <c r="A224">
        <v>23</v>
      </c>
      <c r="B224">
        <v>2</v>
      </c>
      <c r="C224">
        <f t="shared" si="72"/>
        <v>0</v>
      </c>
      <c r="D224">
        <f t="shared" ca="1" si="84"/>
        <v>0.77270350835404633</v>
      </c>
      <c r="E224">
        <f t="shared" ca="1" si="84"/>
        <v>0.96908967866119744</v>
      </c>
      <c r="F224">
        <f t="shared" ca="1" si="84"/>
        <v>0.37664101817214113</v>
      </c>
      <c r="G224">
        <f t="shared" ca="1" si="84"/>
        <v>0.70826302770432836</v>
      </c>
      <c r="H224">
        <f t="shared" ca="1" si="84"/>
        <v>0.64970886226143854</v>
      </c>
      <c r="I224">
        <f t="shared" ca="1" si="84"/>
        <v>0.69735353976839787</v>
      </c>
      <c r="M224" t="str">
        <f t="shared" ca="1" si="73"/>
        <v>안 지정 캐릭터 PP 영웅등급</v>
      </c>
      <c r="N224">
        <f t="shared" ca="1" si="74"/>
        <v>96908</v>
      </c>
      <c r="O224">
        <f t="shared" ca="1" si="75"/>
        <v>14</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4200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upn</v>
      </c>
      <c r="AB224" t="s">
        <v>92</v>
      </c>
      <c r="AC224">
        <v>98118</v>
      </c>
      <c r="AD224">
        <v>13</v>
      </c>
      <c r="AE224" t="s">
        <v>441</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t="shared" ca="1" si="81"/>
        <v>{"dy":23,"sl":2,"tp":"upn","vl":"98118","cn":13,"pt":"GO","pr":3900}</v>
      </c>
    </row>
    <row r="225" spans="1:40">
      <c r="A225">
        <v>23</v>
      </c>
      <c r="B225">
        <v>3</v>
      </c>
      <c r="C225">
        <f t="shared" si="72"/>
        <v>0</v>
      </c>
      <c r="D225">
        <f t="shared" ca="1" si="84"/>
        <v>0.63853299912088368</v>
      </c>
      <c r="E225">
        <f t="shared" ca="1" si="84"/>
        <v>0.98921476769684136</v>
      </c>
      <c r="F225">
        <f t="shared" ca="1" si="84"/>
        <v>0.83837314938038354</v>
      </c>
      <c r="G225">
        <f t="shared" ca="1" si="84"/>
        <v>0.45476560691992418</v>
      </c>
      <c r="H225">
        <f t="shared" ca="1" si="84"/>
        <v>0.22861569322840813</v>
      </c>
      <c r="I225">
        <f t="shared" ca="1" si="84"/>
        <v>0.5623405427784931</v>
      </c>
      <c r="M225" t="str">
        <f t="shared" ca="1" si="73"/>
        <v>안 지정 캐릭터 PP 일반등급</v>
      </c>
      <c r="N225">
        <f t="shared" ca="1" si="74"/>
        <v>98921</v>
      </c>
      <c r="O225">
        <f t="shared" ca="1" si="75"/>
        <v>14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4200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fe</v>
      </c>
      <c r="AB225" t="s">
        <v>82</v>
      </c>
      <c r="AC225" t="s">
        <v>201</v>
      </c>
      <c r="AD225">
        <v>1</v>
      </c>
      <c r="AE225" t="s">
        <v>126</v>
      </c>
      <c r="AG225">
        <v>3400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t="shared" ca="1" si="81"/>
        <v>{"dy":23,"sl":3,"tp":"fe","vl":"Equip0202","cn":1,"pt":"GO","pr":3400}</v>
      </c>
    </row>
    <row r="226" spans="1:40">
      <c r="A226">
        <v>23</v>
      </c>
      <c r="B226">
        <v>4</v>
      </c>
      <c r="C226">
        <f t="shared" si="72"/>
        <v>0</v>
      </c>
      <c r="D226">
        <f t="shared" ca="1" si="84"/>
        <v>0.8175115445433262</v>
      </c>
      <c r="E226">
        <f t="shared" ca="1" si="84"/>
        <v>0.18107164625145877</v>
      </c>
      <c r="F226">
        <f t="shared" ca="1" si="84"/>
        <v>0.66843100405302314</v>
      </c>
      <c r="G226">
        <f t="shared" ca="1" si="84"/>
        <v>0.4968529198600572</v>
      </c>
      <c r="H226">
        <f t="shared" ca="1" si="84"/>
        <v>0.53719063114924648</v>
      </c>
      <c r="I226">
        <f t="shared" ca="1" si="84"/>
        <v>0.7118906292972037</v>
      </c>
      <c r="M226" t="str">
        <f t="shared" ca="1" si="73"/>
        <v>안 지정 캐릭터 PP 일반등급</v>
      </c>
      <c r="N226">
        <f t="shared" ca="1" si="74"/>
        <v>18107</v>
      </c>
      <c r="O226">
        <f t="shared" ca="1" si="75"/>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fe</v>
      </c>
      <c r="AB226" t="s">
        <v>82</v>
      </c>
      <c r="AC226" t="s">
        <v>256</v>
      </c>
      <c r="AD226">
        <v>1</v>
      </c>
      <c r="AE226" t="s">
        <v>126</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t="shared" ca="1" si="81"/>
        <v>{"dy":23,"sl":4,"tp":"fe","vl":"Equip3202","cn":1,"pt":"GO","pr":3500}</v>
      </c>
    </row>
    <row r="227" spans="1:40">
      <c r="A227">
        <v>23</v>
      </c>
      <c r="B227">
        <v>5</v>
      </c>
      <c r="C227">
        <f t="shared" si="72"/>
        <v>0</v>
      </c>
      <c r="D227">
        <f t="shared" ca="1" si="84"/>
        <v>0.94323825165212516</v>
      </c>
      <c r="E227">
        <f t="shared" ca="1" si="84"/>
        <v>0.36265848414115098</v>
      </c>
      <c r="F227">
        <f t="shared" ca="1" si="84"/>
        <v>9.8836811928402546E-2</v>
      </c>
      <c r="G227">
        <f t="shared" ca="1" si="84"/>
        <v>1.7040955907395849E-2</v>
      </c>
      <c r="H227">
        <f t="shared" ca="1" si="84"/>
        <v>0.31845044909390285</v>
      </c>
      <c r="I227">
        <f t="shared" ca="1" si="84"/>
        <v>0.30712016387767471</v>
      </c>
      <c r="M227" t="str">
        <f t="shared" ca="1" si="73"/>
        <v>안 지정 캐릭터 PP 일반등급</v>
      </c>
      <c r="N227">
        <f t="shared" ca="1" si="74"/>
        <v>36265</v>
      </c>
      <c r="O227">
        <f t="shared" ca="1" si="75"/>
        <v>7</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2100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203</v>
      </c>
      <c r="W227">
        <v>1</v>
      </c>
      <c r="X227" t="s">
        <v>126</v>
      </c>
      <c r="Z227">
        <v>1700</v>
      </c>
      <c r="AA227" t="str">
        <f t="shared" ca="1" si="77"/>
        <v>uph</v>
      </c>
      <c r="AB227" t="s">
        <v>91</v>
      </c>
      <c r="AC227">
        <v>98421</v>
      </c>
      <c r="AD227">
        <v>14</v>
      </c>
      <c r="AE227" t="s">
        <v>433</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t="shared" ca="1" si="81"/>
        <v>{"dy":23,"sl":5,"tp":"uph","vl":"98421","cn":14,"pt":"DI","pr":3}</v>
      </c>
    </row>
    <row r="228" spans="1:40">
      <c r="A228">
        <v>23</v>
      </c>
      <c r="B228">
        <v>6</v>
      </c>
      <c r="C228">
        <f t="shared" si="72"/>
        <v>0</v>
      </c>
      <c r="D228">
        <f t="shared" ca="1" si="84"/>
        <v>0.53714446821148121</v>
      </c>
      <c r="E228">
        <f t="shared" ca="1" si="84"/>
        <v>0.94751705262746555</v>
      </c>
      <c r="F228">
        <f t="shared" ca="1" si="84"/>
        <v>0.37411357814215362</v>
      </c>
      <c r="G228">
        <f t="shared" ca="1" si="84"/>
        <v>0.11340783374690211</v>
      </c>
      <c r="H228">
        <f t="shared" ca="1" si="84"/>
        <v>0.28321279068676619</v>
      </c>
      <c r="I228">
        <f t="shared" ca="1" si="84"/>
        <v>0.85474752193561643</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DI</v>
      </c>
      <c r="Q228" t="e">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#VALUE!</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256</v>
      </c>
      <c r="W228">
        <v>1</v>
      </c>
      <c r="X228" t="s">
        <v>126</v>
      </c>
      <c r="Z228">
        <v>3500</v>
      </c>
      <c r="AA228" t="str">
        <f t="shared" ca="1" si="77"/>
        <v>fe</v>
      </c>
      <c r="AB228" t="s">
        <v>82</v>
      </c>
      <c r="AC228" t="s">
        <v>203</v>
      </c>
      <c r="AD228">
        <v>1</v>
      </c>
      <c r="AE228" t="s">
        <v>126</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t="shared" ca="1" si="81"/>
        <v>{"dy":23,"sl":6,"tp":"fe","vl":"Equip7001","cn":1,"pt":"GO","pr":1700}</v>
      </c>
    </row>
    <row r="229" spans="1:40">
      <c r="A229">
        <v>23</v>
      </c>
      <c r="B229">
        <v>7</v>
      </c>
      <c r="C229">
        <f t="shared" si="72"/>
        <v>0</v>
      </c>
      <c r="D229">
        <f t="shared" ca="1" si="84"/>
        <v>4.3098919663566271E-2</v>
      </c>
      <c r="E229">
        <f t="shared" ca="1" si="84"/>
        <v>4.7159045069442462E-2</v>
      </c>
      <c r="F229">
        <f t="shared" ca="1" si="84"/>
        <v>0.56265729393065078</v>
      </c>
      <c r="G229">
        <f t="shared" ca="1" si="84"/>
        <v>0.25671070365955173</v>
      </c>
      <c r="H229">
        <f t="shared" ca="1" si="84"/>
        <v>0.64724412463072345</v>
      </c>
      <c r="I229">
        <f t="shared" ca="1" si="84"/>
        <v>0.59869303451049583</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200</v>
      </c>
      <c r="W229">
        <v>1</v>
      </c>
      <c r="X229" t="s">
        <v>126</v>
      </c>
      <c r="Z229">
        <v>74200</v>
      </c>
      <c r="AA229" t="str">
        <f t="shared" ca="1" si="77"/>
        <v>fe</v>
      </c>
      <c r="AB229" t="s">
        <v>82</v>
      </c>
      <c r="AC229" t="s">
        <v>200</v>
      </c>
      <c r="AD229">
        <v>1</v>
      </c>
      <c r="AE229" t="s">
        <v>126</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t="shared" ca="1" si="81"/>
        <v>{"dy":23,"sl":7,"tp":"fe","vl":"Equip8302","cn":1,"pt":"GO","pr":74200}</v>
      </c>
    </row>
    <row r="230" spans="1:40">
      <c r="A230">
        <v>23</v>
      </c>
      <c r="B230">
        <v>8</v>
      </c>
      <c r="C230">
        <f t="shared" si="72"/>
        <v>0</v>
      </c>
      <c r="D230">
        <f t="shared" ca="1" si="84"/>
        <v>0.41690602509581187</v>
      </c>
      <c r="E230">
        <f t="shared" ca="1" si="84"/>
        <v>0.79838022573489498</v>
      </c>
      <c r="F230">
        <f t="shared" ca="1" si="84"/>
        <v>0.15488854845956135</v>
      </c>
      <c r="G230">
        <f t="shared" ca="1" si="84"/>
        <v>0.91488584225027247</v>
      </c>
      <c r="H230">
        <f t="shared" ca="1" si="84"/>
        <v>0.95972282273608633</v>
      </c>
      <c r="I230">
        <f t="shared" ca="1" si="84"/>
        <v>5.8978610383661922E-2</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fl1</v>
      </c>
      <c r="AB230" t="s">
        <v>87</v>
      </c>
      <c r="AC230" t="s">
        <v>417</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t="shared" ca="1" si="81"/>
        <v>{"dy":23,"sl":8,"tp":"fl1","vl":"Actor1005","cn":1,"pt":"DI","pp":65,"pr":49}</v>
      </c>
    </row>
    <row r="231" spans="1:40">
      <c r="A231">
        <v>23</v>
      </c>
      <c r="B231">
        <v>9</v>
      </c>
      <c r="C231">
        <f t="shared" si="72"/>
        <v>0</v>
      </c>
      <c r="D231">
        <f t="shared" ca="1" si="84"/>
        <v>0.39684543229629454</v>
      </c>
      <c r="E231">
        <f t="shared" ca="1" si="84"/>
        <v>0.67437069199409272</v>
      </c>
      <c r="F231">
        <f t="shared" ca="1" si="84"/>
        <v>0.46046022500705586</v>
      </c>
      <c r="G231">
        <f t="shared" ca="1" si="84"/>
        <v>0.59881537219320435</v>
      </c>
      <c r="H231">
        <f t="shared" ca="1" si="84"/>
        <v>0.57664426068421382</v>
      </c>
      <c r="I231">
        <f t="shared" ca="1" si="84"/>
        <v>0.29695364348738384</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t="shared" ca="1" si="81"/>
        <v>{"dy":23,"sl":9}</v>
      </c>
    </row>
    <row r="232" spans="1:40">
      <c r="A232">
        <v>24</v>
      </c>
      <c r="B232">
        <v>0</v>
      </c>
      <c r="C232">
        <f t="shared" si="72"/>
        <v>0</v>
      </c>
      <c r="D232">
        <f t="shared" ref="D232:I241" ca="1" si="85">RAND()</f>
        <v>0.40355888843534005</v>
      </c>
      <c r="E232">
        <f t="shared" ca="1" si="85"/>
        <v>0.62991082414738175</v>
      </c>
      <c r="F232">
        <f t="shared" ca="1" si="85"/>
        <v>0.191556260919308</v>
      </c>
      <c r="G232">
        <f t="shared" ca="1" si="85"/>
        <v>0.23197159036536785</v>
      </c>
      <c r="H232">
        <f t="shared" ca="1" si="85"/>
        <v>0.32050456684006523</v>
      </c>
      <c r="I232">
        <f t="shared" ca="1" si="85"/>
        <v>0.71086525343519347</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e">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#VALUE!</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130</v>
      </c>
      <c r="Z232">
        <v>29</v>
      </c>
      <c r="AA232" t="str">
        <f t="shared" ca="1" si="77"/>
        <v>upn</v>
      </c>
      <c r="AB232" t="s">
        <v>92</v>
      </c>
      <c r="AC232">
        <v>11471</v>
      </c>
      <c r="AD232">
        <v>12</v>
      </c>
      <c r="AE232" t="s">
        <v>433</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t="shared" ca="1" si="81"/>
        <v>{"dy":24,"sl":0,"tp":"upn","vl":"11471","cn":12,"pt":"DI","pr":4}</v>
      </c>
    </row>
    <row r="233" spans="1:40">
      <c r="A233">
        <v>24</v>
      </c>
      <c r="B233">
        <v>1</v>
      </c>
      <c r="C233">
        <f t="shared" si="72"/>
        <v>0</v>
      </c>
      <c r="D233">
        <f t="shared" ca="1" si="85"/>
        <v>0.80525471016613503</v>
      </c>
      <c r="E233">
        <f t="shared" ca="1" si="85"/>
        <v>1.0432646900996323E-3</v>
      </c>
      <c r="F233">
        <f t="shared" ca="1" si="85"/>
        <v>0.82756451752265603</v>
      </c>
      <c r="G233">
        <f t="shared" ca="1" si="85"/>
        <v>0.30535578588900392</v>
      </c>
      <c r="H233">
        <f t="shared" ca="1" si="85"/>
        <v>0.8723159328968132</v>
      </c>
      <c r="I233">
        <f t="shared" ca="1" si="85"/>
        <v>0.14691152557565446</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e">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#VALUE!</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249</v>
      </c>
      <c r="W233">
        <v>1</v>
      </c>
      <c r="X233" t="s">
        <v>126</v>
      </c>
      <c r="Z233">
        <v>1000</v>
      </c>
      <c r="AA233" t="str">
        <f t="shared" ca="1" si="77"/>
        <v>fe</v>
      </c>
      <c r="AB233" t="s">
        <v>82</v>
      </c>
      <c r="AC233" t="s">
        <v>429</v>
      </c>
      <c r="AD233">
        <v>1</v>
      </c>
      <c r="AE233" t="s">
        <v>126</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t="shared" ca="1" si="81"/>
        <v>{"dy":24,"sl":1,"tp":"fe","vl":"Equip0102","cn":1,"pt":"GO","pr":1000}</v>
      </c>
    </row>
    <row r="234" spans="1:40">
      <c r="A234">
        <v>24</v>
      </c>
      <c r="B234">
        <v>2</v>
      </c>
      <c r="C234">
        <f t="shared" si="72"/>
        <v>0</v>
      </c>
      <c r="D234">
        <f t="shared" ca="1" si="85"/>
        <v>0.27805559150485604</v>
      </c>
      <c r="E234">
        <f t="shared" ca="1" si="85"/>
        <v>6.1775384149139856E-2</v>
      </c>
      <c r="F234">
        <f t="shared" ca="1" si="85"/>
        <v>0.50119838764173252</v>
      </c>
      <c r="G234">
        <f t="shared" ca="1" si="85"/>
        <v>0.90106524456885506</v>
      </c>
      <c r="H234">
        <f t="shared" ca="1" si="85"/>
        <v>0.67159128240937693</v>
      </c>
      <c r="I234">
        <f t="shared" ca="1" si="85"/>
        <v>0.96154147803571099</v>
      </c>
      <c r="M234" t="str">
        <f t="shared" ca="1" si="73"/>
        <v>안 지정 캐릭터 PP 영웅등급</v>
      </c>
      <c r="N234">
        <f t="shared" ca="1" si="74"/>
        <v>6177</v>
      </c>
      <c r="O234">
        <f t="shared" ca="1" si="75"/>
        <v>3</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900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t="shared" ca="1" si="81"/>
        <v>{"dy":24,"sl":2,"tp":"uph","vl":"52405","cn":9,"pt":"GO","pr":2700}</v>
      </c>
    </row>
    <row r="235" spans="1:40">
      <c r="A235">
        <v>24</v>
      </c>
      <c r="B235">
        <v>3</v>
      </c>
      <c r="C235">
        <f t="shared" si="72"/>
        <v>0</v>
      </c>
      <c r="D235">
        <f t="shared" ca="1" si="85"/>
        <v>4.4520656972151462E-2</v>
      </c>
      <c r="E235">
        <f t="shared" ca="1" si="85"/>
        <v>2.1020944415964804E-3</v>
      </c>
      <c r="F235">
        <f t="shared" ca="1" si="85"/>
        <v>0.25834622261343887</v>
      </c>
      <c r="G235">
        <f t="shared" ca="1" si="85"/>
        <v>0.27240377603597332</v>
      </c>
      <c r="H235">
        <f t="shared" ca="1" si="85"/>
        <v>0.4794695446647057</v>
      </c>
      <c r="I235">
        <f t="shared" ca="1" si="85"/>
        <v>0.15447682289339548</v>
      </c>
      <c r="M235" t="str">
        <f t="shared" ca="1" si="73"/>
        <v>안 지정 캐릭터 PP 영웅등급</v>
      </c>
      <c r="N235">
        <f t="shared" ca="1" si="74"/>
        <v>210</v>
      </c>
      <c r="O235">
        <f t="shared" ca="1" si="75"/>
        <v>3</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900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fe</v>
      </c>
      <c r="AB235" t="s">
        <v>82</v>
      </c>
      <c r="AC235" t="s">
        <v>428</v>
      </c>
      <c r="AD235">
        <v>1</v>
      </c>
      <c r="AE235" t="s">
        <v>126</v>
      </c>
      <c r="AG235">
        <v>1000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t="shared" ca="1" si="81"/>
        <v>{"dy":24,"sl":3,"tp":"fe","vl":"Equip2102","cn":1,"pt":"GO","pr":1000}</v>
      </c>
    </row>
    <row r="236" spans="1:40">
      <c r="A236">
        <v>24</v>
      </c>
      <c r="B236">
        <v>4</v>
      </c>
      <c r="C236">
        <f t="shared" si="72"/>
        <v>0</v>
      </c>
      <c r="D236">
        <f t="shared" ca="1" si="85"/>
        <v>2.2350914636960817E-2</v>
      </c>
      <c r="E236">
        <f t="shared" ca="1" si="85"/>
        <v>0.360348217144425</v>
      </c>
      <c r="F236">
        <f t="shared" ca="1" si="85"/>
        <v>0.1744290076894639</v>
      </c>
      <c r="G236">
        <f t="shared" ca="1" si="85"/>
        <v>0.5730242949760459</v>
      </c>
      <c r="H236">
        <f t="shared" ca="1" si="85"/>
        <v>0.14589000274475028</v>
      </c>
      <c r="I236">
        <f t="shared" ca="1" si="85"/>
        <v>0.76243880140328169</v>
      </c>
      <c r="M236" t="str">
        <f t="shared" ca="1" si="73"/>
        <v>안 지정 캐릭터 PP 일반등급</v>
      </c>
      <c r="N236">
        <f t="shared" ca="1" si="74"/>
        <v>36034</v>
      </c>
      <c r="O236">
        <f t="shared" ca="1" si="75"/>
        <v>7</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2100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fe</v>
      </c>
      <c r="AB236" t="s">
        <v>82</v>
      </c>
      <c r="AC236" t="s">
        <v>431</v>
      </c>
      <c r="AD236">
        <v>1</v>
      </c>
      <c r="AE236" t="s">
        <v>126</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t="shared" ca="1" si="81"/>
        <v>{"dy":24,"sl":4,"tp":"fe","vl":"Equip3001","cn":1,"pt":"GO","pr":700}</v>
      </c>
    </row>
    <row r="237" spans="1:40">
      <c r="A237">
        <v>24</v>
      </c>
      <c r="B237">
        <v>5</v>
      </c>
      <c r="C237">
        <f t="shared" si="72"/>
        <v>0</v>
      </c>
      <c r="D237">
        <f t="shared" ca="1" si="85"/>
        <v>9.6188791080283997E-2</v>
      </c>
      <c r="E237">
        <f t="shared" ca="1" si="85"/>
        <v>0.97352158483072426</v>
      </c>
      <c r="F237">
        <f t="shared" ca="1" si="85"/>
        <v>0.74476320985533051</v>
      </c>
      <c r="G237">
        <f t="shared" ca="1" si="85"/>
        <v>0.31087621969599022</v>
      </c>
      <c r="H237">
        <f t="shared" ca="1" si="85"/>
        <v>0.66246038425612119</v>
      </c>
      <c r="I237">
        <f t="shared" ca="1" si="85"/>
        <v>0.38806273637645838</v>
      </c>
      <c r="M237" t="str">
        <f t="shared" ca="1" si="73"/>
        <v>지정 장비</v>
      </c>
      <c r="N237" t="e">
        <f t="shared" ca="1" si="74"/>
        <v>#VALUE!</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t="e">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#VALUE!</v>
      </c>
      <c r="S237" t="e">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#VALUE!</v>
      </c>
      <c r="T237" t="e">
        <f t="shared" ca="1" si="76"/>
        <v>#VALUE!</v>
      </c>
      <c r="U237" t="s">
        <v>91</v>
      </c>
      <c r="V237">
        <v>15462</v>
      </c>
      <c r="W237">
        <v>9</v>
      </c>
      <c r="X237" t="s">
        <v>126</v>
      </c>
      <c r="Z237">
        <v>900</v>
      </c>
      <c r="AA237" t="str">
        <f t="shared" ca="1" si="77"/>
        <v>fe</v>
      </c>
      <c r="AB237" t="s">
        <v>82</v>
      </c>
      <c r="AC237" t="s">
        <v>430</v>
      </c>
      <c r="AD237">
        <v>1</v>
      </c>
      <c r="AE237" t="s">
        <v>126</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t="shared" ca="1" si="81"/>
        <v>{"dy":24,"sl":5,"tp":"fe","vl":"Equip4101","cn":1,"pt":"GO","pr":1100}</v>
      </c>
    </row>
    <row r="238" spans="1:40">
      <c r="A238">
        <v>24</v>
      </c>
      <c r="B238">
        <v>6</v>
      </c>
      <c r="C238">
        <f t="shared" si="72"/>
        <v>0</v>
      </c>
      <c r="D238">
        <f t="shared" ca="1" si="85"/>
        <v>0.35139593082174969</v>
      </c>
      <c r="E238">
        <f t="shared" ca="1" si="85"/>
        <v>0.89903752334739273</v>
      </c>
      <c r="F238">
        <f t="shared" ca="1" si="85"/>
        <v>5.0776897107142727E-2</v>
      </c>
      <c r="G238">
        <f t="shared" ca="1" si="85"/>
        <v>0.14979316722823255</v>
      </c>
      <c r="H238">
        <f t="shared" ca="1" si="85"/>
        <v>0.98176781760814125</v>
      </c>
      <c r="I238">
        <f t="shared" ca="1" si="85"/>
        <v>0.35515761738937646</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e">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#VALUE!</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186</v>
      </c>
      <c r="W238">
        <v>1</v>
      </c>
      <c r="X238" t="s">
        <v>126</v>
      </c>
      <c r="Z238">
        <v>74400</v>
      </c>
      <c r="AA238" t="str">
        <f t="shared" ca="1" si="77"/>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t="shared" ca="1" si="81"/>
        <v>{"dy":24,"sl":6,"tp":"uph","vl":"15462","cn":10,"pt":"GO","pr":3000}</v>
      </c>
    </row>
    <row r="239" spans="1:40">
      <c r="A239">
        <v>24</v>
      </c>
      <c r="B239">
        <v>7</v>
      </c>
      <c r="C239">
        <f t="shared" si="72"/>
        <v>0</v>
      </c>
      <c r="D239">
        <f t="shared" ca="1" si="85"/>
        <v>0.96975981986484072</v>
      </c>
      <c r="E239">
        <f t="shared" ca="1" si="85"/>
        <v>0.16282550388587147</v>
      </c>
      <c r="F239">
        <f t="shared" ca="1" si="85"/>
        <v>0.75756689989766324</v>
      </c>
      <c r="G239">
        <f t="shared" ca="1" si="85"/>
        <v>0.38003631358403411</v>
      </c>
      <c r="H239">
        <f t="shared" ca="1" si="85"/>
        <v>0.51184549580804972</v>
      </c>
      <c r="I239">
        <f t="shared" ca="1" si="85"/>
        <v>0.48682979601949328</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252</v>
      </c>
      <c r="W239">
        <v>1</v>
      </c>
      <c r="X239" t="s">
        <v>126</v>
      </c>
      <c r="Z239">
        <v>700</v>
      </c>
      <c r="AA239" t="str">
        <f t="shared" ca="1" si="77"/>
        <v>fe</v>
      </c>
      <c r="AB239" t="s">
        <v>82</v>
      </c>
      <c r="AC239" t="s">
        <v>436</v>
      </c>
      <c r="AD239">
        <v>1</v>
      </c>
      <c r="AE239" t="s">
        <v>126</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t="shared" ca="1" si="81"/>
        <v>{"dy":24,"sl":7,"tp":"fe","vl":"Equip6101","cn":1,"pt":"GO","pr":3100}</v>
      </c>
    </row>
    <row r="240" spans="1:40">
      <c r="A240">
        <v>24</v>
      </c>
      <c r="B240">
        <v>8</v>
      </c>
      <c r="C240">
        <f t="shared" si="72"/>
        <v>0</v>
      </c>
      <c r="D240">
        <f t="shared" ca="1" si="85"/>
        <v>0.7352673907603674</v>
      </c>
      <c r="E240">
        <f t="shared" ca="1" si="85"/>
        <v>0.49044986903696375</v>
      </c>
      <c r="F240">
        <f t="shared" ca="1" si="85"/>
        <v>3.0168020757123881E-2</v>
      </c>
      <c r="G240">
        <f t="shared" ca="1" si="85"/>
        <v>0.72667390808521781</v>
      </c>
      <c r="H240">
        <f t="shared" ca="1" si="85"/>
        <v>0.55026396020305635</v>
      </c>
      <c r="I240">
        <f t="shared" ca="1" si="85"/>
        <v>0.96137268050167046</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fl1</v>
      </c>
      <c r="AB240" t="s">
        <v>87</v>
      </c>
      <c r="AC240" t="s">
        <v>421</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t="shared" ca="1" si="81"/>
        <v>{"dy":24,"sl":8,"tp":"fl1","vl":"Actor2011","cn":1,"pt":"DI","pp":60,"pr":46}</v>
      </c>
    </row>
    <row r="241" spans="1:40">
      <c r="A241">
        <v>24</v>
      </c>
      <c r="B241">
        <v>9</v>
      </c>
      <c r="C241">
        <f t="shared" si="72"/>
        <v>0</v>
      </c>
      <c r="D241">
        <f t="shared" ca="1" si="85"/>
        <v>0.89378889938946438</v>
      </c>
      <c r="E241">
        <f t="shared" ca="1" si="85"/>
        <v>0.84451754795583633</v>
      </c>
      <c r="F241">
        <f t="shared" ca="1" si="85"/>
        <v>2.9416100273773504E-2</v>
      </c>
      <c r="G241">
        <f t="shared" ca="1" si="85"/>
        <v>0.86325991606478347</v>
      </c>
      <c r="H241">
        <f t="shared" ca="1" si="85"/>
        <v>0.7838612075632555</v>
      </c>
      <c r="I241">
        <f t="shared" ca="1" si="85"/>
        <v>0.4524398220571193</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t="shared" ca="1" si="81"/>
        <v>{"dy":24,"sl":9}</v>
      </c>
    </row>
    <row r="242" spans="1:40">
      <c r="A242">
        <v>25</v>
      </c>
      <c r="B242">
        <v>0</v>
      </c>
      <c r="C242">
        <f t="shared" si="72"/>
        <v>0</v>
      </c>
      <c r="D242">
        <f t="shared" ref="D242:I251" ca="1" si="86">RAND()</f>
        <v>0.19810382124289883</v>
      </c>
      <c r="E242">
        <f t="shared" ca="1" si="86"/>
        <v>0.97148005561760675</v>
      </c>
      <c r="F242">
        <f t="shared" ca="1" si="86"/>
        <v>0.51263072734167991</v>
      </c>
      <c r="G242">
        <f t="shared" ca="1" si="86"/>
        <v>0.95855324198373282</v>
      </c>
      <c r="H242">
        <f t="shared" ca="1" si="86"/>
        <v>0.73564398637218731</v>
      </c>
      <c r="I242">
        <f t="shared" ca="1" si="86"/>
        <v>0.90488738997521356</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240</v>
      </c>
      <c r="W242">
        <v>1</v>
      </c>
      <c r="X242" t="s">
        <v>126</v>
      </c>
      <c r="Z242">
        <v>800</v>
      </c>
      <c r="AA242" t="str">
        <f t="shared" ca="1" si="77"/>
        <v>fe</v>
      </c>
      <c r="AB242" t="s">
        <v>82</v>
      </c>
      <c r="AC242" t="s">
        <v>240</v>
      </c>
      <c r="AD242">
        <v>1</v>
      </c>
      <c r="AE242" t="s">
        <v>126</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t="shared" ca="1" si="81"/>
        <v>{"dy":25,"sl":0,"tp":"fe","vl":"Equip5002","cn":1,"pt":"GO","pr":800}</v>
      </c>
    </row>
    <row r="243" spans="1:40">
      <c r="A243">
        <v>25</v>
      </c>
      <c r="B243">
        <v>1</v>
      </c>
      <c r="C243">
        <f t="shared" si="72"/>
        <v>0</v>
      </c>
      <c r="D243">
        <f t="shared" ca="1" si="86"/>
        <v>0.42740250227315424</v>
      </c>
      <c r="E243">
        <f t="shared" ca="1" si="86"/>
        <v>0.52375834720490821</v>
      </c>
      <c r="F243">
        <f t="shared" ca="1" si="86"/>
        <v>0.15008644685769135</v>
      </c>
      <c r="G243">
        <f t="shared" ca="1" si="86"/>
        <v>0.77540570670765863</v>
      </c>
      <c r="H243">
        <f t="shared" ca="1" si="86"/>
        <v>2.8421303615380311E-2</v>
      </c>
      <c r="I243">
        <f t="shared" ca="1" si="86"/>
        <v>0.53607938462497395</v>
      </c>
      <c r="M243" t="str">
        <f t="shared" ca="1" si="73"/>
        <v>지정 장비</v>
      </c>
      <c r="N243" t="e">
        <f t="shared" ca="1" si="74"/>
        <v>#VALUE!</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#VALUE!</v>
      </c>
      <c r="S243" t="e">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#VALUE!</v>
      </c>
      <c r="T243" t="e">
        <f t="shared" ca="1" si="76"/>
        <v>#VALUE!</v>
      </c>
      <c r="U243" t="s">
        <v>82</v>
      </c>
      <c r="V243" t="s">
        <v>294</v>
      </c>
      <c r="W243">
        <v>1</v>
      </c>
      <c r="X243" t="s">
        <v>126</v>
      </c>
      <c r="Z243">
        <v>1500</v>
      </c>
      <c r="AA243" t="str">
        <f t="shared" ca="1" si="77"/>
        <v>fe</v>
      </c>
      <c r="AB243" t="s">
        <v>82</v>
      </c>
      <c r="AC243" t="s">
        <v>440</v>
      </c>
      <c r="AD243">
        <v>1</v>
      </c>
      <c r="AE243" t="s">
        <v>433</v>
      </c>
      <c r="AF243">
        <v>179</v>
      </c>
      <c r="AG243">
        <v>119</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전설</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t="shared" ca="1" si="81"/>
        <v>{"dy":25,"sl":1,"tp":"fe","vl":"Equip3401","cn":1,"pt":"DI","pp":179,"pr":119}</v>
      </c>
    </row>
    <row r="244" spans="1:40">
      <c r="A244">
        <v>25</v>
      </c>
      <c r="B244">
        <v>2</v>
      </c>
      <c r="C244">
        <f t="shared" si="72"/>
        <v>0</v>
      </c>
      <c r="D244">
        <f t="shared" ca="1" si="86"/>
        <v>0.91757088881874838</v>
      </c>
      <c r="E244">
        <f t="shared" ca="1" si="86"/>
        <v>0.10231586893466871</v>
      </c>
      <c r="F244">
        <f t="shared" ca="1" si="86"/>
        <v>0.58127680009323046</v>
      </c>
      <c r="G244">
        <f t="shared" ca="1" si="86"/>
        <v>0.35633287965573224</v>
      </c>
      <c r="H244">
        <f t="shared" ca="1" si="86"/>
        <v>6.4204069894022164E-2</v>
      </c>
      <c r="I244">
        <f t="shared" ca="1" si="86"/>
        <v>0.38523471157672085</v>
      </c>
      <c r="M244" t="str">
        <f t="shared" ca="1" si="73"/>
        <v>안 지정 캐릭터 PP 영웅등급</v>
      </c>
      <c r="N244">
        <f t="shared" ca="1" si="74"/>
        <v>10231</v>
      </c>
      <c r="O244">
        <f t="shared" ca="1" si="75"/>
        <v>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1200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fe</v>
      </c>
      <c r="AB244" t="s">
        <v>82</v>
      </c>
      <c r="AC244" t="s">
        <v>426</v>
      </c>
      <c r="AD244">
        <v>1</v>
      </c>
      <c r="AE244" t="s">
        <v>126</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t="shared" ca="1" si="81"/>
        <v>{"dy":25,"sl":2,"tp":"fe","vl":"Equip0101","cn":1,"pt":"GO","pr":1200}</v>
      </c>
    </row>
    <row r="245" spans="1:40">
      <c r="A245">
        <v>25</v>
      </c>
      <c r="B245">
        <v>3</v>
      </c>
      <c r="C245">
        <f t="shared" si="72"/>
        <v>0</v>
      </c>
      <c r="D245">
        <f t="shared" ca="1" si="86"/>
        <v>0.13954634673837074</v>
      </c>
      <c r="E245">
        <f t="shared" ca="1" si="86"/>
        <v>0.29408454348698232</v>
      </c>
      <c r="F245">
        <f t="shared" ca="1" si="86"/>
        <v>0.92617664577199799</v>
      </c>
      <c r="G245">
        <f t="shared" ca="1" si="86"/>
        <v>0.54186838395717529</v>
      </c>
      <c r="H245">
        <f t="shared" ca="1" si="86"/>
        <v>0.66569757322539436</v>
      </c>
      <c r="I245">
        <f t="shared" ca="1" si="86"/>
        <v>0.94308674825693639</v>
      </c>
      <c r="M245" t="str">
        <f t="shared" ca="1" si="73"/>
        <v>안 지정 캐릭터 PP 영웅등급</v>
      </c>
      <c r="N245">
        <f t="shared" ca="1" si="74"/>
        <v>29408</v>
      </c>
      <c r="O245">
        <f t="shared" ca="1" si="75"/>
        <v>6</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1800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t="shared" ca="1" si="81"/>
        <v>{"dy":25,"sl":3,"tp":"uph","vl":"84832","cn":11,"pt":"GO","pr":3300}</v>
      </c>
    </row>
    <row r="246" spans="1:40">
      <c r="A246">
        <v>25</v>
      </c>
      <c r="B246">
        <v>4</v>
      </c>
      <c r="C246">
        <f t="shared" si="72"/>
        <v>0</v>
      </c>
      <c r="D246">
        <f t="shared" ca="1" si="86"/>
        <v>0.20723355179040082</v>
      </c>
      <c r="E246">
        <f t="shared" ca="1" si="86"/>
        <v>0.79582163926276295</v>
      </c>
      <c r="F246">
        <f t="shared" ca="1" si="86"/>
        <v>0.84141602268193627</v>
      </c>
      <c r="G246">
        <f t="shared" ca="1" si="86"/>
        <v>0.60574691609032461</v>
      </c>
      <c r="H246">
        <f t="shared" ca="1" si="86"/>
        <v>0.56098604312644651</v>
      </c>
      <c r="I246">
        <f t="shared" ca="1" si="86"/>
        <v>0.50618024852122556</v>
      </c>
      <c r="M246" t="str">
        <f t="shared" ca="1" si="73"/>
        <v>안 지정 캐릭터 PP 일반등급</v>
      </c>
      <c r="N246">
        <f t="shared" ca="1" si="74"/>
        <v>79582</v>
      </c>
      <c r="O246">
        <f t="shared" ca="1" si="75"/>
        <v>12</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3600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94548</v>
      </c>
      <c r="AD246">
        <v>14</v>
      </c>
      <c r="AE246" t="s">
        <v>433</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t="shared" ca="1" si="81"/>
        <v>{"dy":25,"sl":4,"tp":"upn","vl":"94548","cn":14,"pt":"DI","pr":4}</v>
      </c>
    </row>
    <row r="247" spans="1:40">
      <c r="A247">
        <v>25</v>
      </c>
      <c r="B247">
        <v>5</v>
      </c>
      <c r="C247">
        <f t="shared" si="72"/>
        <v>0</v>
      </c>
      <c r="D247">
        <f t="shared" ca="1" si="86"/>
        <v>0.11920158114758483</v>
      </c>
      <c r="E247">
        <f t="shared" ca="1" si="86"/>
        <v>4.9630202540785762E-2</v>
      </c>
      <c r="F247">
        <f t="shared" ca="1" si="86"/>
        <v>0.51476718655238995</v>
      </c>
      <c r="G247">
        <f t="shared" ca="1" si="86"/>
        <v>0.23242436679577561</v>
      </c>
      <c r="H247">
        <f t="shared" ca="1" si="86"/>
        <v>3.4584340798152757E-2</v>
      </c>
      <c r="I247">
        <f t="shared" ca="1" si="86"/>
        <v>0.34378985972390663</v>
      </c>
      <c r="M247" t="str">
        <f t="shared" ca="1" si="73"/>
        <v>지정 장비</v>
      </c>
      <c r="N247" t="e">
        <f t="shared" ca="1" si="74"/>
        <v>#VALUE!</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DI</v>
      </c>
      <c r="Q247" t="e">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#VALUE!</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t="shared" ca="1" si="76"/>
        <v>#VALUE!</v>
      </c>
      <c r="U247" t="s">
        <v>91</v>
      </c>
      <c r="V247">
        <v>31175</v>
      </c>
      <c r="W247">
        <v>10</v>
      </c>
      <c r="X247" t="s">
        <v>126</v>
      </c>
      <c r="Z247">
        <v>1000</v>
      </c>
      <c r="AA247" t="str">
        <f t="shared" ca="1" si="77"/>
        <v>fe</v>
      </c>
      <c r="AB247" t="s">
        <v>82</v>
      </c>
      <c r="AC247" t="s">
        <v>427</v>
      </c>
      <c r="AD247">
        <v>1</v>
      </c>
      <c r="AE247" t="s">
        <v>126</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t="shared" ca="1" si="81"/>
        <v>{"dy":25,"sl":5,"tp":"fe","vl":"Equip7102","cn":1,"pt":"GO","pr":3600}</v>
      </c>
    </row>
    <row r="248" spans="1:40">
      <c r="A248">
        <v>25</v>
      </c>
      <c r="B248">
        <v>6</v>
      </c>
      <c r="C248">
        <f t="shared" si="72"/>
        <v>0</v>
      </c>
      <c r="D248">
        <f t="shared" ca="1" si="86"/>
        <v>0.16803676053039862</v>
      </c>
      <c r="E248">
        <f t="shared" ca="1" si="86"/>
        <v>0.7366133251000978</v>
      </c>
      <c r="F248">
        <f t="shared" ca="1" si="86"/>
        <v>0.56310974274532211</v>
      </c>
      <c r="G248">
        <f t="shared" ca="1" si="86"/>
        <v>0.46302753026364307</v>
      </c>
      <c r="H248">
        <f t="shared" ca="1" si="86"/>
        <v>1.0996919987777187E-2</v>
      </c>
      <c r="I248">
        <f t="shared" ca="1" si="86"/>
        <v>0.248758424593014</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184</v>
      </c>
      <c r="W248">
        <v>1</v>
      </c>
      <c r="X248" t="s">
        <v>126</v>
      </c>
      <c r="Z248">
        <v>3600</v>
      </c>
      <c r="AA248" t="str">
        <f t="shared" ca="1" si="77"/>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t="shared" ca="1" si="81"/>
        <v>{"dy":25,"sl":6,"tp":"upn","vl":"14628","cn":9,"pt":"GO","pr":2700}</v>
      </c>
    </row>
    <row r="249" spans="1:40">
      <c r="A249">
        <v>25</v>
      </c>
      <c r="B249">
        <v>7</v>
      </c>
      <c r="C249">
        <f t="shared" si="72"/>
        <v>0</v>
      </c>
      <c r="D249">
        <f t="shared" ca="1" si="86"/>
        <v>0.87391977164279777</v>
      </c>
      <c r="E249">
        <f t="shared" ca="1" si="86"/>
        <v>0.63312048583987446</v>
      </c>
      <c r="F249">
        <f t="shared" ca="1" si="86"/>
        <v>0.27260425990822279</v>
      </c>
      <c r="G249">
        <f t="shared" ca="1" si="86"/>
        <v>0.18865907356446987</v>
      </c>
      <c r="H249">
        <f t="shared" ca="1" si="86"/>
        <v>0.95248358925379262</v>
      </c>
      <c r="I249">
        <f t="shared" ca="1" si="86"/>
        <v>0.4795690469672006</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t="e">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#VALUE!</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294</v>
      </c>
      <c r="W249">
        <v>1</v>
      </c>
      <c r="X249" t="s">
        <v>126</v>
      </c>
      <c r="Z249">
        <v>1200</v>
      </c>
      <c r="AA249" t="str">
        <f t="shared" ca="1" si="77"/>
        <v>uph</v>
      </c>
      <c r="AB249" t="s">
        <v>91</v>
      </c>
      <c r="AC249">
        <v>31175</v>
      </c>
      <c r="AD249">
        <v>10</v>
      </c>
      <c r="AE249" t="s">
        <v>433</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t="shared" ca="1" si="81"/>
        <v>{"dy":25,"sl":7,"tp":"uph","vl":"31175","cn":10,"pt":"DI","pr":3}</v>
      </c>
    </row>
    <row r="250" spans="1:40">
      <c r="A250">
        <v>25</v>
      </c>
      <c r="B250">
        <v>8</v>
      </c>
      <c r="C250">
        <f t="shared" si="72"/>
        <v>0</v>
      </c>
      <c r="D250">
        <f t="shared" ca="1" si="86"/>
        <v>0.19192970142385812</v>
      </c>
      <c r="E250">
        <f t="shared" ca="1" si="86"/>
        <v>0.59146778757105556</v>
      </c>
      <c r="F250">
        <f t="shared" ca="1" si="86"/>
        <v>0.19365989127403183</v>
      </c>
      <c r="G250">
        <f t="shared" ca="1" si="86"/>
        <v>6.3349313992568823E-2</v>
      </c>
      <c r="H250">
        <f t="shared" ca="1" si="86"/>
        <v>0.35853061663785557</v>
      </c>
      <c r="I250">
        <f t="shared" ca="1" si="86"/>
        <v>0.81716030631493053</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fl1</v>
      </c>
      <c r="AB250" t="s">
        <v>87</v>
      </c>
      <c r="AC250" t="s">
        <v>420</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t="shared" ca="1" si="81"/>
        <v>{"dy":25,"sl":8,"tp":"fl1","vl":"Actor3021","cn":1,"pt":"DI","pp":54,"pr":39}</v>
      </c>
    </row>
    <row r="251" spans="1:40">
      <c r="A251">
        <v>25</v>
      </c>
      <c r="B251">
        <v>9</v>
      </c>
      <c r="C251">
        <f t="shared" si="72"/>
        <v>0</v>
      </c>
      <c r="D251">
        <f t="shared" ca="1" si="86"/>
        <v>0.52067486888921477</v>
      </c>
      <c r="E251">
        <f t="shared" ca="1" si="86"/>
        <v>0.83472038974084117</v>
      </c>
      <c r="F251">
        <f t="shared" ca="1" si="86"/>
        <v>0.78760856975682414</v>
      </c>
      <c r="G251">
        <f t="shared" ca="1" si="86"/>
        <v>0.39026837796253</v>
      </c>
      <c r="H251">
        <f t="shared" ca="1" si="86"/>
        <v>0.16999854917845847</v>
      </c>
      <c r="I251">
        <f t="shared" ca="1" si="86"/>
        <v>0.9080377244171226</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t="shared" ca="1" si="81"/>
        <v>{"dy":25,"sl":9}</v>
      </c>
    </row>
    <row r="252" spans="1:40">
      <c r="A252">
        <v>26</v>
      </c>
      <c r="B252">
        <v>0</v>
      </c>
      <c r="C252">
        <f t="shared" si="72"/>
        <v>0</v>
      </c>
      <c r="D252">
        <f t="shared" ref="D252:I261" ca="1" si="87">RAND()</f>
        <v>0.99906208292525467</v>
      </c>
      <c r="E252">
        <f t="shared" ca="1" si="87"/>
        <v>0.10489691526308342</v>
      </c>
      <c r="F252">
        <f t="shared" ca="1" si="87"/>
        <v>0.31673390815977831</v>
      </c>
      <c r="G252">
        <f t="shared" ca="1" si="87"/>
        <v>0.11974590735000301</v>
      </c>
      <c r="H252">
        <f t="shared" ca="1" si="87"/>
        <v>0.23062834189750392</v>
      </c>
      <c r="I252">
        <f t="shared" ca="1" si="87"/>
        <v>0.64524581249209645</v>
      </c>
      <c r="M252" t="str">
        <f t="shared" ca="1" si="73"/>
        <v>캐릭터 상자 영웅등급</v>
      </c>
      <c r="N252" t="str">
        <f t="shared" ca="1" si="74"/>
        <v>삭제</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149</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193</v>
      </c>
      <c r="W252">
        <v>1</v>
      </c>
      <c r="X252" t="s">
        <v>126</v>
      </c>
      <c r="Z252">
        <v>1900</v>
      </c>
      <c r="AA252" t="str">
        <f t="shared" ca="1" si="77"/>
        <v>fe</v>
      </c>
      <c r="AB252" t="s">
        <v>82</v>
      </c>
      <c r="AC252" t="s">
        <v>432</v>
      </c>
      <c r="AD252">
        <v>1</v>
      </c>
      <c r="AE252" t="s">
        <v>126</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t="shared" ca="1" si="81"/>
        <v>{"dy":26,"sl":0,"tp":"fe","vl":"Equip0201","cn":1,"pt":"GO","pr":3100}</v>
      </c>
    </row>
    <row r="253" spans="1:40">
      <c r="A253">
        <v>26</v>
      </c>
      <c r="B253">
        <v>1</v>
      </c>
      <c r="C253">
        <f t="shared" si="72"/>
        <v>0</v>
      </c>
      <c r="D253">
        <f t="shared" ca="1" si="87"/>
        <v>7.9806189877407063E-2</v>
      </c>
      <c r="E253">
        <f t="shared" ca="1" si="87"/>
        <v>0.82474613185817114</v>
      </c>
      <c r="F253">
        <f t="shared" ca="1" si="87"/>
        <v>0.75790011661055989</v>
      </c>
      <c r="G253">
        <f t="shared" ca="1" si="87"/>
        <v>0.46640100852292032</v>
      </c>
      <c r="H253">
        <f t="shared" ca="1" si="87"/>
        <v>0.38956625177062365</v>
      </c>
      <c r="I253">
        <f t="shared" ca="1" si="87"/>
        <v>0.63427381897318991</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e">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#VALUE!</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184</v>
      </c>
      <c r="W253">
        <v>1</v>
      </c>
      <c r="X253" t="s">
        <v>126</v>
      </c>
      <c r="Z253">
        <v>3800</v>
      </c>
      <c r="AA253" t="str">
        <f t="shared" ca="1" si="77"/>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t="shared" ca="1" si="81"/>
        <v>{"dy":26,"sl":1,"tp":"upn","vl":"5727","cn":9,"pt":"GO","pr":2700}</v>
      </c>
    </row>
    <row r="254" spans="1:40">
      <c r="A254">
        <v>26</v>
      </c>
      <c r="B254">
        <v>2</v>
      </c>
      <c r="C254">
        <f t="shared" si="72"/>
        <v>0</v>
      </c>
      <c r="D254">
        <f t="shared" ca="1" si="87"/>
        <v>0.9434740359839292</v>
      </c>
      <c r="E254">
        <f t="shared" ca="1" si="87"/>
        <v>0.77543019806462998</v>
      </c>
      <c r="F254">
        <f t="shared" ca="1" si="87"/>
        <v>0.4572115272471361</v>
      </c>
      <c r="G254">
        <f t="shared" ca="1" si="87"/>
        <v>0.10853368026909427</v>
      </c>
      <c r="H254">
        <f t="shared" ca="1" si="87"/>
        <v>0.60550378275838013</v>
      </c>
      <c r="I254">
        <f t="shared" ca="1" si="87"/>
        <v>0.70291741497516769</v>
      </c>
      <c r="M254" t="str">
        <f t="shared" ca="1" si="73"/>
        <v>안 지정 캐릭터 PP 영웅등급</v>
      </c>
      <c r="N254">
        <f t="shared" ca="1" si="74"/>
        <v>77543</v>
      </c>
      <c r="O254">
        <f t="shared" ca="1" si="75"/>
        <v>12</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3600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t="shared" ca="1" si="81"/>
        <v>{"dy":26,"sl":2,"tp":"upn","vl":"56908","cn":12,"pt":"GO","pr":3600}</v>
      </c>
    </row>
    <row r="255" spans="1:40">
      <c r="A255">
        <v>26</v>
      </c>
      <c r="B255">
        <v>3</v>
      </c>
      <c r="C255">
        <f t="shared" si="72"/>
        <v>0</v>
      </c>
      <c r="D255">
        <f t="shared" ca="1" si="87"/>
        <v>0.31764446206625618</v>
      </c>
      <c r="E255">
        <f t="shared" ca="1" si="87"/>
        <v>0.89330551764229393</v>
      </c>
      <c r="F255">
        <f t="shared" ca="1" si="87"/>
        <v>0.9876835447863086</v>
      </c>
      <c r="G255">
        <f t="shared" ca="1" si="87"/>
        <v>0.52757407364721232</v>
      </c>
      <c r="H255">
        <f t="shared" ca="1" si="87"/>
        <v>0.14947577280442859</v>
      </c>
      <c r="I255">
        <f t="shared" ca="1" si="87"/>
        <v>0.12438824184599817</v>
      </c>
      <c r="M255" t="str">
        <f t="shared" ca="1" si="73"/>
        <v>안 지정 캐릭터 PP 일반등급</v>
      </c>
      <c r="N255">
        <f t="shared" ca="1" si="74"/>
        <v>89330</v>
      </c>
      <c r="O255">
        <f t="shared" ca="1" si="75"/>
        <v>13</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3900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fe</v>
      </c>
      <c r="AB255" t="s">
        <v>82</v>
      </c>
      <c r="AC255" t="s">
        <v>242</v>
      </c>
      <c r="AD255">
        <v>1</v>
      </c>
      <c r="AE255" t="s">
        <v>126</v>
      </c>
      <c r="AG255">
        <v>1500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t="shared" ca="1" si="81"/>
        <v>{"dy":26,"sl":3,"tp":"fe","vl":"Equip3101","cn":1,"pt":"GO","pr":1500}</v>
      </c>
    </row>
    <row r="256" spans="1:40">
      <c r="A256">
        <v>26</v>
      </c>
      <c r="B256">
        <v>4</v>
      </c>
      <c r="C256">
        <f t="shared" si="72"/>
        <v>0</v>
      </c>
      <c r="D256">
        <f t="shared" ca="1" si="87"/>
        <v>0.24270948026683981</v>
      </c>
      <c r="E256">
        <f t="shared" ca="1" si="87"/>
        <v>0.41740809215392138</v>
      </c>
      <c r="F256">
        <f t="shared" ca="1" si="87"/>
        <v>0.92074605003204191</v>
      </c>
      <c r="G256">
        <f t="shared" ca="1" si="87"/>
        <v>6.1054550754530812E-2</v>
      </c>
      <c r="H256">
        <f t="shared" ca="1" si="87"/>
        <v>0.86823791664492966</v>
      </c>
      <c r="I256">
        <f t="shared" ca="1" si="87"/>
        <v>0.10047335770160148</v>
      </c>
      <c r="M256" t="str">
        <f t="shared" ca="1" si="73"/>
        <v>안 지정 캐릭터 PP 일반등급</v>
      </c>
      <c r="N256">
        <f t="shared" ca="1" si="74"/>
        <v>41740</v>
      </c>
      <c r="O256">
        <f t="shared" ca="1" si="75"/>
        <v>8</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2400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fe</v>
      </c>
      <c r="AB256" t="s">
        <v>82</v>
      </c>
      <c r="AC256" t="s">
        <v>185</v>
      </c>
      <c r="AD256">
        <v>1</v>
      </c>
      <c r="AE256" t="s">
        <v>126</v>
      </c>
      <c r="AG256">
        <v>7300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t="shared" ca="1" si="81"/>
        <v>{"dy":26,"sl":4,"tp":"fe","vl":"Equip1302","cn":1,"pt":"GO","pr":7300}</v>
      </c>
    </row>
    <row r="257" spans="1:40">
      <c r="A257">
        <v>26</v>
      </c>
      <c r="B257">
        <v>5</v>
      </c>
      <c r="C257">
        <f t="shared" si="72"/>
        <v>0</v>
      </c>
      <c r="D257">
        <f t="shared" ca="1" si="87"/>
        <v>2.8598063793879969E-2</v>
      </c>
      <c r="E257">
        <f t="shared" ca="1" si="87"/>
        <v>0.38617480574162033</v>
      </c>
      <c r="F257">
        <f t="shared" ca="1" si="87"/>
        <v>0.62002602600991186</v>
      </c>
      <c r="G257">
        <f t="shared" ca="1" si="87"/>
        <v>0.6172614179691408</v>
      </c>
      <c r="H257">
        <f t="shared" ca="1" si="87"/>
        <v>0.27956271848154912</v>
      </c>
      <c r="I257">
        <f t="shared" ca="1" si="87"/>
        <v>0.60622301218554109</v>
      </c>
      <c r="M257" t="str">
        <f t="shared" ca="1" si="73"/>
        <v>지정 장비</v>
      </c>
      <c r="N257" t="e">
        <f t="shared" ca="1" si="74"/>
        <v>#VALUE!</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t="e">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#VALUE!</v>
      </c>
      <c r="S257" t="e">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#VALUE!</v>
      </c>
      <c r="T257" t="e">
        <f t="shared" ca="1" si="76"/>
        <v>#VALUE!</v>
      </c>
      <c r="U257" t="s">
        <v>92</v>
      </c>
      <c r="V257">
        <v>79985</v>
      </c>
      <c r="W257">
        <v>13</v>
      </c>
      <c r="X257" t="s">
        <v>126</v>
      </c>
      <c r="Z257">
        <v>1300</v>
      </c>
      <c r="AA257" t="str">
        <f t="shared" ca="1" si="77"/>
        <v>fe</v>
      </c>
      <c r="AB257" t="s">
        <v>82</v>
      </c>
      <c r="AC257" t="s">
        <v>438</v>
      </c>
      <c r="AD257">
        <v>1</v>
      </c>
      <c r="AE257" t="s">
        <v>126</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t="shared" ca="1" si="81"/>
        <v>{"dy":26,"sl":5,"tp":"fe","vl":"Equip7002","cn":1,"pt":"GO","pr":1900}</v>
      </c>
    </row>
    <row r="258" spans="1:40">
      <c r="A258">
        <v>26</v>
      </c>
      <c r="B258">
        <v>6</v>
      </c>
      <c r="C258">
        <f t="shared" ref="C258:C321" si="88">IF(B258&lt;=9,0,
IF(B258=10,1,2))</f>
        <v>0</v>
      </c>
      <c r="D258">
        <f t="shared" ca="1" si="87"/>
        <v>0.29862240438570908</v>
      </c>
      <c r="E258">
        <f t="shared" ca="1" si="87"/>
        <v>0.57175115429863843</v>
      </c>
      <c r="F258">
        <f t="shared" ca="1" si="87"/>
        <v>0.84182215876298916</v>
      </c>
      <c r="G258">
        <f t="shared" ca="1" si="87"/>
        <v>0.9664606567146431</v>
      </c>
      <c r="H258">
        <f t="shared" ca="1" si="87"/>
        <v>0.94049112969268267</v>
      </c>
      <c r="I258">
        <f t="shared" ca="1" si="87"/>
        <v>0.29789094931363769</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259</v>
      </c>
      <c r="W258">
        <v>1</v>
      </c>
      <c r="X258" t="s">
        <v>126</v>
      </c>
      <c r="Z258">
        <v>3100</v>
      </c>
      <c r="AA258" t="str">
        <f t="shared" ref="AA258:AA321" ca="1" si="93">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 t="shared" si="88"/>
        <v>0</v>
      </c>
      <c r="D259">
        <f t="shared" ca="1" si="87"/>
        <v>0.82035429884632871</v>
      </c>
      <c r="E259">
        <f t="shared" ca="1" si="87"/>
        <v>0.25302637174682541</v>
      </c>
      <c r="F259">
        <f t="shared" ca="1" si="87"/>
        <v>0.61062932982245999</v>
      </c>
      <c r="G259">
        <f t="shared" ca="1" si="87"/>
        <v>0.47554061451357443</v>
      </c>
      <c r="H259">
        <f t="shared" ca="1" si="87"/>
        <v>0.40247301144829628</v>
      </c>
      <c r="I259">
        <f t="shared" ca="1" si="87"/>
        <v>2.412099535539336E-3</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242</v>
      </c>
      <c r="W259">
        <v>1</v>
      </c>
      <c r="X259" t="s">
        <v>126</v>
      </c>
      <c r="Z259">
        <v>1500</v>
      </c>
      <c r="AA259" t="str">
        <f t="shared" ca="1" si="93"/>
        <v>fe</v>
      </c>
      <c r="AB259" t="s">
        <v>82</v>
      </c>
      <c r="AC259" t="s">
        <v>437</v>
      </c>
      <c r="AD259">
        <v>1</v>
      </c>
      <c r="AE259" t="s">
        <v>126</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t="shared" ca="1" si="97"/>
        <v>{"dy":26,"sl":7,"tp":"fe","vl":"Equip6102","cn":1,"pt":"GO","pr":3800}</v>
      </c>
    </row>
    <row r="260" spans="1:40">
      <c r="A260">
        <v>26</v>
      </c>
      <c r="B260">
        <v>8</v>
      </c>
      <c r="C260">
        <f t="shared" si="88"/>
        <v>0</v>
      </c>
      <c r="D260">
        <f t="shared" ca="1" si="87"/>
        <v>0.85285044555295841</v>
      </c>
      <c r="E260">
        <f t="shared" ca="1" si="87"/>
        <v>0.43979409109502265</v>
      </c>
      <c r="F260">
        <f t="shared" ca="1" si="87"/>
        <v>0.73289653400269217</v>
      </c>
      <c r="G260">
        <f t="shared" ca="1" si="87"/>
        <v>0.40800942039900145</v>
      </c>
      <c r="H260">
        <f t="shared" ca="1" si="87"/>
        <v>0.87729545897217309</v>
      </c>
      <c r="I260">
        <f t="shared" ca="1" si="87"/>
        <v>0.68574130550032941</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fl1</v>
      </c>
      <c r="AB260" t="s">
        <v>87</v>
      </c>
      <c r="AC260" t="s">
        <v>419</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t="shared" ca="1" si="97"/>
        <v>{"dy":26,"sl":8,"tp":"fl1","vl":"Actor2010","cn":1,"pt":"DI","pp":59,"pr":43}</v>
      </c>
    </row>
    <row r="261" spans="1:40">
      <c r="A261">
        <v>26</v>
      </c>
      <c r="B261">
        <v>9</v>
      </c>
      <c r="C261">
        <f t="shared" si="88"/>
        <v>0</v>
      </c>
      <c r="D261">
        <f t="shared" ca="1" si="87"/>
        <v>0.96535425873916647</v>
      </c>
      <c r="E261">
        <f t="shared" ca="1" si="87"/>
        <v>0.93187700441157806</v>
      </c>
      <c r="F261">
        <f t="shared" ca="1" si="87"/>
        <v>0.68677455058477566</v>
      </c>
      <c r="G261">
        <f t="shared" ca="1" si="87"/>
        <v>1.1657210241039273E-2</v>
      </c>
      <c r="H261">
        <f t="shared" ca="1" si="87"/>
        <v>0.86411027599275692</v>
      </c>
      <c r="I261">
        <f t="shared" ca="1" si="87"/>
        <v>0.88232593827531069</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t="shared" ca="1" si="97"/>
        <v>{"dy":26,"sl":9}</v>
      </c>
    </row>
    <row r="262" spans="1:40">
      <c r="A262">
        <v>27</v>
      </c>
      <c r="B262">
        <v>0</v>
      </c>
      <c r="C262">
        <f t="shared" si="88"/>
        <v>0</v>
      </c>
      <c r="D262">
        <f t="shared" ref="D262:I271" ca="1" si="98">RAND()</f>
        <v>0.838521150535396</v>
      </c>
      <c r="E262">
        <f t="shared" ca="1" si="98"/>
        <v>0.93459159759695032</v>
      </c>
      <c r="F262">
        <f t="shared" ca="1" si="98"/>
        <v>0.54598080298193352</v>
      </c>
      <c r="G262">
        <f t="shared" ca="1" si="98"/>
        <v>0.30545320681602972</v>
      </c>
      <c r="H262">
        <f t="shared" ca="1" si="98"/>
        <v>7.7114698123810665E-2</v>
      </c>
      <c r="I262">
        <f t="shared" ca="1" si="98"/>
        <v>0.14308122887961927</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e">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#VALUE!</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179</v>
      </c>
      <c r="W262">
        <v>1</v>
      </c>
      <c r="X262" t="s">
        <v>126</v>
      </c>
      <c r="Z262">
        <v>1000</v>
      </c>
      <c r="AA262" t="str">
        <f t="shared" ca="1" si="93"/>
        <v>fe</v>
      </c>
      <c r="AB262" t="s">
        <v>82</v>
      </c>
      <c r="AC262" t="s">
        <v>260</v>
      </c>
      <c r="AD262">
        <v>1</v>
      </c>
      <c r="AE262" t="s">
        <v>126</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t="shared" ca="1" si="97"/>
        <v>{"dy":27,"sl":0,"tp":"fe","vl":"Equip4101","cn":1,"pt":"GO","pr":1400}</v>
      </c>
    </row>
    <row r="263" spans="1:40">
      <c r="A263">
        <v>27</v>
      </c>
      <c r="B263">
        <v>1</v>
      </c>
      <c r="C263">
        <f t="shared" si="88"/>
        <v>0</v>
      </c>
      <c r="D263">
        <f t="shared" ca="1" si="98"/>
        <v>6.8398904248323511E-4</v>
      </c>
      <c r="E263">
        <f t="shared" ca="1" si="98"/>
        <v>0.52243207307446415</v>
      </c>
      <c r="F263">
        <f t="shared" ca="1" si="98"/>
        <v>0.44749594392427916</v>
      </c>
      <c r="G263">
        <f t="shared" ca="1" si="98"/>
        <v>0.68303401789602147</v>
      </c>
      <c r="H263">
        <f t="shared" ca="1" si="98"/>
        <v>0.57820153491580883</v>
      </c>
      <c r="I263">
        <f t="shared" ca="1" si="98"/>
        <v>0.10357107960744083</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278</v>
      </c>
      <c r="W263">
        <v>1</v>
      </c>
      <c r="X263" t="s">
        <v>126</v>
      </c>
      <c r="Z263">
        <v>1400</v>
      </c>
      <c r="AA263" t="str">
        <f t="shared" ca="1" si="93"/>
        <v>upn</v>
      </c>
      <c r="AB263" t="s">
        <v>92</v>
      </c>
      <c r="AC263">
        <v>46336</v>
      </c>
      <c r="AD263">
        <v>11</v>
      </c>
      <c r="AE263" t="s">
        <v>126</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v>
      </c>
      <c r="AN263" t="str">
        <f t="shared" ca="1" si="97"/>
        <v>{"dy":27,"sl":1,"tp":"upn","vl":"46336","cn":11,"pt":"GO","pr":3300}</v>
      </c>
    </row>
    <row r="264" spans="1:40">
      <c r="A264">
        <v>27</v>
      </c>
      <c r="B264">
        <v>2</v>
      </c>
      <c r="C264">
        <f t="shared" si="88"/>
        <v>0</v>
      </c>
      <c r="D264">
        <f t="shared" ca="1" si="98"/>
        <v>0.17235817370316475</v>
      </c>
      <c r="E264">
        <f t="shared" ca="1" si="98"/>
        <v>0.11308331869622701</v>
      </c>
      <c r="F264">
        <f t="shared" ca="1" si="98"/>
        <v>0.96353242962537688</v>
      </c>
      <c r="G264">
        <f t="shared" ca="1" si="98"/>
        <v>0.5227814702771254</v>
      </c>
      <c r="H264">
        <f t="shared" ca="1" si="98"/>
        <v>0.2599854999931841</v>
      </c>
      <c r="I264">
        <f t="shared" ca="1" si="98"/>
        <v>0.3944957525709647</v>
      </c>
      <c r="M264" t="str">
        <f t="shared" ca="1" si="89"/>
        <v>안 지정 캐릭터 PP 영웅등급</v>
      </c>
      <c r="N264">
        <f t="shared" ca="1" si="90"/>
        <v>11308</v>
      </c>
      <c r="O264">
        <f t="shared" ca="1" si="91"/>
        <v>4</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1200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fe</v>
      </c>
      <c r="AB264" t="s">
        <v>82</v>
      </c>
      <c r="AC264" t="s">
        <v>111</v>
      </c>
      <c r="AD264">
        <v>1</v>
      </c>
      <c r="AE264" t="s">
        <v>126</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v>
      </c>
      <c r="AN264" t="str">
        <f t="shared" ca="1" si="97"/>
        <v>{"dy":27,"sl":2,"tp":"fe","vl":"Equip6101","cn":1,"pt":"GO","pr":3200}</v>
      </c>
    </row>
    <row r="265" spans="1:40">
      <c r="A265">
        <v>27</v>
      </c>
      <c r="B265">
        <v>3</v>
      </c>
      <c r="C265">
        <f t="shared" si="88"/>
        <v>0</v>
      </c>
      <c r="D265">
        <f t="shared" ca="1" si="98"/>
        <v>0.88770385034092258</v>
      </c>
      <c r="E265">
        <f t="shared" ca="1" si="98"/>
        <v>9.3316477568369915E-2</v>
      </c>
      <c r="F265">
        <f t="shared" ca="1" si="98"/>
        <v>0.40468765796650741</v>
      </c>
      <c r="G265">
        <f t="shared" ca="1" si="98"/>
        <v>0.59935671560855031</v>
      </c>
      <c r="H265">
        <f t="shared" ca="1" si="98"/>
        <v>0.56961536955477743</v>
      </c>
      <c r="I265">
        <f t="shared" ca="1" si="98"/>
        <v>0.94502156813899685</v>
      </c>
      <c r="M265" t="str">
        <f t="shared" ca="1" si="89"/>
        <v>안 지정 캐릭터 PP 일반등급</v>
      </c>
      <c r="N265">
        <f t="shared" ca="1" si="90"/>
        <v>9331</v>
      </c>
      <c r="O265">
        <f t="shared" ca="1" si="91"/>
        <v>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1200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fe</v>
      </c>
      <c r="AB265" t="s">
        <v>82</v>
      </c>
      <c r="AC265" t="s">
        <v>192</v>
      </c>
      <c r="AD265">
        <v>1</v>
      </c>
      <c r="AE265" t="s">
        <v>126</v>
      </c>
      <c r="AG265">
        <v>1400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v>
      </c>
      <c r="AN265" t="str">
        <f t="shared" ca="1" si="97"/>
        <v>{"dy":27,"sl":3,"tp":"fe","vl":"Equip2102","cn":1,"pt":"GO","pr":1400}</v>
      </c>
    </row>
    <row r="266" spans="1:40">
      <c r="A266">
        <v>27</v>
      </c>
      <c r="B266">
        <v>4</v>
      </c>
      <c r="C266">
        <f t="shared" si="88"/>
        <v>0</v>
      </c>
      <c r="D266">
        <f t="shared" ca="1" si="98"/>
        <v>0.86922870632573868</v>
      </c>
      <c r="E266">
        <f t="shared" ca="1" si="98"/>
        <v>0.55035754683857341</v>
      </c>
      <c r="F266">
        <f t="shared" ca="1" si="98"/>
        <v>0.19540344955897937</v>
      </c>
      <c r="G266">
        <f t="shared" ca="1" si="98"/>
        <v>0.38243348527357257</v>
      </c>
      <c r="H266">
        <f t="shared" ca="1" si="98"/>
        <v>0.53988176804882715</v>
      </c>
      <c r="I266">
        <f t="shared" ca="1" si="98"/>
        <v>0.17585459047146401</v>
      </c>
      <c r="M266" t="str">
        <f t="shared" ca="1" si="89"/>
        <v>안 지정 캐릭터 PP 일반등급</v>
      </c>
      <c r="N266">
        <f t="shared" ca="1" si="90"/>
        <v>55035</v>
      </c>
      <c r="O266">
        <f t="shared" ca="1" si="91"/>
        <v>9</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2700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v>
      </c>
      <c r="AN266" t="str">
        <f t="shared" ca="1" si="97"/>
        <v>{"dy":27,"sl":4,"tp":"upn","vl":"58093","cn":12,"pt":"GO","pr":3600}</v>
      </c>
    </row>
    <row r="267" spans="1:40">
      <c r="A267">
        <v>27</v>
      </c>
      <c r="B267">
        <v>5</v>
      </c>
      <c r="C267">
        <f t="shared" si="88"/>
        <v>0</v>
      </c>
      <c r="D267">
        <f t="shared" ca="1" si="98"/>
        <v>0.73107704773555704</v>
      </c>
      <c r="E267">
        <f t="shared" ca="1" si="98"/>
        <v>0.73148451922605329</v>
      </c>
      <c r="F267">
        <f t="shared" ca="1" si="98"/>
        <v>0.61598150131731244</v>
      </c>
      <c r="G267">
        <f t="shared" ca="1" si="98"/>
        <v>0.22325948550383934</v>
      </c>
      <c r="H267">
        <f t="shared" ca="1" si="98"/>
        <v>0.19260746092618797</v>
      </c>
      <c r="I267">
        <f t="shared" ca="1" si="98"/>
        <v>0.51353830499922215</v>
      </c>
      <c r="M267" t="str">
        <f t="shared" ca="1" si="89"/>
        <v>안 지정 캐릭터 PP 영웅등급</v>
      </c>
      <c r="N267">
        <f t="shared" ca="1" si="90"/>
        <v>73148</v>
      </c>
      <c r="O267">
        <f t="shared" ca="1" si="91"/>
        <v>11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3300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187</v>
      </c>
      <c r="AD267">
        <v>1</v>
      </c>
      <c r="AE267" t="s">
        <v>126</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v>
      </c>
      <c r="AN267" t="str">
        <f t="shared" ca="1" si="97"/>
        <v>{"dy":27,"sl":5,"tp":"fe","vl":"Equip7002","cn":1,"pt":"GO","pr":2200}</v>
      </c>
    </row>
    <row r="268" spans="1:40">
      <c r="A268">
        <v>27</v>
      </c>
      <c r="B268">
        <v>6</v>
      </c>
      <c r="C268">
        <f t="shared" si="88"/>
        <v>0</v>
      </c>
      <c r="D268">
        <f t="shared" ca="1" si="98"/>
        <v>0.78414187393437751</v>
      </c>
      <c r="E268">
        <f t="shared" ca="1" si="98"/>
        <v>0.83511082128969594</v>
      </c>
      <c r="F268">
        <f t="shared" ca="1" si="98"/>
        <v>1.0307824823840073E-2</v>
      </c>
      <c r="G268">
        <f t="shared" ca="1" si="98"/>
        <v>0.6840405667546976</v>
      </c>
      <c r="H268">
        <f t="shared" ca="1" si="98"/>
        <v>5.9288063749419972E-2</v>
      </c>
      <c r="I268">
        <f t="shared" ca="1" si="98"/>
        <v>0.14787136654862165</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245</v>
      </c>
      <c r="W268">
        <v>1</v>
      </c>
      <c r="X268" t="s">
        <v>126</v>
      </c>
      <c r="Z268">
        <v>600</v>
      </c>
      <c r="AA268" t="str">
        <f t="shared" ca="1" si="93"/>
        <v>fe</v>
      </c>
      <c r="AB268" t="s">
        <v>82</v>
      </c>
      <c r="AC268" t="s">
        <v>241</v>
      </c>
      <c r="AD268">
        <v>1</v>
      </c>
      <c r="AE268" t="s">
        <v>126</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v>
      </c>
      <c r="AN268" t="str">
        <f t="shared" ca="1" si="97"/>
        <v>{"dy":27,"sl":6,"tp":"fe","vl":"Equip8202","cn":1,"pt":"GO","pr":29100}</v>
      </c>
    </row>
    <row r="269" spans="1:40">
      <c r="A269">
        <v>27</v>
      </c>
      <c r="B269">
        <v>7</v>
      </c>
      <c r="C269">
        <f t="shared" si="88"/>
        <v>0</v>
      </c>
      <c r="D269">
        <f t="shared" ca="1" si="98"/>
        <v>0.18169315833102961</v>
      </c>
      <c r="E269">
        <f t="shared" ca="1" si="98"/>
        <v>8.7116120881822412E-2</v>
      </c>
      <c r="F269">
        <f t="shared" ca="1" si="98"/>
        <v>0.46664100975407052</v>
      </c>
      <c r="G269">
        <f t="shared" ca="1" si="98"/>
        <v>0.71660210626983178</v>
      </c>
      <c r="H269">
        <f t="shared" ca="1" si="98"/>
        <v>0.96412299449106553</v>
      </c>
      <c r="I269">
        <f t="shared" ca="1" si="98"/>
        <v>0.4615317760072315</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200</v>
      </c>
      <c r="W269">
        <v>1</v>
      </c>
      <c r="X269" t="s">
        <v>126</v>
      </c>
      <c r="Z269">
        <v>74600</v>
      </c>
      <c r="AA269" t="str">
        <f t="shared" ca="1" si="93"/>
        <v>uph</v>
      </c>
      <c r="AB269" t="s">
        <v>91</v>
      </c>
      <c r="AC269">
        <v>34952</v>
      </c>
      <c r="AD269">
        <v>11</v>
      </c>
      <c r="AE269" t="s">
        <v>126</v>
      </c>
      <c r="AG269">
        <v>3300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v>
      </c>
      <c r="AN269" t="str">
        <f t="shared" ca="1" si="97"/>
        <v>{"dy":27,"sl":7,"tp":"uph","vl":"34952","cn":11,"pt":"GO","pr":3300}</v>
      </c>
    </row>
    <row r="270" spans="1:40">
      <c r="A270">
        <v>27</v>
      </c>
      <c r="B270">
        <v>8</v>
      </c>
      <c r="C270">
        <f t="shared" si="88"/>
        <v>0</v>
      </c>
      <c r="D270">
        <f t="shared" ca="1" si="98"/>
        <v>0.80690000828437791</v>
      </c>
      <c r="E270">
        <f t="shared" ca="1" si="98"/>
        <v>0.84913026805018299</v>
      </c>
      <c r="F270">
        <f t="shared" ca="1" si="98"/>
        <v>0.38506029951854492</v>
      </c>
      <c r="G270">
        <f t="shared" ca="1" si="98"/>
        <v>0.89985070966790359</v>
      </c>
      <c r="H270">
        <f t="shared" ca="1" si="98"/>
        <v>0.98965699964225251</v>
      </c>
      <c r="I270">
        <f t="shared" ca="1" si="98"/>
        <v>0.1085659714287226</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v>
      </c>
      <c r="AN270" t="str">
        <f t="shared" ca="1" si="97"/>
        <v>{"dy":27,"sl":8}</v>
      </c>
    </row>
    <row r="271" spans="1:40">
      <c r="A271">
        <v>27</v>
      </c>
      <c r="B271">
        <v>9</v>
      </c>
      <c r="C271">
        <f t="shared" si="88"/>
        <v>0</v>
      </c>
      <c r="D271">
        <f t="shared" ca="1" si="98"/>
        <v>0.8385230423877682</v>
      </c>
      <c r="E271">
        <f t="shared" ca="1" si="98"/>
        <v>0.45707067092901577</v>
      </c>
      <c r="F271">
        <f t="shared" ca="1" si="98"/>
        <v>3.8100566266587643E-2</v>
      </c>
      <c r="G271">
        <f t="shared" ca="1" si="98"/>
        <v>0.85104105511105288</v>
      </c>
      <c r="H271">
        <f t="shared" ca="1" si="98"/>
        <v>0.6129394733151099</v>
      </c>
      <c r="I271">
        <f t="shared" ca="1" si="98"/>
        <v>0.84893865205634578</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v>
      </c>
      <c r="AN271" t="str">
        <f t="shared" ca="1" si="97"/>
        <v>{"dy":27,"sl":9}</v>
      </c>
    </row>
    <row r="272" spans="1:40">
      <c r="A272">
        <v>28</v>
      </c>
      <c r="B272">
        <v>0</v>
      </c>
      <c r="C272">
        <f t="shared" si="88"/>
        <v>0</v>
      </c>
      <c r="D272">
        <f t="shared" ref="D272:I281" ca="1" si="99">RAND()</f>
        <v>0.80769319310797771</v>
      </c>
      <c r="E272">
        <f t="shared" ca="1" si="99"/>
        <v>0.56377165539902607</v>
      </c>
      <c r="F272">
        <f t="shared" ca="1" si="99"/>
        <v>0.10727081948158546</v>
      </c>
      <c r="G272">
        <f t="shared" ca="1" si="99"/>
        <v>2.4512027617611398E-3</v>
      </c>
      <c r="H272">
        <f t="shared" ca="1" si="99"/>
        <v>0.76758083323421522</v>
      </c>
      <c r="I272">
        <f t="shared" ca="1" si="99"/>
        <v>0.18778079733183717</v>
      </c>
      <c r="M272" t="str">
        <f t="shared" ca="1" si="89"/>
        <v>지정 장비</v>
      </c>
      <c r="N272" t="e">
        <f t="shared" ca="1" si="90"/>
        <v>#VALUE!</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e">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#VALUE!</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t="shared" ca="1" si="92"/>
        <v>#VALUE!</v>
      </c>
      <c r="U272" t="s">
        <v>82</v>
      </c>
      <c r="V272" t="s">
        <v>206</v>
      </c>
      <c r="W272">
        <v>1</v>
      </c>
      <c r="X272" t="s">
        <v>126</v>
      </c>
      <c r="Z272">
        <v>3200</v>
      </c>
      <c r="AA272" t="str">
        <f t="shared" ca="1" si="93"/>
        <v>fe</v>
      </c>
      <c r="AB272" t="s">
        <v>82</v>
      </c>
      <c r="AC272" t="s">
        <v>295</v>
      </c>
      <c r="AD272">
        <v>1</v>
      </c>
      <c r="AE272" t="s">
        <v>126</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v>
      </c>
      <c r="AN272" t="str">
        <f t="shared" ca="1" si="97"/>
        <v>{"dy":28,"sl":0,"tp":"fe","vl":"Equip1101","cn":1,"pt":"GO","pr":1100}</v>
      </c>
    </row>
    <row r="273" spans="1:40">
      <c r="A273">
        <v>28</v>
      </c>
      <c r="B273">
        <v>1</v>
      </c>
      <c r="C273">
        <f t="shared" si="88"/>
        <v>0</v>
      </c>
      <c r="D273">
        <f t="shared" ca="1" si="99"/>
        <v>0.7261266066557901</v>
      </c>
      <c r="E273">
        <f t="shared" ca="1" si="99"/>
        <v>0.19882089587855489</v>
      </c>
      <c r="F273">
        <f t="shared" ca="1" si="99"/>
        <v>0.55556246662139674</v>
      </c>
      <c r="G273">
        <f t="shared" ca="1" si="99"/>
        <v>8.2910527471267814E-2</v>
      </c>
      <c r="H273">
        <f t="shared" ca="1" si="99"/>
        <v>0.30740817724705727</v>
      </c>
      <c r="I273">
        <f t="shared" ca="1" si="99"/>
        <v>0.51296704638856905</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e">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#VALUE!</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247</v>
      </c>
      <c r="W273">
        <v>1</v>
      </c>
      <c r="X273" t="s">
        <v>126</v>
      </c>
      <c r="Z273">
        <v>900</v>
      </c>
      <c r="AA273" t="str">
        <f t="shared" ca="1" si="93"/>
        <v>fe</v>
      </c>
      <c r="AB273" t="s">
        <v>82</v>
      </c>
      <c r="AC273" t="s">
        <v>250</v>
      </c>
      <c r="AD273">
        <v>1</v>
      </c>
      <c r="AE273" t="s">
        <v>130</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v>
      </c>
      <c r="AN273" t="str">
        <f t="shared" ca="1" si="97"/>
        <v>{"dy":28,"sl":1,"tp":"fe","vl":"Equip3201","cn":1,"pt":"DI","pr":4}</v>
      </c>
    </row>
    <row r="274" spans="1:40">
      <c r="A274">
        <v>28</v>
      </c>
      <c r="B274">
        <v>2</v>
      </c>
      <c r="C274">
        <f t="shared" si="88"/>
        <v>0</v>
      </c>
      <c r="D274">
        <f t="shared" ca="1" si="99"/>
        <v>0.30318035271863586</v>
      </c>
      <c r="E274">
        <f t="shared" ca="1" si="99"/>
        <v>0.64968455600774599</v>
      </c>
      <c r="F274">
        <f t="shared" ca="1" si="99"/>
        <v>0.11235144750891435</v>
      </c>
      <c r="G274">
        <f t="shared" ca="1" si="99"/>
        <v>0.51943713889317122</v>
      </c>
      <c r="H274">
        <f t="shared" ca="1" si="99"/>
        <v>0.56889739853000265</v>
      </c>
      <c r="I274">
        <f t="shared" ca="1" si="99"/>
        <v>0.44011110212426985</v>
      </c>
      <c r="M274" t="str">
        <f t="shared" ca="1" si="89"/>
        <v>안 지정 캐릭터 PP 영웅등급</v>
      </c>
      <c r="N274">
        <f t="shared" ca="1" si="90"/>
        <v>64968</v>
      </c>
      <c r="O274">
        <f t="shared" ca="1" si="91"/>
        <v>10</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3000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fe</v>
      </c>
      <c r="AB274" t="s">
        <v>82</v>
      </c>
      <c r="AC274" t="s">
        <v>445</v>
      </c>
      <c r="AD274">
        <v>1</v>
      </c>
      <c r="AE274" t="s">
        <v>126</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v>
      </c>
      <c r="AN274" t="str">
        <f t="shared" ca="1" si="97"/>
        <v>{"dy":28,"sl":2,"tp":"fe","vl":"Equip4301","cn":1,"pt":"GO","pr":7400}</v>
      </c>
    </row>
    <row r="275" spans="1:40">
      <c r="A275">
        <v>28</v>
      </c>
      <c r="B275">
        <v>3</v>
      </c>
      <c r="C275">
        <f t="shared" si="88"/>
        <v>0</v>
      </c>
      <c r="D275">
        <f t="shared" ca="1" si="99"/>
        <v>0.41097075100721214</v>
      </c>
      <c r="E275">
        <f t="shared" ca="1" si="99"/>
        <v>0.55273077186244801</v>
      </c>
      <c r="F275">
        <f t="shared" ca="1" si="99"/>
        <v>0.16844632165606921</v>
      </c>
      <c r="G275">
        <f t="shared" ca="1" si="99"/>
        <v>0.83984375579421944</v>
      </c>
      <c r="H275">
        <f t="shared" ca="1" si="99"/>
        <v>6.6251641137064388E-2</v>
      </c>
      <c r="I275">
        <f t="shared" ca="1" si="99"/>
        <v>0.13498538959255812</v>
      </c>
      <c r="M275" t="str">
        <f t="shared" ca="1" si="89"/>
        <v>안 지정 캐릭터 PP 일반등급</v>
      </c>
      <c r="N275">
        <f t="shared" ca="1" si="90"/>
        <v>55273</v>
      </c>
      <c r="O275">
        <f t="shared" ca="1" si="91"/>
        <v>9</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2700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fe</v>
      </c>
      <c r="AB275" t="s">
        <v>82</v>
      </c>
      <c r="AC275" t="s">
        <v>114</v>
      </c>
      <c r="AD275">
        <v>1</v>
      </c>
      <c r="AE275" t="s">
        <v>126</v>
      </c>
      <c r="AG275">
        <v>1200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v>
      </c>
      <c r="AN275" t="str">
        <f t="shared" ca="1" si="97"/>
        <v>{"dy":28,"sl":3,"tp":"fe","vl":"Equip0102","cn":1,"pt":"GO","pr":1200}</v>
      </c>
    </row>
    <row r="276" spans="1:40">
      <c r="A276">
        <v>28</v>
      </c>
      <c r="B276">
        <v>4</v>
      </c>
      <c r="C276">
        <f t="shared" si="88"/>
        <v>0</v>
      </c>
      <c r="D276">
        <f t="shared" ca="1" si="99"/>
        <v>7.353849891963804E-2</v>
      </c>
      <c r="E276">
        <f t="shared" ca="1" si="99"/>
        <v>0.74883854464692445</v>
      </c>
      <c r="F276">
        <f t="shared" ca="1" si="99"/>
        <v>0.53208090355733662</v>
      </c>
      <c r="G276">
        <f t="shared" ca="1" si="99"/>
        <v>0.8455087554062467</v>
      </c>
      <c r="H276">
        <f t="shared" ca="1" si="99"/>
        <v>0.71183653316854756</v>
      </c>
      <c r="I276">
        <f t="shared" ca="1" si="99"/>
        <v>0.11178726710182818</v>
      </c>
      <c r="M276" t="str">
        <f t="shared" ca="1" si="89"/>
        <v>안 지정 캐릭터 PP 일반등급</v>
      </c>
      <c r="N276">
        <f t="shared" ca="1" si="90"/>
        <v>74883</v>
      </c>
      <c r="O276">
        <f t="shared" ca="1" si="91"/>
        <v>11</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3300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fe</v>
      </c>
      <c r="AB276" t="s">
        <v>82</v>
      </c>
      <c r="AC276" t="s">
        <v>248</v>
      </c>
      <c r="AD276">
        <v>1</v>
      </c>
      <c r="AE276" t="s">
        <v>126</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v>
      </c>
      <c r="AN276" t="str">
        <f t="shared" ca="1" si="97"/>
        <v>{"dy":28,"sl":4,"tp":"fe","vl":"Equip7202","cn":1,"pt":"GO","pr":9600}</v>
      </c>
    </row>
    <row r="277" spans="1:40">
      <c r="A277">
        <v>28</v>
      </c>
      <c r="B277">
        <v>5</v>
      </c>
      <c r="C277">
        <f t="shared" si="88"/>
        <v>0</v>
      </c>
      <c r="D277">
        <f t="shared" ca="1" si="99"/>
        <v>0.36017895261025246</v>
      </c>
      <c r="E277">
        <f t="shared" ca="1" si="99"/>
        <v>0.81597767480036487</v>
      </c>
      <c r="F277">
        <f t="shared" ca="1" si="99"/>
        <v>0.86501440620291647</v>
      </c>
      <c r="G277">
        <f t="shared" ca="1" si="99"/>
        <v>0.1586791320342027</v>
      </c>
      <c r="H277">
        <f t="shared" ca="1" si="99"/>
        <v>0.30809571499728383</v>
      </c>
      <c r="I277">
        <f t="shared" ca="1" si="99"/>
        <v>0.69949386933888347</v>
      </c>
      <c r="M277" t="str">
        <f t="shared" ca="1" si="89"/>
        <v>지정 장비</v>
      </c>
      <c r="N277" t="e">
        <f t="shared" ca="1" si="90"/>
        <v>#VALUE!</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DI</v>
      </c>
      <c r="Q277" t="e">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#VALUE!</v>
      </c>
      <c r="R277" t="e">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#VALUE!</v>
      </c>
      <c r="S277" t="e">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#VALUE!</v>
      </c>
      <c r="T277" t="e">
        <f t="shared" ca="1" si="92"/>
        <v>#VALUE!</v>
      </c>
      <c r="U277" t="s">
        <v>91</v>
      </c>
      <c r="V277">
        <v>12431</v>
      </c>
      <c r="W277">
        <v>9</v>
      </c>
      <c r="X277" t="s">
        <v>126</v>
      </c>
      <c r="Z277">
        <v>900</v>
      </c>
      <c r="AA277" t="str">
        <f t="shared" ca="1" si="93"/>
        <v>uph</v>
      </c>
      <c r="AB277" t="s">
        <v>91</v>
      </c>
      <c r="AC277">
        <v>35730</v>
      </c>
      <c r="AD277">
        <v>11</v>
      </c>
      <c r="AE277" t="s">
        <v>126</v>
      </c>
      <c r="AG277">
        <v>3300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v>
      </c>
      <c r="AN277" t="str">
        <f t="shared" ca="1" si="97"/>
        <v>{"dy":28,"sl":5,"tp":"uph","vl":"35730","cn":11,"pt":"GO","pr":3300}</v>
      </c>
    </row>
    <row r="278" spans="1:40">
      <c r="A278">
        <v>28</v>
      </c>
      <c r="B278">
        <v>6</v>
      </c>
      <c r="C278">
        <f t="shared" si="88"/>
        <v>0</v>
      </c>
      <c r="D278">
        <f t="shared" ca="1" si="99"/>
        <v>0.29637693423602263</v>
      </c>
      <c r="E278">
        <f t="shared" ca="1" si="99"/>
        <v>0.56273827060768655</v>
      </c>
      <c r="F278">
        <f t="shared" ca="1" si="99"/>
        <v>0.810245721295069</v>
      </c>
      <c r="G278">
        <f t="shared" ca="1" si="99"/>
        <v>0.54995013171898188</v>
      </c>
      <c r="H278">
        <f t="shared" ca="1" si="99"/>
        <v>0.36837867342404573</v>
      </c>
      <c r="I278">
        <f t="shared" ca="1" si="99"/>
        <v>0.55770812076978649</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261</v>
      </c>
      <c r="W278">
        <v>1</v>
      </c>
      <c r="X278" t="s">
        <v>126</v>
      </c>
      <c r="Z278">
        <v>8000</v>
      </c>
      <c r="AA278" t="str">
        <f t="shared" ca="1" si="93"/>
        <v>upn</v>
      </c>
      <c r="AB278" t="s">
        <v>92</v>
      </c>
      <c r="AC278">
        <v>13144</v>
      </c>
      <c r="AD278">
        <v>9</v>
      </c>
      <c r="AE278" t="s">
        <v>126</v>
      </c>
      <c r="AG278">
        <v>2700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v>
      </c>
      <c r="AN278" t="str">
        <f t="shared" ca="1" si="97"/>
        <v>{"dy":28,"sl":6,"tp":"upn","vl":"13144","cn":9,"pt":"GO","pr":2700}</v>
      </c>
    </row>
    <row r="279" spans="1:40">
      <c r="A279">
        <v>28</v>
      </c>
      <c r="B279">
        <v>7</v>
      </c>
      <c r="C279">
        <f t="shared" si="88"/>
        <v>0</v>
      </c>
      <c r="D279">
        <f t="shared" ca="1" si="99"/>
        <v>0.55085640713523287</v>
      </c>
      <c r="E279">
        <f t="shared" ca="1" si="99"/>
        <v>0.97680961287791901</v>
      </c>
      <c r="F279">
        <f t="shared" ca="1" si="99"/>
        <v>0.3764254360872672</v>
      </c>
      <c r="G279">
        <f t="shared" ca="1" si="99"/>
        <v>9.994821512440033E-2</v>
      </c>
      <c r="H279">
        <f t="shared" ca="1" si="99"/>
        <v>0.88775204208606706</v>
      </c>
      <c r="I279">
        <f t="shared" ca="1" si="99"/>
        <v>0.28466513205498367</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e">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#VALUE!</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257</v>
      </c>
      <c r="W279">
        <v>1</v>
      </c>
      <c r="X279" t="s">
        <v>126</v>
      </c>
      <c r="Z279">
        <v>2000</v>
      </c>
      <c r="AA279" t="str">
        <f t="shared" ca="1" si="93"/>
        <v>upn</v>
      </c>
      <c r="AB279" t="s">
        <v>92</v>
      </c>
      <c r="AC279">
        <v>41165</v>
      </c>
      <c r="AD279">
        <v>11</v>
      </c>
      <c r="AE279" t="s">
        <v>126</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v>
      </c>
      <c r="AN279" t="str">
        <f t="shared" ca="1" si="97"/>
        <v>{"dy":28,"sl":7,"tp":"upn","vl":"41165","cn":11,"pt":"GO","pr":3300}</v>
      </c>
    </row>
    <row r="280" spans="1:40">
      <c r="A280">
        <v>28</v>
      </c>
      <c r="B280">
        <v>8</v>
      </c>
      <c r="C280">
        <f t="shared" si="88"/>
        <v>0</v>
      </c>
      <c r="D280">
        <f t="shared" ca="1" si="99"/>
        <v>0.8566299579190052</v>
      </c>
      <c r="E280">
        <f t="shared" ca="1" si="99"/>
        <v>0.420695434709077</v>
      </c>
      <c r="F280">
        <f t="shared" ca="1" si="99"/>
        <v>0.2579869396425285</v>
      </c>
      <c r="G280">
        <f t="shared" ca="1" si="99"/>
        <v>0.53394304203145493</v>
      </c>
      <c r="H280">
        <f t="shared" ca="1" si="99"/>
        <v>0.1346671611575202</v>
      </c>
      <c r="I280">
        <f t="shared" ca="1" si="99"/>
        <v>0.68018154226434402</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v>
      </c>
      <c r="AN280" t="str">
        <f t="shared" ca="1" si="97"/>
        <v>{"dy":28,"sl":8}</v>
      </c>
    </row>
    <row r="281" spans="1:40">
      <c r="A281">
        <v>28</v>
      </c>
      <c r="B281">
        <v>9</v>
      </c>
      <c r="C281">
        <f t="shared" si="88"/>
        <v>0</v>
      </c>
      <c r="D281">
        <f t="shared" ca="1" si="99"/>
        <v>1.2864837501526782E-2</v>
      </c>
      <c r="E281">
        <f t="shared" ca="1" si="99"/>
        <v>0.67386965879937466</v>
      </c>
      <c r="F281">
        <f t="shared" ca="1" si="99"/>
        <v>0.24693054695653527</v>
      </c>
      <c r="G281">
        <f t="shared" ca="1" si="99"/>
        <v>0.31141952458182964</v>
      </c>
      <c r="H281">
        <f t="shared" ca="1" si="99"/>
        <v>0.30655331723855339</v>
      </c>
      <c r="I281">
        <f t="shared" ca="1" si="99"/>
        <v>0.29804418886223683</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v>
      </c>
      <c r="AN281" t="str">
        <f t="shared" ca="1" si="97"/>
        <v>{"dy":28,"sl":9}</v>
      </c>
    </row>
    <row r="282" spans="1:40">
      <c r="A282">
        <v>29</v>
      </c>
      <c r="B282">
        <v>0</v>
      </c>
      <c r="C282">
        <f t="shared" si="88"/>
        <v>0</v>
      </c>
      <c r="D282">
        <f t="shared" ref="D282:I291" ca="1" si="100">RAND()</f>
        <v>0.55958887921460398</v>
      </c>
      <c r="E282">
        <f t="shared" ca="1" si="100"/>
        <v>0.87827792331825771</v>
      </c>
      <c r="F282">
        <f t="shared" ca="1" si="100"/>
        <v>0.59002885561285057</v>
      </c>
      <c r="G282">
        <f t="shared" ca="1" si="100"/>
        <v>0.55392316532471753</v>
      </c>
      <c r="H282">
        <f t="shared" ca="1" si="100"/>
        <v>0.1921690034530712</v>
      </c>
      <c r="I282">
        <f t="shared" ca="1" si="100"/>
        <v>0.10169613463136284</v>
      </c>
      <c r="M282" t="str">
        <f t="shared" ca="1" si="89"/>
        <v>지정 장비</v>
      </c>
      <c r="N282" t="e">
        <f t="shared" ca="1" si="90"/>
        <v>#VALUE!</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t="shared" ca="1" si="92"/>
        <v>#VALUE!</v>
      </c>
      <c r="U282" t="s">
        <v>83</v>
      </c>
      <c r="W282">
        <v>1</v>
      </c>
      <c r="X282" t="s">
        <v>130</v>
      </c>
      <c r="Z282">
        <v>29</v>
      </c>
      <c r="AA282" t="str">
        <f t="shared" ca="1" si="93"/>
        <v>upn</v>
      </c>
      <c r="AB282" t="s">
        <v>92</v>
      </c>
      <c r="AC282">
        <v>4898</v>
      </c>
      <c r="AD282">
        <v>9</v>
      </c>
      <c r="AE282" t="s">
        <v>126</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v>
      </c>
      <c r="AN282" t="str">
        <f t="shared" ca="1" si="97"/>
        <v>{"dy":29,"sl":0,"tp":"upn","vl":"4898","cn":9,"pt":"GO","pr":2700}</v>
      </c>
    </row>
    <row r="283" spans="1:40">
      <c r="A283">
        <v>29</v>
      </c>
      <c r="B283">
        <v>1</v>
      </c>
      <c r="C283">
        <f t="shared" si="88"/>
        <v>0</v>
      </c>
      <c r="D283">
        <f t="shared" ca="1" si="100"/>
        <v>6.2179011908855664E-2</v>
      </c>
      <c r="E283">
        <f t="shared" ca="1" si="100"/>
        <v>0.41502488303240292</v>
      </c>
      <c r="F283">
        <f t="shared" ca="1" si="100"/>
        <v>0.49177488869942176</v>
      </c>
      <c r="G283">
        <f t="shared" ca="1" si="100"/>
        <v>0.72474066006649052</v>
      </c>
      <c r="H283">
        <f t="shared" ca="1" si="100"/>
        <v>0.74580499627439234</v>
      </c>
      <c r="I283">
        <f t="shared" ca="1" si="100"/>
        <v>0.66147076969286012</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201</v>
      </c>
      <c r="W283">
        <v>1</v>
      </c>
      <c r="X283" t="s">
        <v>126</v>
      </c>
      <c r="Z283">
        <v>3200</v>
      </c>
      <c r="AA283" t="str">
        <f t="shared" ca="1" si="93"/>
        <v>fe</v>
      </c>
      <c r="AB283" t="s">
        <v>82</v>
      </c>
      <c r="AC283" t="s">
        <v>188</v>
      </c>
      <c r="AD283">
        <v>1</v>
      </c>
      <c r="AE283" t="s">
        <v>126</v>
      </c>
      <c r="AG283">
        <v>600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v>
      </c>
      <c r="AN283" t="str">
        <f t="shared" ca="1" si="97"/>
        <v>{"dy":29,"sl":1,"tp":"fe","vl":"Equip2002","cn":1,"pt":"GO","pr":600}</v>
      </c>
    </row>
    <row r="284" spans="1:40">
      <c r="A284">
        <v>29</v>
      </c>
      <c r="B284">
        <v>2</v>
      </c>
      <c r="C284">
        <f t="shared" si="88"/>
        <v>0</v>
      </c>
      <c r="D284">
        <f t="shared" ca="1" si="100"/>
        <v>0.86212685146663071</v>
      </c>
      <c r="E284">
        <f t="shared" ca="1" si="100"/>
        <v>0.10389356302566277</v>
      </c>
      <c r="F284">
        <f t="shared" ca="1" si="100"/>
        <v>0.5366790683361824</v>
      </c>
      <c r="G284">
        <f t="shared" ca="1" si="100"/>
        <v>0.64994796574761804</v>
      </c>
      <c r="H284">
        <f t="shared" ca="1" si="100"/>
        <v>0.84945558623893525</v>
      </c>
      <c r="I284">
        <f t="shared" ca="1" si="100"/>
        <v>0.60785695456490763</v>
      </c>
      <c r="M284" t="str">
        <f t="shared" ca="1" si="89"/>
        <v>안 지정 캐릭터 PP 영웅등급</v>
      </c>
      <c r="N284">
        <f t="shared" ca="1" si="90"/>
        <v>10389</v>
      </c>
      <c r="O284">
        <f t="shared" ca="1" si="91"/>
        <v>4</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1200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uph</v>
      </c>
      <c r="AB284" t="s">
        <v>91</v>
      </c>
      <c r="AC284">
        <v>91067</v>
      </c>
      <c r="AD284">
        <v>11</v>
      </c>
      <c r="AE284" t="s">
        <v>126</v>
      </c>
      <c r="AG284">
        <v>3300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v>
      </c>
      <c r="AN284" t="str">
        <f t="shared" ca="1" si="97"/>
        <v>{"dy":29,"sl":2,"tp":"uph","vl":"91067","cn":11,"pt":"GO","pr":3300}</v>
      </c>
    </row>
    <row r="285" spans="1:40">
      <c r="A285">
        <v>29</v>
      </c>
      <c r="B285">
        <v>3</v>
      </c>
      <c r="C285">
        <f t="shared" si="88"/>
        <v>0</v>
      </c>
      <c r="D285">
        <f t="shared" ca="1" si="100"/>
        <v>0.18872790369069203</v>
      </c>
      <c r="E285">
        <f t="shared" ca="1" si="100"/>
        <v>0.8638540772088652</v>
      </c>
      <c r="F285">
        <f t="shared" ca="1" si="100"/>
        <v>0.20694404032167479</v>
      </c>
      <c r="G285">
        <f t="shared" ca="1" si="100"/>
        <v>0.42495763348057436</v>
      </c>
      <c r="H285">
        <f t="shared" ca="1" si="100"/>
        <v>0.58036920552727755</v>
      </c>
      <c r="I285">
        <f t="shared" ca="1" si="100"/>
        <v>0.41882557115788155</v>
      </c>
      <c r="M285" t="str">
        <f t="shared" ca="1" si="89"/>
        <v>안 지정 캐릭터 PP 영웅등급</v>
      </c>
      <c r="N285">
        <f t="shared" ca="1" si="90"/>
        <v>86385</v>
      </c>
      <c r="O285">
        <f t="shared" ca="1" si="91"/>
        <v>13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3900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fe</v>
      </c>
      <c r="AB285" t="s">
        <v>82</v>
      </c>
      <c r="AC285" t="s">
        <v>451</v>
      </c>
      <c r="AD285">
        <v>1</v>
      </c>
      <c r="AE285" t="s">
        <v>126</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그림자 단검</v>
      </c>
      <c r="AL285">
        <v>1</v>
      </c>
      <c r="AM28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v>
      </c>
      <c r="AN285" t="str">
        <f t="shared" ca="1" si="97"/>
        <v>{"dy":29,"sl":3,"tp":"fe","vl":"Equip1102","cn":1,"pt":"GO","pr":1300}</v>
      </c>
    </row>
    <row r="286" spans="1:40">
      <c r="A286">
        <v>29</v>
      </c>
      <c r="B286">
        <v>4</v>
      </c>
      <c r="C286">
        <f t="shared" si="88"/>
        <v>0</v>
      </c>
      <c r="D286">
        <f t="shared" ca="1" si="100"/>
        <v>5.1712966916329095E-2</v>
      </c>
      <c r="E286">
        <f t="shared" ca="1" si="100"/>
        <v>0.57689507021563169</v>
      </c>
      <c r="F286">
        <f t="shared" ca="1" si="100"/>
        <v>0.89092622416802991</v>
      </c>
      <c r="G286">
        <f t="shared" ca="1" si="100"/>
        <v>0.21791113746343649</v>
      </c>
      <c r="H286">
        <f t="shared" ca="1" si="100"/>
        <v>0.87493187780408499</v>
      </c>
      <c r="I286">
        <f t="shared" ca="1" si="100"/>
        <v>0.51764419471677292</v>
      </c>
      <c r="M286" t="str">
        <f t="shared" ca="1" si="89"/>
        <v>안 지정 캐릭터 PP 일반등급</v>
      </c>
      <c r="N286">
        <f t="shared" ca="1" si="90"/>
        <v>57689</v>
      </c>
      <c r="O286">
        <f t="shared" ca="1" si="91"/>
        <v>9</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2700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14370</v>
      </c>
      <c r="AD286">
        <v>10</v>
      </c>
      <c r="AE286" t="s">
        <v>126</v>
      </c>
      <c r="AG286">
        <v>3000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v>
      </c>
      <c r="AN286" t="str">
        <f t="shared" ca="1" si="97"/>
        <v>{"dy":29,"sl":4,"tp":"upn","vl":"14370","cn":10,"pt":"GO","pr":3000}</v>
      </c>
    </row>
    <row r="287" spans="1:40">
      <c r="A287">
        <v>29</v>
      </c>
      <c r="B287">
        <v>5</v>
      </c>
      <c r="C287">
        <f t="shared" si="88"/>
        <v>0</v>
      </c>
      <c r="D287">
        <f t="shared" ca="1" si="100"/>
        <v>0.28789492461802979</v>
      </c>
      <c r="E287">
        <f t="shared" ca="1" si="100"/>
        <v>0.41638037289152263</v>
      </c>
      <c r="F287">
        <f t="shared" ca="1" si="100"/>
        <v>0.43833630400993873</v>
      </c>
      <c r="G287">
        <f t="shared" ca="1" si="100"/>
        <v>8.0657444742450513E-2</v>
      </c>
      <c r="H287">
        <f t="shared" ca="1" si="100"/>
        <v>0.13773424272679224</v>
      </c>
      <c r="I287">
        <f t="shared" ca="1" si="100"/>
        <v>0.34925152594393227</v>
      </c>
      <c r="M287" t="str">
        <f t="shared" ca="1" si="89"/>
        <v>지정 장비</v>
      </c>
      <c r="N287" t="e">
        <f t="shared" ca="1" si="90"/>
        <v>#VALUE!</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DI</v>
      </c>
      <c r="Q287" t="e">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#VALUE!</v>
      </c>
      <c r="R287" t="e">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#VALUE!</v>
      </c>
      <c r="S287" t="e">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#VALUE!</v>
      </c>
      <c r="T287" t="e">
        <f t="shared" ca="1" si="92"/>
        <v>#VALUE!</v>
      </c>
      <c r="U287" t="s">
        <v>82</v>
      </c>
      <c r="V287" t="s">
        <v>243</v>
      </c>
      <c r="W287">
        <v>1</v>
      </c>
      <c r="X287" t="s">
        <v>130</v>
      </c>
      <c r="Z287">
        <v>10</v>
      </c>
      <c r="AA287" t="str">
        <f t="shared" ca="1" si="93"/>
        <v>fe</v>
      </c>
      <c r="AB287" t="s">
        <v>82</v>
      </c>
      <c r="AC287" t="s">
        <v>180</v>
      </c>
      <c r="AD287">
        <v>1</v>
      </c>
      <c r="AE287" t="s">
        <v>126</v>
      </c>
      <c r="AG287">
        <v>700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v>
      </c>
      <c r="AN287" t="str">
        <f t="shared" ca="1" si="97"/>
        <v>{"dy":29,"sl":5,"tp":"fe","vl":"Equip5001","cn":1,"pt":"GO","pr":700}</v>
      </c>
    </row>
    <row r="288" spans="1:40">
      <c r="A288">
        <v>29</v>
      </c>
      <c r="B288">
        <v>6</v>
      </c>
      <c r="C288">
        <f t="shared" si="88"/>
        <v>0</v>
      </c>
      <c r="D288">
        <f t="shared" ca="1" si="100"/>
        <v>0.75301840152486721</v>
      </c>
      <c r="E288">
        <f t="shared" ca="1" si="100"/>
        <v>0.10520611156123372</v>
      </c>
      <c r="F288">
        <f t="shared" ca="1" si="100"/>
        <v>0.65506520745076036</v>
      </c>
      <c r="G288">
        <f t="shared" ca="1" si="100"/>
        <v>0.95801246109350968</v>
      </c>
      <c r="H288">
        <f t="shared" ca="1" si="100"/>
        <v>0.11639394901178779</v>
      </c>
      <c r="I288">
        <f t="shared" ca="1" si="100"/>
        <v>0.41642175408357096</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114</v>
      </c>
      <c r="W288">
        <v>1</v>
      </c>
      <c r="X288" t="s">
        <v>126</v>
      </c>
      <c r="Z288">
        <v>1500</v>
      </c>
      <c r="AA288" t="str">
        <f t="shared" ca="1" si="93"/>
        <v>fe</v>
      </c>
      <c r="AB288" t="s">
        <v>82</v>
      </c>
      <c r="AC288" t="s">
        <v>182</v>
      </c>
      <c r="AD288">
        <v>1</v>
      </c>
      <c r="AE288" t="s">
        <v>126</v>
      </c>
      <c r="AG288">
        <v>9500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v>
      </c>
      <c r="AN288" t="str">
        <f t="shared" ca="1" si="97"/>
        <v>{"dy":29,"sl":6,"tp":"fe","vl":"Equip7201","cn":1,"pt":"GO","pr":9500}</v>
      </c>
    </row>
    <row r="289" spans="1:40">
      <c r="A289">
        <v>29</v>
      </c>
      <c r="B289">
        <v>7</v>
      </c>
      <c r="C289">
        <f t="shared" si="88"/>
        <v>0</v>
      </c>
      <c r="D289">
        <f t="shared" ca="1" si="100"/>
        <v>0.59476341600527149</v>
      </c>
      <c r="E289">
        <f t="shared" ca="1" si="100"/>
        <v>0.12915875427050971</v>
      </c>
      <c r="F289">
        <f t="shared" ca="1" si="100"/>
        <v>0.18626817104963966</v>
      </c>
      <c r="G289">
        <f t="shared" ca="1" si="100"/>
        <v>0.43667485108782145</v>
      </c>
      <c r="H289">
        <f t="shared" ca="1" si="100"/>
        <v>0.87332396269916079</v>
      </c>
      <c r="I289">
        <f t="shared" ca="1" si="100"/>
        <v>0.22860430445054791</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183</v>
      </c>
      <c r="W289">
        <v>1</v>
      </c>
      <c r="X289" t="s">
        <v>126</v>
      </c>
      <c r="Z289">
        <v>2900</v>
      </c>
      <c r="AA289" t="str">
        <f t="shared" ca="1" si="93"/>
        <v>fe</v>
      </c>
      <c r="AB289" t="s">
        <v>82</v>
      </c>
      <c r="AC289" t="s">
        <v>189</v>
      </c>
      <c r="AD289">
        <v>1</v>
      </c>
      <c r="AE289" t="s">
        <v>126</v>
      </c>
      <c r="AG289">
        <v>8500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v>
      </c>
      <c r="AN289" t="str">
        <f t="shared" ca="1" si="97"/>
        <v>{"dy":29,"sl":7,"tp":"fe","vl":"Equip8101","cn":1,"pt":"GO","pr":8500}</v>
      </c>
    </row>
    <row r="290" spans="1:40">
      <c r="A290">
        <v>29</v>
      </c>
      <c r="B290">
        <v>8</v>
      </c>
      <c r="C290">
        <f t="shared" si="88"/>
        <v>0</v>
      </c>
      <c r="D290">
        <f t="shared" ca="1" si="100"/>
        <v>0.62866527667368832</v>
      </c>
      <c r="E290">
        <f t="shared" ca="1" si="100"/>
        <v>0.28817735883882578</v>
      </c>
      <c r="F290">
        <f t="shared" ca="1" si="100"/>
        <v>0.22517183615836467</v>
      </c>
      <c r="G290">
        <f t="shared" ca="1" si="100"/>
        <v>0.71052248552416464</v>
      </c>
      <c r="H290">
        <f t="shared" ca="1" si="100"/>
        <v>0.15905933480533629</v>
      </c>
      <c r="I290">
        <f t="shared" ca="1" si="100"/>
        <v>0.55924330329002381</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v>
      </c>
      <c r="AN290" t="str">
        <f t="shared" ca="1" si="97"/>
        <v>{"dy":29,"sl":8}</v>
      </c>
    </row>
    <row r="291" spans="1:40">
      <c r="A291">
        <v>29</v>
      </c>
      <c r="B291">
        <v>9</v>
      </c>
      <c r="C291">
        <f t="shared" si="88"/>
        <v>0</v>
      </c>
      <c r="D291">
        <f t="shared" ca="1" si="100"/>
        <v>6.6173770586427816E-2</v>
      </c>
      <c r="E291">
        <f t="shared" ca="1" si="100"/>
        <v>0.30471218459305716</v>
      </c>
      <c r="F291">
        <f t="shared" ca="1" si="100"/>
        <v>0.16524137665311034</v>
      </c>
      <c r="G291">
        <f t="shared" ca="1" si="100"/>
        <v>0.45850994501796483</v>
      </c>
      <c r="H291">
        <f t="shared" ca="1" si="100"/>
        <v>0.12993642500864644</v>
      </c>
      <c r="I291">
        <f t="shared" ca="1" si="100"/>
        <v>0.64597393349440291</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v>
      </c>
      <c r="AN291" t="str">
        <f t="shared" ca="1" si="97"/>
        <v>{"dy":29,"sl":9}</v>
      </c>
    </row>
    <row r="292" spans="1:40">
      <c r="A292">
        <v>30</v>
      </c>
      <c r="B292">
        <v>0</v>
      </c>
      <c r="C292">
        <f t="shared" si="88"/>
        <v>0</v>
      </c>
      <c r="D292">
        <f t="shared" ref="D292:I301" ca="1" si="101">RAND()</f>
        <v>0.56501367725134077</v>
      </c>
      <c r="E292">
        <f t="shared" ca="1" si="101"/>
        <v>0.61740387809064035</v>
      </c>
      <c r="F292">
        <f t="shared" ca="1" si="101"/>
        <v>0.13909565633753262</v>
      </c>
      <c r="G292">
        <f t="shared" ca="1" si="101"/>
        <v>0.28223700997046863</v>
      </c>
      <c r="H292">
        <f t="shared" ca="1" si="101"/>
        <v>2.7140324540455674E-2</v>
      </c>
      <c r="I292">
        <f t="shared" ca="1" si="101"/>
        <v>0.12097230002442805</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e">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#VALUE!</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247</v>
      </c>
      <c r="W292">
        <v>1</v>
      </c>
      <c r="X292" t="s">
        <v>126</v>
      </c>
      <c r="Z292">
        <v>600</v>
      </c>
      <c r="AA292" t="str">
        <f t="shared" ca="1" si="93"/>
        <v>fe</v>
      </c>
      <c r="AB292" t="s">
        <v>82</v>
      </c>
      <c r="AC292" t="s">
        <v>112</v>
      </c>
      <c r="AD292">
        <v>1</v>
      </c>
      <c r="AE292" t="s">
        <v>126</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석공의 망치</v>
      </c>
      <c r="AL292">
        <v>1</v>
      </c>
      <c r="AM29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v>
      </c>
      <c r="AN292" t="str">
        <f t="shared" ca="1" si="97"/>
        <v>{"dy":30,"sl":0,"tp":"fe","vl":"Equip4001","cn":1,"pt":"GO","pr":600}</v>
      </c>
    </row>
    <row r="293" spans="1:40">
      <c r="A293">
        <v>30</v>
      </c>
      <c r="B293">
        <v>1</v>
      </c>
      <c r="C293">
        <f t="shared" si="88"/>
        <v>0</v>
      </c>
      <c r="D293">
        <f t="shared" ca="1" si="101"/>
        <v>3.8532007658123035E-3</v>
      </c>
      <c r="E293">
        <f t="shared" ca="1" si="101"/>
        <v>0.30044686028239664</v>
      </c>
      <c r="F293">
        <f t="shared" ca="1" si="101"/>
        <v>0.14994575420735889</v>
      </c>
      <c r="G293">
        <f t="shared" ca="1" si="101"/>
        <v>0.22884942360040683</v>
      </c>
      <c r="H293">
        <f t="shared" ca="1" si="101"/>
        <v>0.63595701023275364</v>
      </c>
      <c r="I293">
        <f t="shared" ca="1" si="101"/>
        <v>0.1193263829213328</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e">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#VALUE!</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242</v>
      </c>
      <c r="W293">
        <v>1</v>
      </c>
      <c r="X293" t="s">
        <v>126</v>
      </c>
      <c r="Z293">
        <v>1300</v>
      </c>
      <c r="AA293" t="str">
        <f t="shared" ca="1" si="93"/>
        <v>fe</v>
      </c>
      <c r="AB293" t="s">
        <v>82</v>
      </c>
      <c r="AC293" t="s">
        <v>179</v>
      </c>
      <c r="AD293">
        <v>1</v>
      </c>
      <c r="AE293" t="s">
        <v>126</v>
      </c>
      <c r="AG293">
        <v>1000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v>
      </c>
      <c r="AN293" t="str">
        <f t="shared" ca="1" si="97"/>
        <v>{"dy":30,"sl":1,"tp":"fe","vl":"Equip3102","cn":1,"pt":"GO","pr":1000}</v>
      </c>
    </row>
    <row r="294" spans="1:40">
      <c r="A294">
        <v>30</v>
      </c>
      <c r="B294">
        <v>2</v>
      </c>
      <c r="C294">
        <f t="shared" si="88"/>
        <v>0</v>
      </c>
      <c r="D294">
        <f t="shared" ca="1" si="101"/>
        <v>0.37494431013237184</v>
      </c>
      <c r="E294">
        <f t="shared" ca="1" si="101"/>
        <v>0.56051242089615283</v>
      </c>
      <c r="F294">
        <f t="shared" ca="1" si="101"/>
        <v>0.30176218582339132</v>
      </c>
      <c r="G294">
        <f t="shared" ca="1" si="101"/>
        <v>0.61184405366404082</v>
      </c>
      <c r="H294">
        <f t="shared" ca="1" si="101"/>
        <v>0.41955857340628377</v>
      </c>
      <c r="I294">
        <f t="shared" ca="1" si="101"/>
        <v>0.77391943372341443</v>
      </c>
      <c r="M294" t="str">
        <f t="shared" ca="1" si="89"/>
        <v>안 지정 캐릭터 PP 영웅등급</v>
      </c>
      <c r="N294">
        <f t="shared" ca="1" si="90"/>
        <v>56051</v>
      </c>
      <c r="O294">
        <f t="shared" ca="1" si="91"/>
        <v>9</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2700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279</v>
      </c>
      <c r="AD294">
        <v>1</v>
      </c>
      <c r="AE294" t="s">
        <v>126</v>
      </c>
      <c r="AG294">
        <v>3300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T75식 레이피어</v>
      </c>
      <c r="AL294">
        <v>1</v>
      </c>
      <c r="AM29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v>
      </c>
      <c r="AN294" t="str">
        <f t="shared" ca="1" si="97"/>
        <v>{"dy":30,"sl":2,"tp":"fe","vl":"Equip5202","cn":1,"pt":"GO","pr":3300}</v>
      </c>
    </row>
    <row r="295" spans="1:40">
      <c r="A295">
        <v>30</v>
      </c>
      <c r="B295">
        <v>3</v>
      </c>
      <c r="C295">
        <f t="shared" si="88"/>
        <v>0</v>
      </c>
      <c r="D295">
        <f t="shared" ca="1" si="101"/>
        <v>0.64393436757860656</v>
      </c>
      <c r="E295">
        <f t="shared" ca="1" si="101"/>
        <v>0.45728880356524904</v>
      </c>
      <c r="F295">
        <f t="shared" ca="1" si="101"/>
        <v>0.61217501645571715</v>
      </c>
      <c r="G295">
        <f t="shared" ca="1" si="101"/>
        <v>5.2906047497612629E-2</v>
      </c>
      <c r="H295">
        <f t="shared" ca="1" si="101"/>
        <v>0.64883459669428756</v>
      </c>
      <c r="I295">
        <f t="shared" ca="1" si="101"/>
        <v>0.69922148941015916</v>
      </c>
      <c r="M295" t="str">
        <f t="shared" ca="1" si="89"/>
        <v>안 지정 캐릭터 PP 일반등급</v>
      </c>
      <c r="N295">
        <f t="shared" ca="1" si="90"/>
        <v>45728</v>
      </c>
      <c r="O295">
        <f t="shared" ca="1" si="91"/>
        <v>8</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2400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41845</v>
      </c>
      <c r="AD295">
        <v>8</v>
      </c>
      <c r="AE295" t="s">
        <v>126</v>
      </c>
      <c r="AG295">
        <v>2400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v>
      </c>
      <c r="AN295" t="str">
        <f t="shared" ca="1" si="97"/>
        <v>{"dy":30,"sl":3,"tp":"upn","vl":"41845","cn":8,"pt":"GO","pr":2400}</v>
      </c>
    </row>
    <row r="296" spans="1:40">
      <c r="A296">
        <v>30</v>
      </c>
      <c r="B296">
        <v>4</v>
      </c>
      <c r="C296">
        <f t="shared" si="88"/>
        <v>0</v>
      </c>
      <c r="D296">
        <f t="shared" ca="1" si="101"/>
        <v>0.48774707301495401</v>
      </c>
      <c r="E296">
        <f t="shared" ca="1" si="101"/>
        <v>0.30616918077339539</v>
      </c>
      <c r="F296">
        <f t="shared" ca="1" si="101"/>
        <v>0.66317480529819506</v>
      </c>
      <c r="G296">
        <f t="shared" ca="1" si="101"/>
        <v>0.21678544597919436</v>
      </c>
      <c r="H296">
        <f t="shared" ca="1" si="101"/>
        <v>0.41381102207098697</v>
      </c>
      <c r="I296">
        <f t="shared" ca="1" si="101"/>
        <v>5.8329634904045191E-3</v>
      </c>
      <c r="M296" t="str">
        <f t="shared" ca="1" si="89"/>
        <v>안 지정 캐릭터 PP 일반등급</v>
      </c>
      <c r="N296">
        <f t="shared" ca="1" si="90"/>
        <v>30616</v>
      </c>
      <c r="O296">
        <f t="shared" ca="1" si="91"/>
        <v>6</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1800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257</v>
      </c>
      <c r="AD296">
        <v>1</v>
      </c>
      <c r="AE296" t="s">
        <v>126</v>
      </c>
      <c r="AG296">
        <v>1800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SMG28</v>
      </c>
      <c r="AL296">
        <v>1</v>
      </c>
      <c r="AM29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v>
      </c>
      <c r="AN296" t="str">
        <f t="shared" ca="1" si="97"/>
        <v>{"dy":30,"sl":4,"tp":"fe","vl":"Equip6002","cn":1,"pt":"GO","pr":1800}</v>
      </c>
    </row>
    <row r="297" spans="1:40">
      <c r="A297">
        <v>30</v>
      </c>
      <c r="B297">
        <v>5</v>
      </c>
      <c r="C297">
        <f t="shared" si="88"/>
        <v>0</v>
      </c>
      <c r="D297">
        <f t="shared" ca="1" si="101"/>
        <v>3.5731308437795817E-2</v>
      </c>
      <c r="E297">
        <f t="shared" ca="1" si="101"/>
        <v>0.17218211538067585</v>
      </c>
      <c r="F297">
        <f t="shared" ca="1" si="101"/>
        <v>0.36959054335721897</v>
      </c>
      <c r="G297">
        <f t="shared" ca="1" si="101"/>
        <v>0.61614249433128798</v>
      </c>
      <c r="H297">
        <f t="shared" ca="1" si="101"/>
        <v>0.17581244472188173</v>
      </c>
      <c r="I297">
        <f t="shared" ca="1" si="101"/>
        <v>9.2246683594668699E-2</v>
      </c>
      <c r="M297" t="str">
        <f t="shared" ca="1" si="89"/>
        <v>지정 장비</v>
      </c>
      <c r="N297" t="e">
        <f t="shared" ca="1" si="90"/>
        <v>#VALUE!</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t="e">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#VALUE!</v>
      </c>
      <c r="S297" t="e">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#VALUE!</v>
      </c>
      <c r="T297" t="e">
        <f t="shared" ca="1" si="92"/>
        <v>#VALUE!</v>
      </c>
      <c r="U297" t="s">
        <v>92</v>
      </c>
      <c r="V297">
        <v>33903</v>
      </c>
      <c r="W297">
        <v>11</v>
      </c>
      <c r="X297" t="s">
        <v>126</v>
      </c>
      <c r="Z297">
        <v>1100</v>
      </c>
      <c r="AA297" t="str">
        <f t="shared" ca="1" si="93"/>
        <v>uph</v>
      </c>
      <c r="AB297" t="s">
        <v>91</v>
      </c>
      <c r="AC297">
        <v>75139</v>
      </c>
      <c r="AD297">
        <v>12</v>
      </c>
      <c r="AE297" t="s">
        <v>126</v>
      </c>
      <c r="AG297">
        <v>3600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v>
      </c>
      <c r="AN297" t="str">
        <f t="shared" ca="1" si="97"/>
        <v>{"dy":30,"sl":5,"tp":"uph","vl":"75139","cn":12,"pt":"GO","pr":3600}</v>
      </c>
    </row>
    <row r="298" spans="1:40">
      <c r="A298">
        <v>30</v>
      </c>
      <c r="B298">
        <v>6</v>
      </c>
      <c r="C298">
        <f t="shared" si="88"/>
        <v>0</v>
      </c>
      <c r="D298">
        <f t="shared" ca="1" si="101"/>
        <v>0.86625110768040836</v>
      </c>
      <c r="E298">
        <f t="shared" ca="1" si="101"/>
        <v>0.12901781644726185</v>
      </c>
      <c r="F298">
        <f t="shared" ca="1" si="101"/>
        <v>0.87730586232034391</v>
      </c>
      <c r="G298">
        <f t="shared" ca="1" si="101"/>
        <v>0.98425601002105678</v>
      </c>
      <c r="H298">
        <f t="shared" ca="1" si="101"/>
        <v>0.60137709882250268</v>
      </c>
      <c r="I298">
        <f t="shared" ca="1" si="101"/>
        <v>0.53200561220243159</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112</v>
      </c>
      <c r="W298">
        <v>1</v>
      </c>
      <c r="X298" t="s">
        <v>126</v>
      </c>
      <c r="Z298">
        <v>700</v>
      </c>
      <c r="AA298" t="str">
        <f t="shared" ca="1" si="93"/>
        <v>fe</v>
      </c>
      <c r="AB298" t="s">
        <v>82</v>
      </c>
      <c r="AC298" t="s">
        <v>456</v>
      </c>
      <c r="AD298">
        <v>1</v>
      </c>
      <c r="AE298" t="s">
        <v>126</v>
      </c>
      <c r="AG298">
        <v>8100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v>
      </c>
      <c r="AN298" t="str">
        <f t="shared" ca="1" si="97"/>
        <v>{"dy":30,"sl":6,"tp":"fe","vl":"Equip8102","cn":1,"pt":"GO","pr":8100}</v>
      </c>
    </row>
    <row r="299" spans="1:40">
      <c r="A299">
        <v>30</v>
      </c>
      <c r="B299">
        <v>7</v>
      </c>
      <c r="C299">
        <f t="shared" si="88"/>
        <v>0</v>
      </c>
      <c r="D299">
        <f t="shared" ca="1" si="101"/>
        <v>0.47316770551777088</v>
      </c>
      <c r="E299">
        <f t="shared" ca="1" si="101"/>
        <v>0.37451832055556122</v>
      </c>
      <c r="F299">
        <f t="shared" ca="1" si="101"/>
        <v>0.83959311072083542</v>
      </c>
      <c r="G299">
        <f t="shared" ca="1" si="101"/>
        <v>0.97159369681770669</v>
      </c>
      <c r="H299">
        <f t="shared" ca="1" si="101"/>
        <v>0.89235723805967404</v>
      </c>
      <c r="I299">
        <f t="shared" ca="1" si="101"/>
        <v>0.59144048377206415</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279</v>
      </c>
      <c r="W299">
        <v>1</v>
      </c>
      <c r="X299" t="s">
        <v>126</v>
      </c>
      <c r="Z299">
        <v>3300</v>
      </c>
      <c r="AA299" t="str">
        <f t="shared" ca="1" si="93"/>
        <v>upn</v>
      </c>
      <c r="AB299" t="s">
        <v>92</v>
      </c>
      <c r="AC299">
        <v>5133</v>
      </c>
      <c r="AD299">
        <v>3</v>
      </c>
      <c r="AE299" t="s">
        <v>126</v>
      </c>
      <c r="AG299">
        <v>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v>
      </c>
      <c r="AN299" t="str">
        <f t="shared" ca="1" si="97"/>
        <v>{"dy":30,"sl":7,"tp":"upn","vl":"5133","cn":3,"pt":"GO","pr":900}</v>
      </c>
    </row>
    <row r="300" spans="1:40">
      <c r="A300">
        <v>30</v>
      </c>
      <c r="B300">
        <v>8</v>
      </c>
      <c r="C300">
        <f t="shared" si="88"/>
        <v>0</v>
      </c>
      <c r="D300">
        <f t="shared" ca="1" si="101"/>
        <v>0.47801299108415318</v>
      </c>
      <c r="E300">
        <f t="shared" ca="1" si="101"/>
        <v>0.90487138365342756</v>
      </c>
      <c r="F300">
        <f t="shared" ca="1" si="101"/>
        <v>4.2229028182051653E-2</v>
      </c>
      <c r="G300">
        <f t="shared" ca="1" si="101"/>
        <v>0.20525938039469449</v>
      </c>
      <c r="H300">
        <f t="shared" ca="1" si="101"/>
        <v>0.11018863630644171</v>
      </c>
      <c r="I300">
        <f t="shared" ca="1" si="101"/>
        <v>0.71562860023393382</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v>
      </c>
      <c r="AN300" t="str">
        <f t="shared" ca="1" si="97"/>
        <v>{"dy":30,"sl":8}</v>
      </c>
    </row>
    <row r="301" spans="1:40">
      <c r="A301">
        <v>30</v>
      </c>
      <c r="B301">
        <v>9</v>
      </c>
      <c r="C301">
        <f t="shared" si="88"/>
        <v>0</v>
      </c>
      <c r="D301">
        <f t="shared" ca="1" si="101"/>
        <v>0.24276818382411069</v>
      </c>
      <c r="E301">
        <f t="shared" ca="1" si="101"/>
        <v>0.29593365879000177</v>
      </c>
      <c r="F301">
        <f t="shared" ca="1" si="101"/>
        <v>0.7749981125203852</v>
      </c>
      <c r="G301">
        <f t="shared" ca="1" si="101"/>
        <v>0.97233302953648715</v>
      </c>
      <c r="H301">
        <f t="shared" ca="1" si="101"/>
        <v>7.4467290824500987E-2</v>
      </c>
      <c r="I301">
        <f t="shared" ca="1" si="101"/>
        <v>0.4235667915773601</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v>
      </c>
      <c r="AN301" t="str">
        <f t="shared" ca="1" si="97"/>
        <v>{"dy":30,"sl":9}</v>
      </c>
    </row>
    <row r="302" spans="1:40">
      <c r="A302">
        <v>31</v>
      </c>
      <c r="B302">
        <v>0</v>
      </c>
      <c r="C302">
        <f t="shared" si="88"/>
        <v>0</v>
      </c>
      <c r="D302">
        <f t="shared" ref="D302:I311" ca="1" si="102">RAND()</f>
        <v>0.79426705324127889</v>
      </c>
      <c r="E302">
        <f t="shared" ca="1" si="102"/>
        <v>0.76428096958367653</v>
      </c>
      <c r="F302">
        <f t="shared" ca="1" si="102"/>
        <v>0.18048617633152297</v>
      </c>
      <c r="G302">
        <f t="shared" ca="1" si="102"/>
        <v>0.63305830992856427</v>
      </c>
      <c r="H302">
        <f t="shared" ca="1" si="102"/>
        <v>0.22664653472055774</v>
      </c>
      <c r="I302">
        <f t="shared" ca="1" si="102"/>
        <v>6.7424116014255686E-2</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247</v>
      </c>
      <c r="W302">
        <v>1</v>
      </c>
      <c r="X302" t="s">
        <v>126</v>
      </c>
      <c r="Z302">
        <v>900</v>
      </c>
      <c r="AA302" t="str">
        <f t="shared" ca="1" si="93"/>
        <v>fe</v>
      </c>
      <c r="AB302" t="s">
        <v>82</v>
      </c>
      <c r="AC302" t="s">
        <v>297</v>
      </c>
      <c r="AD302">
        <v>1</v>
      </c>
      <c r="AE302" t="s">
        <v>126</v>
      </c>
      <c r="AG302">
        <v>1300</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그림자 단검</v>
      </c>
      <c r="AL302">
        <v>1</v>
      </c>
      <c r="AM30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v>
      </c>
      <c r="AN302" t="str">
        <f t="shared" ca="1" si="97"/>
        <v>{"dy":31,"sl":0,"tp":"fe","vl":"Equip1102","cn":1,"pt":"GO","pr":1300}</v>
      </c>
    </row>
    <row r="303" spans="1:40">
      <c r="A303">
        <v>31</v>
      </c>
      <c r="B303">
        <v>1</v>
      </c>
      <c r="C303">
        <f t="shared" si="88"/>
        <v>0</v>
      </c>
      <c r="D303">
        <f t="shared" ca="1" si="102"/>
        <v>0.56972237799299907</v>
      </c>
      <c r="E303">
        <f t="shared" ca="1" si="102"/>
        <v>0.45646858139363078</v>
      </c>
      <c r="F303">
        <f t="shared" ca="1" si="102"/>
        <v>0.35114694240092548</v>
      </c>
      <c r="G303">
        <f t="shared" ca="1" si="102"/>
        <v>0.24659341269215995</v>
      </c>
      <c r="H303">
        <f t="shared" ca="1" si="102"/>
        <v>0.69963336690530853</v>
      </c>
      <c r="I303">
        <f t="shared" ca="1" si="102"/>
        <v>0.35737993622717179</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e">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#VALUE!</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255</v>
      </c>
      <c r="W303">
        <v>1</v>
      </c>
      <c r="X303" t="s">
        <v>126</v>
      </c>
      <c r="Z303">
        <v>3800</v>
      </c>
      <c r="AA303" t="str">
        <f t="shared" ca="1" si="93"/>
        <v>upn</v>
      </c>
      <c r="AB303" t="s">
        <v>92</v>
      </c>
      <c r="AC303">
        <v>38931</v>
      </c>
      <c r="AD303">
        <v>7</v>
      </c>
      <c r="AE303" t="s">
        <v>126</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v>
      </c>
      <c r="AN303" t="str">
        <f t="shared" ca="1" si="97"/>
        <v>{"dy":31,"sl":1,"tp":"upn","vl":"38931","cn":7,"pt":"GO","pr":2100}</v>
      </c>
    </row>
    <row r="304" spans="1:40">
      <c r="A304">
        <v>31</v>
      </c>
      <c r="B304">
        <v>2</v>
      </c>
      <c r="C304">
        <f t="shared" si="88"/>
        <v>0</v>
      </c>
      <c r="D304">
        <f t="shared" ca="1" si="102"/>
        <v>0.35571456760926745</v>
      </c>
      <c r="E304">
        <f t="shared" ca="1" si="102"/>
        <v>0.89758186553330988</v>
      </c>
      <c r="F304">
        <f t="shared" ca="1" si="102"/>
        <v>0.84461247345790613</v>
      </c>
      <c r="G304">
        <f t="shared" ca="1" si="102"/>
        <v>0.76726728082875062</v>
      </c>
      <c r="H304">
        <f t="shared" ca="1" si="102"/>
        <v>0.60909248977037267</v>
      </c>
      <c r="I304">
        <f t="shared" ca="1" si="102"/>
        <v>0.49614818369814184</v>
      </c>
      <c r="M304" t="str">
        <f t="shared" ca="1" si="89"/>
        <v>안 지정 캐릭터 PP 영웅등급</v>
      </c>
      <c r="N304">
        <f t="shared" ca="1" si="90"/>
        <v>89758</v>
      </c>
      <c r="O304">
        <f t="shared" ca="1" si="91"/>
        <v>13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3900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fe</v>
      </c>
      <c r="AB304" t="s">
        <v>82</v>
      </c>
      <c r="AC304" t="s">
        <v>457</v>
      </c>
      <c r="AD304">
        <v>1</v>
      </c>
      <c r="AE304" t="s">
        <v>126</v>
      </c>
      <c r="AG304">
        <v>600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v>
      </c>
      <c r="AN304" t="str">
        <f t="shared" ca="1" si="97"/>
        <v>{"dy":31,"sl":2,"tp":"fe","vl":"Equip2001","cn":1,"pt":"GO","pr":600}</v>
      </c>
    </row>
    <row r="305" spans="1:40">
      <c r="A305">
        <v>31</v>
      </c>
      <c r="B305">
        <v>3</v>
      </c>
      <c r="C305">
        <f t="shared" si="88"/>
        <v>0</v>
      </c>
      <c r="D305">
        <f t="shared" ca="1" si="102"/>
        <v>0.6459472492323477</v>
      </c>
      <c r="E305">
        <f t="shared" ca="1" si="102"/>
        <v>0.43574270958544448</v>
      </c>
      <c r="F305">
        <f t="shared" ca="1" si="102"/>
        <v>0.26135079989043986</v>
      </c>
      <c r="G305">
        <f t="shared" ca="1" si="102"/>
        <v>0.58210541431438478</v>
      </c>
      <c r="H305">
        <f t="shared" ca="1" si="102"/>
        <v>0.80314267819248719</v>
      </c>
      <c r="I305">
        <f t="shared" ca="1" si="102"/>
        <v>8.6927103440619269E-2</v>
      </c>
      <c r="M305" t="str">
        <f t="shared" ca="1" si="89"/>
        <v>안 지정 캐릭터 PP 일반등급</v>
      </c>
      <c r="N305">
        <f t="shared" ca="1" si="90"/>
        <v>43574</v>
      </c>
      <c r="O305">
        <f t="shared" ca="1" si="91"/>
        <v>8</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2400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fe</v>
      </c>
      <c r="AB305" t="s">
        <v>82</v>
      </c>
      <c r="AC305" t="s">
        <v>385</v>
      </c>
      <c r="AD305">
        <v>1</v>
      </c>
      <c r="AE305" t="s">
        <v>130</v>
      </c>
      <c r="AF305">
        <v>191</v>
      </c>
      <c r="AG305">
        <v>89</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전설</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유물 약탈자</v>
      </c>
      <c r="AL305">
        <v>1</v>
      </c>
      <c r="AM30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v>
      </c>
      <c r="AN305" t="str">
        <f t="shared" ca="1" si="97"/>
        <v>{"dy":31,"sl":3,"tp":"fe","vl":"Equip0402","cn":1,"pt":"DI","pp":191,"pr":89}</v>
      </c>
    </row>
    <row r="306" spans="1:40">
      <c r="A306">
        <v>31</v>
      </c>
      <c r="B306">
        <v>4</v>
      </c>
      <c r="C306">
        <f t="shared" si="88"/>
        <v>0</v>
      </c>
      <c r="D306">
        <f t="shared" ca="1" si="102"/>
        <v>0.22101883640486641</v>
      </c>
      <c r="E306">
        <f t="shared" ca="1" si="102"/>
        <v>0.29501190045242109</v>
      </c>
      <c r="F306">
        <f t="shared" ca="1" si="102"/>
        <v>0.24193705892127193</v>
      </c>
      <c r="G306">
        <f t="shared" ca="1" si="102"/>
        <v>0.56023339490027435</v>
      </c>
      <c r="H306">
        <f t="shared" ca="1" si="102"/>
        <v>0.26179197697786338</v>
      </c>
      <c r="I306">
        <f t="shared" ca="1" si="102"/>
        <v>0.54424582957032031</v>
      </c>
      <c r="M306" t="str">
        <f t="shared" ca="1" si="89"/>
        <v>안 지정 캐릭터 PP 일반등급</v>
      </c>
      <c r="N306">
        <f t="shared" ca="1" si="90"/>
        <v>29501</v>
      </c>
      <c r="O306">
        <f t="shared" ca="1" si="91"/>
        <v>6</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1800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fe</v>
      </c>
      <c r="AB306" t="s">
        <v>82</v>
      </c>
      <c r="AC306" t="s">
        <v>195</v>
      </c>
      <c r="AD306">
        <v>1</v>
      </c>
      <c r="AE306" t="s">
        <v>126</v>
      </c>
      <c r="AG306">
        <v>700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v>
      </c>
      <c r="AN306" t="str">
        <f t="shared" ca="1" si="97"/>
        <v>{"dy":31,"sl":4,"tp":"fe","vl":"Equip4002","cn":1,"pt":"GO","pr":700}</v>
      </c>
    </row>
    <row r="307" spans="1:40">
      <c r="A307">
        <v>31</v>
      </c>
      <c r="B307">
        <v>5</v>
      </c>
      <c r="C307">
        <f t="shared" si="88"/>
        <v>0</v>
      </c>
      <c r="D307">
        <f t="shared" ca="1" si="102"/>
        <v>0.5846552467621362</v>
      </c>
      <c r="E307">
        <f t="shared" ca="1" si="102"/>
        <v>0.45981388208148266</v>
      </c>
      <c r="F307">
        <f t="shared" ca="1" si="102"/>
        <v>0.73387217505085944</v>
      </c>
      <c r="G307">
        <f t="shared" ca="1" si="102"/>
        <v>0.98807141284282873</v>
      </c>
      <c r="H307">
        <f t="shared" ca="1" si="102"/>
        <v>0.61617950848424752</v>
      </c>
      <c r="I307">
        <f t="shared" ca="1" si="102"/>
        <v>0.22795497304322099</v>
      </c>
      <c r="M307" t="str">
        <f t="shared" ca="1" si="89"/>
        <v>안 지정 캐릭터 PP 영웅등급</v>
      </c>
      <c r="N307">
        <f t="shared" ca="1" si="90"/>
        <v>45981</v>
      </c>
      <c r="O307">
        <f t="shared" ca="1" si="91"/>
        <v>8</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2400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258</v>
      </c>
      <c r="W307">
        <v>1</v>
      </c>
      <c r="X307" t="s">
        <v>126</v>
      </c>
      <c r="Z307">
        <v>1000</v>
      </c>
      <c r="AA307" t="str">
        <f t="shared" ca="1" si="93"/>
        <v>uph</v>
      </c>
      <c r="AB307" t="s">
        <v>91</v>
      </c>
      <c r="AC307">
        <v>13217</v>
      </c>
      <c r="AD307">
        <v>4</v>
      </c>
      <c r="AE307" t="s">
        <v>126</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v>
      </c>
      <c r="AN307" t="str">
        <f t="shared" ca="1" si="97"/>
        <v>{"dy":31,"sl":5,"tp":"uph","vl":"13217","cn":4,"pt":"GO","pr":1200}</v>
      </c>
    </row>
    <row r="308" spans="1:40">
      <c r="A308">
        <v>31</v>
      </c>
      <c r="B308">
        <v>6</v>
      </c>
      <c r="C308">
        <f t="shared" si="88"/>
        <v>0</v>
      </c>
      <c r="D308">
        <f t="shared" ca="1" si="102"/>
        <v>0.98524796025379624</v>
      </c>
      <c r="E308">
        <f t="shared" ca="1" si="102"/>
        <v>0.34979561196882614</v>
      </c>
      <c r="F308">
        <f t="shared" ca="1" si="102"/>
        <v>0.61221233029349598</v>
      </c>
      <c r="G308">
        <f t="shared" ca="1" si="102"/>
        <v>0.85031844049106164</v>
      </c>
      <c r="H308">
        <f t="shared" ca="1" si="102"/>
        <v>0.44730721457768863</v>
      </c>
      <c r="I308">
        <f t="shared" ca="1" si="102"/>
        <v>0.31532253985560288</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256</v>
      </c>
      <c r="W308">
        <v>1</v>
      </c>
      <c r="X308" t="s">
        <v>126</v>
      </c>
      <c r="Z308">
        <v>3300</v>
      </c>
      <c r="AA308" t="str">
        <f t="shared" ca="1" si="93"/>
        <v>fe</v>
      </c>
      <c r="AB308" t="s">
        <v>82</v>
      </c>
      <c r="AC308" t="s">
        <v>450</v>
      </c>
      <c r="AD308">
        <v>1</v>
      </c>
      <c r="AE308" t="s">
        <v>126</v>
      </c>
      <c r="AG308">
        <v>9200</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v>
      </c>
      <c r="AN308" t="str">
        <f t="shared" ca="1" si="97"/>
        <v>{"dy":31,"sl":6,"tp":"fe","vl":"Equip7201","cn":1,"pt":"GO","pr":9200}</v>
      </c>
    </row>
    <row r="309" spans="1:40">
      <c r="A309">
        <v>31</v>
      </c>
      <c r="B309">
        <v>7</v>
      </c>
      <c r="C309">
        <f t="shared" si="88"/>
        <v>0</v>
      </c>
      <c r="D309">
        <f t="shared" ca="1" si="102"/>
        <v>0.91951422557598617</v>
      </c>
      <c r="E309">
        <f t="shared" ca="1" si="102"/>
        <v>0.65983839911020015</v>
      </c>
      <c r="F309">
        <f t="shared" ca="1" si="102"/>
        <v>0.52494120960350599</v>
      </c>
      <c r="G309">
        <f t="shared" ca="1" si="102"/>
        <v>0.13432419415512686</v>
      </c>
      <c r="H309">
        <f t="shared" ca="1" si="102"/>
        <v>9.0152369134961052E-2</v>
      </c>
      <c r="I309">
        <f t="shared" ca="1" si="102"/>
        <v>0.65134551673904206</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e">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#VALUE!</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250</v>
      </c>
      <c r="W309">
        <v>1</v>
      </c>
      <c r="X309" t="s">
        <v>126</v>
      </c>
      <c r="Z309">
        <v>3200</v>
      </c>
      <c r="AA309" t="str">
        <f t="shared" ca="1" si="93"/>
        <v>upn</v>
      </c>
      <c r="AB309" t="s">
        <v>92</v>
      </c>
      <c r="AC309">
        <v>82505</v>
      </c>
      <c r="AD309">
        <v>12</v>
      </c>
      <c r="AE309" t="s">
        <v>126</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v>
      </c>
      <c r="AN309" t="str">
        <f t="shared" ca="1" si="97"/>
        <v>{"dy":31,"sl":7,"tp":"upn","vl":"82505","cn":12,"pt":"GO","pr":3600}</v>
      </c>
    </row>
    <row r="310" spans="1:40">
      <c r="A310">
        <v>31</v>
      </c>
      <c r="B310">
        <v>8</v>
      </c>
      <c r="C310">
        <f t="shared" si="88"/>
        <v>0</v>
      </c>
      <c r="D310">
        <f t="shared" ca="1" si="102"/>
        <v>0.78480814665549625</v>
      </c>
      <c r="E310">
        <f t="shared" ca="1" si="102"/>
        <v>0.67228095401552468</v>
      </c>
      <c r="F310">
        <f t="shared" ca="1" si="102"/>
        <v>0.60481378457144641</v>
      </c>
      <c r="G310">
        <f t="shared" ca="1" si="102"/>
        <v>0.87899434971059809</v>
      </c>
      <c r="H310">
        <f t="shared" ca="1" si="102"/>
        <v>0.17624659148954669</v>
      </c>
      <c r="I310">
        <f t="shared" ca="1" si="102"/>
        <v>0.32095435827288288</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fl1</v>
      </c>
      <c r="AB310" t="s">
        <v>87</v>
      </c>
      <c r="AC310" t="s">
        <v>381</v>
      </c>
      <c r="AD310">
        <v>1</v>
      </c>
      <c r="AE310" t="s">
        <v>130</v>
      </c>
      <c r="AF310">
        <v>56</v>
      </c>
      <c r="AG310">
        <v>38</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그루퍼스</v>
      </c>
      <c r="AL310">
        <v>1</v>
      </c>
      <c r="AM31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v>
      </c>
      <c r="AN310" t="str">
        <f t="shared" ca="1" si="97"/>
        <v>{"dy":31,"sl":8,"tp":"fl1","vl":"Actor2010","cn":1,"pt":"DI","pp":56,"pr":38}</v>
      </c>
    </row>
    <row r="311" spans="1:40">
      <c r="A311">
        <v>31</v>
      </c>
      <c r="B311">
        <v>9</v>
      </c>
      <c r="C311">
        <f t="shared" si="88"/>
        <v>0</v>
      </c>
      <c r="D311">
        <f t="shared" ca="1" si="102"/>
        <v>0.71716374698229757</v>
      </c>
      <c r="E311">
        <f t="shared" ca="1" si="102"/>
        <v>0.59260504926569157</v>
      </c>
      <c r="F311">
        <f t="shared" ca="1" si="102"/>
        <v>0.7134294122787439</v>
      </c>
      <c r="G311">
        <f t="shared" ca="1" si="102"/>
        <v>0.83065181350141848</v>
      </c>
      <c r="H311">
        <f t="shared" ca="1" si="102"/>
        <v>0.36055621243297475</v>
      </c>
      <c r="I311">
        <f t="shared" ca="1" si="102"/>
        <v>0.57002742082189883</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v>
      </c>
      <c r="AN311" t="str">
        <f t="shared" ca="1" si="97"/>
        <v>{"dy":31,"sl":9}</v>
      </c>
    </row>
    <row r="312" spans="1:40">
      <c r="A312">
        <v>1</v>
      </c>
      <c r="B312">
        <v>10</v>
      </c>
      <c r="C312">
        <f t="shared" si="88"/>
        <v>1</v>
      </c>
      <c r="D312">
        <f t="shared" ref="D312:I321" ca="1" si="103">RAND()</f>
        <v>0.8962760235738878</v>
      </c>
      <c r="E312">
        <f t="shared" ca="1" si="103"/>
        <v>0.68237304139144117</v>
      </c>
      <c r="F312">
        <f t="shared" ca="1" si="103"/>
        <v>0.16202978120461231</v>
      </c>
      <c r="G312">
        <f t="shared" ca="1" si="103"/>
        <v>0.44641559955879528</v>
      </c>
      <c r="H312">
        <f t="shared" ca="1" si="103"/>
        <v>0.46377413625063668</v>
      </c>
      <c r="I312">
        <f t="shared" ca="1" si="103"/>
        <v>0.62760227032085447</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fl2</v>
      </c>
      <c r="AB312" t="s">
        <v>88</v>
      </c>
      <c r="AC312" t="s">
        <v>460</v>
      </c>
      <c r="AD312">
        <v>1</v>
      </c>
      <c r="AE312" t="s">
        <v>130</v>
      </c>
      <c r="AF312">
        <v>70</v>
      </c>
      <c r="AG312">
        <v>49</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젤리아</v>
      </c>
      <c r="AL312">
        <v>1</v>
      </c>
      <c r="AM31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v>
      </c>
      <c r="AN312" t="str">
        <f t="shared" ca="1" si="97"/>
        <v>{"dy":1,"sl":10,"tp":"fl2","vl":"Actor1005","cn":1,"pt":"DI","pp":70,"pr":49}</v>
      </c>
    </row>
    <row r="313" spans="1:40">
      <c r="A313">
        <v>2</v>
      </c>
      <c r="B313">
        <v>10</v>
      </c>
      <c r="C313">
        <f t="shared" si="88"/>
        <v>1</v>
      </c>
      <c r="D313">
        <f t="shared" ca="1" si="103"/>
        <v>0.1001001671952696</v>
      </c>
      <c r="E313">
        <f t="shared" ca="1" si="103"/>
        <v>0.33925780825606333</v>
      </c>
      <c r="F313">
        <f t="shared" ca="1" si="103"/>
        <v>0.351651862942159</v>
      </c>
      <c r="G313">
        <f t="shared" ca="1" si="103"/>
        <v>0.23527801907073942</v>
      </c>
      <c r="H313">
        <f t="shared" ca="1" si="103"/>
        <v>4.9811034073160121E-2</v>
      </c>
      <c r="I313">
        <f t="shared" ca="1" si="103"/>
        <v>0.36129652633263898</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fl2</v>
      </c>
      <c r="AB313" t="s">
        <v>88</v>
      </c>
      <c r="AC313" t="s">
        <v>460</v>
      </c>
      <c r="AD313">
        <v>1</v>
      </c>
      <c r="AE313" t="s">
        <v>130</v>
      </c>
      <c r="AF313">
        <v>70</v>
      </c>
      <c r="AG313">
        <v>49</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젤리아</v>
      </c>
      <c r="AL313">
        <v>1</v>
      </c>
      <c r="AM31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v>
      </c>
      <c r="AN313" t="str">
        <f t="shared" ca="1" si="97"/>
        <v>{"dy":2,"sl":10,"tp":"fl2","vl":"Actor1005","cn":1,"pt":"DI","pp":70,"pr":49}</v>
      </c>
    </row>
    <row r="314" spans="1:40">
      <c r="A314">
        <v>3</v>
      </c>
      <c r="B314">
        <v>10</v>
      </c>
      <c r="C314">
        <f t="shared" si="88"/>
        <v>1</v>
      </c>
      <c r="D314">
        <f t="shared" ca="1" si="103"/>
        <v>8.5254519872075885E-2</v>
      </c>
      <c r="E314">
        <f t="shared" ca="1" si="103"/>
        <v>0.68370259845515313</v>
      </c>
      <c r="F314">
        <f t="shared" ca="1" si="103"/>
        <v>0.67203694763359456</v>
      </c>
      <c r="G314">
        <f t="shared" ca="1" si="103"/>
        <v>0.85953523583747271</v>
      </c>
      <c r="H314">
        <f t="shared" ca="1" si="103"/>
        <v>0.80846097116629756</v>
      </c>
      <c r="I314">
        <f t="shared" ca="1" si="103"/>
        <v>0.57137274374067248</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fl2</v>
      </c>
      <c r="AB314" t="s">
        <v>88</v>
      </c>
      <c r="AC314" t="s">
        <v>460</v>
      </c>
      <c r="AD314">
        <v>1</v>
      </c>
      <c r="AE314" t="s">
        <v>130</v>
      </c>
      <c r="AF314">
        <v>70</v>
      </c>
      <c r="AG314">
        <v>49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젤리아</v>
      </c>
      <c r="AL314">
        <v>1</v>
      </c>
      <c r="AM31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v>
      </c>
      <c r="AN314" t="str">
        <f t="shared" ca="1" si="97"/>
        <v>{"dy":3,"sl":10,"tp":"fl2","vl":"Actor1005","cn":1,"pt":"DI","pp":70,"pr":49}</v>
      </c>
    </row>
    <row r="315" spans="1:40">
      <c r="A315">
        <v>4</v>
      </c>
      <c r="B315">
        <v>10</v>
      </c>
      <c r="C315">
        <f t="shared" si="88"/>
        <v>1</v>
      </c>
      <c r="D315">
        <f t="shared" ca="1" si="103"/>
        <v>0.62681595781659249</v>
      </c>
      <c r="E315">
        <f t="shared" ca="1" si="103"/>
        <v>0.11562185194535313</v>
      </c>
      <c r="F315">
        <f t="shared" ca="1" si="103"/>
        <v>0.29719097203702671</v>
      </c>
      <c r="G315">
        <f t="shared" ca="1" si="103"/>
        <v>0.53934782918071089</v>
      </c>
      <c r="H315">
        <f t="shared" ca="1" si="103"/>
        <v>0.52626976834041383</v>
      </c>
      <c r="I315">
        <f t="shared" ca="1" si="103"/>
        <v>0.35541188004116775</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v>
      </c>
      <c r="AN315" t="str">
        <f t="shared" ca="1" si="97"/>
        <v>{"dy":4,"sl":10}</v>
      </c>
    </row>
    <row r="316" spans="1:40">
      <c r="A316">
        <v>5</v>
      </c>
      <c r="B316">
        <v>10</v>
      </c>
      <c r="C316">
        <f t="shared" si="88"/>
        <v>1</v>
      </c>
      <c r="D316">
        <f t="shared" ca="1" si="103"/>
        <v>0.58360024826666768</v>
      </c>
      <c r="E316">
        <f t="shared" ca="1" si="103"/>
        <v>0.83813269820626324</v>
      </c>
      <c r="F316">
        <f t="shared" ca="1" si="103"/>
        <v>0.97894171590376289</v>
      </c>
      <c r="G316">
        <f t="shared" ca="1" si="103"/>
        <v>0.63208621476738958</v>
      </c>
      <c r="H316">
        <f t="shared" ca="1" si="103"/>
        <v>0.1884109790901829</v>
      </c>
      <c r="I316">
        <f t="shared" ca="1" si="103"/>
        <v>0.52665641916378181</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v>
      </c>
      <c r="AN316" t="str">
        <f t="shared" ca="1" si="97"/>
        <v>{"dy":5,"sl":10}</v>
      </c>
    </row>
    <row r="317" spans="1:40">
      <c r="A317">
        <v>6</v>
      </c>
      <c r="B317">
        <v>10</v>
      </c>
      <c r="C317">
        <f t="shared" si="88"/>
        <v>1</v>
      </c>
      <c r="D317">
        <f t="shared" ca="1" si="103"/>
        <v>0.80751778748902292</v>
      </c>
      <c r="E317">
        <f t="shared" ca="1" si="103"/>
        <v>0.13902111705851083</v>
      </c>
      <c r="F317">
        <f t="shared" ca="1" si="103"/>
        <v>0.63043062688067009</v>
      </c>
      <c r="G317">
        <f t="shared" ca="1" si="103"/>
        <v>0.63547484919930819</v>
      </c>
      <c r="H317">
        <f t="shared" ca="1" si="103"/>
        <v>8.6489952973385908E-2</v>
      </c>
      <c r="I317">
        <f t="shared" ca="1" si="103"/>
        <v>0.54675370920765365</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v>
      </c>
      <c r="AN317" t="str">
        <f t="shared" ca="1" si="97"/>
        <v>{"dy":6,"sl":10}</v>
      </c>
    </row>
    <row r="318" spans="1:40">
      <c r="A318">
        <v>7</v>
      </c>
      <c r="B318">
        <v>10</v>
      </c>
      <c r="C318">
        <f t="shared" si="88"/>
        <v>1</v>
      </c>
      <c r="D318">
        <f t="shared" ca="1" si="103"/>
        <v>0.62581334579153336</v>
      </c>
      <c r="E318">
        <f t="shared" ca="1" si="103"/>
        <v>0.91521649416926465</v>
      </c>
      <c r="F318">
        <f t="shared" ca="1" si="103"/>
        <v>0.79525356722515472</v>
      </c>
      <c r="G318">
        <f t="shared" ca="1" si="103"/>
        <v>0.79671328447716283</v>
      </c>
      <c r="H318">
        <f t="shared" ca="1" si="103"/>
        <v>0.52006671637903601</v>
      </c>
      <c r="I318">
        <f t="shared" ca="1" si="103"/>
        <v>5.396490179717317E-2</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v>
      </c>
      <c r="AN318" t="str">
        <f t="shared" ca="1" si="97"/>
        <v>{"dy":7,"sl":10}</v>
      </c>
    </row>
    <row r="319" spans="1:40">
      <c r="A319">
        <v>8</v>
      </c>
      <c r="B319">
        <v>10</v>
      </c>
      <c r="C319">
        <f t="shared" si="88"/>
        <v>1</v>
      </c>
      <c r="D319">
        <f t="shared" ca="1" si="103"/>
        <v>0.91610793069992158</v>
      </c>
      <c r="E319">
        <f t="shared" ca="1" si="103"/>
        <v>0.49938223539940396</v>
      </c>
      <c r="F319">
        <f t="shared" ca="1" si="103"/>
        <v>0.14949008116880791</v>
      </c>
      <c r="G319">
        <f t="shared" ca="1" si="103"/>
        <v>0.11046588798489898</v>
      </c>
      <c r="H319">
        <f t="shared" ca="1" si="103"/>
        <v>0.64091003206721486</v>
      </c>
      <c r="I319">
        <f t="shared" ca="1" si="103"/>
        <v>0.89338206455239411</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v>
      </c>
      <c r="AN319" t="str">
        <f t="shared" ca="1" si="97"/>
        <v>{"dy":8,"sl":10}</v>
      </c>
    </row>
    <row r="320" spans="1:40">
      <c r="A320">
        <v>9</v>
      </c>
      <c r="B320">
        <v>10</v>
      </c>
      <c r="C320">
        <f t="shared" si="88"/>
        <v>1</v>
      </c>
      <c r="D320">
        <f t="shared" ca="1" si="103"/>
        <v>0.7259036450812768</v>
      </c>
      <c r="E320">
        <f t="shared" ca="1" si="103"/>
        <v>0.8959373207697624</v>
      </c>
      <c r="F320">
        <f t="shared" ca="1" si="103"/>
        <v>0.63961440884417842</v>
      </c>
      <c r="G320">
        <f t="shared" ca="1" si="103"/>
        <v>0.56490392490685237</v>
      </c>
      <c r="H320">
        <f t="shared" ca="1" si="103"/>
        <v>0.54483216907757426</v>
      </c>
      <c r="I320">
        <f t="shared" ca="1" si="103"/>
        <v>0.4561335780085054</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v>
      </c>
      <c r="AN320" t="str">
        <f t="shared" ca="1" si="97"/>
        <v>{"dy":9,"sl":10}</v>
      </c>
    </row>
    <row r="321" spans="1:40">
      <c r="A321">
        <v>10</v>
      </c>
      <c r="B321">
        <v>10</v>
      </c>
      <c r="C321">
        <f t="shared" si="88"/>
        <v>1</v>
      </c>
      <c r="D321">
        <f t="shared" ca="1" si="103"/>
        <v>0.72379267947719816</v>
      </c>
      <c r="E321">
        <f t="shared" ca="1" si="103"/>
        <v>0.44588170637880309</v>
      </c>
      <c r="F321">
        <f t="shared" ca="1" si="103"/>
        <v>0.16812660776685062</v>
      </c>
      <c r="G321">
        <f t="shared" ca="1" si="103"/>
        <v>0.32376100326053225</v>
      </c>
      <c r="H321">
        <f t="shared" ca="1" si="103"/>
        <v>0.43851514204269637</v>
      </c>
      <c r="I321">
        <f t="shared" ca="1" si="103"/>
        <v>0.67802080809365417</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v>
      </c>
      <c r="AN321" t="str">
        <f t="shared" ca="1" si="97"/>
        <v>{"dy":10,"sl":10}</v>
      </c>
    </row>
    <row r="322" spans="1:40">
      <c r="A322">
        <v>11</v>
      </c>
      <c r="B322">
        <v>10</v>
      </c>
      <c r="C322">
        <f t="shared" ref="C322:C385" si="104">IF(B322&lt;=9,0,
IF(B322=10,1,2))</f>
        <v>1</v>
      </c>
      <c r="D322">
        <f t="shared" ref="D322:I331" ca="1" si="105">RAND()</f>
        <v>0.41832990152365035</v>
      </c>
      <c r="E322">
        <f t="shared" ca="1" si="105"/>
        <v>0.69938969232706094</v>
      </c>
      <c r="F322">
        <f t="shared" ca="1" si="105"/>
        <v>0.97700975246606381</v>
      </c>
      <c r="G322">
        <f t="shared" ca="1" si="105"/>
        <v>0.53533687209250957</v>
      </c>
      <c r="H322">
        <f t="shared" ca="1" si="105"/>
        <v>0.65467448060866718</v>
      </c>
      <c r="I322">
        <f t="shared" ca="1" si="105"/>
        <v>0.13101125197991248</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85"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85" ca="1" si="113">IF(ROW()=2,AN322,OFFSET(AM322,-1,0)&amp;IF(LEN(AN322)=0,"",","&amp;AN322))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0.54336143854719998</v>
      </c>
      <c r="E323">
        <f t="shared" ca="1" si="105"/>
        <v>0.23000610359765428</v>
      </c>
      <c r="F323">
        <f t="shared" ca="1" si="105"/>
        <v>0.923310218126565</v>
      </c>
      <c r="G323">
        <f t="shared" ca="1" si="105"/>
        <v>0.19420460963500519</v>
      </c>
      <c r="H323">
        <f t="shared" ca="1" si="105"/>
        <v>0.99629837161382007</v>
      </c>
      <c r="I323">
        <f t="shared" ca="1" si="105"/>
        <v>3.0839447652252439E-2</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v>
      </c>
      <c r="AN323" t="str">
        <f t="shared" ca="1" si="114"/>
        <v>{"dy":12,"sl":10}</v>
      </c>
    </row>
    <row r="324" spans="1:40">
      <c r="A324">
        <v>13</v>
      </c>
      <c r="B324">
        <v>10</v>
      </c>
      <c r="C324">
        <f t="shared" si="104"/>
        <v>1</v>
      </c>
      <c r="D324">
        <f t="shared" ca="1" si="105"/>
        <v>0.69222458203298165</v>
      </c>
      <c r="E324">
        <f t="shared" ca="1" si="105"/>
        <v>0.74762381226564767</v>
      </c>
      <c r="F324">
        <f t="shared" ca="1" si="105"/>
        <v>0.72293633655003742</v>
      </c>
      <c r="G324">
        <f t="shared" ca="1" si="105"/>
        <v>0.88261600160246634</v>
      </c>
      <c r="H324">
        <f t="shared" ca="1" si="105"/>
        <v>0.69931707190194603</v>
      </c>
      <c r="I324">
        <f t="shared" ca="1" si="105"/>
        <v>9.0024376296522823E-2</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v>
      </c>
      <c r="AN324" t="str">
        <f t="shared" ca="1" si="114"/>
        <v>{"dy":13,"sl":10}</v>
      </c>
    </row>
    <row r="325" spans="1:40">
      <c r="A325">
        <v>14</v>
      </c>
      <c r="B325">
        <v>10</v>
      </c>
      <c r="C325">
        <f t="shared" si="104"/>
        <v>1</v>
      </c>
      <c r="D325">
        <f t="shared" ca="1" si="105"/>
        <v>0.28101497264721198</v>
      </c>
      <c r="E325">
        <f t="shared" ca="1" si="105"/>
        <v>0.414139263505929</v>
      </c>
      <c r="F325">
        <f t="shared" ca="1" si="105"/>
        <v>9.2031348988755202E-2</v>
      </c>
      <c r="G325">
        <f t="shared" ca="1" si="105"/>
        <v>0.5793953347580485</v>
      </c>
      <c r="H325">
        <f t="shared" ca="1" si="105"/>
        <v>0.24772427062971725</v>
      </c>
      <c r="I325">
        <f t="shared" ca="1" si="105"/>
        <v>0.41442407709512141</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v>
      </c>
      <c r="AN325" t="str">
        <f t="shared" ca="1" si="114"/>
        <v>{"dy":14,"sl":10}</v>
      </c>
    </row>
    <row r="326" spans="1:40">
      <c r="A326">
        <v>15</v>
      </c>
      <c r="B326">
        <v>10</v>
      </c>
      <c r="C326">
        <f t="shared" si="104"/>
        <v>1</v>
      </c>
      <c r="D326">
        <f t="shared" ca="1" si="105"/>
        <v>0.12656770495673331</v>
      </c>
      <c r="E326">
        <f t="shared" ca="1" si="105"/>
        <v>9.5992027226569299E-2</v>
      </c>
      <c r="F326">
        <f t="shared" ca="1" si="105"/>
        <v>0.1446977799747251</v>
      </c>
      <c r="G326">
        <f t="shared" ca="1" si="105"/>
        <v>0.35870600697569377</v>
      </c>
      <c r="H326">
        <f t="shared" ca="1" si="105"/>
        <v>0.29129038620318792</v>
      </c>
      <c r="I326">
        <f t="shared" ca="1" si="105"/>
        <v>0.77241489091868287</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v>
      </c>
      <c r="AN326" t="str">
        <f t="shared" ca="1" si="114"/>
        <v>{"dy":15,"sl":10}</v>
      </c>
    </row>
    <row r="327" spans="1:40">
      <c r="A327">
        <v>16</v>
      </c>
      <c r="B327">
        <v>10</v>
      </c>
      <c r="C327">
        <f t="shared" si="104"/>
        <v>1</v>
      </c>
      <c r="D327">
        <f t="shared" ca="1" si="105"/>
        <v>0.29090248037936517</v>
      </c>
      <c r="E327">
        <f t="shared" ca="1" si="105"/>
        <v>0.76588191174634757</v>
      </c>
      <c r="F327">
        <f t="shared" ca="1" si="105"/>
        <v>0.64800229065241866</v>
      </c>
      <c r="G327">
        <f t="shared" ca="1" si="105"/>
        <v>0.44193978459887273</v>
      </c>
      <c r="H327">
        <f t="shared" ca="1" si="105"/>
        <v>0.39715988986593431</v>
      </c>
      <c r="I327">
        <f t="shared" ca="1" si="105"/>
        <v>0.37416853525570026</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v>
      </c>
      <c r="AN327" t="str">
        <f t="shared" ca="1" si="114"/>
        <v>{"dy":16,"sl":10}</v>
      </c>
    </row>
    <row r="328" spans="1:40">
      <c r="A328">
        <v>17</v>
      </c>
      <c r="B328">
        <v>10</v>
      </c>
      <c r="C328">
        <f t="shared" si="104"/>
        <v>1</v>
      </c>
      <c r="D328">
        <f t="shared" ca="1" si="105"/>
        <v>0.42462380661243881</v>
      </c>
      <c r="E328">
        <f t="shared" ca="1" si="105"/>
        <v>0.72880099981269975</v>
      </c>
      <c r="F328">
        <f t="shared" ca="1" si="105"/>
        <v>0.29345015939081243</v>
      </c>
      <c r="G328">
        <f t="shared" ca="1" si="105"/>
        <v>1.5687573549871825E-3</v>
      </c>
      <c r="H328">
        <f t="shared" ca="1" si="105"/>
        <v>0.54850238319162115</v>
      </c>
      <c r="I328">
        <f t="shared" ca="1" si="105"/>
        <v>0.69611218885071002</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v>
      </c>
      <c r="AN328" t="str">
        <f t="shared" ca="1" si="114"/>
        <v>{"dy":17,"sl":10}</v>
      </c>
    </row>
    <row r="329" spans="1:40">
      <c r="A329">
        <v>18</v>
      </c>
      <c r="B329">
        <v>10</v>
      </c>
      <c r="C329">
        <f t="shared" si="104"/>
        <v>1</v>
      </c>
      <c r="D329">
        <f t="shared" ca="1" si="105"/>
        <v>9.1381832238711547E-2</v>
      </c>
      <c r="E329">
        <f t="shared" ca="1" si="105"/>
        <v>0.85262211718813175</v>
      </c>
      <c r="F329">
        <f t="shared" ca="1" si="105"/>
        <v>0.59892206447386398</v>
      </c>
      <c r="G329">
        <f t="shared" ca="1" si="105"/>
        <v>0.92692905216782628</v>
      </c>
      <c r="H329">
        <f t="shared" ca="1" si="105"/>
        <v>0.79920533721739229</v>
      </c>
      <c r="I329">
        <f t="shared" ca="1" si="105"/>
        <v>4.9991166696954026E-2</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v>
      </c>
      <c r="AN329" t="str">
        <f t="shared" ca="1" si="114"/>
        <v>{"dy":18,"sl":10}</v>
      </c>
    </row>
    <row r="330" spans="1:40">
      <c r="A330">
        <v>19</v>
      </c>
      <c r="B330">
        <v>10</v>
      </c>
      <c r="C330">
        <f t="shared" si="104"/>
        <v>1</v>
      </c>
      <c r="D330">
        <f t="shared" ca="1" si="105"/>
        <v>0.82861637418922363</v>
      </c>
      <c r="E330">
        <f t="shared" ca="1" si="105"/>
        <v>0.9738928155472697</v>
      </c>
      <c r="F330">
        <f t="shared" ca="1" si="105"/>
        <v>0.40847198473193813</v>
      </c>
      <c r="G330">
        <f t="shared" ca="1" si="105"/>
        <v>0.35483837594808376</v>
      </c>
      <c r="H330">
        <f t="shared" ca="1" si="105"/>
        <v>0.62631769672086812</v>
      </c>
      <c r="I330">
        <f t="shared" ca="1" si="105"/>
        <v>0.68764770620264015</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0.26713215614766872</v>
      </c>
      <c r="E331">
        <f t="shared" ca="1" si="105"/>
        <v>0.44386425957658704</v>
      </c>
      <c r="F331">
        <f t="shared" ca="1" si="105"/>
        <v>0.23989251278521284</v>
      </c>
      <c r="G331">
        <f t="shared" ca="1" si="105"/>
        <v>0.55297123523700631</v>
      </c>
      <c r="H331">
        <f t="shared" ca="1" si="105"/>
        <v>0.29100587042330295</v>
      </c>
      <c r="I331">
        <f t="shared" ca="1" si="105"/>
        <v>0.57180247641718041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0.30161744935754631</v>
      </c>
      <c r="E332">
        <f t="shared" ca="1" si="115"/>
        <v>0.67612988502765425</v>
      </c>
      <c r="F332">
        <f t="shared" ca="1" si="115"/>
        <v>0.94478367549016162</v>
      </c>
      <c r="G332">
        <f t="shared" ca="1" si="115"/>
        <v>0.58446467115055067</v>
      </c>
      <c r="H332">
        <f t="shared" ca="1" si="115"/>
        <v>0.59165144924465474</v>
      </c>
      <c r="I332">
        <f t="shared" ca="1" si="115"/>
        <v>0.46962525115079456</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0.1402477417171355</v>
      </c>
      <c r="E333">
        <f t="shared" ca="1" si="115"/>
        <v>0.8191109432725302</v>
      </c>
      <c r="F333">
        <f t="shared" ca="1" si="115"/>
        <v>0.14233185807452886</v>
      </c>
      <c r="G333">
        <f t="shared" ca="1" si="115"/>
        <v>0.4343983054460826</v>
      </c>
      <c r="H333">
        <f t="shared" ca="1" si="115"/>
        <v>0.4230896785113949</v>
      </c>
      <c r="I333">
        <f t="shared" ca="1" si="115"/>
        <v>0.57386815132511992</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0.64345197297519285</v>
      </c>
      <c r="E334">
        <f t="shared" ca="1" si="115"/>
        <v>0.28379224343077214</v>
      </c>
      <c r="F334">
        <f t="shared" ca="1" si="115"/>
        <v>7.1152532373889632E-2</v>
      </c>
      <c r="G334">
        <f t="shared" ca="1" si="115"/>
        <v>0.64271533601201025</v>
      </c>
      <c r="H334">
        <f t="shared" ca="1" si="115"/>
        <v>0.73947859655300963</v>
      </c>
      <c r="I334">
        <f t="shared" ca="1" si="115"/>
        <v>0.79660741866360107</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0.77376761440482322</v>
      </c>
      <c r="E335">
        <f t="shared" ca="1" si="115"/>
        <v>0.32228543370287366</v>
      </c>
      <c r="F335">
        <f t="shared" ca="1" si="115"/>
        <v>0.61266367687553436</v>
      </c>
      <c r="G335">
        <f t="shared" ca="1" si="115"/>
        <v>0.49044704777630999</v>
      </c>
      <c r="H335">
        <f t="shared" ca="1" si="115"/>
        <v>0.96161686644342148</v>
      </c>
      <c r="I335">
        <f t="shared" ca="1" si="115"/>
        <v>0.26274984984441663</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0.84619873047467498</v>
      </c>
      <c r="E336">
        <f t="shared" ca="1" si="115"/>
        <v>0.86895645535771293</v>
      </c>
      <c r="F336">
        <f t="shared" ca="1" si="115"/>
        <v>0.99757735470604025</v>
      </c>
      <c r="G336">
        <f t="shared" ca="1" si="115"/>
        <v>0.16712868750968712</v>
      </c>
      <c r="H336">
        <f t="shared" ca="1" si="115"/>
        <v>0.48909193741158108</v>
      </c>
      <c r="I336">
        <f t="shared" ca="1" si="115"/>
        <v>0.82685002098876847</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0.76083613746597745</v>
      </c>
      <c r="E337">
        <f t="shared" ca="1" si="115"/>
        <v>0.68773204557213707</v>
      </c>
      <c r="F337">
        <f t="shared" ca="1" si="115"/>
        <v>5.5010494560219225E-2</v>
      </c>
      <c r="G337">
        <f t="shared" ca="1" si="115"/>
        <v>0.93093491509722937</v>
      </c>
      <c r="H337">
        <f t="shared" ca="1" si="115"/>
        <v>0.55667698817578881</v>
      </c>
      <c r="I337">
        <f t="shared" ca="1" si="115"/>
        <v>0.42354934890341234</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0.1355142793123264</v>
      </c>
      <c r="E338">
        <f t="shared" ca="1" si="115"/>
        <v>0.4775212187387069</v>
      </c>
      <c r="F338">
        <f t="shared" ca="1" si="115"/>
        <v>0.4405955210086161</v>
      </c>
      <c r="G338">
        <f t="shared" ca="1" si="115"/>
        <v>0.69750168357193165</v>
      </c>
      <c r="H338">
        <f t="shared" ca="1" si="115"/>
        <v>0.98313565386879642</v>
      </c>
      <c r="I338">
        <f t="shared" ca="1" si="115"/>
        <v>1.014136056717263E-2</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1.4644693692367317E-2</v>
      </c>
      <c r="E339">
        <f t="shared" ca="1" si="115"/>
        <v>0.12653863155607881</v>
      </c>
      <c r="F339">
        <f t="shared" ca="1" si="115"/>
        <v>0.80255197118498423</v>
      </c>
      <c r="G339">
        <f t="shared" ca="1" si="115"/>
        <v>0.80965602303134476</v>
      </c>
      <c r="H339">
        <f t="shared" ca="1" si="115"/>
        <v>0.23705554395919748</v>
      </c>
      <c r="I339">
        <f t="shared" ca="1" si="115"/>
        <v>0.97433998892536133</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0.20525886359783851</v>
      </c>
      <c r="E340">
        <f t="shared" ca="1" si="115"/>
        <v>0.14141546875616062</v>
      </c>
      <c r="F340">
        <f t="shared" ca="1" si="115"/>
        <v>0.86986411499722105</v>
      </c>
      <c r="G340">
        <f t="shared" ca="1" si="115"/>
        <v>0.67356848794494262</v>
      </c>
      <c r="H340">
        <f t="shared" ca="1" si="115"/>
        <v>0.16462412487233968</v>
      </c>
      <c r="I340">
        <f t="shared" ca="1" si="115"/>
        <v>0.82114611304386964</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0.71922221640819517</v>
      </c>
      <c r="E341">
        <f t="shared" ca="1" si="115"/>
        <v>0.14067453234094307</v>
      </c>
      <c r="F341">
        <f t="shared" ca="1" si="115"/>
        <v>0.83295165932612802</v>
      </c>
      <c r="G341">
        <f t="shared" ca="1" si="115"/>
        <v>3.9750340362020298E-2</v>
      </c>
      <c r="H341">
        <f t="shared" ca="1" si="115"/>
        <v>0.10173051870004912</v>
      </c>
      <c r="I341">
        <f t="shared" ca="1" si="115"/>
        <v>0.45071219363832848</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0.19633275897764979</v>
      </c>
      <c r="E342">
        <f t="shared" ca="1" si="116"/>
        <v>0.7971019582032578</v>
      </c>
      <c r="F342">
        <f t="shared" ca="1" si="116"/>
        <v>0.6426138024772623</v>
      </c>
      <c r="G342">
        <f t="shared" ca="1" si="116"/>
        <v>0.77223354513373277</v>
      </c>
      <c r="H342">
        <f t="shared" ca="1" si="116"/>
        <v>0.96934273723642383</v>
      </c>
      <c r="I342">
        <f t="shared" ca="1" si="116"/>
        <v>0.30691363921774673</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0.77708555909409704</v>
      </c>
      <c r="E343">
        <f t="shared" ca="1" si="116"/>
        <v>0.85756473662830579</v>
      </c>
      <c r="F343">
        <f t="shared" ca="1" si="116"/>
        <v>0.92426696897686034</v>
      </c>
      <c r="G343">
        <f t="shared" ca="1" si="116"/>
        <v>0.6619491140153978</v>
      </c>
      <c r="H343">
        <f t="shared" ca="1" si="116"/>
        <v>0.23451556817972719</v>
      </c>
      <c r="I343">
        <f t="shared" ca="1" si="116"/>
        <v>0.61934178152050656</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fl3</v>
      </c>
      <c r="AB343" t="s">
        <v>89</v>
      </c>
      <c r="AC343" t="s">
        <v>460</v>
      </c>
      <c r="AD343">
        <v>1</v>
      </c>
      <c r="AE343" t="s">
        <v>130</v>
      </c>
      <c r="AF343">
        <v>70</v>
      </c>
      <c r="AG343">
        <v>49</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젤리아</v>
      </c>
      <c r="AL343">
        <v>1</v>
      </c>
      <c r="AM34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v>
      </c>
      <c r="AN343" t="str">
        <f t="shared" ca="1" si="114"/>
        <v>{"dy":1,"sl":11,"tp":"fl3","vl":"Actor1005","cn":1,"pt":"DI","pp":70,"pr":49}</v>
      </c>
    </row>
    <row r="344" spans="1:40">
      <c r="A344">
        <v>2</v>
      </c>
      <c r="B344">
        <v>11</v>
      </c>
      <c r="C344">
        <f t="shared" si="104"/>
        <v>2</v>
      </c>
      <c r="D344">
        <f t="shared" ca="1" si="116"/>
        <v>0.99901251479533737</v>
      </c>
      <c r="E344">
        <f t="shared" ca="1" si="116"/>
        <v>5.3172411530952868E-2</v>
      </c>
      <c r="F344">
        <f t="shared" ca="1" si="116"/>
        <v>0.94571421384719545</v>
      </c>
      <c r="G344">
        <f t="shared" ca="1" si="116"/>
        <v>0.25983890460650894</v>
      </c>
      <c r="H344">
        <f t="shared" ca="1" si="116"/>
        <v>0.16130081210531522</v>
      </c>
      <c r="I344">
        <f t="shared" ca="1" si="116"/>
        <v>0.1860581961414699</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fl3</v>
      </c>
      <c r="AB344" t="s">
        <v>89</v>
      </c>
      <c r="AC344" t="s">
        <v>460</v>
      </c>
      <c r="AD344">
        <v>1</v>
      </c>
      <c r="AE344" t="s">
        <v>130</v>
      </c>
      <c r="AF344">
        <v>70</v>
      </c>
      <c r="AG344">
        <v>49</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젤리아</v>
      </c>
      <c r="AL344">
        <v>1</v>
      </c>
      <c r="AM34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v>
      </c>
      <c r="AN344" t="str">
        <f t="shared" ca="1" si="114"/>
        <v>{"dy":2,"sl":11,"tp":"fl3","vl":"Actor1005","cn":1,"pt":"DI","pp":70,"pr":49}</v>
      </c>
    </row>
    <row r="345" spans="1:40">
      <c r="A345">
        <v>3</v>
      </c>
      <c r="B345">
        <v>11</v>
      </c>
      <c r="C345">
        <f t="shared" si="104"/>
        <v>2</v>
      </c>
      <c r="D345">
        <f t="shared" ca="1" si="116"/>
        <v>0.81194780127631871</v>
      </c>
      <c r="E345">
        <f t="shared" ca="1" si="116"/>
        <v>0.68154216665945899</v>
      </c>
      <c r="F345">
        <f t="shared" ca="1" si="116"/>
        <v>0.17143863927289471</v>
      </c>
      <c r="G345">
        <f t="shared" ca="1" si="116"/>
        <v>0.31053145475515831</v>
      </c>
      <c r="H345">
        <f t="shared" ca="1" si="116"/>
        <v>0.7662619054994233</v>
      </c>
      <c r="I345">
        <f t="shared" ca="1" si="116"/>
        <v>0.79623735095131531</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fl3</v>
      </c>
      <c r="AB345" t="s">
        <v>89</v>
      </c>
      <c r="AC345" t="s">
        <v>460</v>
      </c>
      <c r="AD345">
        <v>1</v>
      </c>
      <c r="AE345" t="s">
        <v>130</v>
      </c>
      <c r="AF345">
        <v>70</v>
      </c>
      <c r="AG345">
        <v>49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젤리아</v>
      </c>
      <c r="AL345">
        <v>1</v>
      </c>
      <c r="AM34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v>
      </c>
      <c r="AN345" t="str">
        <f t="shared" ca="1" si="114"/>
        <v>{"dy":3,"sl":11,"tp":"fl3","vl":"Actor1005","cn":1,"pt":"DI","pp":70,"pr":49}</v>
      </c>
    </row>
    <row r="346" spans="1:40">
      <c r="A346">
        <v>4</v>
      </c>
      <c r="B346">
        <v>11</v>
      </c>
      <c r="C346">
        <f t="shared" si="104"/>
        <v>2</v>
      </c>
      <c r="D346">
        <f t="shared" ca="1" si="116"/>
        <v>0.3363736549066817</v>
      </c>
      <c r="E346">
        <f t="shared" ca="1" si="116"/>
        <v>0.33216661052867347</v>
      </c>
      <c r="F346">
        <f t="shared" ca="1" si="116"/>
        <v>0.21529752849302497</v>
      </c>
      <c r="G346">
        <f t="shared" ca="1" si="116"/>
        <v>0.61014507872948298</v>
      </c>
      <c r="H346">
        <f t="shared" ca="1" si="116"/>
        <v>0.7194385521921095</v>
      </c>
      <c r="I346">
        <f t="shared" ca="1" si="116"/>
        <v>0.9796142838707006</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v>
      </c>
      <c r="AN346" t="str">
        <f t="shared" ca="1" si="114"/>
        <v>{"dy":4,"sl":11}</v>
      </c>
    </row>
    <row r="347" spans="1:40">
      <c r="A347">
        <v>5</v>
      </c>
      <c r="B347">
        <v>11</v>
      </c>
      <c r="C347">
        <f t="shared" si="104"/>
        <v>2</v>
      </c>
      <c r="D347">
        <f t="shared" ca="1" si="116"/>
        <v>0.53241473991879895</v>
      </c>
      <c r="E347">
        <f t="shared" ca="1" si="116"/>
        <v>0.69820518057063063</v>
      </c>
      <c r="F347">
        <f t="shared" ca="1" si="116"/>
        <v>0.68307390055266171</v>
      </c>
      <c r="G347">
        <f t="shared" ca="1" si="116"/>
        <v>0.11614163183690862</v>
      </c>
      <c r="H347">
        <f t="shared" ca="1" si="116"/>
        <v>0.5941069419464311</v>
      </c>
      <c r="I347">
        <f t="shared" ca="1" si="116"/>
        <v>0.72319582259860016</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v>
      </c>
      <c r="AN347" t="str">
        <f t="shared" ca="1" si="114"/>
        <v>{"dy":5,"sl":11}</v>
      </c>
    </row>
    <row r="348" spans="1:40">
      <c r="A348">
        <v>6</v>
      </c>
      <c r="B348">
        <v>11</v>
      </c>
      <c r="C348">
        <f t="shared" si="104"/>
        <v>2</v>
      </c>
      <c r="D348">
        <f t="shared" ca="1" si="116"/>
        <v>0.91605841097559004</v>
      </c>
      <c r="E348">
        <f t="shared" ca="1" si="116"/>
        <v>0.50712614064968276</v>
      </c>
      <c r="F348">
        <f t="shared" ca="1" si="116"/>
        <v>2.071545956535259E-2</v>
      </c>
      <c r="G348">
        <f t="shared" ca="1" si="116"/>
        <v>0.66046094229107488</v>
      </c>
      <c r="H348">
        <f t="shared" ca="1" si="116"/>
        <v>6.5943417577454033E-2</v>
      </c>
      <c r="I348">
        <f t="shared" ca="1" si="116"/>
        <v>0.90323627729695311</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v>
      </c>
      <c r="AN348" t="str">
        <f t="shared" ca="1" si="114"/>
        <v>{"dy":6,"sl":11}</v>
      </c>
    </row>
    <row r="349" spans="1:40">
      <c r="A349">
        <v>7</v>
      </c>
      <c r="B349">
        <v>11</v>
      </c>
      <c r="C349">
        <f t="shared" si="104"/>
        <v>2</v>
      </c>
      <c r="D349">
        <f t="shared" ca="1" si="116"/>
        <v>0.89630436268064129</v>
      </c>
      <c r="E349">
        <f t="shared" ca="1" si="116"/>
        <v>0.75464913380163379</v>
      </c>
      <c r="F349">
        <f t="shared" ca="1" si="116"/>
        <v>8.4165037970888923E-2</v>
      </c>
      <c r="G349">
        <f t="shared" ca="1" si="116"/>
        <v>0.21089502061239684</v>
      </c>
      <c r="H349">
        <f t="shared" ca="1" si="116"/>
        <v>0.18151809018429799</v>
      </c>
      <c r="I349">
        <f t="shared" ca="1" si="116"/>
        <v>0.59783636002370544</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v>
      </c>
      <c r="AN349" t="str">
        <f t="shared" ca="1" si="114"/>
        <v>{"dy":7,"sl":11}</v>
      </c>
    </row>
    <row r="350" spans="1:40">
      <c r="A350">
        <v>8</v>
      </c>
      <c r="B350">
        <v>11</v>
      </c>
      <c r="C350">
        <f t="shared" si="104"/>
        <v>2</v>
      </c>
      <c r="D350">
        <f t="shared" ca="1" si="116"/>
        <v>0.56501407191165542</v>
      </c>
      <c r="E350">
        <f t="shared" ca="1" si="116"/>
        <v>0.23193416795373123</v>
      </c>
      <c r="F350">
        <f t="shared" ca="1" si="116"/>
        <v>0.25488584908421563</v>
      </c>
      <c r="G350">
        <f t="shared" ca="1" si="116"/>
        <v>0.37469273736205067</v>
      </c>
      <c r="H350">
        <f t="shared" ca="1" si="116"/>
        <v>1.443901962998706E-2</v>
      </c>
      <c r="I350">
        <f t="shared" ca="1" si="116"/>
        <v>0.29580068699586481</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v>
      </c>
      <c r="AN350" t="str">
        <f t="shared" ca="1" si="114"/>
        <v>{"dy":8,"sl":11}</v>
      </c>
    </row>
    <row r="351" spans="1:40">
      <c r="A351">
        <v>9</v>
      </c>
      <c r="B351">
        <v>11</v>
      </c>
      <c r="C351">
        <f t="shared" si="104"/>
        <v>2</v>
      </c>
      <c r="D351">
        <f t="shared" ca="1" si="116"/>
        <v>0.58230285971965456</v>
      </c>
      <c r="E351">
        <f t="shared" ca="1" si="116"/>
        <v>0.1687347489816855</v>
      </c>
      <c r="F351">
        <f t="shared" ca="1" si="116"/>
        <v>0.66342908023719482</v>
      </c>
      <c r="G351">
        <f t="shared" ca="1" si="116"/>
        <v>0.32116931943393257</v>
      </c>
      <c r="H351">
        <f t="shared" ca="1" si="116"/>
        <v>0.18009855184097268</v>
      </c>
      <c r="I351">
        <f t="shared" ca="1" si="116"/>
        <v>0.47031640637046834</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v>
      </c>
      <c r="AN351" t="str">
        <f t="shared" ca="1" si="114"/>
        <v>{"dy":9,"sl":11}</v>
      </c>
    </row>
    <row r="352" spans="1:40">
      <c r="A352">
        <v>10</v>
      </c>
      <c r="B352">
        <v>11</v>
      </c>
      <c r="C352">
        <f t="shared" si="104"/>
        <v>2</v>
      </c>
      <c r="D352">
        <f t="shared" ref="D352:I361" ca="1" si="117">RAND()</f>
        <v>0.49573462551045255</v>
      </c>
      <c r="E352">
        <f t="shared" ca="1" si="117"/>
        <v>0.67931794206958307</v>
      </c>
      <c r="F352">
        <f t="shared" ca="1" si="117"/>
        <v>0.62026129000238239</v>
      </c>
      <c r="G352">
        <f t="shared" ca="1" si="117"/>
        <v>0.78066368210385029</v>
      </c>
      <c r="H352">
        <f t="shared" ca="1" si="117"/>
        <v>0.81305524234257409</v>
      </c>
      <c r="I352">
        <f t="shared" ca="1" si="117"/>
        <v>0.20876198609384089</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v>
      </c>
      <c r="AN352" t="str">
        <f t="shared" ca="1" si="114"/>
        <v>{"dy":10,"sl":11}</v>
      </c>
    </row>
    <row r="353" spans="1:40">
      <c r="A353">
        <v>11</v>
      </c>
      <c r="B353">
        <v>11</v>
      </c>
      <c r="C353">
        <f t="shared" si="104"/>
        <v>2</v>
      </c>
      <c r="D353">
        <f t="shared" ca="1" si="117"/>
        <v>2.2327675477020414E-2</v>
      </c>
      <c r="E353">
        <f t="shared" ca="1" si="117"/>
        <v>0.8857800315364357</v>
      </c>
      <c r="F353">
        <f t="shared" ca="1" si="117"/>
        <v>0.81094353320538215</v>
      </c>
      <c r="G353">
        <f t="shared" ca="1" si="117"/>
        <v>0.10142467729103921</v>
      </c>
      <c r="H353">
        <f t="shared" ca="1" si="117"/>
        <v>0.26405347490586806</v>
      </c>
      <c r="I353">
        <f t="shared" ca="1" si="117"/>
        <v>0.84672174102631659</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v>
      </c>
      <c r="AN353" t="str">
        <f t="shared" ca="1" si="114"/>
        <v>{"dy":11,"sl":11}</v>
      </c>
    </row>
    <row r="354" spans="1:40">
      <c r="A354">
        <v>12</v>
      </c>
      <c r="B354">
        <v>11</v>
      </c>
      <c r="C354">
        <f t="shared" si="104"/>
        <v>2</v>
      </c>
      <c r="D354">
        <f t="shared" ca="1" si="117"/>
        <v>0.49158640894650751</v>
      </c>
      <c r="E354">
        <f t="shared" ca="1" si="117"/>
        <v>0.31794292166721771</v>
      </c>
      <c r="F354">
        <f t="shared" ca="1" si="117"/>
        <v>0.20031873741336148</v>
      </c>
      <c r="G354">
        <f t="shared" ca="1" si="117"/>
        <v>0.25542162705116178</v>
      </c>
      <c r="H354">
        <f t="shared" ca="1" si="117"/>
        <v>0.60460345078085198</v>
      </c>
      <c r="I354">
        <f t="shared" ca="1" si="117"/>
        <v>0.17336144843226586</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v>
      </c>
      <c r="AN354" t="str">
        <f t="shared" ca="1" si="114"/>
        <v>{"dy":12,"sl":11}</v>
      </c>
    </row>
    <row r="355" spans="1:40">
      <c r="A355">
        <v>13</v>
      </c>
      <c r="B355">
        <v>11</v>
      </c>
      <c r="C355">
        <f t="shared" si="104"/>
        <v>2</v>
      </c>
      <c r="D355">
        <f t="shared" ca="1" si="117"/>
        <v>0.38785451501419987</v>
      </c>
      <c r="E355">
        <f t="shared" ca="1" si="117"/>
        <v>0.82895318945723628</v>
      </c>
      <c r="F355">
        <f t="shared" ca="1" si="117"/>
        <v>0.76180619290501939</v>
      </c>
      <c r="G355">
        <f t="shared" ca="1" si="117"/>
        <v>0.80262562660480974</v>
      </c>
      <c r="H355">
        <f t="shared" ca="1" si="117"/>
        <v>0.52423888924858109</v>
      </c>
      <c r="I355">
        <f t="shared" ca="1" si="117"/>
        <v>7.4590371252810428E-2</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v>
      </c>
      <c r="AN355" t="str">
        <f t="shared" ca="1" si="114"/>
        <v>{"dy":13,"sl":11}</v>
      </c>
    </row>
    <row r="356" spans="1:40">
      <c r="A356">
        <v>14</v>
      </c>
      <c r="B356">
        <v>11</v>
      </c>
      <c r="C356">
        <f t="shared" si="104"/>
        <v>2</v>
      </c>
      <c r="D356">
        <f t="shared" ca="1" si="117"/>
        <v>0.85351350591613617</v>
      </c>
      <c r="E356">
        <f t="shared" ca="1" si="117"/>
        <v>0.33197862317251503</v>
      </c>
      <c r="F356">
        <f t="shared" ca="1" si="117"/>
        <v>0.37195307301599045</v>
      </c>
      <c r="G356">
        <f t="shared" ca="1" si="117"/>
        <v>0.75638156953506641</v>
      </c>
      <c r="H356">
        <f t="shared" ca="1" si="117"/>
        <v>0.32530370554563204</v>
      </c>
      <c r="I356">
        <f t="shared" ca="1" si="117"/>
        <v>0.57437642367571051</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v>
      </c>
      <c r="AN356" t="str">
        <f t="shared" ca="1" si="114"/>
        <v>{"dy":14,"sl":11}</v>
      </c>
    </row>
    <row r="357" spans="1:40">
      <c r="A357">
        <v>15</v>
      </c>
      <c r="B357">
        <v>11</v>
      </c>
      <c r="C357">
        <f t="shared" si="104"/>
        <v>2</v>
      </c>
      <c r="D357">
        <f t="shared" ca="1" si="117"/>
        <v>0.10186694696140974</v>
      </c>
      <c r="E357">
        <f t="shared" ca="1" si="117"/>
        <v>2.1534022826460331E-2</v>
      </c>
      <c r="F357">
        <f t="shared" ca="1" si="117"/>
        <v>0.93542729015655879</v>
      </c>
      <c r="G357">
        <f t="shared" ca="1" si="117"/>
        <v>0.44055388923573846</v>
      </c>
      <c r="H357">
        <f t="shared" ca="1" si="117"/>
        <v>5.7309815271043507E-2</v>
      </c>
      <c r="I357">
        <f t="shared" ca="1" si="117"/>
        <v>0.56091662444655821</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v>
      </c>
      <c r="AN357" t="str">
        <f t="shared" ca="1" si="114"/>
        <v>{"dy":15,"sl":11}</v>
      </c>
    </row>
    <row r="358" spans="1:40">
      <c r="A358">
        <v>16</v>
      </c>
      <c r="B358">
        <v>11</v>
      </c>
      <c r="C358">
        <f t="shared" si="104"/>
        <v>2</v>
      </c>
      <c r="D358">
        <f t="shared" ca="1" si="117"/>
        <v>0.24267513548512998</v>
      </c>
      <c r="E358">
        <f t="shared" ca="1" si="117"/>
        <v>0.23711673469087813</v>
      </c>
      <c r="F358">
        <f t="shared" ca="1" si="117"/>
        <v>0.4592230702164255</v>
      </c>
      <c r="G358">
        <f t="shared" ca="1" si="117"/>
        <v>0.18967185610733217</v>
      </c>
      <c r="H358">
        <f t="shared" ca="1" si="117"/>
        <v>0.69258767791159426</v>
      </c>
      <c r="I358">
        <f t="shared" ca="1" si="117"/>
        <v>0.42533276645431184</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v>
      </c>
      <c r="AN358" t="str">
        <f t="shared" ca="1" si="114"/>
        <v>{"dy":16,"sl":11}</v>
      </c>
    </row>
    <row r="359" spans="1:40">
      <c r="A359">
        <v>17</v>
      </c>
      <c r="B359">
        <v>11</v>
      </c>
      <c r="C359">
        <f t="shared" si="104"/>
        <v>2</v>
      </c>
      <c r="D359">
        <f t="shared" ca="1" si="117"/>
        <v>0.65031871595961788</v>
      </c>
      <c r="E359">
        <f t="shared" ca="1" si="117"/>
        <v>0.28160979614638404</v>
      </c>
      <c r="F359">
        <f t="shared" ca="1" si="117"/>
        <v>0.1044244902897753</v>
      </c>
      <c r="G359">
        <f t="shared" ca="1" si="117"/>
        <v>0.70619180313245655</v>
      </c>
      <c r="H359">
        <f t="shared" ca="1" si="117"/>
        <v>0.94236282430341611</v>
      </c>
      <c r="I359">
        <f t="shared" ca="1" si="117"/>
        <v>0.47623700427891036</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v>
      </c>
      <c r="AN359" t="str">
        <f t="shared" ca="1" si="114"/>
        <v>{"dy":17,"sl":11}</v>
      </c>
    </row>
    <row r="360" spans="1:40">
      <c r="A360">
        <v>18</v>
      </c>
      <c r="B360">
        <v>11</v>
      </c>
      <c r="C360">
        <f t="shared" si="104"/>
        <v>2</v>
      </c>
      <c r="D360">
        <f t="shared" ca="1" si="117"/>
        <v>0.68252664434538679</v>
      </c>
      <c r="E360">
        <f t="shared" ca="1" si="117"/>
        <v>0.20222533636394702</v>
      </c>
      <c r="F360">
        <f t="shared" ca="1" si="117"/>
        <v>0.97846657565245954</v>
      </c>
      <c r="G360">
        <f t="shared" ca="1" si="117"/>
        <v>0.35109466252477162</v>
      </c>
      <c r="H360">
        <f t="shared" ca="1" si="117"/>
        <v>0.31211925368704829</v>
      </c>
      <c r="I360">
        <f t="shared" ca="1" si="117"/>
        <v>0.91810128062789031</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v>
      </c>
      <c r="AN360" t="str">
        <f t="shared" ca="1" si="114"/>
        <v>{"dy":18,"sl":11}</v>
      </c>
    </row>
    <row r="361" spans="1:40">
      <c r="A361">
        <v>19</v>
      </c>
      <c r="B361">
        <v>11</v>
      </c>
      <c r="C361">
        <f t="shared" si="104"/>
        <v>2</v>
      </c>
      <c r="D361">
        <f t="shared" ca="1" si="117"/>
        <v>6.3479153208385486E-2</v>
      </c>
      <c r="E361">
        <f t="shared" ca="1" si="117"/>
        <v>0.23893047004111656</v>
      </c>
      <c r="F361">
        <f t="shared" ca="1" si="117"/>
        <v>0.62793473682174283</v>
      </c>
      <c r="G361">
        <f t="shared" ca="1" si="117"/>
        <v>0.47378838141647039</v>
      </c>
      <c r="H361">
        <f t="shared" ca="1" si="117"/>
        <v>0.22971565288962181</v>
      </c>
      <c r="I361">
        <f t="shared" ca="1" si="117"/>
        <v>0.16281049590349839</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0.34218281122589478</v>
      </c>
      <c r="E362">
        <f t="shared" ca="1" si="118"/>
        <v>7.007853838465361E-2</v>
      </c>
      <c r="F362">
        <f t="shared" ca="1" si="118"/>
        <v>0.35761321825903025</v>
      </c>
      <c r="G362">
        <f t="shared" ca="1" si="118"/>
        <v>6.4014458195342017E-2</v>
      </c>
      <c r="H362">
        <f t="shared" ca="1" si="118"/>
        <v>0.17054190798481039</v>
      </c>
      <c r="I362">
        <f t="shared" ca="1" si="118"/>
        <v>0.89705346998049296</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0.13673350474055368</v>
      </c>
      <c r="E363">
        <f t="shared" ca="1" si="118"/>
        <v>3.0770289804716189E-2</v>
      </c>
      <c r="F363">
        <f t="shared" ca="1" si="118"/>
        <v>0.77256872197727344</v>
      </c>
      <c r="G363">
        <f t="shared" ca="1" si="118"/>
        <v>0.50316228616027303</v>
      </c>
      <c r="H363">
        <f t="shared" ca="1" si="118"/>
        <v>4.9149190650086383E-2</v>
      </c>
      <c r="I363">
        <f t="shared" ca="1" si="118"/>
        <v>0.61266480605733631</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0.65544717623800974</v>
      </c>
      <c r="E364">
        <f t="shared" ca="1" si="118"/>
        <v>0.98011750604212666</v>
      </c>
      <c r="F364">
        <f t="shared" ca="1" si="118"/>
        <v>0.10900033623005667</v>
      </c>
      <c r="G364">
        <f t="shared" ca="1" si="118"/>
        <v>0.2264569133544877</v>
      </c>
      <c r="H364">
        <f t="shared" ca="1" si="118"/>
        <v>0.34728272211890687</v>
      </c>
      <c r="I364">
        <f t="shared" ca="1" si="118"/>
        <v>0.87897525082433936</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0.12838442657968063</v>
      </c>
      <c r="E365">
        <f t="shared" ca="1" si="118"/>
        <v>0.96931881123531549</v>
      </c>
      <c r="F365">
        <f t="shared" ca="1" si="118"/>
        <v>0.10777075889390852</v>
      </c>
      <c r="G365">
        <f t="shared" ca="1" si="118"/>
        <v>0.80670741883231001</v>
      </c>
      <c r="H365">
        <f t="shared" ca="1" si="118"/>
        <v>0.88710962938981164</v>
      </c>
      <c r="I365">
        <f t="shared" ca="1" si="118"/>
        <v>0.60295124818720847</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0.2530285153176518</v>
      </c>
      <c r="E366">
        <f t="shared" ca="1" si="118"/>
        <v>0.20685697180728835</v>
      </c>
      <c r="F366">
        <f t="shared" ca="1" si="118"/>
        <v>4.9631240122480103E-2</v>
      </c>
      <c r="G366">
        <f t="shared" ca="1" si="118"/>
        <v>0.83956735153171091</v>
      </c>
      <c r="H366">
        <f t="shared" ca="1" si="118"/>
        <v>0.94629906322709967</v>
      </c>
      <c r="I366">
        <f t="shared" ca="1" si="118"/>
        <v>4.0563252003932626E-2</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7.251905167358319E-2</v>
      </c>
      <c r="E367">
        <f t="shared" ca="1" si="118"/>
        <v>0.44301145468213565</v>
      </c>
      <c r="F367">
        <f t="shared" ca="1" si="118"/>
        <v>0.74548984197736956</v>
      </c>
      <c r="G367">
        <f t="shared" ca="1" si="118"/>
        <v>0.31795550647724047</v>
      </c>
      <c r="H367">
        <f t="shared" ca="1" si="118"/>
        <v>0.63760272801660967</v>
      </c>
      <c r="I367">
        <f t="shared" ca="1" si="118"/>
        <v>0.87549483059490574</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0.55940661372373679</v>
      </c>
      <c r="E368">
        <f t="shared" ca="1" si="118"/>
        <v>0.60233448992855321</v>
      </c>
      <c r="F368">
        <f t="shared" ca="1" si="118"/>
        <v>2.0295149100212684E-2</v>
      </c>
      <c r="G368">
        <f t="shared" ca="1" si="118"/>
        <v>0.46945479754536013</v>
      </c>
      <c r="H368">
        <f t="shared" ca="1" si="118"/>
        <v>0.91387911786048059</v>
      </c>
      <c r="I368">
        <f t="shared" ca="1" si="118"/>
        <v>0.18619507851857475</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0.27842064613419359</v>
      </c>
      <c r="E369">
        <f t="shared" ca="1" si="118"/>
        <v>0.86202880903553203</v>
      </c>
      <c r="F369">
        <f t="shared" ca="1" si="118"/>
        <v>0.45157876789909435</v>
      </c>
      <c r="G369">
        <f t="shared" ca="1" si="118"/>
        <v>0.360410056879237</v>
      </c>
      <c r="H369">
        <f t="shared" ca="1" si="118"/>
        <v>0.77392747208790669</v>
      </c>
      <c r="I369">
        <f t="shared" ca="1" si="118"/>
        <v>0.39297296520327563</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0.40542336359952069</v>
      </c>
      <c r="E370">
        <f t="shared" ca="1" si="118"/>
        <v>0.82189368550412023</v>
      </c>
      <c r="F370">
        <f t="shared" ca="1" si="118"/>
        <v>0.18655756816079883</v>
      </c>
      <c r="G370">
        <f t="shared" ca="1" si="118"/>
        <v>0.51459528784222863</v>
      </c>
      <c r="H370">
        <f t="shared" ca="1" si="118"/>
        <v>0.1749132426374409</v>
      </c>
      <c r="I370">
        <f t="shared" ca="1" si="118"/>
        <v>0.11070325791374502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0.39268406288401791</v>
      </c>
      <c r="E371">
        <f t="shared" ca="1" si="118"/>
        <v>0.65653110690571082</v>
      </c>
      <c r="F371">
        <f t="shared" ca="1" si="118"/>
        <v>0.77239530861216121</v>
      </c>
      <c r="G371">
        <f t="shared" ca="1" si="118"/>
        <v>0.25528680868804721</v>
      </c>
      <c r="H371">
        <f t="shared" ca="1" si="118"/>
        <v>0.47187548445039962</v>
      </c>
      <c r="I371">
        <f t="shared" ca="1" si="118"/>
        <v>1.3593307733341109E-2</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0.61565646528310036</v>
      </c>
      <c r="E372">
        <f t="shared" ca="1" si="118"/>
        <v>0.18428836454908604</v>
      </c>
      <c r="F372">
        <f t="shared" ca="1" si="118"/>
        <v>0.14680074121507458</v>
      </c>
      <c r="G372">
        <f t="shared" ca="1" si="118"/>
        <v>0.50263116249177597</v>
      </c>
      <c r="H372">
        <f t="shared" ca="1" si="118"/>
        <v>0.30978510371143286</v>
      </c>
      <c r="I372">
        <f t="shared" ca="1" si="118"/>
        <v>0.17393016548038964</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0.75496954216038881</v>
      </c>
      <c r="E373">
        <f t="shared" ca="1" si="118"/>
        <v>0.13017861741553871</v>
      </c>
      <c r="F373">
        <f t="shared" ca="1" si="118"/>
        <v>0.39774102081917162</v>
      </c>
      <c r="G373">
        <f t="shared" ca="1" si="118"/>
        <v>0.72971801308215123</v>
      </c>
      <c r="H373">
        <f t="shared" ca="1" si="118"/>
        <v>0.58505968604375647</v>
      </c>
      <c r="I373">
        <f t="shared" ca="1" si="118"/>
        <v>0.33837390775131737</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20" activePane="bottomLeft" state="frozen"/>
      <selection pane="bottomLeft" activeCell="T28" sqref="T28"/>
    </sheetView>
    <sheetView workbookViewId="1">
      <pane ySplit="1" topLeftCell="A2" activePane="bottomLeft" state="frozen"/>
      <selection pane="bottomLeft" activeCell="A8" sqref="A8"/>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363</v>
      </c>
      <c r="D1" t="s">
        <v>328</v>
      </c>
      <c r="E1" t="s">
        <v>368</v>
      </c>
      <c r="F1" t="s">
        <v>315</v>
      </c>
      <c r="G1" t="s">
        <v>320</v>
      </c>
      <c r="H1" t="s">
        <v>321</v>
      </c>
      <c r="I1" t="s">
        <v>316</v>
      </c>
      <c r="J1" t="s">
        <v>317</v>
      </c>
      <c r="K1" t="s">
        <v>318</v>
      </c>
      <c r="L1" t="s">
        <v>319</v>
      </c>
      <c r="M1" t="s">
        <v>322</v>
      </c>
      <c r="N1" t="s">
        <v>323</v>
      </c>
      <c r="O1" t="s">
        <v>324</v>
      </c>
      <c r="P1" t="s">
        <v>325</v>
      </c>
      <c r="Q1" t="s">
        <v>326</v>
      </c>
      <c r="R1" t="s">
        <v>327</v>
      </c>
      <c r="S1" t="s">
        <v>365</v>
      </c>
      <c r="T1" t="s">
        <v>364</v>
      </c>
      <c r="U1" t="s">
        <v>369</v>
      </c>
      <c r="V1" t="s">
        <v>370</v>
      </c>
      <c r="X1" t="s">
        <v>371</v>
      </c>
      <c r="Z1" t="s">
        <v>359</v>
      </c>
      <c r="AA1" t="s">
        <v>360</v>
      </c>
      <c r="AC1" t="s">
        <v>361</v>
      </c>
      <c r="AD1" t="s">
        <v>362</v>
      </c>
    </row>
    <row r="2" spans="1:30">
      <c r="A2">
        <v>1</v>
      </c>
      <c r="B2">
        <v>1</v>
      </c>
      <c r="C2" t="str">
        <f t="shared" ref="C2:C34" ca="1" si="0">VLOOKUP(RANDBETWEEN(1,COUNTA(Z:Z)-1),Z:AA,2,0)</f>
        <v>Actor1029m</v>
      </c>
      <c r="D2" t="str">
        <f>IF(ISBLANK(F2),"",
IFERROR(VLOOKUP(F2,[2]ActorTable!$A:$H,MATCH("이름참고",[2]ActorTable!$1:$1,0),0),"캐릭터없음"))</f>
        <v>클레타</v>
      </c>
      <c r="E2" t="str">
        <f t="shared" ref="E2:E37" si="1">IF(AND(B2=1,NOT(ISBLANK(F2))),
IF(F2=F3,"같음",""),"")</f>
        <v/>
      </c>
      <c r="F2" t="s">
        <v>455</v>
      </c>
      <c r="G2">
        <v>3</v>
      </c>
      <c r="H2">
        <v>6</v>
      </c>
      <c r="I2">
        <v>15</v>
      </c>
      <c r="J2">
        <v>0</v>
      </c>
      <c r="K2">
        <v>0</v>
      </c>
      <c r="L2">
        <v>0</v>
      </c>
      <c r="M2">
        <v>0</v>
      </c>
      <c r="N2">
        <v>0</v>
      </c>
      <c r="O2">
        <v>0</v>
      </c>
      <c r="P2">
        <v>0</v>
      </c>
      <c r="Q2">
        <v>18</v>
      </c>
      <c r="R2">
        <v>232</v>
      </c>
      <c r="S2" t="str">
        <f>IFERROR(VLOOKUP(R2,[2]WingLookTable!$A:$B,2,0),"캐릭터없음")</f>
        <v>Wing_MultiOtherOtherStripeSlow</v>
      </c>
      <c r="T2">
        <f t="shared" ref="T2:T34" ca="1" si="2">VLOOKUP(RANDBETWEEN(1,COUNTA(AC:AC)-1),AC:AD,2,0)</f>
        <v>300</v>
      </c>
      <c r="U2" t="str">
        <f t="shared" ref="U2:U65" ca="1" si="3">IF(ROW()=2,V2,OFFSET(U2,-1,0)&amp;IF(LEN(V2)=0,"",","&amp;V2))</f>
        <v>{"dy":1,"sl":1,"id":"Actor0240m","stats":{"tr":3,"trp":6,"str":15,"dex":0,"int":0,"vit":0,"train":0,"wgGr0":0,"wgGr1":0,"wgGr2":0,"wgGr3":18,"wgLk":232}}</v>
      </c>
      <c r="V2" t="str">
        <f t="shared" ref="V2:V34"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{"dy":1,"sl":1,"id":"Actor0240m","stats":{"tr":3,"trp":6,"str":15,"dex":0,"int":0,"vit":0,"train":0,"wgGr0":0,"wgGr1":0,"wgGr2":0,"wgGr3":18,"wgLk":232}}</v>
      </c>
      <c r="X2" t="str">
        <f ca="1">"["&amp;
IF(LEFT(OFFSET(U1,COUNTA(U:U)-1,0),1)=",",SUBSTITUTE(OFFSET(U1,COUNTA(U:U)-1,0),",","",1),OFFSET(U1,COUNTA(U:U)-1,0))
&amp;"]"</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Z2">
        <v>1</v>
      </c>
      <c r="AA2" t="s">
        <v>329</v>
      </c>
      <c r="AC2">
        <v>1</v>
      </c>
      <c r="AD2">
        <v>101</v>
      </c>
    </row>
    <row r="3" spans="1:30">
      <c r="A3">
        <v>1</v>
      </c>
      <c r="B3">
        <v>2</v>
      </c>
      <c r="C3" t="str">
        <f t="shared" ca="1" si="0"/>
        <v>Actor1109m</v>
      </c>
      <c r="D3" t="str">
        <f>IF(ISBLANK(F3),"",
IFERROR(VLOOKUP(F3,[2]ActorTable!$A:$H,MATCH("이름참고",[2]ActorTable!$1:$1,0),0),"캐릭터없음"))</f>
        <v>원더</v>
      </c>
      <c r="E3" t="str">
        <f>IF(AND(B3=1,NOT(ISBLANK(F3))),
IF(F3=F5,"같음",""),"")</f>
        <v/>
      </c>
      <c r="F3" t="s">
        <v>458</v>
      </c>
      <c r="G3">
        <v>3</v>
      </c>
      <c r="H3">
        <v>6</v>
      </c>
      <c r="I3">
        <v>7</v>
      </c>
      <c r="J3">
        <v>8</v>
      </c>
      <c r="K3">
        <v>0</v>
      </c>
      <c r="L3">
        <v>0</v>
      </c>
      <c r="M3">
        <v>0</v>
      </c>
      <c r="N3">
        <v>0</v>
      </c>
      <c r="O3">
        <v>0</v>
      </c>
      <c r="P3">
        <v>0</v>
      </c>
      <c r="Q3">
        <v>18</v>
      </c>
      <c r="R3">
        <v>129</v>
      </c>
      <c r="S3" t="str">
        <f>IFERROR(VLOOKUP(R3,[2]WingLookTable!$A:$B,2,0),"캐릭터없음")</f>
        <v>Wing_CyanOtherBeeStripeFast</v>
      </c>
      <c r="T3">
        <f t="shared" ca="1" si="2"/>
        <v>315</v>
      </c>
      <c r="U3" t="str">
        <f t="shared" ca="1" si="3"/>
        <v>{"dy":1,"sl":1,"id":"Actor0240m","stats":{"tr":3,"trp":6,"str":15,"dex":0,"int":0,"vit":0,"train":0,"wgGr0":0,"wgGr1":0,"wgGr2":0,"wgGr3":18,"wgLk":232}},{"dy":1,"sl":2,"id":"Actor2128m","stats":{"tr":3,"trp":6,"str":7,"dex":8,"int":0,"vit":0,"train":0,"wgGr0":0,"wgGr1":0,"wgGr2":0,"wgGr3":18,"wgLk":129}}</v>
      </c>
      <c r="V3" t="str">
        <f t="shared" si="4"/>
        <v>{"dy":1,"sl":2,"id":"Actor2128m","stats":{"tr":3,"trp":6,"str":7,"dex":8,"int":0,"vit":0,"train":0,"wgGr0":0,"wgGr1":0,"wgGr2":0,"wgGr3":18,"wgLk":129}}</v>
      </c>
      <c r="Z3">
        <v>2</v>
      </c>
      <c r="AA3" t="s">
        <v>330</v>
      </c>
      <c r="AC3">
        <v>2</v>
      </c>
      <c r="AD3">
        <v>105</v>
      </c>
    </row>
    <row r="4" spans="1:30">
      <c r="A4">
        <v>1</v>
      </c>
      <c r="B4">
        <v>3</v>
      </c>
      <c r="C4" t="str">
        <f t="shared" ref="C4" ca="1" si="5">VLOOKUP(RANDBETWEEN(1,COUNTA(Z:Z)-1),Z:AA,2,0)</f>
        <v>Actor3117m</v>
      </c>
      <c r="D4" t="str">
        <f>IF(ISBLANK(F4),"",
IFERROR(VLOOKUP(F4,[2]ActorTable!$A:$H,MATCH("이름참고",[2]ActorTable!$1:$1,0),0),"캐릭터없음"))</f>
        <v>젤리아</v>
      </c>
      <c r="E4" t="str">
        <f>IF(AND(B4=1,NOT(ISBLANK(F4))),
IF(F4=F6,"같음",""),"")</f>
        <v/>
      </c>
      <c r="F4" t="s">
        <v>395</v>
      </c>
      <c r="G4">
        <v>3</v>
      </c>
      <c r="H4">
        <v>6</v>
      </c>
      <c r="I4">
        <v>0</v>
      </c>
      <c r="J4">
        <v>7</v>
      </c>
      <c r="K4">
        <v>0</v>
      </c>
      <c r="L4">
        <v>8</v>
      </c>
      <c r="M4">
        <v>0</v>
      </c>
      <c r="N4">
        <v>0</v>
      </c>
      <c r="O4">
        <v>0</v>
      </c>
      <c r="P4">
        <v>0</v>
      </c>
      <c r="Q4">
        <v>18</v>
      </c>
      <c r="R4">
        <v>256</v>
      </c>
      <c r="S4" t="str">
        <f>IFERROR(VLOOKUP(R4,[2]WingLookTable!$A:$B,2,0),"캐릭터없음")</f>
        <v>Wing_SkyFullNoiseOtherFast</v>
      </c>
      <c r="T4">
        <f t="shared" ref="T4" ca="1" si="6">VLOOKUP(RANDBETWEEN(1,COUNTA(AC:AC)-1),AC:AD,2,0)</f>
        <v>223</v>
      </c>
      <c r="U4" t="str">
        <f t="shared" ref="U4" ca="1" si="7">IF(ROW()=2,V4,OFFSET(U4,-1,0)&amp;IF(LEN(V4)=0,"",","&amp;V4))</f>
        <v>{"dy":1,"sl":1,"id":"Actor0240m","stats":{"tr":3,"trp":6,"str":15,"dex":0,"int":0,"vit":0,"train":0,"wgGr0":0,"wgGr1":0,"wgGr2":0,"wgGr3":18,"wgLk":232}},{"dy":1,"sl":2,"id":"Actor2128m","stats":{"tr":3,"trp":6,"str":7,"dex":8,"int":0,"vit":0,"train":0,"wgGr0":0,"wgGr1":0,"wgGr2":0,"wgGr3":18,"wgLk":129}},{"dy":1,"sl":3,"id":"Actor1005m","stats":{"tr":3,"trp":6,"str":0,"dex":7,"int":0,"vit":8,"train":0,"wgGr0":0,"wgGr1":0,"wgGr2":0,"wgGr3":18,"wgLk":256}}</v>
      </c>
      <c r="V4" t="str">
        <f t="shared" ref="V4" si="8">"{"""&amp;A$1&amp;""":"&amp;A4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{"dy":1,"sl":3,"id":"Actor1005m","stats":{"tr":3,"trp":6,"str":0,"dex":7,"int":0,"vit":8,"train":0,"wgGr0":0,"wgGr1":0,"wgGr2":0,"wgGr3":18,"wgLk":256}}</v>
      </c>
      <c r="Z4">
        <v>3</v>
      </c>
      <c r="AA4" t="s">
        <v>331</v>
      </c>
      <c r="AC4">
        <v>3</v>
      </c>
      <c r="AD4">
        <v>109</v>
      </c>
    </row>
    <row r="5" spans="1:30">
      <c r="A5">
        <v>2</v>
      </c>
      <c r="B5">
        <v>1</v>
      </c>
      <c r="C5" t="str">
        <f t="shared" ca="1" si="0"/>
        <v>Actor2010m</v>
      </c>
      <c r="D5" t="str">
        <f>IF(ISBLANK(F5),"",
IFERROR(VLOOKUP(F5,[2]ActorTable!$A:$H,MATCH("이름참고",[2]ActorTable!$1:$1,0),0),"캐릭터없음"))</f>
        <v>카츄진</v>
      </c>
      <c r="E5" t="str">
        <f t="shared" si="1"/>
        <v/>
      </c>
      <c r="F5" t="s">
        <v>372</v>
      </c>
      <c r="G5">
        <v>3</v>
      </c>
      <c r="H5">
        <v>6</v>
      </c>
      <c r="I5">
        <v>0</v>
      </c>
      <c r="J5">
        <v>15</v>
      </c>
      <c r="K5">
        <v>0</v>
      </c>
      <c r="L5">
        <v>0</v>
      </c>
      <c r="M5">
        <v>0</v>
      </c>
      <c r="N5">
        <v>0</v>
      </c>
      <c r="O5">
        <v>0</v>
      </c>
      <c r="P5">
        <v>0</v>
      </c>
      <c r="Q5">
        <v>18</v>
      </c>
      <c r="R5">
        <v>252</v>
      </c>
      <c r="S5" t="str">
        <f>IFERROR(VLOOKUP(R5,[2]WingLookTable!$A:$B,2,0),"캐릭터없음")</f>
        <v>Wing_RedSineFullOtherFast</v>
      </c>
      <c r="T5">
        <f t="shared" ca="1" si="2"/>
        <v>248</v>
      </c>
      <c r="U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v>
      </c>
      <c r="V5" t="str">
        <f t="shared" si="4"/>
        <v>{"dy":2,"sl":1,"id":"Actor3117m","stats":{"tr":3,"trp":6,"str":0,"dex":15,"int":0,"vit":0,"train":0,"wgGr0":0,"wgGr1":0,"wgGr2":0,"wgGr3":18,"wgLk":252}}</v>
      </c>
      <c r="Z5">
        <v>4</v>
      </c>
      <c r="AA5" t="s">
        <v>332</v>
      </c>
      <c r="AC5">
        <v>4</v>
      </c>
      <c r="AD5">
        <v>113</v>
      </c>
    </row>
    <row r="6" spans="1:30">
      <c r="A6">
        <v>2</v>
      </c>
      <c r="B6">
        <v>2</v>
      </c>
      <c r="C6" t="str">
        <f t="shared" ca="1" si="0"/>
        <v>Actor3231m</v>
      </c>
      <c r="D6" t="str">
        <f>IF(ISBLANK(F6),"",
IFERROR(VLOOKUP(F6,[2]ActorTable!$A:$H,MATCH("이름참고",[2]ActorTable!$1:$1,0),0),"캐릭터없음"))</f>
        <v>러센트</v>
      </c>
      <c r="E6" t="str">
        <f t="shared" si="1"/>
        <v/>
      </c>
      <c r="F6" t="s">
        <v>468</v>
      </c>
      <c r="G6">
        <v>3</v>
      </c>
      <c r="H6">
        <v>6</v>
      </c>
      <c r="I6">
        <v>0</v>
      </c>
      <c r="J6">
        <v>0</v>
      </c>
      <c r="K6">
        <v>15</v>
      </c>
      <c r="L6">
        <v>0</v>
      </c>
      <c r="M6">
        <v>0</v>
      </c>
      <c r="N6">
        <v>0</v>
      </c>
      <c r="O6">
        <v>0</v>
      </c>
      <c r="P6">
        <v>0</v>
      </c>
      <c r="Q6">
        <v>18</v>
      </c>
      <c r="R6">
        <v>303</v>
      </c>
      <c r="S6" t="str">
        <f>IFERROR(VLOOKUP(R6,[2]WingLookTable!$A:$B,2,0),"캐릭터없음")</f>
        <v>Wing_DustFireOtherOtherStripeFast</v>
      </c>
      <c r="T6">
        <f t="shared" ca="1" si="2"/>
        <v>312</v>
      </c>
      <c r="U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v>
      </c>
      <c r="V6" t="str">
        <f t="shared" si="4"/>
        <v>{"dy":2,"sl":2,"id":"Actor0024m","stats":{"tr":3,"trp":6,"str":0,"dex":0,"int":15,"vit":0,"train":0,"wgGr0":0,"wgGr1":0,"wgGr2":0,"wgGr3":18,"wgLk":303}}</v>
      </c>
      <c r="Z6">
        <v>5</v>
      </c>
      <c r="AA6" t="s">
        <v>333</v>
      </c>
      <c r="AC6">
        <v>5</v>
      </c>
      <c r="AD6">
        <v>117</v>
      </c>
    </row>
    <row r="7" spans="1:30">
      <c r="A7">
        <v>3</v>
      </c>
      <c r="B7">
        <v>1</v>
      </c>
      <c r="C7" t="str">
        <f t="shared" ca="1" si="0"/>
        <v>Actor0030m</v>
      </c>
      <c r="D7" t="str">
        <f>IF(ISBLANK(F7),"",
IFERROR(VLOOKUP(F7,[2]ActorTable!$A:$H,MATCH("이름참고",[2]ActorTable!$1:$1,0),0),"캐릭터없음"))</f>
        <v>슬로니카</v>
      </c>
      <c r="E7" t="str">
        <f t="shared" si="1"/>
        <v/>
      </c>
      <c r="F7" t="s">
        <v>469</v>
      </c>
      <c r="G7">
        <v>3</v>
      </c>
      <c r="H7">
        <v>6</v>
      </c>
      <c r="I7">
        <v>0</v>
      </c>
      <c r="J7">
        <v>0</v>
      </c>
      <c r="K7">
        <v>15</v>
      </c>
      <c r="L7">
        <v>0</v>
      </c>
      <c r="M7">
        <v>0</v>
      </c>
      <c r="N7">
        <v>0</v>
      </c>
      <c r="O7">
        <v>0</v>
      </c>
      <c r="P7">
        <v>0</v>
      </c>
      <c r="Q7">
        <v>18</v>
      </c>
      <c r="R7">
        <v>352</v>
      </c>
      <c r="S7" t="str">
        <f>IFERROR(VLOOKUP(R7,[2]WingLookTable!$A:$B,2,0),"캐릭터없음")</f>
        <v>Wing_GreenOtherOtherFullFast</v>
      </c>
      <c r="T7">
        <f t="shared" ca="1" si="2"/>
        <v>276</v>
      </c>
      <c r="U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v>
      </c>
      <c r="V7" t="str">
        <f t="shared" si="4"/>
        <v>{"dy":3,"sl":1,"id":"Actor3114m","stats":{"tr":3,"trp":6,"str":0,"dex":0,"int":15,"vit":0,"train":0,"wgGr0":0,"wgGr1":0,"wgGr2":0,"wgGr3":18,"wgLk":352}}</v>
      </c>
      <c r="Z7">
        <v>6</v>
      </c>
      <c r="AA7" t="s">
        <v>334</v>
      </c>
      <c r="AC7">
        <v>6</v>
      </c>
      <c r="AD7">
        <v>121</v>
      </c>
    </row>
    <row r="8" spans="1:30">
      <c r="A8">
        <v>3</v>
      </c>
      <c r="B8">
        <v>2</v>
      </c>
      <c r="C8" t="str">
        <f t="shared" ca="1" si="0"/>
        <v>Actor0104m</v>
      </c>
      <c r="D8" t="str">
        <f>IF(ISBLANK(F8),"",
IFERROR(VLOOKUP(F8,[2]ActorTable!$A:$H,MATCH("이름참고",[2]ActorTable!$1:$1,0),0),"캐릭터없음"))</f>
        <v>젤리아</v>
      </c>
      <c r="E8" t="str">
        <f t="shared" si="1"/>
        <v/>
      </c>
      <c r="F8" t="s">
        <v>467</v>
      </c>
      <c r="G8">
        <v>3</v>
      </c>
      <c r="H8">
        <v>6</v>
      </c>
      <c r="I8">
        <v>8</v>
      </c>
      <c r="J8">
        <v>7</v>
      </c>
      <c r="K8">
        <v>0</v>
      </c>
      <c r="L8">
        <v>0</v>
      </c>
      <c r="M8">
        <v>0</v>
      </c>
      <c r="N8">
        <v>0</v>
      </c>
      <c r="O8">
        <v>0</v>
      </c>
      <c r="P8">
        <v>0</v>
      </c>
      <c r="Q8">
        <v>18</v>
      </c>
      <c r="R8">
        <v>321</v>
      </c>
      <c r="S8" t="str">
        <f>IFERROR(VLOOKUP(R8,[2]WingLookTable!$A:$B,2,0),"캐릭터없음")</f>
        <v>Wing_DustMultiOtherOtherOtherSlow</v>
      </c>
      <c r="T8">
        <f t="shared" ca="1" si="2"/>
        <v>312</v>
      </c>
      <c r="U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v>
      </c>
      <c r="V8" t="str">
        <f t="shared" si="4"/>
        <v>{"dy":3,"sl":2,"id":"Actor1005m","stats":{"tr":3,"trp":6,"str":8,"dex":7,"int":0,"vit":0,"train":0,"wgGr0":0,"wgGr1":0,"wgGr2":0,"wgGr3":18,"wgLk":321}}</v>
      </c>
      <c r="Z8">
        <v>7</v>
      </c>
      <c r="AA8" t="s">
        <v>335</v>
      </c>
      <c r="AC8">
        <v>7</v>
      </c>
      <c r="AD8">
        <v>125</v>
      </c>
    </row>
    <row r="9" spans="1:30">
      <c r="A9">
        <v>4</v>
      </c>
      <c r="B9">
        <v>1</v>
      </c>
      <c r="C9" t="str">
        <f t="shared" ca="1" si="0"/>
        <v>Actor0201m</v>
      </c>
      <c r="D9" t="str">
        <f>IF(ISBLANK(F9),"",
IFERROR(VLOOKUP(F9,[2]ActorTable!$A:$H,MATCH("이름참고",[2]ActorTable!$1:$1,0),0),"캐릭터없음"))</f>
        <v>헤르윈</v>
      </c>
      <c r="E9" t="str">
        <f t="shared" si="1"/>
        <v/>
      </c>
      <c r="F9" t="s">
        <v>334</v>
      </c>
      <c r="G9">
        <v>3</v>
      </c>
      <c r="H9">
        <v>6</v>
      </c>
      <c r="I9">
        <v>0</v>
      </c>
      <c r="J9">
        <v>15</v>
      </c>
      <c r="K9">
        <v>0</v>
      </c>
      <c r="L9">
        <v>0</v>
      </c>
      <c r="M9">
        <v>0</v>
      </c>
      <c r="N9">
        <v>0</v>
      </c>
      <c r="O9">
        <v>0</v>
      </c>
      <c r="P9">
        <v>0</v>
      </c>
      <c r="Q9">
        <v>18</v>
      </c>
      <c r="R9">
        <v>297</v>
      </c>
      <c r="S9" t="str">
        <f>IFERROR(VLOOKUP(R9,[2]WingLookTable!$A:$B,2,0),"캐릭터없음")</f>
        <v>Wing_DustBlueOtherNoiseOtherFast</v>
      </c>
      <c r="T9">
        <f t="shared" ca="1" si="2"/>
        <v>363</v>
      </c>
      <c r="U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v>
      </c>
      <c r="V9" t="str">
        <f t="shared" si="4"/>
        <v>{"dy":4,"sl":1,"id":"Actor0007m","stats":{"tr":3,"trp":6,"str":0,"dex":15,"int":0,"vit":0,"train":0,"wgGr0":0,"wgGr1":0,"wgGr2":0,"wgGr3":18,"wgLk":297}}</v>
      </c>
      <c r="Z9">
        <v>8</v>
      </c>
      <c r="AA9" t="s">
        <v>336</v>
      </c>
      <c r="AC9">
        <v>8</v>
      </c>
      <c r="AD9">
        <v>129</v>
      </c>
    </row>
    <row r="10" spans="1:30">
      <c r="A10">
        <v>4</v>
      </c>
      <c r="B10">
        <v>2</v>
      </c>
      <c r="C10" t="str">
        <f t="shared" ca="1" si="0"/>
        <v>Actor1039m</v>
      </c>
      <c r="D10" t="str">
        <f>IF(ISBLANK(F10),"",
IFERROR(VLOOKUP(F10,[2]ActorTable!$A:$H,MATCH("이름참고",[2]ActorTable!$1:$1,0),0),"캐릭터없음"))</f>
        <v>원더</v>
      </c>
      <c r="E10" t="str">
        <f t="shared" si="1"/>
        <v/>
      </c>
      <c r="F10" t="s">
        <v>350</v>
      </c>
      <c r="G10">
        <v>3</v>
      </c>
      <c r="H10">
        <v>6</v>
      </c>
      <c r="I10">
        <v>0</v>
      </c>
      <c r="J10">
        <v>0</v>
      </c>
      <c r="K10">
        <v>15</v>
      </c>
      <c r="L10">
        <v>0</v>
      </c>
      <c r="M10">
        <v>0</v>
      </c>
      <c r="N10">
        <v>0</v>
      </c>
      <c r="O10">
        <v>0</v>
      </c>
      <c r="P10">
        <v>0</v>
      </c>
      <c r="Q10">
        <v>18</v>
      </c>
      <c r="R10">
        <v>223</v>
      </c>
      <c r="S10" t="str">
        <f>IFERROR(VLOOKUP(R10,[2]WingLookTable!$A:$B,2,0),"캐릭터없음")</f>
        <v>Wing_MultiFullOtherFullFast</v>
      </c>
      <c r="T10">
        <f t="shared" ca="1" si="2"/>
        <v>157</v>
      </c>
      <c r="U1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v>
      </c>
      <c r="V10" t="str">
        <f t="shared" si="4"/>
        <v>{"dy":4,"sl":2,"id":"Actor2128m","stats":{"tr":3,"trp":6,"str":0,"dex":0,"int":15,"vit":0,"train":0,"wgGr0":0,"wgGr1":0,"wgGr2":0,"wgGr3":18,"wgLk":223}}</v>
      </c>
      <c r="Z10">
        <v>9</v>
      </c>
      <c r="AA10" t="s">
        <v>337</v>
      </c>
      <c r="AC10">
        <v>9</v>
      </c>
      <c r="AD10">
        <v>133</v>
      </c>
    </row>
    <row r="11" spans="1:30">
      <c r="A11">
        <v>5</v>
      </c>
      <c r="B11">
        <v>1</v>
      </c>
      <c r="C11" t="str">
        <f t="shared" ca="1" si="0"/>
        <v>Actor0037m</v>
      </c>
      <c r="D11" t="str">
        <f>IF(ISBLANK(F11),"",
IFERROR(VLOOKUP(F11,[2]ActorTable!$A:$H,MATCH("이름참고",[2]ActorTable!$1:$1,0),0),"캐릭터없음"))</f>
        <v>프리스</v>
      </c>
      <c r="E11" t="str">
        <f t="shared" si="1"/>
        <v/>
      </c>
      <c r="F11" t="s">
        <v>349</v>
      </c>
      <c r="G11">
        <v>3</v>
      </c>
      <c r="H11">
        <v>6</v>
      </c>
      <c r="I11">
        <v>0</v>
      </c>
      <c r="J11">
        <v>15</v>
      </c>
      <c r="K11">
        <v>0</v>
      </c>
      <c r="L11">
        <v>0</v>
      </c>
      <c r="M11">
        <v>0</v>
      </c>
      <c r="N11">
        <v>0</v>
      </c>
      <c r="O11">
        <v>0</v>
      </c>
      <c r="P11">
        <v>0</v>
      </c>
      <c r="Q11">
        <v>18</v>
      </c>
      <c r="R11">
        <v>148</v>
      </c>
      <c r="S11" t="str">
        <f>IFERROR(VLOOKUP(R11,[2]WingLookTable!$A:$B,2,0),"캐릭터없음")</f>
        <v>Wing_DustCyanPatternFullFullSlow</v>
      </c>
      <c r="T11">
        <f t="shared" ca="1" si="2"/>
        <v>125</v>
      </c>
      <c r="U1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v>
      </c>
      <c r="V11" t="str">
        <f t="shared" si="4"/>
        <v>{"dy":5,"sl":1,"id":"Actor0125m","stats":{"tr":3,"trp":6,"str":0,"dex":15,"int":0,"vit":0,"train":0,"wgGr0":0,"wgGr1":0,"wgGr2":0,"wgGr3":18,"wgLk":148}}</v>
      </c>
      <c r="Z11">
        <v>10</v>
      </c>
      <c r="AA11" t="s">
        <v>338</v>
      </c>
      <c r="AC11">
        <v>10</v>
      </c>
      <c r="AD11">
        <v>137</v>
      </c>
    </row>
    <row r="12" spans="1:30">
      <c r="A12">
        <v>5</v>
      </c>
      <c r="B12">
        <v>2</v>
      </c>
      <c r="C12" t="str">
        <f t="shared" ca="1" si="0"/>
        <v>Actor1108m</v>
      </c>
      <c r="D12" t="str">
        <f>IF(ISBLANK(F12),"",
IFERROR(VLOOKUP(F12,[2]ActorTable!$A:$H,MATCH("이름참고",[2]ActorTable!$1:$1,0),0),"캐릭터없음"))</f>
        <v>러센트</v>
      </c>
      <c r="E12" t="str">
        <f t="shared" si="1"/>
        <v/>
      </c>
      <c r="F12" t="s">
        <v>348</v>
      </c>
      <c r="G12">
        <v>3</v>
      </c>
      <c r="H12">
        <v>6</v>
      </c>
      <c r="I12">
        <v>0</v>
      </c>
      <c r="J12">
        <v>0</v>
      </c>
      <c r="K12">
        <v>15</v>
      </c>
      <c r="L12">
        <v>0</v>
      </c>
      <c r="M12">
        <v>0</v>
      </c>
      <c r="N12">
        <v>0</v>
      </c>
      <c r="O12">
        <v>0</v>
      </c>
      <c r="P12">
        <v>0</v>
      </c>
      <c r="Q12">
        <v>18</v>
      </c>
      <c r="R12">
        <v>223</v>
      </c>
      <c r="S12" t="str">
        <f>IFERROR(VLOOKUP(R12,[2]WingLookTable!$A:$B,2,0),"캐릭터없음")</f>
        <v>Wing_MultiFullOtherFullFast</v>
      </c>
      <c r="T12">
        <f t="shared" ca="1" si="2"/>
        <v>184</v>
      </c>
      <c r="U1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2" t="str">
        <f t="shared" si="4"/>
        <v>{"dy":5,"sl":2,"id":"Actor0024m","stats":{"tr":3,"trp":6,"str":0,"dex":0,"int":15,"vit":0,"train":0,"wgGr0":0,"wgGr1":0,"wgGr2":0,"wgGr3":18,"wgLk":223}}</v>
      </c>
      <c r="Z12">
        <v>11</v>
      </c>
      <c r="AA12" t="s">
        <v>339</v>
      </c>
      <c r="AC12">
        <v>11</v>
      </c>
      <c r="AD12">
        <v>141</v>
      </c>
    </row>
    <row r="13" spans="1:30">
      <c r="A13">
        <v>6</v>
      </c>
      <c r="B13">
        <v>1</v>
      </c>
      <c r="C13" t="str">
        <f t="shared" ca="1" si="0"/>
        <v>Actor0037m</v>
      </c>
      <c r="D13" t="str">
        <f>IF(ISBLANK(F13),"",
IFERROR(VLOOKUP(F13,[2]ActorTable!$A:$H,MATCH("이름참고",[2]ActorTable!$1:$1,0),0),"캐릭터없음"))</f>
        <v>오비우스</v>
      </c>
      <c r="E13" t="str">
        <f t="shared" si="1"/>
        <v/>
      </c>
      <c r="F13" t="s">
        <v>358</v>
      </c>
      <c r="G13">
        <v>3</v>
      </c>
      <c r="H13">
        <v>6</v>
      </c>
      <c r="I13">
        <v>0</v>
      </c>
      <c r="J13">
        <v>15</v>
      </c>
      <c r="K13">
        <v>0</v>
      </c>
      <c r="L13">
        <v>0</v>
      </c>
      <c r="M13">
        <v>0</v>
      </c>
      <c r="N13">
        <v>0</v>
      </c>
      <c r="O13">
        <v>0</v>
      </c>
      <c r="P13">
        <v>0</v>
      </c>
      <c r="Q13">
        <v>18</v>
      </c>
      <c r="R13">
        <v>202</v>
      </c>
      <c r="S13" t="str">
        <f>IFERROR(VLOOKUP(R13,[2]WingLookTable!$A:$B,2,0),"캐릭터없음")</f>
        <v>Wing_FireOtherSineFullFast</v>
      </c>
      <c r="T13">
        <f t="shared" ca="1" si="2"/>
        <v>360</v>
      </c>
      <c r="U1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3" t="str">
        <f t="shared" si="4"/>
        <v>{"dy":6,"sl":1,"id":"Actor1141m","stats":{"tr":3,"trp":6,"str":0,"dex":15,"int":0,"vit":0,"train":0,"wgGr0":0,"wgGr1":0,"wgGr2":0,"wgGr3":18,"wgLk":202}}</v>
      </c>
      <c r="Z13">
        <v>12</v>
      </c>
      <c r="AA13" t="s">
        <v>340</v>
      </c>
      <c r="AC13">
        <v>12</v>
      </c>
      <c r="AD13">
        <v>145</v>
      </c>
    </row>
    <row r="14" spans="1:30">
      <c r="A14">
        <v>6</v>
      </c>
      <c r="B14">
        <v>2</v>
      </c>
      <c r="C14" t="str">
        <f t="shared" ca="1" si="0"/>
        <v>Actor0030m</v>
      </c>
      <c r="D14" t="str">
        <f>IF(ISBLANK(F14),"",
IFERROR(VLOOKUP(F14,[2]ActorTable!$A:$H,MATCH("이름참고",[2]ActorTable!$1:$1,0),0),"캐릭터없음"))</f>
        <v>딘즈</v>
      </c>
      <c r="E14" t="str">
        <f t="shared" si="1"/>
        <v/>
      </c>
      <c r="F14" t="s">
        <v>347</v>
      </c>
      <c r="G14">
        <v>3</v>
      </c>
      <c r="H14">
        <v>6</v>
      </c>
      <c r="I14">
        <v>0</v>
      </c>
      <c r="J14">
        <v>0</v>
      </c>
      <c r="K14">
        <v>15</v>
      </c>
      <c r="L14">
        <v>0</v>
      </c>
      <c r="M14">
        <v>0</v>
      </c>
      <c r="N14">
        <v>0</v>
      </c>
      <c r="O14">
        <v>0</v>
      </c>
      <c r="P14">
        <v>0</v>
      </c>
      <c r="Q14">
        <v>18</v>
      </c>
      <c r="R14">
        <v>288</v>
      </c>
      <c r="S14" t="str">
        <f>IFERROR(VLOOKUP(R14,[2]WingLookTable!$A:$B,2,0),"캐릭터없음")</f>
        <v>Wing_YellowStripeOtherFullFast</v>
      </c>
      <c r="T14">
        <f t="shared" ca="1" si="2"/>
        <v>336</v>
      </c>
      <c r="U1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4" t="str">
        <f t="shared" si="4"/>
        <v>{"dy":6,"sl":2,"id":"Actor3022m","stats":{"tr":3,"trp":6,"str":0,"dex":0,"int":15,"vit":0,"train":0,"wgGr0":0,"wgGr1":0,"wgGr2":0,"wgGr3":18,"wgLk":288}}</v>
      </c>
      <c r="Z14">
        <v>13</v>
      </c>
      <c r="AA14" t="s">
        <v>341</v>
      </c>
      <c r="AC14">
        <v>13</v>
      </c>
      <c r="AD14">
        <v>148</v>
      </c>
    </row>
    <row r="15" spans="1:30">
      <c r="A15">
        <v>7</v>
      </c>
      <c r="B15">
        <v>1</v>
      </c>
      <c r="C15" t="str">
        <f t="shared" ca="1" si="0"/>
        <v>Actor3231m</v>
      </c>
      <c r="D15" t="str">
        <f>IF(ISBLANK(F15),"",
IFERROR(VLOOKUP(F15,[2]ActorTable!$A:$H,MATCH("이름참고",[2]ActorTable!$1:$1,0),0),"캐릭터없음"))</f>
        <v>카츄진</v>
      </c>
      <c r="E15" t="str">
        <f t="shared" si="1"/>
        <v/>
      </c>
      <c r="F15" t="s">
        <v>343</v>
      </c>
      <c r="G15">
        <v>3</v>
      </c>
      <c r="H15">
        <v>6</v>
      </c>
      <c r="I15">
        <v>0</v>
      </c>
      <c r="J15">
        <v>15</v>
      </c>
      <c r="K15">
        <v>0</v>
      </c>
      <c r="L15">
        <v>0</v>
      </c>
      <c r="M15">
        <v>0</v>
      </c>
      <c r="N15">
        <v>0</v>
      </c>
      <c r="O15">
        <v>0</v>
      </c>
      <c r="P15">
        <v>0</v>
      </c>
      <c r="Q15">
        <v>18</v>
      </c>
      <c r="R15">
        <v>117</v>
      </c>
      <c r="S15" t="str">
        <f>IFERROR(VLOOKUP(R15,[2]WingLookTable!$A:$B,2,0),"캐릭터없음")</f>
        <v>Wing_BlueSineNoiseFullSlow</v>
      </c>
      <c r="T15">
        <f t="shared" ca="1" si="2"/>
        <v>348</v>
      </c>
      <c r="U1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5" t="str">
        <f t="shared" si="4"/>
        <v>{"dy":7,"sl":1,"id":"Actor3117m","stats":{"tr":3,"trp":6,"str":0,"dex":15,"int":0,"vit":0,"train":0,"wgGr0":0,"wgGr1":0,"wgGr2":0,"wgGr3":18,"wgLk":117}}</v>
      </c>
      <c r="Z15">
        <v>14</v>
      </c>
      <c r="AA15" t="s">
        <v>342</v>
      </c>
      <c r="AC15">
        <v>14</v>
      </c>
      <c r="AD15">
        <v>151</v>
      </c>
    </row>
    <row r="16" spans="1:30">
      <c r="A16">
        <v>7</v>
      </c>
      <c r="B16">
        <v>2</v>
      </c>
      <c r="C16" t="str">
        <f t="shared" ca="1" si="0"/>
        <v>Actor1109m</v>
      </c>
      <c r="D16" t="str">
        <f>IF(ISBLANK(F16),"",
IFERROR(VLOOKUP(F16,[2]ActorTable!$A:$H,MATCH("이름참고",[2]ActorTable!$1:$1,0),0),"캐릭터없음"))</f>
        <v>베이</v>
      </c>
      <c r="E16" t="str">
        <f t="shared" si="1"/>
        <v/>
      </c>
      <c r="F16" t="s">
        <v>332</v>
      </c>
      <c r="G16">
        <v>3</v>
      </c>
      <c r="H16">
        <v>6</v>
      </c>
      <c r="I16">
        <v>0</v>
      </c>
      <c r="J16">
        <v>0</v>
      </c>
      <c r="K16">
        <v>15</v>
      </c>
      <c r="L16">
        <v>0</v>
      </c>
      <c r="M16">
        <v>0</v>
      </c>
      <c r="N16">
        <v>0</v>
      </c>
      <c r="O16">
        <v>0</v>
      </c>
      <c r="P16">
        <v>0</v>
      </c>
      <c r="Q16">
        <v>18</v>
      </c>
      <c r="R16">
        <v>315</v>
      </c>
      <c r="S16" t="str">
        <f>IFERROR(VLOOKUP(R16,[2]WingLookTable!$A:$B,2,0),"캐릭터없음")</f>
        <v>Wing_DustMultiNoiseOtherOtherSlow</v>
      </c>
      <c r="T16">
        <f t="shared" ca="1" si="2"/>
        <v>248</v>
      </c>
      <c r="U1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6" t="str">
        <f t="shared" si="4"/>
        <v>{"dy":7,"sl":2,"id":"Actor0104m","stats":{"tr":3,"trp":6,"str":0,"dex":0,"int":15,"vit":0,"train":0,"wgGr0":0,"wgGr1":0,"wgGr2":0,"wgGr3":18,"wgLk":315}}</v>
      </c>
      <c r="Z16">
        <v>15</v>
      </c>
      <c r="AA16" t="s">
        <v>343</v>
      </c>
      <c r="AC16">
        <v>15</v>
      </c>
      <c r="AD16">
        <v>154</v>
      </c>
    </row>
    <row r="17" spans="1:30">
      <c r="A17">
        <v>8</v>
      </c>
      <c r="B17">
        <v>1</v>
      </c>
      <c r="C17" t="str">
        <f t="shared" ca="1" si="0"/>
        <v>Actor3117m</v>
      </c>
      <c r="D17" t="str">
        <f>IF(ISBLANK(F17),"",
IFERROR(VLOOKUP(F17,[2]ActorTable!$A:$H,MATCH("이름참고",[2]ActorTable!$1:$1,0),0),"캐릭터없음"))</f>
        <v>플랜도</v>
      </c>
      <c r="E17" t="str">
        <f t="shared" si="1"/>
        <v/>
      </c>
      <c r="F17" t="s">
        <v>356</v>
      </c>
      <c r="G17">
        <v>3</v>
      </c>
      <c r="H17">
        <v>6</v>
      </c>
      <c r="I17">
        <v>0</v>
      </c>
      <c r="J17">
        <v>15</v>
      </c>
      <c r="K17">
        <v>0</v>
      </c>
      <c r="L17">
        <v>0</v>
      </c>
      <c r="M17">
        <v>0</v>
      </c>
      <c r="N17">
        <v>0</v>
      </c>
      <c r="O17">
        <v>0</v>
      </c>
      <c r="P17">
        <v>0</v>
      </c>
      <c r="Q17">
        <v>18</v>
      </c>
      <c r="R17">
        <v>244</v>
      </c>
      <c r="S17" t="str">
        <f>IFERROR(VLOOKUP(R17,[2]WingLookTable!$A:$B,2,0),"캐릭터없음")</f>
        <v>Wing_PurpleStripeNoiseFullSlow</v>
      </c>
      <c r="T17">
        <f t="shared" ca="1" si="2"/>
        <v>217</v>
      </c>
      <c r="U1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7" t="str">
        <f t="shared" si="4"/>
        <v>{"dy":8,"sl":1,"id":"Actor1039m","stats":{"tr":3,"trp":6,"str":0,"dex":15,"int":0,"vit":0,"train":0,"wgGr0":0,"wgGr1":0,"wgGr2":0,"wgGr3":18,"wgLk":244}}</v>
      </c>
      <c r="Z17">
        <v>16</v>
      </c>
      <c r="AA17" t="s">
        <v>344</v>
      </c>
      <c r="AC17">
        <v>16</v>
      </c>
      <c r="AD17">
        <v>157</v>
      </c>
    </row>
    <row r="18" spans="1:30">
      <c r="A18">
        <v>8</v>
      </c>
      <c r="B18">
        <v>2</v>
      </c>
      <c r="C18" t="str">
        <f t="shared" ca="1" si="0"/>
        <v>Actor0007m</v>
      </c>
      <c r="D18" t="str">
        <f>IF(ISBLANK(F18),"",
IFERROR(VLOOKUP(F18,[2]ActorTable!$A:$H,MATCH("이름참고",[2]ActorTable!$1:$1,0),0),"캐릭터없음"))</f>
        <v>테이슨</v>
      </c>
      <c r="E18" t="str">
        <f t="shared" si="1"/>
        <v/>
      </c>
      <c r="F18" t="s">
        <v>335</v>
      </c>
      <c r="G18">
        <v>3</v>
      </c>
      <c r="H18">
        <v>6</v>
      </c>
      <c r="I18">
        <v>0</v>
      </c>
      <c r="J18">
        <v>0</v>
      </c>
      <c r="K18">
        <v>15</v>
      </c>
      <c r="L18">
        <v>0</v>
      </c>
      <c r="M18">
        <v>0</v>
      </c>
      <c r="N18">
        <v>0</v>
      </c>
      <c r="O18">
        <v>0</v>
      </c>
      <c r="P18">
        <v>0</v>
      </c>
      <c r="Q18">
        <v>18</v>
      </c>
      <c r="R18">
        <v>315</v>
      </c>
      <c r="S18" t="str">
        <f>IFERROR(VLOOKUP(R18,[2]WingLookTable!$A:$B,2,0),"캐릭터없음")</f>
        <v>Wing_DustMultiNoiseOtherOtherSlow</v>
      </c>
      <c r="T18">
        <f t="shared" ca="1" si="2"/>
        <v>181</v>
      </c>
      <c r="U1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8" t="str">
        <f t="shared" si="4"/>
        <v>{"dy":8,"sl":2,"id":"Actor1108m","stats":{"tr":3,"trp":6,"str":0,"dex":0,"int":15,"vit":0,"train":0,"wgGr0":0,"wgGr1":0,"wgGr2":0,"wgGr3":18,"wgLk":315}}</v>
      </c>
      <c r="Z18">
        <v>17</v>
      </c>
      <c r="AA18" t="s">
        <v>345</v>
      </c>
      <c r="AC18">
        <v>17</v>
      </c>
      <c r="AD18">
        <v>160</v>
      </c>
    </row>
    <row r="19" spans="1:30">
      <c r="A19">
        <v>9</v>
      </c>
      <c r="B19">
        <v>1</v>
      </c>
      <c r="C19" t="str">
        <f t="shared" ca="1" si="0"/>
        <v>Actor0037m</v>
      </c>
      <c r="D19" t="str">
        <f>IF(ISBLANK(F19),"",
IFERROR(VLOOKUP(F19,[2]ActorTable!$A:$H,MATCH("이름참고",[2]ActorTable!$1:$1,0),0),"캐릭터없음"))</f>
        <v>젤리아</v>
      </c>
      <c r="E19" t="str">
        <f t="shared" si="1"/>
        <v/>
      </c>
      <c r="F19" t="s">
        <v>333</v>
      </c>
      <c r="G19">
        <v>3</v>
      </c>
      <c r="H19">
        <v>6</v>
      </c>
      <c r="I19">
        <v>0</v>
      </c>
      <c r="J19">
        <v>15</v>
      </c>
      <c r="K19">
        <v>0</v>
      </c>
      <c r="L19">
        <v>0</v>
      </c>
      <c r="M19">
        <v>0</v>
      </c>
      <c r="N19">
        <v>0</v>
      </c>
      <c r="O19">
        <v>0</v>
      </c>
      <c r="P19">
        <v>0</v>
      </c>
      <c r="Q19">
        <v>18</v>
      </c>
      <c r="R19">
        <v>160</v>
      </c>
      <c r="S19" t="str">
        <f>IFERROR(VLOOKUP(R19,[2]WingLookTable!$A:$B,2,0),"캐릭터없음")</f>
        <v>Wing_DustGreenSineFullOtherFast</v>
      </c>
      <c r="T19">
        <f t="shared" ca="1" si="2"/>
        <v>272</v>
      </c>
      <c r="U1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9" t="str">
        <f t="shared" si="4"/>
        <v>{"dy":9,"sl":1,"id":"Actor1005m","stats":{"tr":3,"trp":6,"str":0,"dex":15,"int":0,"vit":0,"train":0,"wgGr0":0,"wgGr1":0,"wgGr2":0,"wgGr3":18,"wgLk":160}}</v>
      </c>
      <c r="Z19">
        <v>18</v>
      </c>
      <c r="AA19" t="s">
        <v>346</v>
      </c>
      <c r="AC19">
        <v>18</v>
      </c>
      <c r="AD19">
        <v>163</v>
      </c>
    </row>
    <row r="20" spans="1:30">
      <c r="A20">
        <v>9</v>
      </c>
      <c r="B20">
        <v>2</v>
      </c>
      <c r="C20" t="str">
        <f t="shared" ca="1" si="0"/>
        <v>Actor2010m</v>
      </c>
      <c r="D20" t="str">
        <f>IF(ISBLANK(F20),"",
IFERROR(VLOOKUP(F20,[2]ActorTable!$A:$H,MATCH("이름참고",[2]ActorTable!$1:$1,0),0),"캐릭터없음"))</f>
        <v>프리스</v>
      </c>
      <c r="E20" t="str">
        <f t="shared" si="1"/>
        <v/>
      </c>
      <c r="F20" t="s">
        <v>349</v>
      </c>
      <c r="G20">
        <v>3</v>
      </c>
      <c r="H20">
        <v>6</v>
      </c>
      <c r="I20">
        <v>0</v>
      </c>
      <c r="J20">
        <v>0</v>
      </c>
      <c r="K20">
        <v>15</v>
      </c>
      <c r="L20">
        <v>0</v>
      </c>
      <c r="M20">
        <v>0</v>
      </c>
      <c r="N20">
        <v>0</v>
      </c>
      <c r="O20">
        <v>0</v>
      </c>
      <c r="P20">
        <v>0</v>
      </c>
      <c r="Q20">
        <v>18</v>
      </c>
      <c r="R20">
        <v>256</v>
      </c>
      <c r="S20" t="str">
        <f>IFERROR(VLOOKUP(R20,[2]WingLookTable!$A:$B,2,0),"캐릭터없음")</f>
        <v>Wing_SkyFullNoiseOtherFast</v>
      </c>
      <c r="T20">
        <f t="shared" ca="1" si="2"/>
        <v>193</v>
      </c>
      <c r="U2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20" t="str">
        <f t="shared" si="4"/>
        <v>{"dy":9,"sl":2,"id":"Actor0125m","stats":{"tr":3,"trp":6,"str":0,"dex":0,"int":15,"vit":0,"train":0,"wgGr0":0,"wgGr1":0,"wgGr2":0,"wgGr3":18,"wgLk":256}}</v>
      </c>
      <c r="Z20">
        <v>19</v>
      </c>
      <c r="AA20" t="s">
        <v>347</v>
      </c>
      <c r="AC20">
        <v>19</v>
      </c>
      <c r="AD20">
        <v>166</v>
      </c>
    </row>
    <row r="21" spans="1:30">
      <c r="A21">
        <v>10</v>
      </c>
      <c r="B21">
        <v>1</v>
      </c>
      <c r="C21" t="str">
        <f t="shared" ca="1" si="0"/>
        <v>Actor2015m</v>
      </c>
      <c r="D21" t="str">
        <f>IF(ISBLANK(F21),"",
IFERROR(VLOOKUP(F21,[2]ActorTable!$A:$H,MATCH("이름참고",[2]ActorTable!$1:$1,0),0),"캐릭터없음"))</f>
        <v>프로토27</v>
      </c>
      <c r="E21" t="str">
        <f t="shared" si="1"/>
        <v/>
      </c>
      <c r="F21" t="s">
        <v>366</v>
      </c>
      <c r="G21">
        <v>3</v>
      </c>
      <c r="H21">
        <v>6</v>
      </c>
      <c r="I21">
        <v>0</v>
      </c>
      <c r="J21">
        <v>15</v>
      </c>
      <c r="K21">
        <v>0</v>
      </c>
      <c r="L21">
        <v>0</v>
      </c>
      <c r="M21">
        <v>0</v>
      </c>
      <c r="N21">
        <v>0</v>
      </c>
      <c r="O21">
        <v>0</v>
      </c>
      <c r="P21">
        <v>0</v>
      </c>
      <c r="Q21">
        <v>18</v>
      </c>
      <c r="R21">
        <v>356</v>
      </c>
      <c r="S21" t="str">
        <f>IFERROR(VLOOKUP(R21,[2]WingLookTable!$A:$B,2,0),"캐릭터없음")</f>
        <v>Wing_GreenOtherPatternOtherFast</v>
      </c>
      <c r="T21">
        <f t="shared" ca="1" si="2"/>
        <v>217</v>
      </c>
      <c r="U2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1" t="str">
        <f t="shared" si="4"/>
        <v>{"dy":10,"sl":1,"id":"Actor1216m","stats":{"tr":3,"trp":6,"str":0,"dex":15,"int":0,"vit":0,"train":0,"wgGr0":0,"wgGr1":0,"wgGr2":0,"wgGr3":18,"wgLk":356}}</v>
      </c>
      <c r="Z21">
        <v>20</v>
      </c>
      <c r="AA21" t="s">
        <v>348</v>
      </c>
      <c r="AC21">
        <v>20</v>
      </c>
      <c r="AD21">
        <v>169</v>
      </c>
    </row>
    <row r="22" spans="1:30">
      <c r="A22">
        <v>10</v>
      </c>
      <c r="B22">
        <v>2</v>
      </c>
      <c r="C22" t="str">
        <f t="shared" ca="1" si="0"/>
        <v>Actor3021m</v>
      </c>
      <c r="D22" t="str">
        <f>IF(ISBLANK(F22),"",
IFERROR(VLOOKUP(F22,[2]ActorTable!$A:$H,MATCH("이름참고",[2]ActorTable!$1:$1,0),0),"캐릭터없음"))</f>
        <v/>
      </c>
      <c r="E22" t="str">
        <f t="shared" si="1"/>
        <v/>
      </c>
      <c r="G22">
        <v>3</v>
      </c>
      <c r="H22">
        <v>6</v>
      </c>
      <c r="I22">
        <v>0</v>
      </c>
      <c r="J22">
        <v>0</v>
      </c>
      <c r="K22">
        <v>15</v>
      </c>
      <c r="L22">
        <v>0</v>
      </c>
      <c r="M22">
        <v>0</v>
      </c>
      <c r="N22">
        <v>0</v>
      </c>
      <c r="O22">
        <v>0</v>
      </c>
      <c r="P22">
        <v>0</v>
      </c>
      <c r="Q22">
        <v>18</v>
      </c>
      <c r="R22">
        <v>244</v>
      </c>
      <c r="S22" t="str">
        <f>IFERROR(VLOOKUP(R22,[2]WingLookTable!$A:$B,2,0),"캐릭터없음")</f>
        <v>Wing_PurpleStripeNoiseFullSlow</v>
      </c>
      <c r="T22">
        <f t="shared" ca="1" si="2"/>
        <v>276</v>
      </c>
      <c r="U2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2" t="str">
        <f t="shared" si="4"/>
        <v>{"dy":10,"sl":2}</v>
      </c>
      <c r="Z22">
        <v>21</v>
      </c>
      <c r="AA22" t="s">
        <v>349</v>
      </c>
      <c r="AC22">
        <v>21</v>
      </c>
      <c r="AD22">
        <v>172</v>
      </c>
    </row>
    <row r="23" spans="1:30">
      <c r="A23">
        <v>11</v>
      </c>
      <c r="B23">
        <v>1</v>
      </c>
      <c r="C23" t="str">
        <f t="shared" ca="1" si="0"/>
        <v>Actor1216m</v>
      </c>
      <c r="D23" t="str">
        <f>IF(ISBLANK(F23),"",
IFERROR(VLOOKUP(F23,[2]ActorTable!$A:$H,MATCH("이름참고",[2]ActorTable!$1:$1,0),0),"캐릭터없음"))</f>
        <v>오비우스</v>
      </c>
      <c r="E23" t="str">
        <f t="shared" si="1"/>
        <v/>
      </c>
      <c r="F23" t="s">
        <v>367</v>
      </c>
      <c r="G23">
        <v>3</v>
      </c>
      <c r="H23">
        <v>6</v>
      </c>
      <c r="I23">
        <v>0</v>
      </c>
      <c r="J23">
        <v>15</v>
      </c>
      <c r="K23">
        <v>0</v>
      </c>
      <c r="L23">
        <v>0</v>
      </c>
      <c r="M23">
        <v>0</v>
      </c>
      <c r="N23">
        <v>0</v>
      </c>
      <c r="O23">
        <v>0</v>
      </c>
      <c r="P23">
        <v>0</v>
      </c>
      <c r="Q23">
        <v>18</v>
      </c>
      <c r="R23">
        <v>181</v>
      </c>
      <c r="S23" t="str">
        <f>IFERROR(VLOOKUP(R23,[2]WingLookTable!$A:$B,2,0),"캐릭터없음")</f>
        <v>Wing_DustPurpleNoiseOtherStripeSlow</v>
      </c>
      <c r="T23">
        <f t="shared" ca="1" si="2"/>
        <v>372</v>
      </c>
      <c r="U2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3" t="str">
        <f t="shared" si="4"/>
        <v>{"dy":11,"sl":1,"id":"Actor1141m","stats":{"tr":3,"trp":6,"str":0,"dex":15,"int":0,"vit":0,"train":0,"wgGr0":0,"wgGr1":0,"wgGr2":0,"wgGr3":18,"wgLk":181}}</v>
      </c>
      <c r="Z23">
        <v>22</v>
      </c>
      <c r="AA23" t="s">
        <v>350</v>
      </c>
      <c r="AC23">
        <v>22</v>
      </c>
      <c r="AD23">
        <v>175</v>
      </c>
    </row>
    <row r="24" spans="1:30">
      <c r="A24">
        <v>11</v>
      </c>
      <c r="B24">
        <v>2</v>
      </c>
      <c r="C24" t="str">
        <f t="shared" ca="1" si="0"/>
        <v>Actor0037m</v>
      </c>
      <c r="D24" t="str">
        <f>IF(ISBLANK(F24),"",
IFERROR(VLOOKUP(F24,[2]ActorTable!$A:$H,MATCH("이름참고",[2]ActorTable!$1:$1,0),0),"캐릭터없음"))</f>
        <v>간파울</v>
      </c>
      <c r="E24" t="str">
        <f t="shared" si="1"/>
        <v/>
      </c>
      <c r="F24" t="s">
        <v>329</v>
      </c>
      <c r="G24">
        <v>3</v>
      </c>
      <c r="H24">
        <v>6</v>
      </c>
      <c r="I24">
        <v>0</v>
      </c>
      <c r="J24">
        <v>0</v>
      </c>
      <c r="K24">
        <v>15</v>
      </c>
      <c r="L24">
        <v>0</v>
      </c>
      <c r="M24">
        <v>0</v>
      </c>
      <c r="N24">
        <v>0</v>
      </c>
      <c r="O24">
        <v>0</v>
      </c>
      <c r="P24">
        <v>0</v>
      </c>
      <c r="Q24">
        <v>18</v>
      </c>
      <c r="R24">
        <v>175</v>
      </c>
      <c r="S24" t="str">
        <f>IFERROR(VLOOKUP(R24,[2]WingLookTable!$A:$B,2,0),"캐릭터없음")</f>
        <v>Wing_DustMultiSineOtherFullSlow2</v>
      </c>
      <c r="T24">
        <f t="shared" ca="1" si="2"/>
        <v>214</v>
      </c>
      <c r="U2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4" t="str">
        <f t="shared" si="4"/>
        <v>{"dy":11,"sl":2,"id":"Actor0201m","stats":{"tr":3,"trp":6,"str":0,"dex":0,"int":15,"vit":0,"train":0,"wgGr0":0,"wgGr1":0,"wgGr2":0,"wgGr3":18,"wgLk":175}}</v>
      </c>
      <c r="Z24">
        <v>23</v>
      </c>
      <c r="AA24" t="s">
        <v>351</v>
      </c>
      <c r="AC24">
        <v>23</v>
      </c>
      <c r="AD24">
        <v>178</v>
      </c>
    </row>
    <row r="25" spans="1:30">
      <c r="A25">
        <v>12</v>
      </c>
      <c r="B25">
        <v>1</v>
      </c>
      <c r="C25" t="str">
        <f t="shared" ca="1" si="0"/>
        <v>Actor1216m</v>
      </c>
      <c r="D25" t="str">
        <f>IF(ISBLANK(F25),"",
IFERROR(VLOOKUP(F25,[2]ActorTable!$A:$H,MATCH("이름참고",[2]ActorTable!$1:$1,0),0),"캐릭터없음"))</f>
        <v/>
      </c>
      <c r="E25" t="str">
        <f t="shared" si="1"/>
        <v/>
      </c>
      <c r="G25">
        <v>3</v>
      </c>
      <c r="H25">
        <v>6</v>
      </c>
      <c r="I25">
        <v>0</v>
      </c>
      <c r="J25">
        <v>15</v>
      </c>
      <c r="K25">
        <v>0</v>
      </c>
      <c r="L25">
        <v>0</v>
      </c>
      <c r="M25">
        <v>0</v>
      </c>
      <c r="N25">
        <v>0</v>
      </c>
      <c r="O25">
        <v>0</v>
      </c>
      <c r="P25">
        <v>0</v>
      </c>
      <c r="Q25">
        <v>18</v>
      </c>
      <c r="R25">
        <v>214</v>
      </c>
      <c r="S25" t="str">
        <f>IFERROR(VLOOKUP(R25,[2]WingLookTable!$A:$B,2,0),"캐릭터없음")</f>
        <v>Wing_GrayStripeSineFullFast</v>
      </c>
      <c r="T25">
        <f t="shared" ca="1" si="2"/>
        <v>137</v>
      </c>
      <c r="U2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5" t="str">
        <f t="shared" si="4"/>
        <v>{"dy":12,"sl":1}</v>
      </c>
      <c r="Z25">
        <v>24</v>
      </c>
      <c r="AA25" t="s">
        <v>352</v>
      </c>
      <c r="AC25">
        <v>24</v>
      </c>
      <c r="AD25">
        <v>181</v>
      </c>
    </row>
    <row r="26" spans="1:30">
      <c r="A26">
        <v>12</v>
      </c>
      <c r="B26">
        <v>2</v>
      </c>
      <c r="C26" t="str">
        <f t="shared" ca="1" si="0"/>
        <v>Actor0104m</v>
      </c>
      <c r="D26" t="str">
        <f>IF(ISBLANK(F26),"",
IFERROR(VLOOKUP(F26,[2]ActorTable!$A:$H,MATCH("이름참고",[2]ActorTable!$1:$1,0),0),"캐릭터없음"))</f>
        <v/>
      </c>
      <c r="E26" t="str">
        <f t="shared" si="1"/>
        <v/>
      </c>
      <c r="G26">
        <v>3</v>
      </c>
      <c r="H26">
        <v>6</v>
      </c>
      <c r="I26">
        <v>0</v>
      </c>
      <c r="J26">
        <v>0</v>
      </c>
      <c r="K26">
        <v>15</v>
      </c>
      <c r="L26">
        <v>0</v>
      </c>
      <c r="M26">
        <v>0</v>
      </c>
      <c r="N26">
        <v>0</v>
      </c>
      <c r="O26">
        <v>0</v>
      </c>
      <c r="P26">
        <v>0</v>
      </c>
      <c r="Q26">
        <v>18</v>
      </c>
      <c r="R26">
        <v>321</v>
      </c>
      <c r="S26" t="str">
        <f>IFERROR(VLOOKUP(R26,[2]WingLookTable!$A:$B,2,0),"캐릭터없음")</f>
        <v>Wing_DustMultiOtherOtherOtherSlow</v>
      </c>
      <c r="T26">
        <f t="shared" ca="1" si="2"/>
        <v>220</v>
      </c>
      <c r="U2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6" t="str">
        <f t="shared" si="4"/>
        <v>{"dy":12,"sl":2}</v>
      </c>
      <c r="Z26">
        <v>25</v>
      </c>
      <c r="AA26" t="s">
        <v>353</v>
      </c>
      <c r="AC26">
        <v>25</v>
      </c>
      <c r="AD26">
        <v>184</v>
      </c>
    </row>
    <row r="27" spans="1:30">
      <c r="A27">
        <v>13</v>
      </c>
      <c r="B27">
        <v>1</v>
      </c>
      <c r="C27" t="str">
        <f t="shared" ca="1" si="0"/>
        <v>Actor3117m</v>
      </c>
      <c r="D27" t="str">
        <f>IF(ISBLANK(F27),"",
IFERROR(VLOOKUP(F27,[2]ActorTable!$A:$H,MATCH("이름참고",[2]ActorTable!$1:$1,0),0),"캐릭터없음"))</f>
        <v>프로토27</v>
      </c>
      <c r="E27" t="str">
        <f t="shared" si="1"/>
        <v/>
      </c>
      <c r="F27" t="s">
        <v>366</v>
      </c>
      <c r="G27">
        <v>3</v>
      </c>
      <c r="H27">
        <v>6</v>
      </c>
      <c r="I27">
        <v>0</v>
      </c>
      <c r="J27">
        <v>15</v>
      </c>
      <c r="K27">
        <v>0</v>
      </c>
      <c r="L27">
        <v>0</v>
      </c>
      <c r="M27">
        <v>0</v>
      </c>
      <c r="N27">
        <v>0</v>
      </c>
      <c r="O27">
        <v>0</v>
      </c>
      <c r="P27">
        <v>0</v>
      </c>
      <c r="Q27">
        <v>18</v>
      </c>
      <c r="R27">
        <v>211</v>
      </c>
      <c r="S27" t="str">
        <f>IFERROR(VLOOKUP(R27,[2]WingLookTable!$A:$B,2,0),"캐릭터없음")</f>
        <v>Wing_FireSinePatternFullSlow</v>
      </c>
      <c r="T27">
        <f t="shared" ca="1" si="2"/>
        <v>211</v>
      </c>
      <c r="U2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7" t="str">
        <f t="shared" si="4"/>
        <v>{"dy":13,"sl":1,"id":"Actor1216m","stats":{"tr":3,"trp":6,"str":0,"dex":15,"int":0,"vit":0,"train":0,"wgGr0":0,"wgGr1":0,"wgGr2":0,"wgGr3":18,"wgLk":211}}</v>
      </c>
      <c r="Z27">
        <v>26</v>
      </c>
      <c r="AA27" t="s">
        <v>354</v>
      </c>
      <c r="AC27">
        <v>26</v>
      </c>
      <c r="AD27">
        <v>187</v>
      </c>
    </row>
    <row r="28" spans="1:30">
      <c r="A28">
        <v>13</v>
      </c>
      <c r="B28">
        <v>2</v>
      </c>
      <c r="C28" t="str">
        <f t="shared" ca="1" si="0"/>
        <v>Actor1109m</v>
      </c>
      <c r="D28" t="str">
        <f>IF(ISBLANK(F28),"",
IFERROR(VLOOKUP(F28,[2]ActorTable!$A:$H,MATCH("이름참고",[2]ActorTable!$1:$1,0),0),"캐릭터없음"))</f>
        <v>프리스</v>
      </c>
      <c r="E28" t="str">
        <f t="shared" si="1"/>
        <v/>
      </c>
      <c r="F28" t="s">
        <v>388</v>
      </c>
      <c r="G28">
        <v>3</v>
      </c>
      <c r="H28">
        <v>6</v>
      </c>
      <c r="I28">
        <v>0</v>
      </c>
      <c r="J28">
        <v>0</v>
      </c>
      <c r="K28">
        <v>15</v>
      </c>
      <c r="L28">
        <v>0</v>
      </c>
      <c r="M28">
        <v>0</v>
      </c>
      <c r="N28">
        <v>0</v>
      </c>
      <c r="O28">
        <v>0</v>
      </c>
      <c r="P28">
        <v>0</v>
      </c>
      <c r="Q28">
        <v>18</v>
      </c>
      <c r="R28">
        <v>223</v>
      </c>
      <c r="S28" t="str">
        <f>IFERROR(VLOOKUP(R28,[2]WingLookTable!$A:$B,2,0),"캐릭터없음")</f>
        <v>Wing_MultiFullOtherFullFast</v>
      </c>
      <c r="T28">
        <f t="shared" ca="1" si="2"/>
        <v>137</v>
      </c>
      <c r="U2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8" t="str">
        <f t="shared" si="4"/>
        <v>{"dy":13,"sl":2,"id":"Actor0125m","stats":{"tr":3,"trp":6,"str":0,"dex":0,"int":15,"vit":0,"train":0,"wgGr0":0,"wgGr1":0,"wgGr2":0,"wgGr3":18,"wgLk":223}}</v>
      </c>
      <c r="Z28">
        <v>27</v>
      </c>
      <c r="AA28" t="s">
        <v>355</v>
      </c>
      <c r="AC28">
        <v>27</v>
      </c>
      <c r="AD28">
        <v>190</v>
      </c>
    </row>
    <row r="29" spans="1:30">
      <c r="A29">
        <v>14</v>
      </c>
      <c r="B29">
        <v>1</v>
      </c>
      <c r="C29" t="str">
        <f t="shared" ca="1" si="0"/>
        <v>Actor1141m</v>
      </c>
      <c r="D29" t="str">
        <f>IF(ISBLANK(F29),"",
IFERROR(VLOOKUP(F29,[2]ActorTable!$A:$H,MATCH("이름참고",[2]ActorTable!$1:$1,0),0),"캐릭터없음"))</f>
        <v>클레타</v>
      </c>
      <c r="E29" t="str">
        <f t="shared" si="1"/>
        <v/>
      </c>
      <c r="F29" t="s">
        <v>389</v>
      </c>
      <c r="G29">
        <v>3</v>
      </c>
      <c r="H29">
        <v>6</v>
      </c>
      <c r="I29">
        <v>0</v>
      </c>
      <c r="J29">
        <v>0</v>
      </c>
      <c r="K29">
        <v>15</v>
      </c>
      <c r="L29">
        <v>0</v>
      </c>
      <c r="M29">
        <v>0</v>
      </c>
      <c r="N29">
        <v>0</v>
      </c>
      <c r="O29">
        <v>0</v>
      </c>
      <c r="P29">
        <v>0</v>
      </c>
      <c r="Q29">
        <v>18</v>
      </c>
      <c r="R29">
        <v>101</v>
      </c>
      <c r="S29" t="str">
        <f>IFERROR(VLOOKUP(R29,[2]WingLookTable!$A:$B,2,0),"캐릭터없음")</f>
        <v>Wing_BlackFullSineStripeFast</v>
      </c>
      <c r="T29">
        <f t="shared" ca="1" si="2"/>
        <v>141</v>
      </c>
      <c r="U2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9" t="str">
        <f t="shared" si="4"/>
        <v>{"dy":14,"sl":1,"id":"Actor0240m","stats":{"tr":3,"trp":6,"str":0,"dex":0,"int":15,"vit":0,"train":0,"wgGr0":0,"wgGr1":0,"wgGr2":0,"wgGr3":18,"wgLk":101}}</v>
      </c>
      <c r="Z29">
        <v>28</v>
      </c>
      <c r="AA29" t="s">
        <v>356</v>
      </c>
      <c r="AC29">
        <v>28</v>
      </c>
      <c r="AD29">
        <v>193</v>
      </c>
    </row>
    <row r="30" spans="1:30">
      <c r="A30">
        <v>14</v>
      </c>
      <c r="B30">
        <v>2</v>
      </c>
      <c r="C30" t="str">
        <f t="shared" ca="1" si="0"/>
        <v>Actor1039m</v>
      </c>
      <c r="D30" t="str">
        <f>IF(ISBLANK(F30),"",
IFERROR(VLOOKUP(F30,[2]ActorTable!$A:$H,MATCH("이름참고",[2]ActorTable!$1:$1,0),0),"캐릭터없음"))</f>
        <v>테이슨</v>
      </c>
      <c r="E30" t="str">
        <f t="shared" si="1"/>
        <v/>
      </c>
      <c r="F30" t="s">
        <v>393</v>
      </c>
      <c r="G30">
        <v>3</v>
      </c>
      <c r="H30">
        <v>6</v>
      </c>
      <c r="I30">
        <v>0</v>
      </c>
      <c r="J30">
        <v>15</v>
      </c>
      <c r="K30">
        <v>0</v>
      </c>
      <c r="L30">
        <v>0</v>
      </c>
      <c r="M30">
        <v>0</v>
      </c>
      <c r="N30">
        <v>0</v>
      </c>
      <c r="O30">
        <v>0</v>
      </c>
      <c r="P30">
        <v>0</v>
      </c>
      <c r="Q30">
        <v>18</v>
      </c>
      <c r="R30">
        <v>125</v>
      </c>
      <c r="S30" t="str">
        <f>IFERROR(VLOOKUP(R30,[2]WingLookTable!$A:$B,2,0),"캐릭터없음")</f>
        <v>Wing_CyanOtherBeeOtherSlow</v>
      </c>
      <c r="T30">
        <f t="shared" ca="1" si="2"/>
        <v>193</v>
      </c>
      <c r="U3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30" t="str">
        <f t="shared" si="4"/>
        <v>{"dy":14,"sl":2,"id":"Actor1108m","stats":{"tr":3,"trp":6,"str":0,"dex":15,"int":0,"vit":0,"train":0,"wgGr0":0,"wgGr1":0,"wgGr2":0,"wgGr3":18,"wgLk":125}}</v>
      </c>
      <c r="Z30">
        <v>29</v>
      </c>
      <c r="AA30" t="s">
        <v>357</v>
      </c>
      <c r="AC30">
        <v>29</v>
      </c>
      <c r="AD30">
        <v>196</v>
      </c>
    </row>
    <row r="31" spans="1:30">
      <c r="A31">
        <v>15</v>
      </c>
      <c r="B31">
        <v>1</v>
      </c>
      <c r="C31" t="str">
        <f t="shared" ca="1" si="0"/>
        <v>Actor1141m</v>
      </c>
      <c r="D31" t="str">
        <f>IF(ISBLANK(F31),"",
IFERROR(VLOOKUP(F31,[2]ActorTable!$A:$H,MATCH("이름참고",[2]ActorTable!$1:$1,0),0),"캐릭터없음"))</f>
        <v>닉스</v>
      </c>
      <c r="E31" t="str">
        <f t="shared" si="1"/>
        <v/>
      </c>
      <c r="F31" t="s">
        <v>396</v>
      </c>
      <c r="G31">
        <v>3</v>
      </c>
      <c r="H31">
        <v>6</v>
      </c>
      <c r="I31">
        <v>0</v>
      </c>
      <c r="J31">
        <v>0</v>
      </c>
      <c r="K31">
        <v>15</v>
      </c>
      <c r="L31">
        <v>0</v>
      </c>
      <c r="M31">
        <v>0</v>
      </c>
      <c r="N31">
        <v>0</v>
      </c>
      <c r="O31">
        <v>0</v>
      </c>
      <c r="P31">
        <v>0</v>
      </c>
      <c r="Q31">
        <v>18</v>
      </c>
      <c r="R31">
        <v>372</v>
      </c>
      <c r="S31" t="str">
        <f>IFERROR(VLOOKUP(R31,[2]WingLookTable!$A:$B,2,0),"캐릭터없음")</f>
        <v>Wing_WhiteFullNoiseOtherFast</v>
      </c>
      <c r="T31">
        <f t="shared" ca="1" si="2"/>
        <v>256</v>
      </c>
      <c r="U3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1" t="str">
        <f t="shared" si="4"/>
        <v>{"dy":15,"sl":1,"id":"Actor1109m","stats":{"tr":3,"trp":6,"str":0,"dex":0,"int":15,"vit":0,"train":0,"wgGr0":0,"wgGr1":0,"wgGr2":0,"wgGr3":18,"wgLk":372}}</v>
      </c>
      <c r="Z31">
        <v>30</v>
      </c>
      <c r="AA31" t="s">
        <v>358</v>
      </c>
      <c r="AC31">
        <v>30</v>
      </c>
      <c r="AD31">
        <v>199</v>
      </c>
    </row>
    <row r="32" spans="1:30">
      <c r="A32">
        <v>15</v>
      </c>
      <c r="B32">
        <v>2</v>
      </c>
      <c r="C32" t="str">
        <f t="shared" ca="1" si="0"/>
        <v>Actor2010m</v>
      </c>
      <c r="D32" t="str">
        <f>IF(ISBLANK(F32),"",
IFERROR(VLOOKUP(F32,[2]ActorTable!$A:$H,MATCH("이름참고",[2]ActorTable!$1:$1,0),0),"캐릭터없음"))</f>
        <v>슬로니카</v>
      </c>
      <c r="E32" t="str">
        <f t="shared" si="1"/>
        <v/>
      </c>
      <c r="F32" t="s">
        <v>394</v>
      </c>
      <c r="G32">
        <v>3</v>
      </c>
      <c r="H32">
        <v>6</v>
      </c>
      <c r="I32">
        <v>0</v>
      </c>
      <c r="J32">
        <v>0</v>
      </c>
      <c r="K32">
        <v>15</v>
      </c>
      <c r="L32">
        <v>0</v>
      </c>
      <c r="M32">
        <v>0</v>
      </c>
      <c r="N32">
        <v>0</v>
      </c>
      <c r="O32">
        <v>0</v>
      </c>
      <c r="P32">
        <v>0</v>
      </c>
      <c r="Q32">
        <v>18</v>
      </c>
      <c r="R32">
        <v>366</v>
      </c>
      <c r="S32" t="str">
        <f>IFERROR(VLOOKUP(R32,[2]WingLookTable!$A:$B,2,0),"캐릭터없음")</f>
        <v>Wing_RedNoiseNoiseOtherFast</v>
      </c>
      <c r="T32">
        <f t="shared" ca="1" si="2"/>
        <v>300</v>
      </c>
      <c r="U3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2" t="str">
        <f t="shared" si="4"/>
        <v>{"dy":15,"sl":2,"id":"Actor3114m","stats":{"tr":3,"trp":6,"str":0,"dex":0,"int":15,"vit":0,"train":0,"wgGr0":0,"wgGr1":0,"wgGr2":0,"wgGr3":18,"wgLk":366}}</v>
      </c>
      <c r="AC32">
        <v>31</v>
      </c>
      <c r="AD32">
        <v>202</v>
      </c>
    </row>
    <row r="33" spans="1:30">
      <c r="A33">
        <v>16</v>
      </c>
      <c r="B33">
        <v>1</v>
      </c>
      <c r="C33" t="str">
        <f t="shared" ca="1" si="0"/>
        <v>Actor0240m</v>
      </c>
      <c r="D33" t="str">
        <f>IF(ISBLANK(F33),"",
IFERROR(VLOOKUP(F33,[2]ActorTable!$A:$H,MATCH("이름참고",[2]ActorTable!$1:$1,0),0),"캐릭터없음"))</f>
        <v>간파울</v>
      </c>
      <c r="E33" t="str">
        <f t="shared" si="1"/>
        <v/>
      </c>
      <c r="F33" t="s">
        <v>392</v>
      </c>
      <c r="G33">
        <v>3</v>
      </c>
      <c r="H33">
        <v>6</v>
      </c>
      <c r="I33">
        <v>0</v>
      </c>
      <c r="J33">
        <v>15</v>
      </c>
      <c r="K33">
        <v>0</v>
      </c>
      <c r="L33">
        <v>0</v>
      </c>
      <c r="M33">
        <v>0</v>
      </c>
      <c r="N33">
        <v>0</v>
      </c>
      <c r="O33">
        <v>0</v>
      </c>
      <c r="P33">
        <v>0</v>
      </c>
      <c r="Q33">
        <v>18</v>
      </c>
      <c r="R33">
        <v>276</v>
      </c>
      <c r="S33" t="str">
        <f>IFERROR(VLOOKUP(R33,[2]WingLookTable!$A:$B,2,0),"캐릭터없음")</f>
        <v>Wing_WhiteSineNoiseFullFast</v>
      </c>
      <c r="T33">
        <f t="shared" ca="1" si="2"/>
        <v>366</v>
      </c>
      <c r="U3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3" t="str">
        <f t="shared" si="4"/>
        <v>{"dy":16,"sl":1,"id":"Actor0201m","stats":{"tr":3,"trp":6,"str":0,"dex":15,"int":0,"vit":0,"train":0,"wgGr0":0,"wgGr1":0,"wgGr2":0,"wgGr3":18,"wgLk":276}}</v>
      </c>
      <c r="AC33">
        <v>32</v>
      </c>
      <c r="AD33">
        <v>205</v>
      </c>
    </row>
    <row r="34" spans="1:30">
      <c r="A34">
        <v>16</v>
      </c>
      <c r="B34">
        <v>2</v>
      </c>
      <c r="C34" t="str">
        <f t="shared" ca="1" si="0"/>
        <v>Actor2010m</v>
      </c>
      <c r="D34" t="str">
        <f>IF(ISBLANK(F34),"",
IFERROR(VLOOKUP(F34,[2]ActorTable!$A:$H,MATCH("이름참고",[2]ActorTable!$1:$1,0),0),"캐릭터없음"))</f>
        <v>카츄진</v>
      </c>
      <c r="E34" t="str">
        <f t="shared" si="1"/>
        <v/>
      </c>
      <c r="F34" t="s">
        <v>372</v>
      </c>
      <c r="G34">
        <v>3</v>
      </c>
      <c r="H34">
        <v>6</v>
      </c>
      <c r="I34">
        <v>0</v>
      </c>
      <c r="J34">
        <v>0</v>
      </c>
      <c r="K34">
        <v>15</v>
      </c>
      <c r="L34">
        <v>0</v>
      </c>
      <c r="M34">
        <v>0</v>
      </c>
      <c r="N34">
        <v>0</v>
      </c>
      <c r="O34">
        <v>0</v>
      </c>
      <c r="P34">
        <v>0</v>
      </c>
      <c r="Q34">
        <v>18</v>
      </c>
      <c r="R34">
        <v>248</v>
      </c>
      <c r="S34" t="str">
        <f>IFERROR(VLOOKUP(R34,[2]WingLookTable!$A:$B,2,0),"캐릭터없음")</f>
        <v>Wing_RedOtherOtherFullFast</v>
      </c>
      <c r="T34">
        <f t="shared" ca="1" si="2"/>
        <v>145</v>
      </c>
      <c r="U3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4" t="str">
        <f t="shared" si="4"/>
        <v>{"dy":16,"sl":2,"id":"Actor3117m","stats":{"tr":3,"trp":6,"str":0,"dex":0,"int":15,"vit":0,"train":0,"wgGr0":0,"wgGr1":0,"wgGr2":0,"wgGr3":18,"wgLk":248}}</v>
      </c>
      <c r="AC34">
        <v>33</v>
      </c>
      <c r="AD34">
        <v>208</v>
      </c>
    </row>
    <row r="35" spans="1:30">
      <c r="A35">
        <v>17</v>
      </c>
      <c r="B35">
        <v>1</v>
      </c>
      <c r="C35" t="str">
        <f t="shared" ref="C35:C65" ca="1" si="9">VLOOKUP(RANDBETWEEN(1,COUNTA(Z:Z)-1),Z:AA,2,0)</f>
        <v>Actor1029m</v>
      </c>
      <c r="D35" t="str">
        <f>IF(ISBLANK(F35),"",
IFERROR(VLOOKUP(F35,[2]ActorTable!$A:$H,MATCH("이름참고",[2]ActorTable!$1:$1,0),0),"캐릭터없음"))</f>
        <v>라무무</v>
      </c>
      <c r="E35" t="str">
        <f t="shared" si="1"/>
        <v/>
      </c>
      <c r="F35" t="s">
        <v>390</v>
      </c>
      <c r="G35">
        <v>3</v>
      </c>
      <c r="H35">
        <v>6</v>
      </c>
      <c r="I35">
        <v>0</v>
      </c>
      <c r="J35">
        <v>15</v>
      </c>
      <c r="K35">
        <v>0</v>
      </c>
      <c r="L35">
        <v>0</v>
      </c>
      <c r="M35">
        <v>0</v>
      </c>
      <c r="N35">
        <v>0</v>
      </c>
      <c r="O35">
        <v>0</v>
      </c>
      <c r="P35">
        <v>0</v>
      </c>
      <c r="Q35">
        <v>18</v>
      </c>
      <c r="R35">
        <v>172</v>
      </c>
      <c r="S35" t="str">
        <f>IFERROR(VLOOKUP(R35,[2]WingLookTable!$A:$B,2,0),"캐릭터없음")</f>
        <v>Wing_DustMultiSineOtherFullSlow</v>
      </c>
      <c r="T35">
        <f t="shared" ref="T35:T65" ca="1" si="10">VLOOKUP(RANDBETWEEN(1,COUNTA(AC:AC)-1),AC:AD,2,0)</f>
        <v>336</v>
      </c>
      <c r="U3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5" t="str">
        <f t="shared" ref="V35:V65" si="11">"{"""&amp;A$1&amp;""":"&amp;A35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{"dy":17,"sl":1,"id":"Actor3231m","stats":{"tr":3,"trp":6,"str":0,"dex":15,"int":0,"vit":0,"train":0,"wgGr0":0,"wgGr1":0,"wgGr2":0,"wgGr3":18,"wgLk":172}}</v>
      </c>
      <c r="AC35">
        <v>34</v>
      </c>
      <c r="AD35">
        <v>211</v>
      </c>
    </row>
    <row r="36" spans="1:30">
      <c r="A36">
        <v>17</v>
      </c>
      <c r="B36">
        <v>2</v>
      </c>
      <c r="C36" t="str">
        <f t="shared" ca="1" si="9"/>
        <v>Actor0030m</v>
      </c>
      <c r="D36" t="str">
        <f>IF(ISBLANK(F36),"",
IFERROR(VLOOKUP(F36,[2]ActorTable!$A:$H,MATCH("이름참고",[2]ActorTable!$1:$1,0),0),"캐릭터없음"))</f>
        <v>원더</v>
      </c>
      <c r="E36" t="str">
        <f t="shared" si="1"/>
        <v/>
      </c>
      <c r="F36" t="s">
        <v>397</v>
      </c>
      <c r="G36">
        <v>3</v>
      </c>
      <c r="H36">
        <v>6</v>
      </c>
      <c r="I36">
        <v>0</v>
      </c>
      <c r="J36">
        <v>0</v>
      </c>
      <c r="K36">
        <v>15</v>
      </c>
      <c r="L36">
        <v>0</v>
      </c>
      <c r="M36">
        <v>0</v>
      </c>
      <c r="N36">
        <v>0</v>
      </c>
      <c r="O36">
        <v>0</v>
      </c>
      <c r="P36">
        <v>0</v>
      </c>
      <c r="Q36">
        <v>18</v>
      </c>
      <c r="R36">
        <v>360</v>
      </c>
      <c r="S36" t="str">
        <f>IFERROR(VLOOKUP(R36,[2]WingLookTable!$A:$B,2,0),"캐릭터없음")</f>
        <v>Wing_MultiFullSineStripeSlow</v>
      </c>
      <c r="T36">
        <f t="shared" ca="1" si="10"/>
        <v>288</v>
      </c>
      <c r="U3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6" t="str">
        <f t="shared" si="11"/>
        <v>{"dy":17,"sl":2,"id":"Actor2128m","stats":{"tr":3,"trp":6,"str":0,"dex":0,"int":15,"vit":0,"train":0,"wgGr0":0,"wgGr1":0,"wgGr2":0,"wgGr3":18,"wgLk":360}}</v>
      </c>
      <c r="AC36">
        <v>35</v>
      </c>
      <c r="AD36">
        <v>214</v>
      </c>
    </row>
    <row r="37" spans="1:30">
      <c r="A37">
        <v>18</v>
      </c>
      <c r="B37">
        <v>1</v>
      </c>
      <c r="C37" t="str">
        <f t="shared" ca="1" si="9"/>
        <v>Actor0104m</v>
      </c>
      <c r="D37" t="str">
        <f>IF(ISBLANK(F37),"",
IFERROR(VLOOKUP(F37,[2]ActorTable!$A:$H,MATCH("이름참고",[2]ActorTable!$1:$1,0),0),"캐릭터없음"))</f>
        <v>니엘</v>
      </c>
      <c r="E37" t="str">
        <f t="shared" si="1"/>
        <v/>
      </c>
      <c r="F37" t="s">
        <v>391</v>
      </c>
      <c r="G37">
        <v>3</v>
      </c>
      <c r="H37">
        <v>6</v>
      </c>
      <c r="I37">
        <v>0</v>
      </c>
      <c r="J37">
        <v>15</v>
      </c>
      <c r="K37">
        <v>0</v>
      </c>
      <c r="L37">
        <v>0</v>
      </c>
      <c r="M37">
        <v>0</v>
      </c>
      <c r="N37">
        <v>0</v>
      </c>
      <c r="O37">
        <v>0</v>
      </c>
      <c r="P37">
        <v>0</v>
      </c>
      <c r="Q37">
        <v>18</v>
      </c>
      <c r="R37">
        <v>163</v>
      </c>
      <c r="S37" t="str">
        <f>IFERROR(VLOOKUP(R37,[2]WingLookTable!$A:$B,2,0),"캐릭터없음")</f>
        <v>Wing_DustGreenSineOtherFullFast</v>
      </c>
      <c r="T37">
        <f t="shared" ca="1" si="10"/>
        <v>160</v>
      </c>
      <c r="U3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7" t="str">
        <f t="shared" si="11"/>
        <v>{"dy":18,"sl":1,"id":"Actor2238m","stats":{"tr":3,"trp":6,"str":0,"dex":15,"int":0,"vit":0,"train":0,"wgGr0":0,"wgGr1":0,"wgGr2":0,"wgGr3":18,"wgLk":163}}</v>
      </c>
      <c r="AC37">
        <v>36</v>
      </c>
      <c r="AD37">
        <v>217</v>
      </c>
    </row>
    <row r="38" spans="1:30">
      <c r="A38">
        <v>18</v>
      </c>
      <c r="B38">
        <v>2</v>
      </c>
      <c r="C38" t="str">
        <f t="shared" ca="1" si="9"/>
        <v>Actor0113m</v>
      </c>
      <c r="D38" t="str">
        <f>IF(ISBLANK(F38),"",
IFERROR(VLOOKUP(F38,[2]ActorTable!$A:$H,MATCH("이름참고",[2]ActorTable!$1:$1,0),0),"캐릭터없음"))</f>
        <v>오비우스</v>
      </c>
      <c r="E38" t="str">
        <f>IF(AND(B38=1,NOT(ISBLANK(F38))),
IF(F38=F40,"같음",""),"")</f>
        <v/>
      </c>
      <c r="F38" t="s">
        <v>367</v>
      </c>
      <c r="G38">
        <v>3</v>
      </c>
      <c r="H38">
        <v>6</v>
      </c>
      <c r="I38">
        <v>0</v>
      </c>
      <c r="J38">
        <v>0</v>
      </c>
      <c r="K38">
        <v>15</v>
      </c>
      <c r="L38">
        <v>0</v>
      </c>
      <c r="M38">
        <v>0</v>
      </c>
      <c r="N38">
        <v>0</v>
      </c>
      <c r="O38">
        <v>0</v>
      </c>
      <c r="P38">
        <v>0</v>
      </c>
      <c r="Q38">
        <v>18</v>
      </c>
      <c r="R38">
        <v>272</v>
      </c>
      <c r="S38" t="str">
        <f>IFERROR(VLOOKUP(R38,[2]WingLookTable!$A:$B,2,0),"캐릭터없음")</f>
        <v>Wing_WhiteNoiseOtherFullFast</v>
      </c>
      <c r="T38">
        <f t="shared" ca="1" si="10"/>
        <v>190</v>
      </c>
      <c r="U3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8" t="str">
        <f t="shared" si="11"/>
        <v>{"dy":18,"sl":2,"id":"Actor1141m","stats":{"tr":3,"trp":6,"str":0,"dex":0,"int":15,"vit":0,"train":0,"wgGr0":0,"wgGr1":0,"wgGr2":0,"wgGr3":18,"wgLk":272}}</v>
      </c>
      <c r="AC38">
        <v>37</v>
      </c>
      <c r="AD38">
        <v>220</v>
      </c>
    </row>
    <row r="39" spans="1:30">
      <c r="A39">
        <v>18</v>
      </c>
      <c r="B39">
        <v>3</v>
      </c>
      <c r="C39" t="str">
        <f t="shared" ca="1" si="9"/>
        <v>Actor1002m</v>
      </c>
      <c r="D39" t="str">
        <f>IF(ISBLANK(F39),"",
IFERROR(VLOOKUP(F39,[2]ActorTable!$A:$H,MATCH("이름참고",[2]ActorTable!$1:$1,0),0),"캐릭터없음"))</f>
        <v>젤리아</v>
      </c>
      <c r="E39" t="str">
        <f>IF(AND(B39=1,NOT(ISBLANK(F39))),
IF(F39=F41,"같음",""),"")</f>
        <v/>
      </c>
      <c r="F39" t="s">
        <v>395</v>
      </c>
      <c r="G39">
        <v>3</v>
      </c>
      <c r="H39">
        <v>6</v>
      </c>
      <c r="I39">
        <v>0</v>
      </c>
      <c r="J39">
        <v>15</v>
      </c>
      <c r="K39">
        <v>0</v>
      </c>
      <c r="L39">
        <v>0</v>
      </c>
      <c r="M39">
        <v>0</v>
      </c>
      <c r="N39">
        <v>0</v>
      </c>
      <c r="O39">
        <v>0</v>
      </c>
      <c r="P39">
        <v>0</v>
      </c>
      <c r="Q39">
        <v>18</v>
      </c>
      <c r="R39">
        <v>178</v>
      </c>
      <c r="S39" t="str">
        <f>IFERROR(VLOOKUP(R39,[2]WingLookTable!$A:$B,2,0),"캐릭터없음")</f>
        <v>Wing_DustMultiSineSineFullFast</v>
      </c>
      <c r="T39">
        <f t="shared" ca="1" si="10"/>
        <v>121</v>
      </c>
      <c r="U39" t="str">
        <f t="shared" ref="U39" ca="1" si="12">IF(ROW()=2,V39,OFFSET(U39,-1,0)&amp;IF(LEN(V39)=0,"",","&amp;V39))</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9" t="str">
        <f t="shared" si="11"/>
        <v>{"dy":18,"sl":3,"id":"Actor1005m","stats":{"tr":3,"trp":6,"str":0,"dex":15,"int":0,"vit":0,"train":0,"wgGr0":0,"wgGr1":0,"wgGr2":0,"wgGr3":18,"wgLk":178}}</v>
      </c>
      <c r="AC39">
        <v>38</v>
      </c>
      <c r="AD39">
        <v>223</v>
      </c>
    </row>
    <row r="40" spans="1:30">
      <c r="A40">
        <v>19</v>
      </c>
      <c r="B40">
        <v>1</v>
      </c>
      <c r="C40" t="str">
        <f t="shared" ca="1" si="9"/>
        <v>Actor2011m</v>
      </c>
      <c r="D40" t="str">
        <f>IF(ISBLANK(F40),"",
IFERROR(VLOOKUP(F40,[2]ActorTable!$A:$H,MATCH("이름참고",[2]ActorTable!$1:$1,0),0),"캐릭터없음"))</f>
        <v>카츄진</v>
      </c>
      <c r="E40" t="str">
        <f t="shared" ref="E40:E65" si="13">IF(AND(B40=1,NOT(ISBLANK(F40))),
IF(F40=F41,"같음",""),"")</f>
        <v/>
      </c>
      <c r="F40" t="s">
        <v>343</v>
      </c>
      <c r="G40">
        <v>3</v>
      </c>
      <c r="H40">
        <v>6</v>
      </c>
      <c r="I40">
        <v>0</v>
      </c>
      <c r="J40">
        <v>15</v>
      </c>
      <c r="K40">
        <v>0</v>
      </c>
      <c r="L40">
        <v>0</v>
      </c>
      <c r="M40">
        <v>0</v>
      </c>
      <c r="N40">
        <v>0</v>
      </c>
      <c r="O40">
        <v>0</v>
      </c>
      <c r="P40">
        <v>0</v>
      </c>
      <c r="Q40">
        <v>18</v>
      </c>
      <c r="R40">
        <v>321</v>
      </c>
      <c r="S40" t="str">
        <f>IFERROR(VLOOKUP(R40,[2]WingLookTable!$A:$B,2,0),"캐릭터없음")</f>
        <v>Wing_DustMultiOtherOtherOtherSlow</v>
      </c>
      <c r="T40">
        <f t="shared" ca="1" si="10"/>
        <v>291</v>
      </c>
      <c r="U4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40" t="str">
        <f t="shared" si="11"/>
        <v>{"dy":19,"sl":1,"id":"Actor3117m","stats":{"tr":3,"trp":6,"str":0,"dex":15,"int":0,"vit":0,"train":0,"wgGr0":0,"wgGr1":0,"wgGr2":0,"wgGr3":18,"wgLk":321}}</v>
      </c>
      <c r="AC40">
        <v>39</v>
      </c>
      <c r="AD40">
        <v>226</v>
      </c>
    </row>
    <row r="41" spans="1:30">
      <c r="A41">
        <v>19</v>
      </c>
      <c r="B41">
        <v>2</v>
      </c>
      <c r="C41" t="str">
        <f t="shared" ca="1" si="9"/>
        <v>Actor0113m</v>
      </c>
      <c r="D41" t="str">
        <f>IF(ISBLANK(F41),"",
IFERROR(VLOOKUP(F41,[2]ActorTable!$A:$H,MATCH("이름참고",[2]ActorTable!$1:$1,0),0),"캐릭터없음"))</f>
        <v>베이</v>
      </c>
      <c r="E41" t="str">
        <f t="shared" si="13"/>
        <v/>
      </c>
      <c r="F41" t="s">
        <v>332</v>
      </c>
      <c r="G41">
        <v>3</v>
      </c>
      <c r="H41">
        <v>6</v>
      </c>
      <c r="I41">
        <v>0</v>
      </c>
      <c r="J41">
        <v>0</v>
      </c>
      <c r="K41">
        <v>15</v>
      </c>
      <c r="L41">
        <v>0</v>
      </c>
      <c r="M41">
        <v>0</v>
      </c>
      <c r="N41">
        <v>0</v>
      </c>
      <c r="O41">
        <v>0</v>
      </c>
      <c r="P41">
        <v>0</v>
      </c>
      <c r="Q41">
        <v>18</v>
      </c>
      <c r="R41">
        <v>175</v>
      </c>
      <c r="S41" t="str">
        <f>IFERROR(VLOOKUP(R41,[2]WingLookTable!$A:$B,2,0),"캐릭터없음")</f>
        <v>Wing_DustMultiSineOtherFullSlow2</v>
      </c>
      <c r="T41">
        <f t="shared" ca="1" si="10"/>
        <v>214</v>
      </c>
      <c r="U4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1" t="str">
        <f t="shared" si="11"/>
        <v>{"dy":19,"sl":2,"id":"Actor0104m","stats":{"tr":3,"trp":6,"str":0,"dex":0,"int":15,"vit":0,"train":0,"wgGr0":0,"wgGr1":0,"wgGr2":0,"wgGr3":18,"wgLk":175}}</v>
      </c>
      <c r="AC41">
        <v>40</v>
      </c>
      <c r="AD41">
        <v>229</v>
      </c>
    </row>
    <row r="42" spans="1:30">
      <c r="A42">
        <v>20</v>
      </c>
      <c r="B42">
        <v>1</v>
      </c>
      <c r="C42" t="str">
        <f t="shared" ca="1" si="9"/>
        <v>Actor2120m</v>
      </c>
      <c r="D42" t="str">
        <f>IF(ISBLANK(F42),"",
IFERROR(VLOOKUP(F42,[2]ActorTable!$A:$H,MATCH("이름참고",[2]ActorTable!$1:$1,0),0),"캐릭터없음"))</f>
        <v>프로토27</v>
      </c>
      <c r="E42" t="str">
        <f t="shared" si="13"/>
        <v/>
      </c>
      <c r="F42" t="s">
        <v>399</v>
      </c>
      <c r="G42">
        <v>3</v>
      </c>
      <c r="H42">
        <v>6</v>
      </c>
      <c r="I42">
        <v>0</v>
      </c>
      <c r="J42">
        <v>15</v>
      </c>
      <c r="K42">
        <v>0</v>
      </c>
      <c r="L42">
        <v>0</v>
      </c>
      <c r="M42">
        <v>0</v>
      </c>
      <c r="N42">
        <v>0</v>
      </c>
      <c r="O42">
        <v>0</v>
      </c>
      <c r="P42">
        <v>0</v>
      </c>
      <c r="Q42">
        <v>18</v>
      </c>
      <c r="R42">
        <v>248</v>
      </c>
      <c r="S42" t="str">
        <f>IFERROR(VLOOKUP(R42,[2]WingLookTable!$A:$B,2,0),"캐릭터없음")</f>
        <v>Wing_RedOtherOtherFullFast</v>
      </c>
      <c r="T42">
        <f t="shared" ca="1" si="10"/>
        <v>196</v>
      </c>
      <c r="U4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v>
      </c>
      <c r="V42" t="str">
        <f t="shared" si="11"/>
        <v>{"dy":20,"sl":1,"id":"Actor1216m","stats":{"tr":3,"trp":6,"str":0,"dex":15,"int":0,"vit":0,"train":0,"wgGr0":0,"wgGr1":0,"wgGr2":0,"wgGr3":18,"wgLk":248}}</v>
      </c>
      <c r="AC42">
        <v>41</v>
      </c>
      <c r="AD42">
        <v>232</v>
      </c>
    </row>
    <row r="43" spans="1:30">
      <c r="A43">
        <v>20</v>
      </c>
      <c r="B43">
        <v>2</v>
      </c>
      <c r="C43" t="str">
        <f t="shared" ca="1" si="9"/>
        <v>Actor0240m</v>
      </c>
      <c r="D43" t="str">
        <f>IF(ISBLANK(F43),"",
IFERROR(VLOOKUP(F43,[2]ActorTable!$A:$H,MATCH("이름참고",[2]ActorTable!$1:$1,0),0),"캐릭터없음"))</f>
        <v>솔</v>
      </c>
      <c r="E43" t="str">
        <f t="shared" si="13"/>
        <v/>
      </c>
      <c r="F43" t="s">
        <v>400</v>
      </c>
      <c r="G43">
        <v>3</v>
      </c>
      <c r="H43">
        <v>6</v>
      </c>
      <c r="I43">
        <v>0</v>
      </c>
      <c r="J43">
        <v>0</v>
      </c>
      <c r="K43">
        <v>15</v>
      </c>
      <c r="L43">
        <v>0</v>
      </c>
      <c r="M43">
        <v>0</v>
      </c>
      <c r="N43">
        <v>0</v>
      </c>
      <c r="O43">
        <v>0</v>
      </c>
      <c r="P43">
        <v>0</v>
      </c>
      <c r="Q43">
        <v>18</v>
      </c>
      <c r="R43">
        <v>217</v>
      </c>
      <c r="S43" t="str">
        <f>IFERROR(VLOOKUP(R43,[2]WingLookTable!$A:$B,2,0),"캐릭터없음")</f>
        <v>Wing_GreenOtherSineFullFast</v>
      </c>
      <c r="T43">
        <f t="shared" ca="1" si="10"/>
        <v>244</v>
      </c>
      <c r="U4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3" t="str">
        <f t="shared" si="11"/>
        <v>{"dy":20,"sl":2,"id":"Actor2015m","stats":{"tr":3,"trp":6,"str":0,"dex":0,"int":15,"vit":0,"train":0,"wgGr0":0,"wgGr1":0,"wgGr2":0,"wgGr3":18,"wgLk":217}}</v>
      </c>
      <c r="AC43">
        <v>42</v>
      </c>
      <c r="AD43">
        <v>236</v>
      </c>
    </row>
    <row r="44" spans="1:30">
      <c r="A44">
        <v>21</v>
      </c>
      <c r="B44">
        <v>1</v>
      </c>
      <c r="C44" t="str">
        <f t="shared" ca="1" si="9"/>
        <v>Actor2128m</v>
      </c>
      <c r="D44" t="str">
        <f>IF(ISBLANK(F44),"",
IFERROR(VLOOKUP(F44,[2]ActorTable!$A:$H,MATCH("이름참고",[2]ActorTable!$1:$1,0),0),"캐릭터없음"))</f>
        <v>슬로니카</v>
      </c>
      <c r="E44" t="str">
        <f t="shared" si="13"/>
        <v/>
      </c>
      <c r="F44" t="s">
        <v>398</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t="shared" ca="1" si="10"/>
        <v>166</v>
      </c>
      <c r="U4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4" t="str">
        <f t="shared" si="11"/>
        <v>{"dy":21,"sl":1,"id":"Actor3114m","stats":{"tr":3,"trp":6,"str":0,"dex":0,"int":15,"vit":0,"train":0,"wgGr0":0,"wgGr1":0,"wgGr2":0,"wgGr3":18,"wgLk":157}}</v>
      </c>
      <c r="AC44">
        <v>43</v>
      </c>
      <c r="AD44">
        <v>240</v>
      </c>
    </row>
    <row r="45" spans="1:30">
      <c r="A45">
        <v>21</v>
      </c>
      <c r="B45">
        <v>2</v>
      </c>
      <c r="C45" t="str">
        <f t="shared" ca="1" si="9"/>
        <v>Actor3022m</v>
      </c>
      <c r="D45" t="str">
        <f>IF(ISBLANK(F45),"",
IFERROR(VLOOKUP(F45,[2]ActorTable!$A:$H,MATCH("이름참고",[2]ActorTable!$1:$1,0),0),"캐릭터없음"))</f>
        <v>헤르윈</v>
      </c>
      <c r="E45" t="str">
        <f t="shared" si="13"/>
        <v/>
      </c>
      <c r="F45" t="s">
        <v>401</v>
      </c>
      <c r="G45">
        <v>3</v>
      </c>
      <c r="H45">
        <v>6</v>
      </c>
      <c r="I45">
        <v>0</v>
      </c>
      <c r="J45">
        <v>0</v>
      </c>
      <c r="K45">
        <v>15</v>
      </c>
      <c r="L45">
        <v>0</v>
      </c>
      <c r="M45">
        <v>0</v>
      </c>
      <c r="N45">
        <v>0</v>
      </c>
      <c r="O45">
        <v>0</v>
      </c>
      <c r="P45">
        <v>0</v>
      </c>
      <c r="Q45">
        <v>18</v>
      </c>
      <c r="R45">
        <v>151</v>
      </c>
      <c r="S45" t="str">
        <f>IFERROR(VLOOKUP(R45,[2]WingLookTable!$A:$B,2,0),"캐릭터없음")</f>
        <v>Wing_DustCyanSineOtherFullFast</v>
      </c>
      <c r="T45">
        <f t="shared" ca="1" si="10"/>
        <v>211</v>
      </c>
      <c r="U4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5" t="str">
        <f t="shared" si="11"/>
        <v>{"dy":21,"sl":2,"id":"Actor0007m","stats":{"tr":3,"trp":6,"str":0,"dex":0,"int":15,"vit":0,"train":0,"wgGr0":0,"wgGr1":0,"wgGr2":0,"wgGr3":18,"wgLk":151}}</v>
      </c>
      <c r="AC45">
        <v>44</v>
      </c>
      <c r="AD45">
        <v>244</v>
      </c>
    </row>
    <row r="46" spans="1:30">
      <c r="A46">
        <v>22</v>
      </c>
      <c r="B46">
        <v>1</v>
      </c>
      <c r="C46" t="str">
        <f t="shared" ca="1" si="9"/>
        <v>Actor1005m</v>
      </c>
      <c r="D46" t="str">
        <f>IF(ISBLANK(F46),"",
IFERROR(VLOOKUP(F46,[2]ActorTable!$A:$H,MATCH("이름참고",[2]ActorTable!$1:$1,0),0),"캐릭터없음"))</f>
        <v>라무무</v>
      </c>
      <c r="E46" t="str">
        <f t="shared" si="13"/>
        <v/>
      </c>
      <c r="F46" t="s">
        <v>402</v>
      </c>
      <c r="G46">
        <v>3</v>
      </c>
      <c r="H46">
        <v>6</v>
      </c>
      <c r="I46">
        <v>0</v>
      </c>
      <c r="J46">
        <v>10</v>
      </c>
      <c r="K46">
        <v>5</v>
      </c>
      <c r="L46">
        <v>0</v>
      </c>
      <c r="M46">
        <v>0</v>
      </c>
      <c r="N46">
        <v>0</v>
      </c>
      <c r="O46">
        <v>0</v>
      </c>
      <c r="P46">
        <v>0</v>
      </c>
      <c r="Q46">
        <v>18</v>
      </c>
      <c r="R46">
        <v>175</v>
      </c>
      <c r="S46" t="str">
        <f>IFERROR(VLOOKUP(R46,[2]WingLookTable!$A:$B,2,0),"캐릭터없음")</f>
        <v>Wing_DustMultiSineOtherFullSlow2</v>
      </c>
      <c r="T46">
        <f t="shared" ca="1" si="10"/>
        <v>202</v>
      </c>
      <c r="U4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6" t="str">
        <f t="shared" si="11"/>
        <v>{"dy":22,"sl":1,"id":"Actor3231m","stats":{"tr":3,"trp":6,"str":0,"dex":10,"int":5,"vit":0,"train":0,"wgGr0":0,"wgGr1":0,"wgGr2":0,"wgGr3":18,"wgLk":175}}</v>
      </c>
      <c r="AC46">
        <v>45</v>
      </c>
      <c r="AD46">
        <v>248</v>
      </c>
    </row>
    <row r="47" spans="1:30">
      <c r="A47">
        <v>22</v>
      </c>
      <c r="B47">
        <v>2</v>
      </c>
      <c r="C47" t="str">
        <f t="shared" ca="1" si="9"/>
        <v>Actor0104m</v>
      </c>
      <c r="D47" t="str">
        <f>IF(ISBLANK(F47),"",
IFERROR(VLOOKUP(F47,[2]ActorTable!$A:$H,MATCH("이름참고",[2]ActorTable!$1:$1,0),0),"캐릭터없음"))</f>
        <v>프리스</v>
      </c>
      <c r="E47" t="str">
        <f t="shared" si="13"/>
        <v/>
      </c>
      <c r="F47" t="s">
        <v>403</v>
      </c>
      <c r="G47">
        <v>3</v>
      </c>
      <c r="H47">
        <v>6</v>
      </c>
      <c r="I47">
        <v>0</v>
      </c>
      <c r="J47">
        <v>0</v>
      </c>
      <c r="K47">
        <v>15</v>
      </c>
      <c r="L47">
        <v>0</v>
      </c>
      <c r="M47">
        <v>0</v>
      </c>
      <c r="N47">
        <v>0</v>
      </c>
      <c r="O47">
        <v>0</v>
      </c>
      <c r="P47">
        <v>0</v>
      </c>
      <c r="Q47">
        <v>18</v>
      </c>
      <c r="R47">
        <v>268</v>
      </c>
      <c r="S47" t="str">
        <f>IFERROR(VLOOKUP(R47,[2]WingLookTable!$A:$B,2,0),"캐릭터없음")</f>
        <v>Wing_SkySineSineFullSlow</v>
      </c>
      <c r="T47">
        <f t="shared" ca="1" si="10"/>
        <v>151</v>
      </c>
      <c r="U4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7" t="str">
        <f t="shared" si="11"/>
        <v>{"dy":22,"sl":2,"id":"Actor0125m","stats":{"tr":3,"trp":6,"str":0,"dex":0,"int":15,"vit":0,"train":0,"wgGr0":0,"wgGr1":0,"wgGr2":0,"wgGr3":18,"wgLk":268}}</v>
      </c>
      <c r="AC47">
        <v>46</v>
      </c>
      <c r="AD47">
        <v>252</v>
      </c>
    </row>
    <row r="48" spans="1:30">
      <c r="A48">
        <v>23</v>
      </c>
      <c r="B48">
        <v>1</v>
      </c>
      <c r="C48" t="str">
        <f t="shared" ca="1" si="9"/>
        <v>Actor3231m</v>
      </c>
      <c r="D48" t="str">
        <f>IF(ISBLANK(F48),"",
IFERROR(VLOOKUP(F48,[2]ActorTable!$A:$H,MATCH("이름참고",[2]ActorTable!$1:$1,0),0),"캐릭터없음"))</f>
        <v>니엘</v>
      </c>
      <c r="E48" t="str">
        <f t="shared" si="13"/>
        <v/>
      </c>
      <c r="F48" t="s">
        <v>404</v>
      </c>
      <c r="G48">
        <v>3</v>
      </c>
      <c r="H48">
        <v>6</v>
      </c>
      <c r="I48">
        <v>0</v>
      </c>
      <c r="J48">
        <v>15</v>
      </c>
      <c r="K48">
        <v>0</v>
      </c>
      <c r="L48">
        <v>0</v>
      </c>
      <c r="M48">
        <v>0</v>
      </c>
      <c r="N48">
        <v>0</v>
      </c>
      <c r="O48">
        <v>0</v>
      </c>
      <c r="P48">
        <v>0</v>
      </c>
      <c r="Q48">
        <v>18</v>
      </c>
      <c r="R48">
        <v>229</v>
      </c>
      <c r="S48" t="str">
        <f>IFERROR(VLOOKUP(R48,[2]WingLookTable!$A:$B,2,0),"캐릭터없음")</f>
        <v>Wing_MultiOtherOtherOtherFast</v>
      </c>
      <c r="T48">
        <f t="shared" ca="1" si="10"/>
        <v>172</v>
      </c>
      <c r="U4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8" t="str">
        <f t="shared" si="11"/>
        <v>{"dy":23,"sl":1,"id":"Actor2238m","stats":{"tr":3,"trp":6,"str":0,"dex":15,"int":0,"vit":0,"train":0,"wgGr0":0,"wgGr1":0,"wgGr2":0,"wgGr3":18,"wgLk":229}}</v>
      </c>
      <c r="AC48">
        <v>47</v>
      </c>
      <c r="AD48">
        <v>256</v>
      </c>
    </row>
    <row r="49" spans="1:30">
      <c r="A49">
        <v>23</v>
      </c>
      <c r="B49">
        <v>2</v>
      </c>
      <c r="C49" t="str">
        <f t="shared" ca="1" si="9"/>
        <v>Actor1108m</v>
      </c>
      <c r="D49" t="str">
        <f>IF(ISBLANK(F49),"",
IFERROR(VLOOKUP(F49,[2]ActorTable!$A:$H,MATCH("이름참고",[2]ActorTable!$1:$1,0),0),"캐릭터없음"))</f>
        <v>케이저</v>
      </c>
      <c r="E49" t="str">
        <f t="shared" si="13"/>
        <v/>
      </c>
      <c r="F49" t="s">
        <v>410</v>
      </c>
      <c r="G49">
        <v>3</v>
      </c>
      <c r="H49">
        <v>6</v>
      </c>
      <c r="I49">
        <v>0</v>
      </c>
      <c r="J49">
        <v>0</v>
      </c>
      <c r="K49">
        <v>15</v>
      </c>
      <c r="L49">
        <v>0</v>
      </c>
      <c r="M49">
        <v>0</v>
      </c>
      <c r="N49">
        <v>0</v>
      </c>
      <c r="O49">
        <v>0</v>
      </c>
      <c r="P49">
        <v>0</v>
      </c>
      <c r="Q49">
        <v>18</v>
      </c>
      <c r="R49">
        <v>202</v>
      </c>
      <c r="S49" t="str">
        <f>IFERROR(VLOOKUP(R49,[2]WingLookTable!$A:$B,2,0),"캐릭터없음")</f>
        <v>Wing_FireOtherSineFullFast</v>
      </c>
      <c r="T49">
        <f t="shared" ca="1" si="10"/>
        <v>297</v>
      </c>
      <c r="U4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9" t="str">
        <f t="shared" si="11"/>
        <v>{"dy":23,"sl":2,"id":"Actor0113m","stats":{"tr":3,"trp":6,"str":0,"dex":0,"int":15,"vit":0,"train":0,"wgGr0":0,"wgGr1":0,"wgGr2":0,"wgGr3":18,"wgLk":202}}</v>
      </c>
      <c r="AC49">
        <v>48</v>
      </c>
      <c r="AD49">
        <v>260</v>
      </c>
    </row>
    <row r="50" spans="1:30">
      <c r="A50">
        <v>24</v>
      </c>
      <c r="B50">
        <v>1</v>
      </c>
      <c r="C50" t="str">
        <f t="shared" ca="1" si="9"/>
        <v>Actor0030m</v>
      </c>
      <c r="D50" t="str">
        <f>IF(ISBLANK(F50),"",
IFERROR(VLOOKUP(F50,[2]ActorTable!$A:$H,MATCH("이름참고",[2]ActorTable!$1:$1,0),0),"캐릭터없음"))</f>
        <v>클레타</v>
      </c>
      <c r="E50" t="str">
        <f t="shared" si="13"/>
        <v/>
      </c>
      <c r="F50" t="s">
        <v>405</v>
      </c>
      <c r="G50">
        <v>3</v>
      </c>
      <c r="H50">
        <v>6</v>
      </c>
      <c r="I50">
        <v>0</v>
      </c>
      <c r="J50">
        <v>5</v>
      </c>
      <c r="K50">
        <v>10</v>
      </c>
      <c r="L50">
        <v>0</v>
      </c>
      <c r="M50">
        <v>0</v>
      </c>
      <c r="N50">
        <v>0</v>
      </c>
      <c r="O50">
        <v>0</v>
      </c>
      <c r="P50">
        <v>0</v>
      </c>
      <c r="Q50">
        <v>18</v>
      </c>
      <c r="R50">
        <v>294</v>
      </c>
      <c r="S50" t="str">
        <f>IFERROR(VLOOKUP(R50,[2]WingLookTable!$A:$B,2,0),"캐릭터없음")</f>
        <v>Wing_BlueOtherFullOtherSlow</v>
      </c>
      <c r="T50">
        <f t="shared" ca="1" si="10"/>
        <v>129</v>
      </c>
      <c r="U5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50" t="str">
        <f t="shared" si="11"/>
        <v>{"dy":24,"sl":1,"id":"Actor0240m","stats":{"tr":3,"trp":6,"str":0,"dex":5,"int":10,"vit":0,"train":0,"wgGr0":0,"wgGr1":0,"wgGr2":0,"wgGr3":18,"wgLk":294}}</v>
      </c>
      <c r="AC50">
        <v>49</v>
      </c>
      <c r="AD50">
        <v>264</v>
      </c>
    </row>
    <row r="51" spans="1:30">
      <c r="A51">
        <v>24</v>
      </c>
      <c r="B51">
        <v>2</v>
      </c>
      <c r="C51" t="str">
        <f t="shared" ca="1" si="9"/>
        <v>Actor2120m</v>
      </c>
      <c r="D51" t="str">
        <f>IF(ISBLANK(F51),"",
IFERROR(VLOOKUP(F51,[2]ActorTable!$A:$H,MATCH("이름참고",[2]ActorTable!$1:$1,0),0),"캐릭터없음"))</f>
        <v>클라크</v>
      </c>
      <c r="E51" t="str">
        <f t="shared" si="13"/>
        <v/>
      </c>
      <c r="F51" t="s">
        <v>409</v>
      </c>
      <c r="G51">
        <v>3</v>
      </c>
      <c r="H51">
        <v>6</v>
      </c>
      <c r="I51">
        <v>0</v>
      </c>
      <c r="J51">
        <v>0</v>
      </c>
      <c r="K51">
        <v>15</v>
      </c>
      <c r="L51">
        <v>0</v>
      </c>
      <c r="M51">
        <v>0</v>
      </c>
      <c r="N51">
        <v>0</v>
      </c>
      <c r="O51">
        <v>0</v>
      </c>
      <c r="P51">
        <v>0</v>
      </c>
      <c r="Q51">
        <v>18</v>
      </c>
      <c r="R51">
        <v>252</v>
      </c>
      <c r="S51" t="str">
        <f>IFERROR(VLOOKUP(R51,[2]WingLookTable!$A:$B,2,0),"캐릭터없음")</f>
        <v>Wing_RedSineFullOtherFast</v>
      </c>
      <c r="T51">
        <f t="shared" ca="1" si="10"/>
        <v>315</v>
      </c>
      <c r="U5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1" t="str">
        <f t="shared" si="11"/>
        <v>{"dy":24,"sl":2,"id":"Actor2011m","stats":{"tr":3,"trp":6,"str":0,"dex":0,"int":15,"vit":0,"train":0,"wgGr0":0,"wgGr1":0,"wgGr2":0,"wgGr3":18,"wgLk":252}}</v>
      </c>
      <c r="AC51">
        <v>50</v>
      </c>
      <c r="AD51">
        <v>268</v>
      </c>
    </row>
    <row r="52" spans="1:30">
      <c r="A52">
        <v>25</v>
      </c>
      <c r="B52">
        <v>1</v>
      </c>
      <c r="C52" t="str">
        <f t="shared" ca="1" si="9"/>
        <v>Actor0037m</v>
      </c>
      <c r="D52" t="str">
        <f>IF(ISBLANK(F52),"",
IFERROR(VLOOKUP(F52,[2]ActorTable!$A:$H,MATCH("이름참고",[2]ActorTable!$1:$1,0),0),"캐릭터없음"))</f>
        <v>프로토27</v>
      </c>
      <c r="E52" t="str">
        <f t="shared" si="13"/>
        <v/>
      </c>
      <c r="F52" t="s">
        <v>399</v>
      </c>
      <c r="G52">
        <v>3</v>
      </c>
      <c r="H52">
        <v>6</v>
      </c>
      <c r="I52">
        <v>15</v>
      </c>
      <c r="J52">
        <v>0</v>
      </c>
      <c r="K52">
        <v>0</v>
      </c>
      <c r="L52">
        <v>0</v>
      </c>
      <c r="M52">
        <v>0</v>
      </c>
      <c r="N52">
        <v>0</v>
      </c>
      <c r="O52">
        <v>0</v>
      </c>
      <c r="P52">
        <v>0</v>
      </c>
      <c r="Q52">
        <v>18</v>
      </c>
      <c r="R52">
        <v>166</v>
      </c>
      <c r="S52" t="str">
        <f>IFERROR(VLOOKUP(R52,[2]WingLookTable!$A:$B,2,0),"캐릭터없음")</f>
        <v>Wing_DustMultiNoisePatternFullFast</v>
      </c>
      <c r="T52">
        <f t="shared" ca="1" si="10"/>
        <v>300</v>
      </c>
      <c r="U5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2" t="str">
        <f t="shared" si="11"/>
        <v>{"dy":25,"sl":1,"id":"Actor1216m","stats":{"tr":3,"trp":6,"str":15,"dex":0,"int":0,"vit":0,"train":0,"wgGr0":0,"wgGr1":0,"wgGr2":0,"wgGr3":18,"wgLk":166}}</v>
      </c>
      <c r="AC52">
        <v>51</v>
      </c>
      <c r="AD52">
        <v>272</v>
      </c>
    </row>
    <row r="53" spans="1:30">
      <c r="A53">
        <v>25</v>
      </c>
      <c r="B53">
        <v>2</v>
      </c>
      <c r="C53" t="str">
        <f t="shared" ca="1" si="9"/>
        <v>Actor3114m</v>
      </c>
      <c r="D53" t="str">
        <f>IF(ISBLANK(F53),"",
IFERROR(VLOOKUP(F53,[2]ActorTable!$A:$H,MATCH("이름참고",[2]ActorTable!$1:$1,0),0),"캐릭터없음"))</f>
        <v>무테이</v>
      </c>
      <c r="E53" t="str">
        <f t="shared" si="13"/>
        <v/>
      </c>
      <c r="F53" t="s">
        <v>406</v>
      </c>
      <c r="G53">
        <v>3</v>
      </c>
      <c r="H53">
        <v>6</v>
      </c>
      <c r="I53">
        <v>0</v>
      </c>
      <c r="J53">
        <v>0</v>
      </c>
      <c r="K53">
        <v>15</v>
      </c>
      <c r="L53">
        <v>0</v>
      </c>
      <c r="M53">
        <v>0</v>
      </c>
      <c r="N53">
        <v>0</v>
      </c>
      <c r="O53">
        <v>0</v>
      </c>
      <c r="P53">
        <v>0</v>
      </c>
      <c r="Q53">
        <v>18</v>
      </c>
      <c r="R53">
        <v>315</v>
      </c>
      <c r="S53" t="str">
        <f>IFERROR(VLOOKUP(R53,[2]WingLookTable!$A:$B,2,0),"캐릭터없음")</f>
        <v>Wing_DustMultiNoiseOtherOtherSlow</v>
      </c>
      <c r="T53">
        <f t="shared" ca="1" si="10"/>
        <v>145</v>
      </c>
      <c r="U5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3" t="str">
        <f t="shared" si="11"/>
        <v>{"dy":25,"sl":2,"id":"Actor3021m","stats":{"tr":3,"trp":6,"str":0,"dex":0,"int":15,"vit":0,"train":0,"wgGr0":0,"wgGr1":0,"wgGr2":0,"wgGr3":18,"wgLk":315}}</v>
      </c>
      <c r="AC53">
        <v>52</v>
      </c>
      <c r="AD53">
        <v>276</v>
      </c>
    </row>
    <row r="54" spans="1:30">
      <c r="A54">
        <v>26</v>
      </c>
      <c r="B54">
        <v>1</v>
      </c>
      <c r="C54" t="str">
        <f t="shared" ca="1" si="9"/>
        <v>Actor0201m</v>
      </c>
      <c r="D54" t="str">
        <f>IF(ISBLANK(F54),"",
IFERROR(VLOOKUP(F54,[2]ActorTable!$A:$H,MATCH("이름참고",[2]ActorTable!$1:$1,0),0),"캐릭터없음"))</f>
        <v>닉스</v>
      </c>
      <c r="E54" t="str">
        <f t="shared" si="13"/>
        <v/>
      </c>
      <c r="F54" t="s">
        <v>407</v>
      </c>
      <c r="G54">
        <v>3</v>
      </c>
      <c r="H54">
        <v>6</v>
      </c>
      <c r="I54">
        <v>0</v>
      </c>
      <c r="J54">
        <v>0</v>
      </c>
      <c r="K54">
        <v>15</v>
      </c>
      <c r="L54">
        <v>0</v>
      </c>
      <c r="M54">
        <v>0</v>
      </c>
      <c r="N54">
        <v>0</v>
      </c>
      <c r="O54">
        <v>0</v>
      </c>
      <c r="P54">
        <v>0</v>
      </c>
      <c r="Q54">
        <v>18</v>
      </c>
      <c r="R54">
        <v>369</v>
      </c>
      <c r="S54" t="str">
        <f>IFERROR(VLOOKUP(R54,[2]WingLookTable!$A:$B,2,0),"캐릭터없음")</f>
        <v>Wing_SkyLightningSineOtherFast</v>
      </c>
      <c r="T54">
        <f t="shared" ca="1" si="10"/>
        <v>332</v>
      </c>
      <c r="U5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4" t="str">
        <f t="shared" si="11"/>
        <v>{"dy":26,"sl":1,"id":"Actor1109m","stats":{"tr":3,"trp":6,"str":0,"dex":0,"int":15,"vit":0,"train":0,"wgGr0":0,"wgGr1":0,"wgGr2":0,"wgGr3":18,"wgLk":369}}</v>
      </c>
      <c r="AC54">
        <v>53</v>
      </c>
      <c r="AD54">
        <v>280</v>
      </c>
    </row>
    <row r="55" spans="1:30">
      <c r="A55">
        <v>26</v>
      </c>
      <c r="B55">
        <v>2</v>
      </c>
      <c r="C55" t="str">
        <f t="shared" ca="1" si="9"/>
        <v>Actor1005m</v>
      </c>
      <c r="D55" t="str">
        <f>IF(ISBLANK(F55),"",
IFERROR(VLOOKUP(F55,[2]ActorTable!$A:$H,MATCH("이름참고",[2]ActorTable!$1:$1,0),0),"캐릭터없음"))</f>
        <v>그루퍼스</v>
      </c>
      <c r="E55" t="str">
        <f t="shared" si="13"/>
        <v/>
      </c>
      <c r="F55" t="s">
        <v>408</v>
      </c>
      <c r="G55">
        <v>3</v>
      </c>
      <c r="H55">
        <v>6</v>
      </c>
      <c r="I55">
        <v>0</v>
      </c>
      <c r="J55">
        <v>15</v>
      </c>
      <c r="K55">
        <v>0</v>
      </c>
      <c r="L55">
        <v>0</v>
      </c>
      <c r="M55">
        <v>0</v>
      </c>
      <c r="N55">
        <v>0</v>
      </c>
      <c r="O55">
        <v>0</v>
      </c>
      <c r="P55">
        <v>0</v>
      </c>
      <c r="Q55">
        <v>18</v>
      </c>
      <c r="R55">
        <v>160</v>
      </c>
      <c r="S55" t="str">
        <f>IFERROR(VLOOKUP(R55,[2]WingLookTable!$A:$B,2,0),"캐릭터없음")</f>
        <v>Wing_DustGreenSineFullOtherFast</v>
      </c>
      <c r="T55">
        <f t="shared" ca="1" si="10"/>
        <v>190</v>
      </c>
      <c r="U5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5" t="str">
        <f t="shared" si="11"/>
        <v>{"dy":26,"sl":2,"id":"Actor2010m","stats":{"tr":3,"trp":6,"str":0,"dex":15,"int":0,"vit":0,"train":0,"wgGr0":0,"wgGr1":0,"wgGr2":0,"wgGr3":18,"wgLk":160}}</v>
      </c>
      <c r="AC55">
        <v>54</v>
      </c>
      <c r="AD55">
        <v>284</v>
      </c>
    </row>
    <row r="56" spans="1:30">
      <c r="A56">
        <v>27</v>
      </c>
      <c r="B56">
        <v>1</v>
      </c>
      <c r="C56" t="str">
        <f t="shared" ca="1" si="9"/>
        <v>Actor0125m</v>
      </c>
      <c r="D56" t="str">
        <f>IF(ISBLANK(F56),"",
IFERROR(VLOOKUP(F56,[2]ActorTable!$A:$H,MATCH("이름참고",[2]ActorTable!$1:$1,0),0),"캐릭터없음"))</f>
        <v>오비우스</v>
      </c>
      <c r="E56" t="str">
        <f t="shared" si="13"/>
        <v/>
      </c>
      <c r="F56" t="s">
        <v>442</v>
      </c>
      <c r="G56">
        <v>3</v>
      </c>
      <c r="H56">
        <v>6</v>
      </c>
      <c r="I56">
        <v>0</v>
      </c>
      <c r="J56">
        <v>0</v>
      </c>
      <c r="K56">
        <v>15</v>
      </c>
      <c r="L56">
        <v>0</v>
      </c>
      <c r="M56">
        <v>0</v>
      </c>
      <c r="N56">
        <v>0</v>
      </c>
      <c r="O56">
        <v>0</v>
      </c>
      <c r="P56">
        <v>0</v>
      </c>
      <c r="Q56">
        <v>18</v>
      </c>
      <c r="R56">
        <v>226</v>
      </c>
      <c r="S56" t="str">
        <f>IFERROR(VLOOKUP(R56,[2]WingLookTable!$A:$B,2,0),"캐릭터없음")</f>
        <v>Wing_MultiOtherNoiseFullFast</v>
      </c>
      <c r="T56">
        <f t="shared" ca="1" si="10"/>
        <v>303</v>
      </c>
      <c r="U5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v>
      </c>
      <c r="V56" t="str">
        <f t="shared" si="11"/>
        <v>{"dy":27,"sl":1,"id":"Actor1141m","stats":{"tr":3,"trp":6,"str":0,"dex":0,"int":15,"vit":0,"train":0,"wgGr0":0,"wgGr1":0,"wgGr2":0,"wgGr3":18,"wgLk":226}}</v>
      </c>
      <c r="AC56">
        <v>55</v>
      </c>
      <c r="AD56">
        <v>288</v>
      </c>
    </row>
    <row r="57" spans="1:30">
      <c r="A57">
        <v>27</v>
      </c>
      <c r="B57">
        <v>2</v>
      </c>
      <c r="C57" t="str">
        <f t="shared" ca="1" si="9"/>
        <v>Actor2011m</v>
      </c>
      <c r="D57" t="str">
        <f>IF(ISBLANK(F57),"",
IFERROR(VLOOKUP(F57,[2]ActorTable!$A:$H,MATCH("이름참고",[2]ActorTable!$1:$1,0),0),"캐릭터없음"))</f>
        <v>소하</v>
      </c>
      <c r="E57" t="str">
        <f t="shared" si="13"/>
        <v/>
      </c>
      <c r="F57" t="s">
        <v>443</v>
      </c>
      <c r="G57">
        <v>3</v>
      </c>
      <c r="H57">
        <v>6</v>
      </c>
      <c r="I57">
        <v>0</v>
      </c>
      <c r="J57">
        <v>15</v>
      </c>
      <c r="K57">
        <v>0</v>
      </c>
      <c r="L57">
        <v>0</v>
      </c>
      <c r="M57">
        <v>0</v>
      </c>
      <c r="N57">
        <v>0</v>
      </c>
      <c r="O57">
        <v>0</v>
      </c>
      <c r="P57">
        <v>0</v>
      </c>
      <c r="Q57">
        <v>18</v>
      </c>
      <c r="R57">
        <v>190</v>
      </c>
      <c r="S57" t="str">
        <f>IFERROR(VLOOKUP(R57,[2]WingLookTable!$A:$B,2,0),"캐릭터없음")</f>
        <v>Wing_DustYellowNoisePatternStripeSlow</v>
      </c>
      <c r="T57">
        <f t="shared" ca="1" si="10"/>
        <v>356</v>
      </c>
      <c r="U5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7" t="str">
        <f t="shared" si="11"/>
        <v>{"dy":27,"sl":2,"id":"Actor1002m","stats":{"tr":3,"trp":6,"str":0,"dex":15,"int":0,"vit":0,"train":0,"wgGr0":0,"wgGr1":0,"wgGr2":0,"wgGr3":18,"wgLk":190}}</v>
      </c>
      <c r="AC57">
        <v>56</v>
      </c>
      <c r="AD57">
        <v>291</v>
      </c>
    </row>
    <row r="58" spans="1:30">
      <c r="A58">
        <v>28</v>
      </c>
      <c r="B58">
        <v>1</v>
      </c>
      <c r="C58" t="str">
        <f t="shared" ca="1" si="9"/>
        <v>Actor3231m</v>
      </c>
      <c r="D58" t="str">
        <f>IF(ISBLANK(F58),"",
IFERROR(VLOOKUP(F58,[2]ActorTable!$A:$H,MATCH("이름참고",[2]ActorTable!$1:$1,0),0),"캐릭터없음"))</f>
        <v>프로토27</v>
      </c>
      <c r="E58" t="str">
        <f t="shared" si="13"/>
        <v/>
      </c>
      <c r="F58" t="s">
        <v>448</v>
      </c>
      <c r="G58">
        <v>3</v>
      </c>
      <c r="H58">
        <v>6</v>
      </c>
      <c r="I58">
        <v>15</v>
      </c>
      <c r="J58">
        <v>0</v>
      </c>
      <c r="K58">
        <v>0</v>
      </c>
      <c r="L58">
        <v>0</v>
      </c>
      <c r="M58">
        <v>0</v>
      </c>
      <c r="N58">
        <v>0</v>
      </c>
      <c r="O58">
        <v>0</v>
      </c>
      <c r="P58">
        <v>0</v>
      </c>
      <c r="Q58">
        <v>18</v>
      </c>
      <c r="R58">
        <v>113</v>
      </c>
      <c r="S58" t="str">
        <f>IFERROR(VLOOKUP(R58,[2]WingLookTable!$A:$B,2,0),"캐릭터없음")</f>
        <v>Wing_BlueSineFullStripeFast</v>
      </c>
      <c r="T58">
        <f t="shared" ca="1" si="10"/>
        <v>344</v>
      </c>
      <c r="U5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v>
      </c>
      <c r="V58" t="str">
        <f t="shared" si="11"/>
        <v>{"dy":28,"sl":1,"id":"Actor1216m","stats":{"tr":3,"trp":6,"str":15,"dex":0,"int":0,"vit":0,"train":0,"wgGr0":0,"wgGr1":0,"wgGr2":0,"wgGr3":18,"wgLk":113}}</v>
      </c>
      <c r="AC58">
        <v>57</v>
      </c>
      <c r="AD58">
        <v>294</v>
      </c>
    </row>
    <row r="59" spans="1:30">
      <c r="A59">
        <v>28</v>
      </c>
      <c r="B59">
        <v>2</v>
      </c>
      <c r="C59" t="str">
        <f t="shared" ca="1" si="9"/>
        <v>Actor0024m</v>
      </c>
      <c r="D59" t="str">
        <f>IF(ISBLANK(F59),"",
IFERROR(VLOOKUP(F59,[2]ActorTable!$A:$H,MATCH("이름참고",[2]ActorTable!$1:$1,0),0),"캐릭터없음"))</f>
        <v>튤린</v>
      </c>
      <c r="E59" t="str">
        <f t="shared" si="13"/>
        <v/>
      </c>
      <c r="F59" t="s">
        <v>447</v>
      </c>
      <c r="G59">
        <v>3</v>
      </c>
      <c r="H59">
        <v>6</v>
      </c>
      <c r="I59">
        <v>0</v>
      </c>
      <c r="J59">
        <v>15</v>
      </c>
      <c r="K59">
        <v>0</v>
      </c>
      <c r="L59">
        <v>0</v>
      </c>
      <c r="M59">
        <v>0</v>
      </c>
      <c r="N59">
        <v>0</v>
      </c>
      <c r="O59">
        <v>0</v>
      </c>
      <c r="P59">
        <v>0</v>
      </c>
      <c r="Q59">
        <v>18</v>
      </c>
      <c r="R59">
        <v>280</v>
      </c>
      <c r="S59" t="str">
        <f>IFERROR(VLOOKUP(R59,[2]WingLookTable!$A:$B,2,0),"캐릭터없음")</f>
        <v>Wing_YellowFullSineStripeSlow</v>
      </c>
      <c r="T59">
        <f t="shared" ca="1" si="10"/>
        <v>196</v>
      </c>
      <c r="U5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v>
      </c>
      <c r="V59" t="str">
        <f t="shared" si="11"/>
        <v>{"dy":28,"sl":2,"id":"Actor0037m","stats":{"tr":3,"trp":6,"str":0,"dex":15,"int":0,"vit":0,"train":0,"wgGr0":0,"wgGr1":0,"wgGr2":0,"wgGr3":18,"wgLk":280}}</v>
      </c>
      <c r="AC59">
        <v>58</v>
      </c>
      <c r="AD59">
        <v>297</v>
      </c>
    </row>
    <row r="60" spans="1:30">
      <c r="A60">
        <v>29</v>
      </c>
      <c r="B60">
        <v>1</v>
      </c>
      <c r="C60" t="str">
        <f t="shared" ca="1" si="9"/>
        <v>Actor3021m</v>
      </c>
      <c r="D60" t="str">
        <f>IF(ISBLANK(F60),"",
IFERROR(VLOOKUP(F60,[2]ActorTable!$A:$H,MATCH("이름참고",[2]ActorTable!$1:$1,0),0),"캐릭터없음"))</f>
        <v>니엘</v>
      </c>
      <c r="E60" t="str">
        <f t="shared" si="13"/>
        <v/>
      </c>
      <c r="F60" t="s">
        <v>449</v>
      </c>
      <c r="G60">
        <v>3</v>
      </c>
      <c r="H60">
        <v>6</v>
      </c>
      <c r="I60">
        <v>0</v>
      </c>
      <c r="J60">
        <v>0</v>
      </c>
      <c r="K60">
        <v>15</v>
      </c>
      <c r="L60">
        <v>0</v>
      </c>
      <c r="M60">
        <v>0</v>
      </c>
      <c r="N60">
        <v>0</v>
      </c>
      <c r="O60">
        <v>0</v>
      </c>
      <c r="P60">
        <v>0</v>
      </c>
      <c r="Q60">
        <v>18</v>
      </c>
      <c r="R60">
        <v>211</v>
      </c>
      <c r="S60" t="str">
        <f>IFERROR(VLOOKUP(R60,[2]WingLookTable!$A:$B,2,0),"캐릭터없음")</f>
        <v>Wing_FireSinePatternFullSlow</v>
      </c>
      <c r="T60">
        <f t="shared" ca="1" si="10"/>
        <v>117</v>
      </c>
      <c r="U6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v>
      </c>
      <c r="V60" t="str">
        <f t="shared" si="11"/>
        <v>{"dy":29,"sl":1,"id":"Actor2238m","stats":{"tr":3,"trp":6,"str":0,"dex":0,"int":15,"vit":0,"train":0,"wgGr0":0,"wgGr1":0,"wgGr2":0,"wgGr3":18,"wgLk":211}}</v>
      </c>
      <c r="AC60">
        <v>59</v>
      </c>
      <c r="AD60">
        <v>300</v>
      </c>
    </row>
    <row r="61" spans="1:30">
      <c r="A61">
        <v>29</v>
      </c>
      <c r="B61">
        <v>2</v>
      </c>
      <c r="C61" t="str">
        <f t="shared" ca="1" si="9"/>
        <v>Actor1141m</v>
      </c>
      <c r="D61" t="str">
        <f>IF(ISBLANK(F61),"",
IFERROR(VLOOKUP(F61,[2]ActorTable!$A:$H,MATCH("이름참고",[2]ActorTable!$1:$1,0),0),"캐릭터없음"))</f>
        <v>테이슨</v>
      </c>
      <c r="E61" t="str">
        <f t="shared" si="13"/>
        <v/>
      </c>
      <c r="F61" t="s">
        <v>446</v>
      </c>
      <c r="G61">
        <v>3</v>
      </c>
      <c r="H61">
        <v>6</v>
      </c>
      <c r="I61">
        <v>0</v>
      </c>
      <c r="J61">
        <v>15</v>
      </c>
      <c r="K61">
        <v>0</v>
      </c>
      <c r="L61">
        <v>0</v>
      </c>
      <c r="M61">
        <v>0</v>
      </c>
      <c r="N61">
        <v>0</v>
      </c>
      <c r="O61">
        <v>0</v>
      </c>
      <c r="P61">
        <v>0</v>
      </c>
      <c r="Q61">
        <v>18</v>
      </c>
      <c r="R61">
        <v>340</v>
      </c>
      <c r="S61" t="str">
        <f>IFERROR(VLOOKUP(R61,[2]WingLookTable!$A:$B,2,0),"캐릭터없음")</f>
        <v>Wing_DustRedStripeFullOtherSlow</v>
      </c>
      <c r="T61">
        <f t="shared" ca="1" si="10"/>
        <v>172</v>
      </c>
      <c r="U6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v>
      </c>
      <c r="V61" t="str">
        <f t="shared" si="11"/>
        <v>{"dy":29,"sl":2,"id":"Actor1108m","stats":{"tr":3,"trp":6,"str":0,"dex":15,"int":0,"vit":0,"train":0,"wgGr0":0,"wgGr1":0,"wgGr2":0,"wgGr3":18,"wgLk":340}}</v>
      </c>
      <c r="AC61">
        <v>60</v>
      </c>
      <c r="AD61">
        <v>303</v>
      </c>
    </row>
    <row r="62" spans="1:30">
      <c r="A62">
        <v>30</v>
      </c>
      <c r="B62">
        <v>1</v>
      </c>
      <c r="C62" t="str">
        <f t="shared" ca="1" si="9"/>
        <v>Actor3019m</v>
      </c>
      <c r="D62" t="str">
        <f>IF(ISBLANK(F62),"",
IFERROR(VLOOKUP(F62,[2]ActorTable!$A:$H,MATCH("이름참고",[2]ActorTable!$1:$1,0),0),"캐릭터없음"))</f>
        <v>카츄진</v>
      </c>
      <c r="E62" t="str">
        <f t="shared" si="13"/>
        <v/>
      </c>
      <c r="F62" t="s">
        <v>454</v>
      </c>
      <c r="G62">
        <v>3</v>
      </c>
      <c r="H62">
        <v>6</v>
      </c>
      <c r="I62">
        <v>0</v>
      </c>
      <c r="J62">
        <v>15</v>
      </c>
      <c r="K62">
        <v>0</v>
      </c>
      <c r="L62">
        <v>0</v>
      </c>
      <c r="M62">
        <v>0</v>
      </c>
      <c r="N62">
        <v>0</v>
      </c>
      <c r="O62">
        <v>0</v>
      </c>
      <c r="P62">
        <v>0</v>
      </c>
      <c r="Q62">
        <v>18</v>
      </c>
      <c r="R62">
        <v>187</v>
      </c>
      <c r="S62" t="str">
        <f>IFERROR(VLOOKUP(R62,[2]WingLookTable!$A:$B,2,0),"캐릭터없음")</f>
        <v>Wing_DustPurpleSinePatternFullFast</v>
      </c>
      <c r="T62">
        <f t="shared" ca="1" si="10"/>
        <v>121</v>
      </c>
      <c r="U6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v>
      </c>
      <c r="V62" t="str">
        <f t="shared" si="11"/>
        <v>{"dy":30,"sl":1,"id":"Actor3117m","stats":{"tr":3,"trp":6,"str":0,"dex":15,"int":0,"vit":0,"train":0,"wgGr0":0,"wgGr1":0,"wgGr2":0,"wgGr3":18,"wgLk":187}}</v>
      </c>
      <c r="AC62">
        <v>61</v>
      </c>
      <c r="AD62">
        <v>306</v>
      </c>
    </row>
    <row r="63" spans="1:30">
      <c r="A63">
        <v>30</v>
      </c>
      <c r="B63">
        <v>2</v>
      </c>
      <c r="C63" t="str">
        <f t="shared" ca="1" si="9"/>
        <v>Actor1216m</v>
      </c>
      <c r="D63" t="str">
        <f>IF(ISBLANK(F63),"",
IFERROR(VLOOKUP(F63,[2]ActorTable!$A:$H,MATCH("이름참고",[2]ActorTable!$1:$1,0),0),"캐릭터없음"))</f>
        <v>딘즈</v>
      </c>
      <c r="E63" t="str">
        <f t="shared" si="13"/>
        <v/>
      </c>
      <c r="F63" t="s">
        <v>453</v>
      </c>
      <c r="G63">
        <v>3</v>
      </c>
      <c r="H63">
        <v>6</v>
      </c>
      <c r="I63">
        <v>0</v>
      </c>
      <c r="J63">
        <v>5</v>
      </c>
      <c r="K63">
        <v>10</v>
      </c>
      <c r="L63">
        <v>0</v>
      </c>
      <c r="M63">
        <v>0</v>
      </c>
      <c r="N63">
        <v>0</v>
      </c>
      <c r="O63">
        <v>0</v>
      </c>
      <c r="P63">
        <v>0</v>
      </c>
      <c r="Q63">
        <v>18</v>
      </c>
      <c r="R63">
        <v>291</v>
      </c>
      <c r="S63" t="str">
        <f>IFERROR(VLOOKUP(R63,[2]WingLookTable!$A:$B,2,0),"캐릭터없음")</f>
        <v>Wing_BlackNoiseSineOtherSlow</v>
      </c>
      <c r="T63">
        <f t="shared" ca="1" si="10"/>
        <v>172</v>
      </c>
      <c r="U6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v>
      </c>
      <c r="V63" t="str">
        <f t="shared" si="11"/>
        <v>{"dy":30,"sl":2,"id":"Actor3022m","stats":{"tr":3,"trp":6,"str":0,"dex":5,"int":10,"vit":0,"train":0,"wgGr0":0,"wgGr1":0,"wgGr2":0,"wgGr3":18,"wgLk":291}}</v>
      </c>
      <c r="AC63">
        <v>62</v>
      </c>
      <c r="AD63">
        <v>309</v>
      </c>
    </row>
    <row r="64" spans="1:30">
      <c r="A64">
        <v>31</v>
      </c>
      <c r="B64">
        <v>1</v>
      </c>
      <c r="C64" t="str">
        <f t="shared" ca="1" si="9"/>
        <v>Actor3022m</v>
      </c>
      <c r="D64" t="str">
        <f>IF(ISBLANK(F64),"",
IFERROR(VLOOKUP(F64,[2]ActorTable!$A:$H,MATCH("이름참고",[2]ActorTable!$1:$1,0),0),"캐릭터없음"))</f>
        <v>라무무</v>
      </c>
      <c r="E64" t="str">
        <f t="shared" si="13"/>
        <v/>
      </c>
      <c r="F64" t="s">
        <v>452</v>
      </c>
      <c r="G64">
        <v>3</v>
      </c>
      <c r="H64">
        <v>6</v>
      </c>
      <c r="I64">
        <v>0</v>
      </c>
      <c r="J64">
        <v>0</v>
      </c>
      <c r="K64">
        <v>15</v>
      </c>
      <c r="L64">
        <v>0</v>
      </c>
      <c r="M64">
        <v>0</v>
      </c>
      <c r="N64">
        <v>0</v>
      </c>
      <c r="O64">
        <v>0</v>
      </c>
      <c r="P64">
        <v>0</v>
      </c>
      <c r="Q64">
        <v>18</v>
      </c>
      <c r="R64">
        <v>223</v>
      </c>
      <c r="S64" t="str">
        <f>IFERROR(VLOOKUP(R64,[2]WingLookTable!$A:$B,2,0),"캐릭터없음")</f>
        <v>Wing_MultiFullOtherFullFast</v>
      </c>
      <c r="T64">
        <f t="shared" ca="1" si="10"/>
        <v>256</v>
      </c>
      <c r="U6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v>
      </c>
      <c r="V64" t="str">
        <f t="shared" si="11"/>
        <v>{"dy":31,"sl":1,"id":"Actor3231m","stats":{"tr":3,"trp":6,"str":0,"dex":0,"int":15,"vit":0,"train":0,"wgGr0":0,"wgGr1":0,"wgGr2":0,"wgGr3":18,"wgLk":223}}</v>
      </c>
      <c r="AC64">
        <v>63</v>
      </c>
      <c r="AD64">
        <v>312</v>
      </c>
    </row>
    <row r="65" spans="1:30">
      <c r="A65">
        <v>31</v>
      </c>
      <c r="B65">
        <v>2</v>
      </c>
      <c r="C65" t="str">
        <f t="shared" ca="1" si="9"/>
        <v>Actor0240m</v>
      </c>
      <c r="D65" t="str">
        <f>IF(ISBLANK(F65),"",
IFERROR(VLOOKUP(F65,[2]ActorTable!$A:$H,MATCH("이름참고",[2]ActorTable!$1:$1,0),0),"캐릭터없음"))</f>
        <v>프리스</v>
      </c>
      <c r="E65" t="str">
        <f t="shared" si="13"/>
        <v/>
      </c>
      <c r="F65" t="s">
        <v>459</v>
      </c>
      <c r="G65">
        <v>3</v>
      </c>
      <c r="H65">
        <v>6</v>
      </c>
      <c r="I65">
        <v>8</v>
      </c>
      <c r="J65">
        <v>0</v>
      </c>
      <c r="K65">
        <v>0</v>
      </c>
      <c r="L65">
        <v>7</v>
      </c>
      <c r="M65">
        <v>0</v>
      </c>
      <c r="N65">
        <v>0</v>
      </c>
      <c r="O65">
        <v>0</v>
      </c>
      <c r="P65">
        <v>0</v>
      </c>
      <c r="Q65">
        <v>18</v>
      </c>
      <c r="R65">
        <v>268</v>
      </c>
      <c r="S65" t="str">
        <f>IFERROR(VLOOKUP(R65,[2]WingLookTable!$A:$B,2,0),"캐릭터없음")</f>
        <v>Wing_SkySineSineFullSlow</v>
      </c>
      <c r="T65">
        <f t="shared" ca="1" si="10"/>
        <v>284</v>
      </c>
      <c r="U6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V65" t="str">
        <f t="shared" si="11"/>
        <v>{"dy":31,"sl":2,"id":"Actor0125m","stats":{"tr":3,"trp":6,"str":8,"dex":0,"int":0,"vit":7,"train":0,"wgGr0":0,"wgGr1":0,"wgGr2":0,"wgGr3":18,"wgLk":268}}</v>
      </c>
      <c r="AC65">
        <v>64</v>
      </c>
      <c r="AD65">
        <v>315</v>
      </c>
    </row>
    <row r="66" spans="1:30">
      <c r="AC66">
        <v>65</v>
      </c>
      <c r="AD66">
        <v>318</v>
      </c>
    </row>
    <row r="67" spans="1:30">
      <c r="AC67">
        <v>66</v>
      </c>
      <c r="AD67">
        <v>321</v>
      </c>
    </row>
    <row r="68" spans="1:30">
      <c r="AC68">
        <v>67</v>
      </c>
      <c r="AD68">
        <v>324</v>
      </c>
    </row>
    <row r="69" spans="1:30">
      <c r="AC69">
        <v>68</v>
      </c>
      <c r="AD69">
        <v>328</v>
      </c>
    </row>
    <row r="70" spans="1:30">
      <c r="AC70">
        <v>69</v>
      </c>
      <c r="AD70">
        <v>332</v>
      </c>
    </row>
    <row r="71" spans="1:30">
      <c r="AC71">
        <v>70</v>
      </c>
      <c r="AD71">
        <v>336</v>
      </c>
    </row>
    <row r="72" spans="1:30">
      <c r="AC72">
        <v>71</v>
      </c>
      <c r="AD72">
        <v>340</v>
      </c>
    </row>
    <row r="73" spans="1:30">
      <c r="AC73">
        <v>72</v>
      </c>
      <c r="AD73">
        <v>344</v>
      </c>
    </row>
    <row r="74" spans="1:30">
      <c r="AC74">
        <v>73</v>
      </c>
      <c r="AD74">
        <v>348</v>
      </c>
    </row>
    <row r="75" spans="1:30">
      <c r="AC75">
        <v>74</v>
      </c>
      <c r="AD75">
        <v>352</v>
      </c>
    </row>
    <row r="76" spans="1:30">
      <c r="AC76">
        <v>75</v>
      </c>
      <c r="AD76">
        <v>356</v>
      </c>
    </row>
    <row r="77" spans="1:30">
      <c r="AC77">
        <v>76</v>
      </c>
      <c r="AD77">
        <v>360</v>
      </c>
    </row>
    <row r="78" spans="1:30">
      <c r="AC78">
        <v>77</v>
      </c>
      <c r="AD78">
        <v>363</v>
      </c>
    </row>
    <row r="79" spans="1:30">
      <c r="AC79">
        <v>78</v>
      </c>
      <c r="AD79">
        <v>366</v>
      </c>
    </row>
    <row r="80" spans="1:30">
      <c r="AC80">
        <v>79</v>
      </c>
      <c r="AD80">
        <v>369</v>
      </c>
    </row>
    <row r="81" spans="29:30">
      <c r="AC81">
        <v>80</v>
      </c>
      <c r="AD81">
        <v>372</v>
      </c>
    </row>
  </sheetData>
  <sortState xmlns:xlrd2="http://schemas.microsoft.com/office/spreadsheetml/2017/richdata2" ref="Z2:AA32">
    <sortCondition ref="Z2:Z32"/>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tabSelected="1" workbookViewId="0">
      <selection activeCell="A5" sqref="A5"/>
    </sheetView>
    <sheetView tabSelected="1"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472</v>
      </c>
      <c r="B5">
        <v>175</v>
      </c>
      <c r="C5" t="s">
        <v>470</v>
      </c>
      <c r="D5" t="s">
        <v>471</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230</v>
      </c>
      <c r="C2" s="1">
        <v>0.99</v>
      </c>
      <c r="D2" s="1">
        <v>1200</v>
      </c>
      <c r="E2">
        <v>15</v>
      </c>
    </row>
    <row r="3" spans="1:6">
      <c r="A3" t="s">
        <v>16</v>
      </c>
      <c r="B3" t="s">
        <v>232</v>
      </c>
      <c r="C3" s="1">
        <v>4.99</v>
      </c>
      <c r="D3" s="1">
        <v>5900</v>
      </c>
      <c r="E3">
        <v>85</v>
      </c>
    </row>
    <row r="4" spans="1:6">
      <c r="A4" t="s">
        <v>17</v>
      </c>
      <c r="B4" t="s">
        <v>234</v>
      </c>
      <c r="C4" s="1">
        <v>9.99</v>
      </c>
      <c r="D4" s="1">
        <v>12000</v>
      </c>
      <c r="E4">
        <v>180</v>
      </c>
      <c r="F4" t="s">
        <v>21</v>
      </c>
    </row>
    <row r="5" spans="1:6">
      <c r="A5" t="s">
        <v>18</v>
      </c>
      <c r="B5" t="s">
        <v>235</v>
      </c>
      <c r="C5" s="1">
        <v>19.989999999999998</v>
      </c>
      <c r="D5" s="1">
        <v>25000</v>
      </c>
      <c r="E5">
        <v>390</v>
      </c>
    </row>
    <row r="6" spans="1:6">
      <c r="A6" t="s">
        <v>19</v>
      </c>
      <c r="B6" t="s">
        <v>231</v>
      </c>
      <c r="C6" s="1">
        <v>49.99</v>
      </c>
      <c r="D6" s="1">
        <v>65000</v>
      </c>
      <c r="E6">
        <v>1050</v>
      </c>
    </row>
    <row r="7" spans="1:6">
      <c r="A7" t="s">
        <v>20</v>
      </c>
      <c r="B7" t="s">
        <v>233</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236</v>
      </c>
      <c r="C2">
        <v>30</v>
      </c>
      <c r="D2">
        <v>9500</v>
      </c>
    </row>
    <row r="3" spans="1:6">
      <c r="A3" t="s">
        <v>7</v>
      </c>
      <c r="B3" t="s">
        <v>237</v>
      </c>
      <c r="C3">
        <v>140</v>
      </c>
      <c r="D3">
        <v>48000</v>
      </c>
      <c r="E3" t="s">
        <v>10</v>
      </c>
      <c r="F3">
        <v>8</v>
      </c>
    </row>
    <row r="4" spans="1:6">
      <c r="A4" t="s">
        <v>8</v>
      </c>
      <c r="B4" t="s">
        <v>238</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281</v>
      </c>
      <c r="B1" s="2" t="s">
        <v>11</v>
      </c>
      <c r="C1" s="4" t="s">
        <v>30</v>
      </c>
      <c r="D1" s="5" t="s">
        <v>29</v>
      </c>
      <c r="E1" s="3" t="s">
        <v>5</v>
      </c>
      <c r="F1" s="3" t="s">
        <v>282</v>
      </c>
    </row>
    <row r="2" spans="1:6">
      <c r="A2" t="s">
        <v>283</v>
      </c>
      <c r="B2" t="s">
        <v>285</v>
      </c>
      <c r="C2" s="1">
        <v>1.99</v>
      </c>
      <c r="D2" s="1">
        <v>2500</v>
      </c>
      <c r="F2">
        <v>1</v>
      </c>
    </row>
    <row r="3" spans="1:6">
      <c r="A3" t="s">
        <v>284</v>
      </c>
      <c r="B3" t="s">
        <v>286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2021-08-02T00:42:44Z</dcterms:modified>
</cp:coreProperties>
</file>