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21CD30F-EC54-4ABE-8F23-26AA9308DC11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82" i="3" l="1"/>
  <c r="I62" i="3"/>
  <c r="B62" i="3"/>
  <c r="S10" i="3"/>
  <c r="S9" i="3"/>
  <c r="S8" i="3"/>
  <c r="S7" i="3"/>
  <c r="S6" i="3"/>
  <c r="S5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M15" i="2" l="1"/>
  <c r="J15" i="2"/>
  <c r="M19" i="2"/>
  <c r="J19" i="2"/>
  <c r="M3" i="2" l="1"/>
  <c r="J3" i="2"/>
  <c r="D23" i="4" l="1"/>
  <c r="D24" i="4"/>
  <c r="D25" i="4"/>
  <c r="D26" i="4"/>
  <c r="D27" i="4"/>
  <c r="D28" i="4"/>
  <c r="D29" i="4"/>
  <c r="D30" i="4"/>
  <c r="D21" i="4"/>
  <c r="D22" i="4"/>
  <c r="D19" i="4"/>
  <c r="D20" i="4"/>
  <c r="D17" i="4"/>
  <c r="D18" i="4"/>
  <c r="D14" i="4"/>
  <c r="D15" i="4"/>
  <c r="D16" i="4"/>
  <c r="D12" i="4"/>
  <c r="D13" i="4"/>
  <c r="D10" i="4"/>
  <c r="D11" i="4"/>
  <c r="D8" i="4"/>
  <c r="D9" i="4"/>
  <c r="D5" i="4"/>
  <c r="D6" i="4"/>
  <c r="D7" i="4"/>
  <c r="D2" i="4"/>
  <c r="D3" i="4"/>
  <c r="D4" i="4"/>
  <c r="M49" i="2" l="1"/>
  <c r="J49" i="2"/>
  <c r="M48" i="2" l="1"/>
  <c r="J48" i="2"/>
  <c r="M47" i="2"/>
  <c r="J47" i="2"/>
  <c r="M46" i="2"/>
  <c r="J46" i="2"/>
  <c r="M45" i="2"/>
  <c r="J45" i="2"/>
  <c r="M44" i="2"/>
  <c r="J44" i="2"/>
  <c r="M43" i="2"/>
  <c r="J43" i="2"/>
  <c r="B61" i="3" l="1"/>
  <c r="I61" i="3" l="1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Q17" i="4" l="1"/>
  <c r="K2" i="4"/>
  <c r="O2" i="4" s="1"/>
  <c r="K3" i="4" s="1"/>
  <c r="O3" i="4" s="1"/>
  <c r="F84" i="1" s="1"/>
  <c r="J2" i="4"/>
  <c r="N2" i="4" s="1"/>
  <c r="J3" i="4" l="1"/>
  <c r="N3" i="4" s="1"/>
  <c r="J4" i="4" s="1"/>
  <c r="E33" i="1"/>
  <c r="F33" i="1"/>
  <c r="E34" i="1"/>
  <c r="F34" i="1"/>
  <c r="E3" i="1"/>
  <c r="E2" i="1" s="1"/>
  <c r="F3" i="1"/>
  <c r="F2" i="1" s="1"/>
  <c r="K4" i="4"/>
  <c r="F85" i="1"/>
  <c r="E85" i="1" l="1"/>
  <c r="E84" i="1"/>
  <c r="O60" i="3" l="1"/>
  <c r="N60" i="3"/>
  <c r="O59" i="3"/>
  <c r="N59" i="3"/>
  <c r="O58" i="3"/>
  <c r="N58" i="3"/>
  <c r="O57" i="3"/>
  <c r="N57" i="3"/>
  <c r="O56" i="3"/>
  <c r="N56" i="3"/>
  <c r="O50" i="3"/>
  <c r="N50" i="3"/>
  <c r="O49" i="3"/>
  <c r="N49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Y51" i="3"/>
  <c r="AB54" i="3"/>
  <c r="AB53" i="3"/>
  <c r="AB52" i="3"/>
  <c r="AB51" i="3"/>
  <c r="AB50" i="3"/>
  <c r="AB49" i="3"/>
  <c r="M55" i="3" l="1"/>
  <c r="O55" i="3" s="1"/>
  <c r="L55" i="3"/>
  <c r="N55" i="3" s="1"/>
  <c r="M52" i="3"/>
  <c r="O52" i="3" s="1"/>
  <c r="L52" i="3"/>
  <c r="N52" i="3" s="1"/>
  <c r="M51" i="3"/>
  <c r="O51" i="3" s="1"/>
  <c r="L51" i="3"/>
  <c r="N51" i="3" s="1"/>
  <c r="M54" i="3" l="1"/>
  <c r="O54" i="3" s="1"/>
  <c r="L54" i="3"/>
  <c r="N54" i="3" s="1"/>
  <c r="M53" i="3"/>
  <c r="O53" i="3" s="1"/>
  <c r="L53" i="3"/>
  <c r="N53" i="3" s="1"/>
  <c r="J42" i="2" l="1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8" i="2"/>
  <c r="J17" i="2"/>
  <c r="J16" i="2"/>
  <c r="J14" i="2"/>
  <c r="J13" i="2"/>
  <c r="J12" i="2"/>
  <c r="J11" i="2"/>
  <c r="J10" i="2"/>
  <c r="J9" i="2"/>
  <c r="J8" i="2"/>
  <c r="J7" i="2"/>
  <c r="J6" i="2"/>
  <c r="J5" i="2"/>
  <c r="J4" i="2"/>
  <c r="J2" i="2"/>
  <c r="M7" i="2" l="1"/>
  <c r="U82" i="1" l="1"/>
  <c r="U81" i="1"/>
  <c r="U80" i="1"/>
  <c r="U79" i="1"/>
  <c r="U77" i="1"/>
  <c r="U76" i="1"/>
  <c r="U75" i="1"/>
  <c r="U74" i="1"/>
  <c r="B42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O48" i="3"/>
  <c r="N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42" i="2" l="1"/>
  <c r="M41" i="2"/>
  <c r="M40" i="2"/>
  <c r="M39" i="2"/>
  <c r="M38" i="2"/>
  <c r="M24" i="2"/>
  <c r="M23" i="2"/>
  <c r="M37" i="2" l="1"/>
  <c r="M36" i="2"/>
  <c r="M35" i="2"/>
  <c r="M34" i="2"/>
  <c r="M33" i="2" l="1"/>
  <c r="M32" i="2"/>
  <c r="M31" i="2"/>
  <c r="M30" i="2"/>
  <c r="M29" i="2"/>
  <c r="M28" i="2"/>
  <c r="M27" i="2"/>
  <c r="M26" i="2"/>
  <c r="M25" i="2"/>
  <c r="M22" i="2"/>
  <c r="M21" i="2"/>
  <c r="M20" i="2"/>
  <c r="M18" i="2"/>
  <c r="M17" i="2"/>
  <c r="M16" i="2"/>
  <c r="M14" i="2"/>
  <c r="M13" i="2"/>
  <c r="M12" i="2"/>
  <c r="M11" i="2"/>
  <c r="M10" i="2"/>
  <c r="M9" i="2"/>
  <c r="M8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F134" i="1" s="1"/>
  <c r="C134" i="1"/>
  <c r="E134" i="1" s="1"/>
  <c r="D133" i="1"/>
  <c r="F133" i="1" s="1"/>
  <c r="C133" i="1"/>
  <c r="E133" i="1" s="1"/>
  <c r="D132" i="1"/>
  <c r="F132" i="1" s="1"/>
  <c r="C132" i="1"/>
  <c r="E132" i="1" s="1"/>
  <c r="D131" i="1"/>
  <c r="F131" i="1" s="1"/>
  <c r="C131" i="1"/>
  <c r="E131" i="1" s="1"/>
  <c r="D130" i="1"/>
  <c r="F130" i="1" s="1"/>
  <c r="C130" i="1"/>
  <c r="E130" i="1" s="1"/>
  <c r="D129" i="1"/>
  <c r="F129" i="1" s="1"/>
  <c r="C129" i="1"/>
  <c r="E129" i="1" s="1"/>
  <c r="D128" i="1"/>
  <c r="F128" i="1" s="1"/>
  <c r="C128" i="1"/>
  <c r="E128" i="1" s="1"/>
  <c r="D127" i="1"/>
  <c r="F127" i="1" s="1"/>
  <c r="C127" i="1"/>
  <c r="E127" i="1" s="1"/>
  <c r="D126" i="1"/>
  <c r="F126" i="1" s="1"/>
  <c r="C126" i="1"/>
  <c r="E126" i="1" s="1"/>
  <c r="D125" i="1"/>
  <c r="F125" i="1" s="1"/>
  <c r="C125" i="1"/>
  <c r="E125" i="1" s="1"/>
  <c r="D124" i="1"/>
  <c r="F124" i="1" s="1"/>
  <c r="C124" i="1"/>
  <c r="E124" i="1" s="1"/>
  <c r="D123" i="1"/>
  <c r="F123" i="1" s="1"/>
  <c r="C123" i="1"/>
  <c r="E123" i="1" s="1"/>
  <c r="D122" i="1"/>
  <c r="F122" i="1" s="1"/>
  <c r="C122" i="1"/>
  <c r="E122" i="1" s="1"/>
  <c r="D121" i="1"/>
  <c r="F121" i="1" s="1"/>
  <c r="C121" i="1"/>
  <c r="E121" i="1" s="1"/>
  <c r="D120" i="1"/>
  <c r="F120" i="1" s="1"/>
  <c r="C120" i="1"/>
  <c r="E120" i="1" s="1"/>
  <c r="D119" i="1"/>
  <c r="F119" i="1" s="1"/>
  <c r="C119" i="1"/>
  <c r="E119" i="1" s="1"/>
  <c r="D118" i="1"/>
  <c r="F118" i="1" s="1"/>
  <c r="C118" i="1"/>
  <c r="E118" i="1" s="1"/>
  <c r="D117" i="1"/>
  <c r="F117" i="1" s="1"/>
  <c r="C117" i="1"/>
  <c r="E117" i="1" s="1"/>
  <c r="D116" i="1"/>
  <c r="F116" i="1" s="1"/>
  <c r="C116" i="1"/>
  <c r="E116" i="1" s="1"/>
  <c r="D115" i="1"/>
  <c r="F115" i="1" s="1"/>
  <c r="C115" i="1"/>
  <c r="E115" i="1" s="1"/>
  <c r="D114" i="1"/>
  <c r="F114" i="1" s="1"/>
  <c r="C114" i="1"/>
  <c r="E114" i="1" s="1"/>
  <c r="D113" i="1"/>
  <c r="F113" i="1" s="1"/>
  <c r="C113" i="1"/>
  <c r="E113" i="1" s="1"/>
  <c r="D112" i="1"/>
  <c r="F112" i="1" s="1"/>
  <c r="C112" i="1"/>
  <c r="E112" i="1" s="1"/>
  <c r="D111" i="1"/>
  <c r="F111" i="1" s="1"/>
  <c r="C111" i="1"/>
  <c r="E111" i="1" s="1"/>
  <c r="D110" i="1"/>
  <c r="F110" i="1" s="1"/>
  <c r="C110" i="1"/>
  <c r="E110" i="1" s="1"/>
  <c r="D109" i="1"/>
  <c r="F109" i="1" s="1"/>
  <c r="C109" i="1"/>
  <c r="E109" i="1" s="1"/>
  <c r="D108" i="1"/>
  <c r="F108" i="1" s="1"/>
  <c r="C108" i="1"/>
  <c r="E108" i="1" s="1"/>
  <c r="D107" i="1"/>
  <c r="F107" i="1" s="1"/>
  <c r="C107" i="1"/>
  <c r="E107" i="1" s="1"/>
  <c r="D106" i="1"/>
  <c r="F106" i="1" s="1"/>
  <c r="C106" i="1"/>
  <c r="E106" i="1" s="1"/>
  <c r="D105" i="1"/>
  <c r="F105" i="1" s="1"/>
  <c r="C105" i="1"/>
  <c r="E105" i="1" s="1"/>
  <c r="D104" i="1"/>
  <c r="F104" i="1" s="1"/>
  <c r="C104" i="1"/>
  <c r="E104" i="1" s="1"/>
  <c r="D103" i="1"/>
  <c r="F103" i="1" s="1"/>
  <c r="C103" i="1"/>
  <c r="E103" i="1" s="1"/>
  <c r="D102" i="1"/>
  <c r="F102" i="1" s="1"/>
  <c r="C102" i="1"/>
  <c r="E102" i="1" s="1"/>
  <c r="D101" i="1"/>
  <c r="F101" i="1" s="1"/>
  <c r="C101" i="1"/>
  <c r="E101" i="1" s="1"/>
  <c r="D100" i="1"/>
  <c r="F100" i="1" s="1"/>
  <c r="C100" i="1"/>
  <c r="E100" i="1" s="1"/>
  <c r="D99" i="1"/>
  <c r="F99" i="1" s="1"/>
  <c r="C99" i="1"/>
  <c r="E99" i="1" s="1"/>
  <c r="D98" i="1"/>
  <c r="F98" i="1" s="1"/>
  <c r="C98" i="1"/>
  <c r="E98" i="1" s="1"/>
  <c r="D97" i="1"/>
  <c r="F97" i="1" s="1"/>
  <c r="C97" i="1"/>
  <c r="E97" i="1" s="1"/>
  <c r="D96" i="1"/>
  <c r="F96" i="1" s="1"/>
  <c r="C96" i="1"/>
  <c r="E96" i="1" s="1"/>
  <c r="D95" i="1"/>
  <c r="F95" i="1" s="1"/>
  <c r="C95" i="1"/>
  <c r="E95" i="1" s="1"/>
  <c r="D94" i="1"/>
  <c r="F94" i="1" s="1"/>
  <c r="C94" i="1"/>
  <c r="E94" i="1" s="1"/>
  <c r="D93" i="1"/>
  <c r="F93" i="1" s="1"/>
  <c r="C93" i="1"/>
  <c r="E93" i="1" s="1"/>
  <c r="D92" i="1"/>
  <c r="F92" i="1" s="1"/>
  <c r="C92" i="1"/>
  <c r="E92" i="1" s="1"/>
  <c r="D91" i="1"/>
  <c r="F91" i="1" s="1"/>
  <c r="C91" i="1"/>
  <c r="E91" i="1" s="1"/>
  <c r="D90" i="1"/>
  <c r="F90" i="1" s="1"/>
  <c r="C90" i="1"/>
  <c r="E90" i="1" s="1"/>
  <c r="D89" i="1"/>
  <c r="F89" i="1" s="1"/>
  <c r="C89" i="1"/>
  <c r="E89" i="1" s="1"/>
  <c r="D88" i="1"/>
  <c r="F88" i="1" s="1"/>
  <c r="C88" i="1"/>
  <c r="E88" i="1" s="1"/>
  <c r="D87" i="1"/>
  <c r="F87" i="1" s="1"/>
  <c r="C87" i="1"/>
  <c r="E87" i="1" s="1"/>
  <c r="D86" i="1"/>
  <c r="F86" i="1" s="1"/>
  <c r="C86" i="1"/>
  <c r="E86" i="1" s="1"/>
  <c r="D85" i="1"/>
  <c r="C85" i="1"/>
  <c r="D84" i="1"/>
  <c r="C84" i="1"/>
  <c r="D83" i="1"/>
  <c r="F83" i="1" s="1"/>
  <c r="C83" i="1"/>
  <c r="E83" i="1" s="1"/>
  <c r="D82" i="1"/>
  <c r="F82" i="1" s="1"/>
  <c r="C82" i="1"/>
  <c r="E82" i="1" s="1"/>
  <c r="D81" i="1"/>
  <c r="F81" i="1" s="1"/>
  <c r="C81" i="1"/>
  <c r="E81" i="1" s="1"/>
  <c r="D80" i="1"/>
  <c r="F80" i="1" s="1"/>
  <c r="C80" i="1"/>
  <c r="E80" i="1" s="1"/>
  <c r="D79" i="1"/>
  <c r="F79" i="1" s="1"/>
  <c r="C79" i="1"/>
  <c r="E79" i="1" s="1"/>
  <c r="D78" i="1"/>
  <c r="F78" i="1" s="1"/>
  <c r="C78" i="1"/>
  <c r="E78" i="1" s="1"/>
  <c r="D77" i="1"/>
  <c r="F77" i="1" s="1"/>
  <c r="C77" i="1"/>
  <c r="E77" i="1" s="1"/>
  <c r="D76" i="1"/>
  <c r="F76" i="1" s="1"/>
  <c r="C76" i="1"/>
  <c r="E76" i="1" s="1"/>
  <c r="D75" i="1"/>
  <c r="F75" i="1" s="1"/>
  <c r="C75" i="1"/>
  <c r="E75" i="1" s="1"/>
  <c r="D74" i="1"/>
  <c r="F74" i="1" s="1"/>
  <c r="C74" i="1"/>
  <c r="E74" i="1" s="1"/>
  <c r="D73" i="1"/>
  <c r="F73" i="1" s="1"/>
  <c r="C73" i="1"/>
  <c r="E73" i="1" s="1"/>
  <c r="D72" i="1"/>
  <c r="F72" i="1" s="1"/>
  <c r="C72" i="1"/>
  <c r="E72" i="1" s="1"/>
  <c r="D71" i="1"/>
  <c r="F71" i="1" s="1"/>
  <c r="C71" i="1"/>
  <c r="E71" i="1" s="1"/>
  <c r="D70" i="1"/>
  <c r="F70" i="1" s="1"/>
  <c r="C70" i="1"/>
  <c r="E70" i="1" s="1"/>
  <c r="D69" i="1"/>
  <c r="F69" i="1" s="1"/>
  <c r="C69" i="1"/>
  <c r="E69" i="1" s="1"/>
  <c r="D68" i="1"/>
  <c r="F68" i="1" s="1"/>
  <c r="C68" i="1"/>
  <c r="E68" i="1" s="1"/>
  <c r="D67" i="1"/>
  <c r="F67" i="1" s="1"/>
  <c r="C67" i="1"/>
  <c r="E67" i="1" s="1"/>
  <c r="D66" i="1"/>
  <c r="F66" i="1" s="1"/>
  <c r="C66" i="1"/>
  <c r="E66" i="1" s="1"/>
  <c r="D65" i="1"/>
  <c r="F65" i="1" s="1"/>
  <c r="C65" i="1"/>
  <c r="E65" i="1" s="1"/>
  <c r="D64" i="1"/>
  <c r="F64" i="1" s="1"/>
  <c r="C64" i="1"/>
  <c r="E64" i="1" s="1"/>
  <c r="D63" i="1"/>
  <c r="F63" i="1" s="1"/>
  <c r="C63" i="1"/>
  <c r="E63" i="1" s="1"/>
  <c r="D62" i="1"/>
  <c r="F62" i="1" s="1"/>
  <c r="C62" i="1"/>
  <c r="E62" i="1" s="1"/>
  <c r="D61" i="1"/>
  <c r="F61" i="1" s="1"/>
  <c r="C61" i="1"/>
  <c r="E61" i="1" s="1"/>
  <c r="D60" i="1"/>
  <c r="F60" i="1" s="1"/>
  <c r="C60" i="1"/>
  <c r="E60" i="1" s="1"/>
  <c r="D59" i="1"/>
  <c r="F59" i="1" s="1"/>
  <c r="C59" i="1"/>
  <c r="E59" i="1" s="1"/>
  <c r="D58" i="1"/>
  <c r="F58" i="1" s="1"/>
  <c r="C58" i="1"/>
  <c r="E58" i="1" s="1"/>
  <c r="D57" i="1"/>
  <c r="F57" i="1" s="1"/>
  <c r="C57" i="1"/>
  <c r="E57" i="1" s="1"/>
  <c r="D56" i="1"/>
  <c r="F56" i="1" s="1"/>
  <c r="C56" i="1"/>
  <c r="E56" i="1" s="1"/>
  <c r="D55" i="1"/>
  <c r="F55" i="1" s="1"/>
  <c r="C55" i="1"/>
  <c r="E55" i="1" s="1"/>
  <c r="D54" i="1"/>
  <c r="F54" i="1" s="1"/>
  <c r="C54" i="1"/>
  <c r="E54" i="1" s="1"/>
  <c r="D53" i="1"/>
  <c r="F53" i="1" s="1"/>
  <c r="C53" i="1"/>
  <c r="E53" i="1" s="1"/>
  <c r="D52" i="1"/>
  <c r="F52" i="1" s="1"/>
  <c r="C52" i="1"/>
  <c r="E52" i="1" s="1"/>
  <c r="D51" i="1"/>
  <c r="F51" i="1" s="1"/>
  <c r="C51" i="1"/>
  <c r="E51" i="1" s="1"/>
  <c r="D50" i="1"/>
  <c r="F50" i="1" s="1"/>
  <c r="C50" i="1"/>
  <c r="E50" i="1" s="1"/>
  <c r="D49" i="1"/>
  <c r="F49" i="1" s="1"/>
  <c r="C49" i="1"/>
  <c r="E49" i="1" s="1"/>
  <c r="D48" i="1"/>
  <c r="F48" i="1" s="1"/>
  <c r="C48" i="1"/>
  <c r="E48" i="1" s="1"/>
  <c r="D47" i="1"/>
  <c r="F47" i="1" s="1"/>
  <c r="C47" i="1"/>
  <c r="E47" i="1" s="1"/>
  <c r="D46" i="1"/>
  <c r="F46" i="1" s="1"/>
  <c r="C46" i="1"/>
  <c r="E46" i="1" s="1"/>
  <c r="D45" i="1"/>
  <c r="F45" i="1" s="1"/>
  <c r="C45" i="1"/>
  <c r="E45" i="1" s="1"/>
  <c r="D44" i="1"/>
  <c r="F44" i="1" s="1"/>
  <c r="C44" i="1"/>
  <c r="E44" i="1" s="1"/>
  <c r="D43" i="1"/>
  <c r="F43" i="1" s="1"/>
  <c r="C43" i="1"/>
  <c r="E43" i="1" s="1"/>
  <c r="D42" i="1"/>
  <c r="F42" i="1" s="1"/>
  <c r="C42" i="1"/>
  <c r="E42" i="1" s="1"/>
  <c r="D41" i="1"/>
  <c r="F41" i="1" s="1"/>
  <c r="C41" i="1"/>
  <c r="E41" i="1" s="1"/>
  <c r="D40" i="1"/>
  <c r="F40" i="1" s="1"/>
  <c r="C40" i="1"/>
  <c r="E40" i="1" s="1"/>
  <c r="D39" i="1"/>
  <c r="F39" i="1" s="1"/>
  <c r="C39" i="1"/>
  <c r="E39" i="1" s="1"/>
  <c r="D38" i="1"/>
  <c r="F38" i="1" s="1"/>
  <c r="C38" i="1"/>
  <c r="E38" i="1" s="1"/>
  <c r="D37" i="1"/>
  <c r="F37" i="1" s="1"/>
  <c r="C37" i="1"/>
  <c r="E37" i="1" s="1"/>
  <c r="D36" i="1"/>
  <c r="F36" i="1" s="1"/>
  <c r="C36" i="1"/>
  <c r="E36" i="1" s="1"/>
  <c r="D35" i="1"/>
  <c r="F35" i="1" s="1"/>
  <c r="C35" i="1"/>
  <c r="E35" i="1" s="1"/>
  <c r="D34" i="1"/>
  <c r="C34" i="1"/>
  <c r="D33" i="1"/>
  <c r="C33" i="1"/>
  <c r="D32" i="1"/>
  <c r="F32" i="1" s="1"/>
  <c r="C32" i="1"/>
  <c r="E32" i="1" s="1"/>
  <c r="D31" i="1"/>
  <c r="F31" i="1" s="1"/>
  <c r="C31" i="1"/>
  <c r="E31" i="1" s="1"/>
  <c r="D30" i="1"/>
  <c r="F30" i="1" s="1"/>
  <c r="C30" i="1"/>
  <c r="E30" i="1" s="1"/>
  <c r="D29" i="1"/>
  <c r="F29" i="1" s="1"/>
  <c r="C29" i="1"/>
  <c r="E29" i="1" s="1"/>
  <c r="D28" i="1"/>
  <c r="F28" i="1" s="1"/>
  <c r="C28" i="1"/>
  <c r="E28" i="1" s="1"/>
  <c r="D27" i="1"/>
  <c r="F27" i="1" s="1"/>
  <c r="C27" i="1"/>
  <c r="E27" i="1" s="1"/>
  <c r="D26" i="1"/>
  <c r="F26" i="1" s="1"/>
  <c r="C26" i="1"/>
  <c r="E26" i="1" s="1"/>
  <c r="D25" i="1"/>
  <c r="F25" i="1" s="1"/>
  <c r="C25" i="1"/>
  <c r="E25" i="1" s="1"/>
  <c r="D24" i="1"/>
  <c r="F24" i="1" s="1"/>
  <c r="C24" i="1"/>
  <c r="E24" i="1" s="1"/>
  <c r="D23" i="1"/>
  <c r="F23" i="1" s="1"/>
  <c r="C23" i="1"/>
  <c r="E23" i="1" s="1"/>
  <c r="D22" i="1"/>
  <c r="F22" i="1" s="1"/>
  <c r="C22" i="1"/>
  <c r="E22" i="1" s="1"/>
  <c r="D21" i="1"/>
  <c r="F21" i="1" s="1"/>
  <c r="C21" i="1"/>
  <c r="E21" i="1" s="1"/>
  <c r="D20" i="1"/>
  <c r="F20" i="1" s="1"/>
  <c r="C20" i="1"/>
  <c r="E20" i="1" s="1"/>
  <c r="D19" i="1"/>
  <c r="F19" i="1" s="1"/>
  <c r="C19" i="1"/>
  <c r="E19" i="1" s="1"/>
  <c r="D18" i="1"/>
  <c r="F18" i="1" s="1"/>
  <c r="C18" i="1"/>
  <c r="E18" i="1" s="1"/>
  <c r="D17" i="1"/>
  <c r="F17" i="1" s="1"/>
  <c r="C17" i="1"/>
  <c r="E17" i="1" s="1"/>
  <c r="D16" i="1"/>
  <c r="F16" i="1" s="1"/>
  <c r="C16" i="1"/>
  <c r="E16" i="1" s="1"/>
  <c r="D15" i="1"/>
  <c r="F15" i="1" s="1"/>
  <c r="C15" i="1"/>
  <c r="E15" i="1" s="1"/>
  <c r="D14" i="1"/>
  <c r="F14" i="1" s="1"/>
  <c r="C14" i="1"/>
  <c r="E14" i="1" s="1"/>
  <c r="D13" i="1"/>
  <c r="F13" i="1" s="1"/>
  <c r="C13" i="1"/>
  <c r="E13" i="1" s="1"/>
  <c r="D12" i="1"/>
  <c r="F12" i="1" s="1"/>
  <c r="C12" i="1"/>
  <c r="E12" i="1" s="1"/>
  <c r="D11" i="1"/>
  <c r="F11" i="1" s="1"/>
  <c r="C11" i="1"/>
  <c r="E11" i="1" s="1"/>
  <c r="D10" i="1"/>
  <c r="F10" i="1" s="1"/>
  <c r="C10" i="1"/>
  <c r="E10" i="1" s="1"/>
  <c r="D9" i="1"/>
  <c r="F9" i="1" s="1"/>
  <c r="C9" i="1"/>
  <c r="E9" i="1" s="1"/>
  <c r="D8" i="1"/>
  <c r="F8" i="1" s="1"/>
  <c r="C8" i="1"/>
  <c r="E8" i="1" s="1"/>
  <c r="D7" i="1"/>
  <c r="F7" i="1" s="1"/>
  <c r="C7" i="1"/>
  <c r="E7" i="1" s="1"/>
  <c r="D6" i="1"/>
  <c r="F6" i="1" s="1"/>
  <c r="C6" i="1"/>
  <c r="E6" i="1" s="1"/>
  <c r="D5" i="1"/>
  <c r="F5" i="1" s="1"/>
  <c r="C5" i="1"/>
  <c r="E5" i="1" s="1"/>
  <c r="D4" i="1"/>
  <c r="F4" i="1" s="1"/>
  <c r="C4" i="1"/>
  <c r="E4" i="1" s="1"/>
  <c r="D3" i="1"/>
  <c r="C3" i="1"/>
  <c r="D2" i="1"/>
  <c r="C2" i="1"/>
  <c r="Q8" i="4" l="1"/>
  <c r="N4" i="4" l="1"/>
  <c r="J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O4" i="4"/>
  <c r="K5" i="4" s="1"/>
  <c r="N5" i="4"/>
  <c r="J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H24" i="4"/>
  <c r="H25" i="4"/>
  <c r="H26" i="4"/>
  <c r="H27" i="4"/>
  <c r="H28" i="4"/>
  <c r="H29" i="4"/>
  <c r="H30" i="4"/>
  <c r="F24" i="4"/>
  <c r="F25" i="4"/>
  <c r="F26" i="4"/>
  <c r="F27" i="4"/>
  <c r="F28" i="4"/>
  <c r="F29" i="4"/>
  <c r="F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N6" i="4"/>
  <c r="J7" i="4" s="1"/>
  <c r="O5" i="4"/>
  <c r="K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O6" i="4"/>
  <c r="K7" i="4" s="1"/>
  <c r="N7" i="4"/>
  <c r="J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N8" i="4"/>
  <c r="J9" i="4" s="1"/>
  <c r="O7" i="4"/>
  <c r="K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N9" i="4"/>
  <c r="J10" i="4" s="1"/>
  <c r="O8" i="4"/>
  <c r="K9" i="4" s="1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N10" i="4"/>
  <c r="J11" i="4" s="1"/>
  <c r="O9" i="4"/>
  <c r="K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O10" i="4"/>
  <c r="K11" i="4" s="1"/>
  <c r="N11" i="4"/>
  <c r="J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N12" i="4"/>
  <c r="J13" i="4" s="1"/>
  <c r="O11" i="4"/>
  <c r="K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N13" i="4"/>
  <c r="J14" i="4" s="1"/>
  <c r="O12" i="4"/>
  <c r="K13" i="4" s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N14" i="4"/>
  <c r="J15" i="4" s="1"/>
  <c r="O13" i="4"/>
  <c r="K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N15" i="4"/>
  <c r="J16" i="4" s="1"/>
  <c r="O14" i="4"/>
  <c r="K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N16" i="4"/>
  <c r="J17" i="4" s="1"/>
  <c r="O15" i="4"/>
  <c r="K16" i="4" s="1"/>
  <c r="AE3" i="3"/>
  <c r="AE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O16" i="4"/>
  <c r="K17" i="4" s="1"/>
  <c r="N17" i="4"/>
  <c r="J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O17" i="4"/>
  <c r="K18" i="4" s="1"/>
  <c r="N18" i="4"/>
  <c r="J19" i="4" s="1"/>
  <c r="M6" i="2"/>
  <c r="M5" i="2"/>
  <c r="M4" i="2"/>
  <c r="M2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O18" i="4"/>
  <c r="K19" i="4" s="1"/>
  <c r="N19" i="4"/>
  <c r="J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O19" i="4"/>
  <c r="K20" i="4" s="1"/>
  <c r="N20" i="4"/>
  <c r="J21" i="4" s="1"/>
  <c r="S2" i="3"/>
  <c r="S3" i="3"/>
  <c r="S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N21" i="4"/>
  <c r="J22" i="4" s="1"/>
  <c r="O20" i="4"/>
  <c r="K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N22" i="4"/>
  <c r="J23" i="4" s="1"/>
  <c r="O21" i="4"/>
  <c r="K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N23" i="4"/>
  <c r="J24" i="4" s="1"/>
  <c r="O22" i="4"/>
  <c r="K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N24" i="4"/>
  <c r="J25" i="4" s="1"/>
  <c r="O23" i="4"/>
  <c r="K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N25" i="4"/>
  <c r="J26" i="4" s="1"/>
  <c r="O24" i="4"/>
  <c r="K25" i="4" s="1"/>
  <c r="B1" i="3"/>
  <c r="AB10" i="3"/>
  <c r="AB9" i="3"/>
  <c r="AB8" i="3"/>
  <c r="AB7" i="3"/>
  <c r="AB6" i="3"/>
  <c r="AB5" i="3"/>
  <c r="AB4" i="3"/>
  <c r="AB3" i="3"/>
  <c r="Y10" i="3"/>
  <c r="Y9" i="3"/>
  <c r="Y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N26" i="4"/>
  <c r="J27" i="4" s="1"/>
  <c r="O25" i="4"/>
  <c r="K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N27" i="4"/>
  <c r="J28" i="4" s="1"/>
  <c r="O26" i="4"/>
  <c r="K27" i="4" s="1"/>
  <c r="AB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N28" i="4"/>
  <c r="J29" i="4" s="1"/>
  <c r="O27" i="4"/>
  <c r="K28" i="4" s="1"/>
  <c r="Y7" i="3"/>
  <c r="Y6" i="3"/>
  <c r="Y5" i="3"/>
  <c r="Y4" i="3"/>
  <c r="Y3" i="3"/>
  <c r="Y2" i="3"/>
  <c r="V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N29" i="4"/>
  <c r="J30" i="4" s="1"/>
  <c r="O28" i="4"/>
  <c r="K29" i="4" s="1"/>
  <c r="V5" i="7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O29" i="4"/>
  <c r="K30" i="4" s="1"/>
  <c r="N30" i="4"/>
  <c r="E1291" i="1" s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O30" i="4"/>
  <c r="F1291" i="1" s="1"/>
  <c r="F1286" i="1" l="1"/>
  <c r="F1289" i="1"/>
  <c r="F1290" i="1"/>
  <c r="F1284" i="1"/>
  <c r="F1283" i="1"/>
  <c r="F1287" i="1"/>
  <c r="F1288" i="1"/>
  <c r="F1285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<sst xmlns="http://schemas.openxmlformats.org/spreadsheetml/2006/main" count="4604" uniqueCount="544">
  <si>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</si>
  <si>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</si>
  <si>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</si>
  <si>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</si>
  <si>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</si>
  <si>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</si>
  <si>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</si>
  <si>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</si>
  <si>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</si>
  <si>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</si>
  <si>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</si>
  <si>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</si>
  <si>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</si>
  <si>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</si>
  <si>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</si>
  <si>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</si>
  <si>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</si>
  <si>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</si>
  <si>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</si>
  <si>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</si>
  <si>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</si>
  <si>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</si>
  <si>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</si>
  <si>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</si>
  <si>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</si>
  <si>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</si>
  <si>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</si>
  <si>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</si>
  <si>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</si>
  <si>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</si>
  <si>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</si>
  <si>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</si>
  <si>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</si>
  <si>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</si>
  <si>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</si>
  <si>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</si>
  <si>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</si>
  <si>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</si>
  <si>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</si>
  <si>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</si>
  <si>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</si>
  <si>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</si>
  <si>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</si>
  <si>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</si>
  <si>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</si>
  <si>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</si>
  <si>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</si>
  <si>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</si>
  <si>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</si>
  <si>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</si>
  <si>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</si>
  <si>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</si>
  <si>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</si>
  <si>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</si>
  <si>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</si>
  <si>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</si>
  <si>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</si>
  <si>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</si>
  <si>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</si>
  <si>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</si>
  <si>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</si>
  <si>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</si>
  <si>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</si>
  <si>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</si>
  <si>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</si>
  <si>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</si>
  <si>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</si>
  <si>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</si>
  <si>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</si>
  <si>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</si>
  <si>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</si>
  <si>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</si>
  <si>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</si>
  <si>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</si>
  <si>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</si>
  <si>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SpawnFlag_12_40_1_1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</si>
  <si>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</si>
  <si>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</si>
  <si>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</si>
  <si>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</si>
  <si>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</si>
  <si>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</si>
  <si>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</si>
  <si>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</si>
  <si>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</si>
  <si>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</si>
  <si>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</si>
  <si>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</si>
  <si>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</si>
  <si>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</si>
  <si>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</si>
  <si>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</si>
  <si>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</si>
  <si>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</si>
  <si>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</si>
  <si>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</si>
  <si>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</si>
  <si>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</si>
  <si>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</si>
  <si>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</si>
  <si>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</si>
  <si>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</si>
  <si>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</si>
  <si>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</si>
  <si>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</si>
  <si>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</si>
  <si>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</si>
  <si>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</si>
  <si>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</si>
  <si>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</si>
  <si>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</si>
  <si>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</si>
  <si>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</si>
  <si>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</si>
  <si>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</si>
  <si>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</si>
  <si>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</si>
  <si>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</si>
  <si>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</si>
  <si>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</si>
  <si>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</si>
  <si>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</si>
  <si>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</si>
  <si>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</si>
  <si>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</si>
  <si>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</si>
  <si>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</si>
  <si>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</si>
  <si>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</si>
  <si>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</si>
  <si>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</si>
  <si>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</si>
  <si>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</si>
  <si>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</si>
  <si>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</si>
  <si>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</si>
  <si>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</si>
  <si>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</si>
  <si>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</si>
  <si>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</si>
  <si>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</si>
  <si>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</si>
  <si>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</si>
  <si>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</si>
  <si>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</si>
  <si>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</si>
  <si>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</si>
  <si>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</si>
  <si>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</si>
  <si>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</si>
  <si>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</si>
  <si>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</si>
  <si>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</si>
  <si>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</si>
  <si>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</si>
  <si>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</si>
  <si>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</si>
  <si>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</si>
  <si>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</si>
  <si>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</si>
  <si>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</si>
  <si>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</si>
  <si>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</si>
  <si>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</si>
  <si>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</si>
  <si>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</si>
  <si>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</si>
  <si>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</si>
  <si>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</si>
  <si>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</si>
  <si>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</si>
  <si>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</si>
  <si>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</si>
  <si>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</si>
  <si>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</si>
  <si>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</si>
  <si>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</si>
  <si>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</si>
  <si>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</si>
  <si>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</si>
  <si>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</si>
  <si>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</si>
  <si>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</si>
  <si>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</si>
  <si>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</si>
  <si>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</si>
  <si>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</si>
  <si>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</si>
  <si>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</si>
  <si>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</si>
  <si>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</si>
  <si>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</si>
  <si>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</si>
  <si>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</si>
  <si>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</si>
  <si>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</si>
  <si>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</si>
  <si>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</si>
  <si>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</si>
  <si>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</si>
  <si>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</si>
  <si>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</si>
  <si>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</si>
  <si>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</si>
  <si>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</si>
  <si>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</si>
  <si>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</si>
  <si>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</si>
  <si>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</si>
  <si>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</si>
  <si>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</si>
  <si>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</si>
  <si>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</si>
  <si>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</si>
  <si>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</si>
  <si>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</si>
  <si>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</si>
  <si>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</si>
  <si>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</si>
  <si>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</si>
  <si>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</si>
  <si>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</si>
  <si>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</si>
  <si>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</si>
  <si>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</si>
  <si>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</si>
  <si>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</si>
  <si>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</si>
  <si>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</si>
  <si>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</si>
  <si>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</si>
  <si>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</si>
  <si>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</si>
  <si>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</si>
  <si>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</si>
  <si>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</si>
  <si>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</si>
  <si>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</si>
  <si>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</si>
  <si>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</si>
  <si>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</si>
  <si>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</si>
  <si>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</si>
  <si>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</si>
  <si>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</si>
  <si>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</si>
  <si>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</si>
  <si>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</si>
  <si>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</si>
  <si>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</si>
  <si>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</si>
  <si>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</si>
  <si>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</si>
  <si>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</si>
  <si>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</si>
  <si>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</si>
  <si>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</si>
  <si>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</si>
  <si>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</si>
  <si>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</si>
  <si>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</si>
  <si>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</si>
  <si>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</si>
  <si>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</si>
  <si>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</si>
  <si>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</si>
  <si>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</si>
  <si>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</si>
  <si>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</si>
  <si>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</si>
  <si>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</si>
  <si>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</si>
  <si>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</si>
  <si>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</si>
  <si>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</si>
  <si>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</si>
  <si>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</si>
  <si>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</si>
  <si>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</si>
  <si>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</si>
  <si>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</si>
  <si>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</si>
  <si>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</si>
  <si>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</si>
  <si>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</si>
  <si>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</si>
  <si>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</si>
  <si>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</si>
  <si>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</si>
  <si>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</si>
  <si>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</si>
  <si>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</si>
  <si>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</si>
  <si>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</si>
  <si>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</si>
  <si>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</si>
  <si>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</si>
  <si>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</si>
  <si>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</si>
  <si>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</si>
  <si>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</si>
  <si>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</si>
  <si>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</si>
  <si>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</si>
  <si>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</si>
  <si>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</si>
  <si>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</si>
  <si>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</si>
  <si>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</si>
  <si>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</si>
  <si>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</si>
  <si>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</si>
  <si>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</si>
  <si>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</si>
  <si>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</si>
  <si>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</si>
  <si>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</si>
  <si>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</si>
  <si>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</si>
  <si>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</si>
  <si>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</si>
  <si>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Map_1x12_1</t>
  </si>
  <si>
    <t>Map_1x12_1</t>
    <phoneticPr fontId="1" type="noConversion"/>
  </si>
  <si>
    <t>Map_1x13_1</t>
  </si>
  <si>
    <t>Map_1x13_1</t>
    <phoneticPr fontId="1" type="noConversion"/>
  </si>
  <si>
    <t>Map_1x23_1</t>
  </si>
  <si>
    <t>Map_1x23_1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</si>
  <si>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</si>
  <si>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</si>
  <si>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</si>
  <si>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</si>
  <si>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</si>
  <si>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</si>
  <si>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</si>
  <si>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</si>
  <si>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</si>
  <si>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</si>
  <si>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</si>
  <si>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</si>
  <si>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</si>
  <si>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</si>
  <si>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</si>
  <si>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</si>
  <si>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</si>
  <si>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</si>
  <si>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Map_1x34_1</t>
  </si>
  <si>
    <t>Map_1x34_1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</si>
  <si>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</si>
  <si>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</si>
  <si>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</si>
  <si>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Plane_12_40_1_3</t>
  </si>
  <si>
    <t>Wall_0_Empty</t>
  </si>
  <si>
    <t>Plane_12_40_1_3</t>
    <phoneticPr fontId="1" type="noConversion"/>
  </si>
  <si>
    <t>Plane_12_40_1_1</t>
    <phoneticPr fontId="1" type="noConversion"/>
  </si>
  <si>
    <t>SlimeRabbit_Red</t>
    <phoneticPr fontId="1" type="noConversion"/>
  </si>
  <si>
    <t>드랍설명참고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</si>
  <si>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</si>
  <si>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</si>
  <si>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</si>
  <si>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</si>
  <si>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</si>
  <si>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</si>
  <si>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</si>
  <si>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</si>
  <si>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</si>
  <si>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</si>
  <si>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</si>
  <si>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</si>
  <si>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</si>
  <si>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</si>
  <si>
    <t>등장마리수참고</t>
    <phoneticPr fontId="1" type="noConversion"/>
  </si>
  <si>
    <t>표준수치</t>
    <phoneticPr fontId="1" type="noConversion"/>
  </si>
  <si>
    <t>dropExpAdd|Int</t>
    <phoneticPr fontId="1" type="noConversion"/>
  </si>
  <si>
    <t>Wall_12_40_1_1_1</t>
  </si>
  <si>
    <t>Wall_12_40_1_2</t>
  </si>
  <si>
    <t>Wall_12_40_1_3</t>
  </si>
  <si>
    <t>Wall_12_40_1_4</t>
  </si>
  <si>
    <t>Wall_12_40_1_6</t>
  </si>
  <si>
    <t>Wall_12_40_1_7</t>
  </si>
  <si>
    <t>Wall_12_40_1_8</t>
  </si>
  <si>
    <t>Wall_12_40_1_8_1</t>
  </si>
  <si>
    <t>Wall_12_40_1_9</t>
  </si>
  <si>
    <t>Wall_12_40_1_11</t>
  </si>
  <si>
    <t>Wall_12_40_1_12</t>
  </si>
  <si>
    <t>Wall_12_40_1_12_1</t>
  </si>
  <si>
    <t>Wall_12_40_1_13</t>
  </si>
  <si>
    <t>Wall_12_40_1_13_1</t>
  </si>
  <si>
    <t>Wall_12_40_1_14</t>
  </si>
  <si>
    <t>Wall_12_40_1_16</t>
  </si>
  <si>
    <t>Wall_12_40_1_17</t>
  </si>
  <si>
    <t>Wall_12_40_1_18</t>
  </si>
  <si>
    <t>Wall_12_40_1_19</t>
  </si>
  <si>
    <t>Wall_12_40_1_21</t>
  </si>
  <si>
    <t>Wall_12_40_1_22</t>
  </si>
  <si>
    <t>Wall_12_40_1_23</t>
  </si>
  <si>
    <t>Wall_12_40_1_23_1</t>
  </si>
  <si>
    <t>Wall_12_40_1_24</t>
  </si>
  <si>
    <t>Wall_12_40_1_26</t>
  </si>
  <si>
    <t>Wall_12_40_1_27</t>
  </si>
  <si>
    <t>Wall_12_40_1_28</t>
  </si>
  <si>
    <t>Wall_12_40_1_29</t>
  </si>
  <si>
    <t>Wall_12_40_1_31</t>
  </si>
  <si>
    <t>Wall_12_40_1_32</t>
  </si>
  <si>
    <t>Wall_12_40_1_33</t>
  </si>
  <si>
    <t>Wall_12_40_1_33_1</t>
  </si>
  <si>
    <t>Wall_12_40_1_34</t>
  </si>
  <si>
    <t>Wall_12_40_1_34_1</t>
  </si>
  <si>
    <t>Wall_12_40_1_36</t>
  </si>
  <si>
    <t>Wall_12_40_1_37</t>
  </si>
  <si>
    <t>Wall_12_40_1_38</t>
  </si>
  <si>
    <t>Wall_12_40_1_39</t>
  </si>
  <si>
    <t>Wall_12_40_1_39_1</t>
  </si>
  <si>
    <t>Wall_12_40_1_41</t>
  </si>
  <si>
    <t>Wall_12_40_1_42</t>
  </si>
  <si>
    <t>Wall_12_40_1_43</t>
  </si>
  <si>
    <t>Wall_12_40_1_44</t>
  </si>
  <si>
    <t>Wall_12_40_1_46</t>
  </si>
  <si>
    <t>Wall_12_40_1_47</t>
  </si>
  <si>
    <t>Wall_12_40_1_48</t>
  </si>
  <si>
    <t>Wall_12_40_1_49</t>
  </si>
  <si>
    <t>Wall_12_40_1_Middle1</t>
  </si>
  <si>
    <t>SpawnFlag_12_40_1_1_1</t>
  </si>
  <si>
    <t>SpawnFlag_12_40_1_2</t>
  </si>
  <si>
    <t>SpawnFlag_12_40_1_3</t>
  </si>
  <si>
    <t>SpawnFlag_12_40_1_4</t>
  </si>
  <si>
    <t>SpawnFlag_12_40_1_6</t>
  </si>
  <si>
    <t>SpawnFlag_12_40_1_7</t>
  </si>
  <si>
    <t>SpawnFlag_12_40_1_8</t>
  </si>
  <si>
    <t>SpawnFlag_12_40_1_8_1</t>
  </si>
  <si>
    <t>SpawnFlag_12_40_1_9</t>
  </si>
  <si>
    <t>SpawnFlag_12_40_1_11</t>
  </si>
  <si>
    <t>SpawnFlag_12_40_1_12</t>
  </si>
  <si>
    <t>SpawnFlag_12_40_1_12_1</t>
  </si>
  <si>
    <t>SpawnFlag_12_40_1_13</t>
  </si>
  <si>
    <t>SpawnFlag_12_40_1_13_1</t>
  </si>
  <si>
    <t>SpawnFlag_12_40_1_14</t>
  </si>
  <si>
    <t>SpawnFlag_12_40_1_16</t>
  </si>
  <si>
    <t>SpawnFlag_12_40_1_17</t>
  </si>
  <si>
    <t>SpawnFlag_12_40_1_18</t>
  </si>
  <si>
    <t>SpawnFlag_12_40_1_19</t>
  </si>
  <si>
    <t>SpawnFlag_12_40_1_21</t>
  </si>
  <si>
    <t>SpawnFlag_12_40_1_22</t>
  </si>
  <si>
    <t>SpawnFlag_12_40_1_23</t>
  </si>
  <si>
    <t>SpawnFlag_12_40_1_24</t>
  </si>
  <si>
    <t>SpawnFlag_12_40_1_26</t>
  </si>
  <si>
    <t>SpawnFlag_12_40_1_27</t>
  </si>
  <si>
    <t>SpawnFlag_12_40_1_28</t>
  </si>
  <si>
    <t>SpawnFlag_12_40_1_29</t>
  </si>
  <si>
    <t>SpawnFlag_12_40_1_31</t>
  </si>
  <si>
    <t>SpawnFlag_12_40_1_32</t>
  </si>
  <si>
    <t>SpawnFlag_12_40_1_33</t>
  </si>
  <si>
    <t>SpawnFlag_12_40_1_33_1</t>
  </si>
  <si>
    <t>SpawnFlag_12_40_1_34</t>
  </si>
  <si>
    <t>SpawnFlag_12_40_1_36</t>
  </si>
  <si>
    <t>SpawnFlag_12_40_1_37</t>
  </si>
  <si>
    <t>SpawnFlag_12_40_1_38</t>
  </si>
  <si>
    <t>SpawnFlag_12_40_1_39</t>
  </si>
  <si>
    <t>SpawnFlag_12_40_1_39_1</t>
  </si>
  <si>
    <t>SpawnFlag_12_40_1_41</t>
  </si>
  <si>
    <t>SpawnFlag_12_40_1_42</t>
  </si>
  <si>
    <t>SpawnFlag_12_40_1_43</t>
  </si>
  <si>
    <t>SpawnFlag_12_40_1_44</t>
  </si>
  <si>
    <t>SpawnFlag_12_40_1_46</t>
  </si>
  <si>
    <t>SpawnFlag_12_40_1_47</t>
  </si>
  <si>
    <t>SpawnFlag_12_40_1_48</t>
  </si>
  <si>
    <t>SpawnFlag_12_40_1_49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</si>
  <si>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</si>
  <si>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</si>
  <si>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</si>
  <si>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</si>
  <si>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</si>
  <si>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</si>
  <si>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PortalFlag_12_40_4_1</t>
    <phoneticPr fontId="1" type="noConversion"/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</si>
  <si>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</si>
  <si>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</si>
  <si>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</si>
  <si>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</si>
  <si>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</si>
  <si>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</si>
  <si>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  <phoneticPr fontId="1" type="noConversion"/>
  </si>
  <si>
    <t>suggestedMaxPowerLevel|Int</t>
    <phoneticPr fontId="1" type="noConversion"/>
  </si>
  <si>
    <t>Rosehips_Orange</t>
    <phoneticPr fontId="1" type="noConversion"/>
  </si>
  <si>
    <t>Tonton_E</t>
    <phoneticPr fontId="1" type="noConversion"/>
  </si>
  <si>
    <t>Fungusa_Brown</t>
    <phoneticPr fontId="1" type="noConversion"/>
  </si>
  <si>
    <t>Wall_12_40_2_1</t>
  </si>
  <si>
    <t>Wall_12_40_2_2</t>
  </si>
  <si>
    <t>Wall_12_40_2_3</t>
  </si>
  <si>
    <t>Wall_12_40_2_4</t>
  </si>
  <si>
    <t>Wall_12_40_2_6</t>
  </si>
  <si>
    <t>Wall_12_40_2_7</t>
  </si>
  <si>
    <t>Wall_12_40_2_8</t>
  </si>
  <si>
    <t>Wall_12_40_2_9</t>
  </si>
  <si>
    <t>Wall_12_40_2_11</t>
  </si>
  <si>
    <t>Wall_12_40_2_12</t>
  </si>
  <si>
    <t>Wall_12_40_2_12_1</t>
  </si>
  <si>
    <t>Wall_12_40_2_13</t>
  </si>
  <si>
    <t>Wall_12_40_2_14</t>
  </si>
  <si>
    <t>Wall_12_40_2_16</t>
  </si>
  <si>
    <t>Wall_12_40_2_17</t>
  </si>
  <si>
    <t>Wall_12_40_2_18</t>
  </si>
  <si>
    <t>Wall_12_40_2_19</t>
  </si>
  <si>
    <t>Wall_12_40_2_21</t>
  </si>
  <si>
    <t>Wall_12_40_2_22</t>
  </si>
  <si>
    <t>Wall_12_40_2_23</t>
  </si>
  <si>
    <t>Wall_12_40_2_24</t>
  </si>
  <si>
    <t>Wall_12_40_2_26</t>
  </si>
  <si>
    <t>Wall_12_40_2_27</t>
  </si>
  <si>
    <t>Wall_12_40_2_28</t>
  </si>
  <si>
    <t>Wall_12_40_2_29</t>
  </si>
  <si>
    <t>Wall_12_40_2_31</t>
  </si>
  <si>
    <t>Wall_12_40_2_32</t>
  </si>
  <si>
    <t>Wall_12_40_2_33</t>
  </si>
  <si>
    <t>Wall_12_40_2_34</t>
  </si>
  <si>
    <t>Wall_12_40_2_36</t>
  </si>
  <si>
    <t>Wall_12_40_2_37</t>
  </si>
  <si>
    <t>Wall_12_40_2_38</t>
  </si>
  <si>
    <t>Wall_12_40_2_39</t>
  </si>
  <si>
    <t>Wall_12_40_2_41</t>
  </si>
  <si>
    <t>Wall_12_40_2_42</t>
  </si>
  <si>
    <t>Wall_12_40_2_43</t>
  </si>
  <si>
    <t>Wall_12_40_2_44</t>
  </si>
  <si>
    <t>Wall_12_40_2_46</t>
  </si>
  <si>
    <t>Wall_12_40_2_47</t>
  </si>
  <si>
    <t>Wall_12_40_2_48</t>
  </si>
  <si>
    <t>Wall_12_40_2_49</t>
  </si>
  <si>
    <t>Wall_12_40_2_2_1</t>
    <phoneticPr fontId="1" type="noConversion"/>
  </si>
  <si>
    <t>Wall_12_40_2_6_1</t>
    <phoneticPr fontId="1" type="noConversion"/>
  </si>
  <si>
    <t>Wall_12_40_2_16_1</t>
    <phoneticPr fontId="1" type="noConversion"/>
  </si>
  <si>
    <t>Wall_12_40_2_22_1</t>
    <phoneticPr fontId="1" type="noConversion"/>
  </si>
  <si>
    <t>Wall_12_40_2_32_1</t>
    <phoneticPr fontId="1" type="noConversion"/>
  </si>
  <si>
    <t>Wall_12_40_2_36_1</t>
    <phoneticPr fontId="1" type="noConversion"/>
  </si>
  <si>
    <t>Wall_12_40_2_41_1</t>
    <phoneticPr fontId="1" type="noConversion"/>
  </si>
  <si>
    <t>Wall_12_40_2_47_1</t>
    <phoneticPr fontId="1" type="noConversion"/>
  </si>
  <si>
    <t>Plane_12_40_2_3</t>
  </si>
  <si>
    <t>Plane_12_40_2_1</t>
    <phoneticPr fontId="1" type="noConversion"/>
  </si>
  <si>
    <t>Plane_12_40_2_2</t>
    <phoneticPr fontId="1" type="noConversion"/>
  </si>
  <si>
    <t>Plane_12_40_2_4</t>
    <phoneticPr fontId="1" type="noConversion"/>
  </si>
  <si>
    <t>Plane_12_40_2_5</t>
    <phoneticPr fontId="1" type="noConversion"/>
  </si>
  <si>
    <t>Plane_12_40_2_6</t>
    <phoneticPr fontId="1" type="noConversion"/>
  </si>
  <si>
    <t>Plane_12_40_2_4</t>
    <phoneticPr fontId="1" type="noConversion"/>
  </si>
  <si>
    <t>Map_2x1</t>
    <phoneticPr fontId="1" type="noConversion"/>
  </si>
  <si>
    <t>Wall_12_40_2_1</t>
    <phoneticPr fontId="1" type="noConversion"/>
  </si>
  <si>
    <t>SpawnFlag_12_40_2_1</t>
    <phoneticPr fontId="1" type="noConversion"/>
  </si>
  <si>
    <t>Wall_12_40_2_31_1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</si>
</sst>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4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&#51064;&#44172;&#51076;&#44221;&#54744;&#52824;&#49457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GameUI_GameSetting</v>
          </cell>
          <cell r="B62" t="str">
            <v>게임설정</v>
          </cell>
          <cell r="C62" t="str">
            <v>Game Setting</v>
          </cell>
        </row>
        <row r="63">
          <cell r="A63" t="str">
            <v>GameUI_EmptyLevelPack</v>
          </cell>
          <cell r="B63" t="str">
            <v>획득한 전투팩이 없습니다</v>
          </cell>
          <cell r="C63" t="str">
            <v>Empty Battle Pack</v>
          </cell>
        </row>
        <row r="64">
          <cell r="A64" t="str">
            <v>GameUI_SoundFX</v>
          </cell>
          <cell r="B64" t="str">
            <v>효과음</v>
          </cell>
          <cell r="C64" t="str">
            <v>Sound FX</v>
          </cell>
        </row>
        <row r="65">
          <cell r="A65" t="str">
            <v>GameUI_Music</v>
          </cell>
          <cell r="B65" t="str">
            <v>BGM</v>
          </cell>
          <cell r="C65" t="str">
            <v>BGM</v>
          </cell>
        </row>
        <row r="66">
          <cell r="A66" t="str">
            <v>GameUI_UltimateWithDoubleTap</v>
          </cell>
          <cell r="B66" t="str">
            <v>전투 중 더블탭으로 궁극기 사용</v>
          </cell>
          <cell r="C66" t="str">
            <v>Use Ultimate Skill with double-tap during battle</v>
          </cell>
        </row>
        <row r="67">
          <cell r="A67" t="str">
            <v>GameUI_FixUltimateIcon</v>
          </cell>
          <cell r="B67" t="str">
            <v>궁극기 아이콘 위치 고정</v>
          </cell>
          <cell r="C67" t="str">
            <v>Fixed Ultimate Skill position</v>
          </cell>
        </row>
        <row r="68">
          <cell r="A68" t="str">
            <v>GameUI_SystemSetting</v>
          </cell>
          <cell r="B68" t="str">
            <v>시스템설정</v>
          </cell>
          <cell r="C68" t="str">
            <v>System Setting</v>
          </cell>
        </row>
        <row r="69">
          <cell r="A69" t="str">
            <v>GameUI_Language</v>
          </cell>
          <cell r="B69" t="str">
            <v>언어</v>
          </cell>
          <cell r="C69" t="str">
            <v>Language</v>
          </cell>
        </row>
        <row r="70">
          <cell r="A70" t="str">
            <v>GameUI_Language_KOR</v>
          </cell>
          <cell r="B70" t="str">
            <v>한국어</v>
          </cell>
          <cell r="C70" t="str">
            <v>Korean</v>
          </cell>
        </row>
        <row r="71">
          <cell r="A71" t="str">
            <v>GameUI_Language_ENG</v>
          </cell>
          <cell r="B71" t="str">
            <v>영어</v>
          </cell>
          <cell r="C71" t="str">
            <v>English</v>
          </cell>
        </row>
        <row r="72">
          <cell r="A72" t="str">
            <v>GameUI_Confirm</v>
          </cell>
          <cell r="B72" t="str">
            <v>확인</v>
          </cell>
          <cell r="C72" t="str">
            <v>Confirm</v>
          </cell>
        </row>
        <row r="73">
          <cell r="A73" t="str">
            <v>GameUI_ChangeLanguageDesc</v>
          </cell>
          <cell r="B73" t="str">
            <v>언어를 변경하시겠습니까?</v>
          </cell>
          <cell r="C73" t="str">
            <v>Would you change the language?</v>
          </cell>
        </row>
        <row r="74">
          <cell r="A74" t="str">
            <v>GameUI_Shop</v>
          </cell>
          <cell r="B74" t="str">
            <v>상점</v>
          </cell>
          <cell r="C74" t="str">
            <v>Shop</v>
          </cell>
        </row>
        <row r="75">
          <cell r="A75" t="str">
            <v>GameUI_Challenge</v>
          </cell>
          <cell r="B75" t="str">
            <v>도전</v>
          </cell>
          <cell r="C75" t="str">
            <v>Challenge</v>
          </cell>
        </row>
        <row r="76">
          <cell r="A76" t="str">
            <v>GameUI_Revert</v>
          </cell>
          <cell r="B76" t="str">
            <v>환원</v>
          </cell>
          <cell r="C76" t="str">
            <v>Revert</v>
          </cell>
        </row>
        <row r="77">
          <cell r="A77" t="str">
            <v>GameUI_Swappable</v>
          </cell>
          <cell r="B77" t="str">
            <v>교체 가능</v>
          </cell>
          <cell r="C77" t="str">
            <v>Can be swapped</v>
          </cell>
        </row>
        <row r="78">
          <cell r="A78" t="str">
            <v>GameUI_EnterInfo</v>
          </cell>
          <cell r="B78" t="str">
            <v>입장 안내</v>
          </cell>
          <cell r="C78" t="str">
            <v>Entry Info</v>
          </cell>
        </row>
        <row r="79">
          <cell r="A79" t="str">
            <v>GameUI_EnterInfoDesc</v>
          </cell>
          <cell r="B79" t="str">
            <v>현재 캐릭터의 파워레벨이 부족합니다_x000D_
_x000D_
캐릭터를 변경하시겠습니까?</v>
          </cell>
          <cell r="C79" t="str">
            <v>Not enough Power Level_x000D_
_x000D_
Change the player?</v>
          </cell>
        </row>
        <row r="80">
          <cell r="A80" t="str">
            <v>GameUI_EnterRecommendDesc</v>
          </cell>
          <cell r="B80" t="str">
            <v>더 적합한 추천 캐릭터가 있습니다_x000D_
_x000D_
캐릭터를 변경하시겠습니까?</v>
          </cell>
          <cell r="C80" t="str">
            <v>There is a more suitable recommended chracter_x000D_
_x000D_
Change the player?</v>
          </cell>
        </row>
        <row r="81">
          <cell r="A81" t="str">
            <v>GameUI_ChangeCharacter</v>
          </cell>
          <cell r="B81" t="str">
            <v>캐릭터 교체</v>
          </cell>
          <cell r="C81" t="str">
            <v>Change Character</v>
          </cell>
        </row>
        <row r="82">
          <cell r="A82" t="str">
            <v>GameUI_Chapter</v>
          </cell>
          <cell r="B82" t="str">
            <v>CHAPTER &lt;size=46&gt;{0}&lt;/size&gt;</v>
          </cell>
          <cell r="C82" t="str">
            <v>CHAPTER &lt;size=46&gt;{0}&lt;/size&gt;</v>
          </cell>
        </row>
        <row r="83">
          <cell r="A83" t="str">
            <v>GameUI_ChaosMode</v>
          </cell>
          <cell r="B83" t="str">
            <v>카오스 모드</v>
          </cell>
          <cell r="C83" t="str">
            <v>Chaos Mode</v>
          </cell>
        </row>
        <row r="84">
          <cell r="A84" t="str">
            <v>GameUI_SuggestedPowerLevel</v>
          </cell>
          <cell r="B84" t="str">
            <v>권장 파워레벨</v>
          </cell>
          <cell r="C84" t="str">
            <v>Recommended Power Level {0}</v>
          </cell>
        </row>
        <row r="85">
          <cell r="A85" t="str">
            <v>GameUI_NumberRange</v>
          </cell>
          <cell r="B85" t="str">
            <v>{0}~{1}</v>
          </cell>
          <cell r="C85" t="str">
            <v>{0}-{1}</v>
          </cell>
        </row>
        <row r="86">
          <cell r="A86" t="str">
            <v>GameUI_Power</v>
          </cell>
          <cell r="B86" t="str">
            <v>&lt;color=#E0E0E0&gt;POWER&lt;/color&gt; &lt;size=17&gt;{0}&lt;/size&gt;</v>
          </cell>
          <cell r="C86" t="str">
            <v>&lt;color=#E0E0E0&gt;POWER&lt;/color&gt; &lt;size=17&gt;{0}&lt;/size&gt;</v>
          </cell>
        </row>
        <row r="87">
          <cell r="A87" t="str">
            <v>GameUI_Suggested</v>
          </cell>
          <cell r="B87" t="str">
            <v>추천캐릭터</v>
          </cell>
          <cell r="C87" t="str">
            <v>Recommended</v>
          </cell>
        </row>
        <row r="88">
          <cell r="A88" t="str">
            <v>GameUI_FirstSwapHealNotApplied</v>
          </cell>
          <cell r="B88" t="str">
            <v>이미 전투에 참가했던 캐릭터는 회복되지 않습니다</v>
          </cell>
          <cell r="C88" t="str">
            <v>Characters already in combat will not recover</v>
          </cell>
        </row>
        <row r="89">
          <cell r="A89" t="str">
            <v>GameUI_NowPlayingCharacter</v>
          </cell>
          <cell r="B89" t="str">
            <v>현재 플레이 중인 캐릭터입니다</v>
          </cell>
          <cell r="C89" t="str">
            <v>Now playing!</v>
          </cell>
        </row>
        <row r="90">
          <cell r="A90" t="str">
            <v>GameUI_Invincible</v>
          </cell>
          <cell r="B90" t="str">
            <v>무적</v>
          </cell>
          <cell r="C90" t="str">
            <v>INVINCIBLE</v>
          </cell>
        </row>
        <row r="91">
          <cell r="A91" t="str">
            <v>GameUI_Miss</v>
          </cell>
          <cell r="B91" t="str">
            <v>빗맞음</v>
          </cell>
          <cell r="C91" t="str">
            <v>MISS</v>
          </cell>
        </row>
        <row r="92">
          <cell r="A92" t="str">
            <v>GameUI_Headshot</v>
          </cell>
          <cell r="B92" t="str">
            <v>즉사</v>
          </cell>
          <cell r="C92" t="str">
            <v>HEADSHOT</v>
          </cell>
        </row>
        <row r="93">
          <cell r="A93" t="str">
            <v>GameUI_ImmortalWill</v>
          </cell>
          <cell r="B93" t="str">
            <v>불사!</v>
          </cell>
          <cell r="C93" t="str">
            <v>IMMORTAL!</v>
          </cell>
        </row>
        <row r="94">
          <cell r="A94" t="str">
            <v>TimeSpaceUI_Low</v>
          </cell>
          <cell r="B94" t="str">
            <v>소</v>
          </cell>
          <cell r="C94" t="str">
            <v>Low</v>
          </cell>
        </row>
        <row r="95">
          <cell r="A95" t="str">
            <v>TimeSpaceUI_Medium</v>
          </cell>
          <cell r="B95" t="str">
            <v>중</v>
          </cell>
          <cell r="C95" t="str">
            <v>Medium</v>
          </cell>
        </row>
        <row r="96">
          <cell r="A96" t="str">
            <v>TimeSpaceUI_High</v>
          </cell>
          <cell r="B96" t="str">
            <v>대</v>
          </cell>
          <cell r="C96" t="str">
            <v>High</v>
          </cell>
        </row>
        <row r="97">
          <cell r="A97" t="str">
            <v>TimeSpaceUI_Ultra</v>
          </cell>
          <cell r="B97" t="str">
            <v>극대</v>
          </cell>
          <cell r="C97" t="str">
            <v>Ultra</v>
          </cell>
        </row>
        <row r="98">
          <cell r="A98" t="str">
            <v>TimeSpaceUI_ExtraUltra</v>
          </cell>
          <cell r="B98" t="str">
            <v>초극대</v>
          </cell>
          <cell r="C98" t="str">
            <v>ExtraUltra</v>
          </cell>
        </row>
        <row r="99">
          <cell r="A99" t="str">
            <v>PowerSourceUI_ComeHere</v>
          </cell>
          <cell r="B99" t="str">
            <v>가까이 다가가 힘의 원천으로부터 축복을 받으세요</v>
          </cell>
          <cell r="C99" t="str">
            <v>Get close to be blessed from Power Source</v>
          </cell>
        </row>
        <row r="100">
          <cell r="A100" t="str">
            <v>PowerSourceUI_Heal</v>
          </cell>
          <cell r="B100" t="str">
            <v>힘의 원천으로부터 눈부신 빛이 흘러나옵니다</v>
          </cell>
          <cell r="C100" t="str">
            <v>The bright light flows from Power Source</v>
          </cell>
        </row>
        <row r="101">
          <cell r="A101" t="str">
            <v>GameUI_SelectLevelPack</v>
          </cell>
          <cell r="B101" t="str">
            <v>전투팩을 선택하세요</v>
          </cell>
          <cell r="C101" t="str">
            <v>Choose a Battle Pack</v>
          </cell>
        </row>
        <row r="102">
          <cell r="A102" t="str">
            <v>GameUI_BossClearReward</v>
          </cell>
          <cell r="B102" t="str">
            <v>보스 클리어 보상</v>
          </cell>
          <cell r="C102" t="str">
            <v>Boss Clear Reward</v>
          </cell>
        </row>
        <row r="103">
          <cell r="A103" t="str">
            <v>GameUI_NoHitClearReward</v>
          </cell>
          <cell r="B103" t="str">
            <v>&lt;color=#FFC080&gt;노히트&lt;/color&gt; 클리어 보상</v>
          </cell>
          <cell r="C103" t="str">
            <v>&lt;color=#FFC080&gt;No Hit&lt;/color&gt; Clear Reward</v>
          </cell>
        </row>
        <row r="104">
          <cell r="A104" t="str">
            <v>GameUI_LevelPack</v>
          </cell>
          <cell r="B104" t="str">
            <v>전투팩</v>
          </cell>
          <cell r="C104" t="str">
            <v>Battle Pack</v>
          </cell>
        </row>
        <row r="105">
          <cell r="A105" t="str">
            <v>GameUI_NoHitLevelPack</v>
          </cell>
          <cell r="B105" t="str">
            <v>&lt;color=#FFC080&gt;노히트&lt;/color&gt; 전투팩</v>
          </cell>
          <cell r="C105" t="str">
            <v>&lt;color=#FFC080&gt;No Hit&lt;/color&gt; Battle Pack</v>
          </cell>
        </row>
        <row r="106">
          <cell r="A106" t="str">
            <v>LevelPackUIName_Atk</v>
          </cell>
          <cell r="B106" t="str">
            <v>공격력</v>
          </cell>
          <cell r="C106" t="str">
            <v>Attack Boost</v>
          </cell>
        </row>
        <row r="107">
          <cell r="A107" t="str">
            <v>LevelPackUIName_AtkBetter</v>
          </cell>
          <cell r="B107" t="str">
            <v>&lt;color=#FFC080&gt;상급&lt;/color&gt; 공격력</v>
          </cell>
          <cell r="C107" t="str">
            <v>&lt;color=#FFC080&gt;Better&lt;/color&gt; Attack Boost</v>
          </cell>
        </row>
        <row r="108">
          <cell r="A108" t="str">
            <v>LevelPackUIName_AtkBest</v>
          </cell>
          <cell r="B108" t="str">
            <v>&lt;color=#FFC080&gt;최상급&lt;/color&gt; 공격력</v>
          </cell>
          <cell r="C108" t="str">
            <v>&lt;color=#FFC080&gt;Best&lt;/color&gt; Attack Boost</v>
          </cell>
        </row>
        <row r="109">
          <cell r="A109" t="str">
            <v>LevelPackUIName_AtkSpeed</v>
          </cell>
          <cell r="B109" t="str">
            <v>공격 속도</v>
          </cell>
          <cell r="C109" t="str">
            <v>Attack Speed Boost</v>
          </cell>
        </row>
        <row r="110">
          <cell r="A110" t="str">
            <v>LevelPackUIName_AtkSpeedBetter</v>
          </cell>
          <cell r="B110" t="str">
            <v>&lt;color=#FFC080&gt;상급&lt;/color&gt; 공격 속도</v>
          </cell>
          <cell r="C110" t="str">
            <v>In progress of translating…(110)</v>
          </cell>
        </row>
        <row r="111">
          <cell r="A111" t="str">
            <v>LevelPackUIName_AtkSpeedBest</v>
          </cell>
          <cell r="B111" t="str">
            <v>&lt;color=#FFC080&gt;최상급&lt;/color&gt; 공격 속도</v>
          </cell>
          <cell r="C111" t="str">
            <v>In progress of translating…(111)</v>
          </cell>
        </row>
        <row r="112">
          <cell r="A112" t="str">
            <v>LevelPackUIName_Crit</v>
          </cell>
          <cell r="B112" t="str">
            <v>치명타 확률</v>
          </cell>
          <cell r="C112" t="str">
            <v>In progress of translating…(112)</v>
          </cell>
        </row>
        <row r="113">
          <cell r="A113" t="str">
            <v>LevelPackUIName_CritBetter</v>
          </cell>
          <cell r="B113" t="str">
            <v>&lt;color=#FFC080&gt;상급&lt;/color&gt; 치명타 확률</v>
          </cell>
          <cell r="C113" t="str">
            <v>In progress of translating…(113)</v>
          </cell>
        </row>
        <row r="114">
          <cell r="A114" t="str">
            <v>LevelPackUIName_CritBest</v>
          </cell>
          <cell r="B114" t="str">
            <v>&lt;color=#FFC080&gt;최상급&lt;/color&gt; 치명타 확률</v>
          </cell>
          <cell r="C114" t="str">
            <v>In progress of translating…(114)</v>
          </cell>
        </row>
        <row r="115">
          <cell r="A115" t="str">
            <v>LevelPackUIName_MaxHp</v>
          </cell>
          <cell r="B115" t="str">
            <v>최대 체력</v>
          </cell>
          <cell r="C115" t="str">
            <v>In progress of translating…(115)</v>
          </cell>
        </row>
        <row r="116">
          <cell r="A116" t="str">
            <v>LevelPackUIName_MaxHpBetter</v>
          </cell>
          <cell r="B116" t="str">
            <v>&lt;color=#FFC080&gt;상급&lt;/color&gt; 최대 체력</v>
          </cell>
          <cell r="C116" t="str">
            <v>In progress of translating…(116)</v>
          </cell>
        </row>
        <row r="117">
          <cell r="A117" t="str">
            <v>LevelPackUIName_MaxHpBest</v>
          </cell>
          <cell r="B117" t="str">
            <v>&lt;color=#FFC080&gt;최상급&lt;/color&gt; 최대 체력</v>
          </cell>
          <cell r="C117" t="str">
            <v>In progress of translating…(117)</v>
          </cell>
        </row>
        <row r="118">
          <cell r="A118" t="str">
            <v>LevelPackUIName_ReduceDmgProjectile</v>
          </cell>
          <cell r="B118" t="str">
            <v>발사체 대미지 감소</v>
          </cell>
          <cell r="C118" t="str">
            <v>In progress of translating…(118)</v>
          </cell>
        </row>
        <row r="119">
          <cell r="A119" t="str">
            <v>LevelPackUIName_ReduceDmgClose</v>
          </cell>
          <cell r="B119" t="str">
            <v>충돌 대미지 감소</v>
          </cell>
          <cell r="C119" t="str">
            <v>In progress of translating…(119)</v>
          </cell>
        </row>
        <row r="120">
          <cell r="A120" t="str">
            <v>LevelPackUIName_ExtraGold</v>
          </cell>
          <cell r="B120" t="str">
            <v>골드 획득량 증가</v>
          </cell>
          <cell r="C120" t="str">
            <v>In progress of translating…(120)</v>
          </cell>
        </row>
        <row r="121">
          <cell r="A121" t="str">
            <v>LevelPackUIName_ItemChanceBoost</v>
          </cell>
          <cell r="B121" t="str">
            <v>아이템 확률 증가</v>
          </cell>
          <cell r="C121" t="str">
            <v>In progress of translating…(121)</v>
          </cell>
        </row>
        <row r="122">
          <cell r="A122" t="str">
            <v>LevelPackUIName_HealChanceBoost</v>
          </cell>
          <cell r="B122" t="str">
            <v>회복구슬 확률 증가</v>
          </cell>
          <cell r="C122" t="str">
            <v>In progress of translating…(122)</v>
          </cell>
        </row>
        <row r="123">
          <cell r="A123" t="str">
            <v>LevelPackUIName_MonsterThrough</v>
          </cell>
          <cell r="B123" t="str">
            <v>&lt;color=#FFC080&gt;몬스터 관통샷&lt;/color&gt;</v>
          </cell>
          <cell r="C123" t="str">
            <v>In progress of translating…(123)</v>
          </cell>
        </row>
        <row r="124">
          <cell r="A124" t="str">
            <v>LevelPackUIName_Ricochet</v>
          </cell>
          <cell r="B124" t="str">
            <v>&lt;color=#FFC080&gt;체인샷&lt;/color&gt;</v>
          </cell>
          <cell r="C124" t="str">
            <v>In progress of translating…(124)</v>
          </cell>
        </row>
        <row r="125">
          <cell r="A125" t="str">
            <v>LevelPackUIName_BounceWallQuad</v>
          </cell>
          <cell r="B125" t="str">
            <v>&lt;color=#FFC080&gt;벽 반사샷&lt;/color&gt;</v>
          </cell>
          <cell r="C125" t="str">
            <v>In progress of translating…(125)</v>
          </cell>
        </row>
        <row r="126">
          <cell r="A126" t="str">
            <v>LevelPackUIName_Parallel</v>
          </cell>
          <cell r="B126" t="str">
            <v>&lt;color=#FFC080&gt;전방샷&lt;/color&gt;</v>
          </cell>
          <cell r="C126" t="str">
            <v>In progress of translating…(126)</v>
          </cell>
        </row>
        <row r="127">
          <cell r="A127" t="str">
            <v>LevelPackUIName_DiagonalNwayGenerator</v>
          </cell>
          <cell r="B127" t="str">
            <v>&lt;color=#FFC080&gt;대각샷&lt;/color&gt;</v>
          </cell>
          <cell r="C127" t="str">
            <v>In progress of translating…(127)</v>
          </cell>
        </row>
        <row r="128">
          <cell r="A128" t="str">
            <v>LevelPackUIName_LeftRightNwayGenerator</v>
          </cell>
          <cell r="B128" t="str">
            <v>&lt;color=#FFC080&gt;좌우샷&lt;/color&gt;</v>
          </cell>
          <cell r="C128" t="str">
            <v>In progress of translating…(128)</v>
          </cell>
        </row>
        <row r="129">
          <cell r="A129" t="str">
            <v>LevelPackUIName_BackNwayGenerator</v>
          </cell>
          <cell r="B129" t="str">
            <v>&lt;color=#FFC080&gt;후방샷&lt;/color&gt;</v>
          </cell>
          <cell r="C129" t="str">
            <v>In progress of translating…(129)</v>
          </cell>
        </row>
        <row r="130">
          <cell r="A130" t="str">
            <v>LevelPackUIName_Repeat</v>
          </cell>
          <cell r="B130" t="str">
            <v>&lt;color=#FFC080&gt;반복 공격&lt;/color&gt;</v>
          </cell>
          <cell r="C130" t="str">
            <v>In progress of translating…(130)</v>
          </cell>
        </row>
        <row r="131">
          <cell r="A131" t="str">
            <v>LevelPackUIName_HealOnKill</v>
          </cell>
          <cell r="B131" t="str">
            <v>몬스터 킬 시 회복</v>
          </cell>
          <cell r="C131" t="str">
            <v>In progress of translating…(131)</v>
          </cell>
        </row>
        <row r="132">
          <cell r="A132" t="str">
            <v>LevelPackUIName_HealOnKillBetter</v>
          </cell>
          <cell r="B132" t="str">
            <v>&lt;color=#FFC080&gt;상급&lt;/color&gt; 몬스터 킬 시 회복</v>
          </cell>
          <cell r="C132" t="str">
            <v>In progress of translating…(132)</v>
          </cell>
        </row>
        <row r="133">
          <cell r="A133" t="str">
            <v>LevelPackUIName_AtkSpeedUpOnEncounter</v>
          </cell>
          <cell r="B133" t="str">
            <v>적 조우 시_x000D_
공격 속도 증가</v>
          </cell>
          <cell r="C133" t="str">
            <v>In progress of translating…(133)</v>
          </cell>
        </row>
        <row r="134">
          <cell r="A134" t="str">
            <v>LevelPackUIName_AtkSpeedUpOnEncounterBetter</v>
          </cell>
          <cell r="B134" t="str">
            <v>&lt;color=#FFC080&gt;상급&lt;/color&gt; 적 조우 시_x000D_
공격 속도 증가</v>
          </cell>
          <cell r="C134" t="str">
            <v>In progress of translating…(134)</v>
          </cell>
        </row>
        <row r="135">
          <cell r="A135" t="str">
            <v>LevelPackUIName_VampireOnAttack</v>
          </cell>
          <cell r="B135" t="str">
            <v>흡혈</v>
          </cell>
          <cell r="C135" t="str">
            <v>In progress of translating…(135)</v>
          </cell>
        </row>
        <row r="136">
          <cell r="A136" t="str">
            <v>LevelPackUIName_VampireOnAttackBetter</v>
          </cell>
          <cell r="B136" t="str">
            <v>&lt;color=#FFC080&gt;상급&lt;/color&gt; 흡혈</v>
          </cell>
          <cell r="C136" t="str">
            <v>In progress of translating…(136)</v>
          </cell>
        </row>
        <row r="137">
          <cell r="A137" t="str">
            <v>LevelPackUIName_RecoverOnAttacked</v>
          </cell>
          <cell r="B137" t="str">
            <v>피격 시 HP 리젠</v>
          </cell>
          <cell r="C137" t="str">
            <v>In progress of translating…(137)</v>
          </cell>
        </row>
        <row r="138">
          <cell r="A138" t="str">
            <v>LevelPackUIName_RecoverOnAttackedBetter</v>
          </cell>
          <cell r="B138" t="str">
            <v>&lt;color=#FFC080&gt;상급&lt;/color&gt; 피격 시_x000D_
HP 리젠</v>
          </cell>
          <cell r="C138" t="str">
            <v>In progress of translating…(138)</v>
          </cell>
        </row>
        <row r="139">
          <cell r="A139" t="str">
            <v>LevelPackUIName_ReflectOnAttacked</v>
          </cell>
          <cell r="B139" t="str">
            <v>피격 시 반사</v>
          </cell>
          <cell r="C139" t="str">
            <v>In progress of translating…(139)</v>
          </cell>
        </row>
        <row r="140">
          <cell r="A140" t="str">
            <v>LevelPackUIName_ReflectOnAttackedBetter</v>
          </cell>
          <cell r="B140" t="str">
            <v>&lt;color=#FFC080&gt;상급&lt;/color&gt; 피격 시 반사</v>
          </cell>
          <cell r="C140" t="str">
            <v>In progress of translating…(140)</v>
          </cell>
        </row>
        <row r="141">
          <cell r="A141" t="str">
            <v>LevelPackUIName_AtkUpOnLowerHp</v>
          </cell>
          <cell r="B141" t="str">
            <v>HP 낮을수록_x000D_
공격력 증가</v>
          </cell>
          <cell r="C141" t="str">
            <v>In progress of translating…(141)</v>
          </cell>
        </row>
        <row r="142">
          <cell r="A142" t="str">
            <v>LevelPackUIName_AtkUpOnLowerHpBetter</v>
          </cell>
          <cell r="B142" t="str">
            <v>&lt;color=#FFC080&gt;상급&lt;/color&gt; HP 낮을수록_x000D_
공격력 증가</v>
          </cell>
          <cell r="C142" t="str">
            <v>In progress of translating…(142)</v>
          </cell>
        </row>
        <row r="143">
          <cell r="A143" t="str">
            <v>LevelPackUIName_CritDmgUpOnLowerHp</v>
          </cell>
          <cell r="B143" t="str">
            <v>적 HP 낮을수록_x000D_
치명타 대미지 증가</v>
          </cell>
          <cell r="C143" t="str">
            <v>In progress of translating…(143)</v>
          </cell>
        </row>
        <row r="144">
          <cell r="A144" t="str">
            <v>LevelPackUIName_CritDmgUpOnLowerHpBetter</v>
          </cell>
          <cell r="B144" t="str">
            <v>&lt;color=#FFC080&gt;상급&lt;/color&gt; 적 HP 낮을수록_x000D_
치명타 대미지 증가</v>
          </cell>
          <cell r="C144" t="str">
            <v>In progress of translating…(144)</v>
          </cell>
        </row>
        <row r="145">
          <cell r="A145" t="str">
            <v>LevelPackUIName_InstantKill</v>
          </cell>
          <cell r="B145" t="str">
            <v>일정확률로 즉사</v>
          </cell>
          <cell r="C145" t="str">
            <v>In progress of translating…(145)</v>
          </cell>
        </row>
        <row r="146">
          <cell r="A146" t="str">
            <v>LevelPackUIName_InstantKillBetter</v>
          </cell>
          <cell r="B146" t="str">
            <v>&lt;color=#FFC080&gt;상급&lt;/color&gt; 일정확률로 즉사</v>
          </cell>
          <cell r="C146" t="str">
            <v>In progress of translating…(146)</v>
          </cell>
        </row>
        <row r="147">
          <cell r="A147" t="str">
            <v>LevelPackUIName_ImmortalWill</v>
          </cell>
          <cell r="B147" t="str">
            <v>불사의 의지</v>
          </cell>
          <cell r="C147" t="str">
            <v>In progress of translating…(147)</v>
          </cell>
        </row>
        <row r="148">
          <cell r="A148" t="str">
            <v>LevelPackUIName_ImmortalWillBetter</v>
          </cell>
          <cell r="B148" t="str">
            <v>&lt;color=#FFC080&gt;상급&lt;/color&gt; 불사의 의지</v>
          </cell>
          <cell r="C148" t="str">
            <v>In progress of translating…(148)</v>
          </cell>
        </row>
        <row r="149">
          <cell r="A149" t="str">
            <v>LevelPackUIName_HealAreaOnEncounter</v>
          </cell>
          <cell r="B149" t="str">
            <v>적 조우 시 회복지대</v>
          </cell>
          <cell r="C149" t="str">
            <v>In progress of translating…(149)</v>
          </cell>
        </row>
        <row r="150">
          <cell r="A150" t="str">
            <v>LevelPackUIName_MoveSpeedUpOnAttacked</v>
          </cell>
          <cell r="B150" t="str">
            <v>피격 시_x000D_
이동 속도 증가</v>
          </cell>
          <cell r="C150" t="str">
            <v>In progress of translating…(150)</v>
          </cell>
        </row>
        <row r="151">
          <cell r="A151" t="str">
            <v>LevelPackUIName_MineOnMove</v>
          </cell>
          <cell r="B151" t="str">
            <v>이동 중 오브 설치</v>
          </cell>
          <cell r="C151" t="str">
            <v>In progress of translating…(151)</v>
          </cell>
        </row>
        <row r="152">
          <cell r="A152" t="str">
            <v>LevelPackUIName_SlowHitObject</v>
          </cell>
          <cell r="B152" t="str">
            <v>발사체 속도 감소</v>
          </cell>
          <cell r="C152" t="str">
            <v>In progress of translating…(152)</v>
          </cell>
        </row>
        <row r="153">
          <cell r="A153" t="str">
            <v>LevelPackUIName_Paralyze</v>
          </cell>
          <cell r="B153" t="str">
            <v>마비 효과</v>
          </cell>
          <cell r="C153" t="str">
            <v>In progress of translating…(153)</v>
          </cell>
        </row>
        <row r="154">
          <cell r="A154" t="str">
            <v>LevelPackUIName_Hold</v>
          </cell>
          <cell r="B154" t="str">
            <v>이동 불가 효과</v>
          </cell>
          <cell r="C154" t="str">
            <v>In progress of translating…(154)</v>
          </cell>
        </row>
        <row r="155">
          <cell r="A155" t="str">
            <v>LevelPackUIName_Transport</v>
          </cell>
          <cell r="B155" t="str">
            <v>몬스터 전이 효과</v>
          </cell>
          <cell r="C155" t="str">
            <v>In progress of translating…(155)</v>
          </cell>
        </row>
        <row r="156">
          <cell r="A156" t="str">
            <v>LevelPackUIName_SummonShield</v>
          </cell>
          <cell r="B156" t="str">
            <v>쉴드 소환</v>
          </cell>
          <cell r="C156" t="str">
            <v>In progress of translating…(156)</v>
          </cell>
        </row>
        <row r="157">
          <cell r="A157" t="str">
            <v>LevelPackUIDesc_Atk</v>
          </cell>
          <cell r="B157" t="str">
            <v>공격력이 증가합니다</v>
          </cell>
          <cell r="C157" t="str">
            <v>In progress of translating…(157)</v>
          </cell>
        </row>
        <row r="158">
          <cell r="A158" t="str">
            <v>LevelPackUIDesc_AtkBetter</v>
          </cell>
          <cell r="B158" t="str">
            <v>공격력이 많이 증가합니다</v>
          </cell>
          <cell r="C158" t="str">
            <v>In progress of translating…(158)</v>
          </cell>
        </row>
        <row r="159">
          <cell r="A159" t="str">
            <v>LevelPackUIDesc_AtkBest</v>
          </cell>
          <cell r="B159" t="str">
            <v>공격력이 매우 많이 증가합니다</v>
          </cell>
          <cell r="C159" t="str">
            <v>In progress of translating…(159)</v>
          </cell>
        </row>
        <row r="160">
          <cell r="A160" t="str">
            <v>LevelPackUIDesc_AtkSpeed</v>
          </cell>
          <cell r="B160" t="str">
            <v>공격 속도가 증가합니다</v>
          </cell>
          <cell r="C160" t="str">
            <v>In progress of translating…(160)</v>
          </cell>
        </row>
        <row r="161">
          <cell r="A161" t="str">
            <v>LevelPackUIDesc_AtkSpeedBetter</v>
          </cell>
          <cell r="B161" t="str">
            <v>공격 속도가 많이 증가합니다</v>
          </cell>
          <cell r="C161" t="str">
            <v>In progress of translating…(161)</v>
          </cell>
        </row>
        <row r="162">
          <cell r="A162" t="str">
            <v>LevelPackUIDesc_AtkSpeedBest</v>
          </cell>
          <cell r="B162" t="str">
            <v>공격 속도가 매우 많이 증가합니다</v>
          </cell>
          <cell r="C162" t="str">
            <v>In progress of translating…(162)</v>
          </cell>
        </row>
        <row r="163">
          <cell r="A163" t="str">
            <v>LevelPackUIDesc_Crit</v>
          </cell>
          <cell r="B163" t="str">
            <v>치명타 확률이 증가합니다</v>
          </cell>
          <cell r="C163" t="str">
            <v>In progress of translating…(163)</v>
          </cell>
        </row>
        <row r="164">
          <cell r="A164" t="str">
            <v>LevelPackUIDesc_CritBetter</v>
          </cell>
          <cell r="B164" t="str">
            <v>치명타 확률이 많이 증가합니다</v>
          </cell>
          <cell r="C164" t="str">
            <v>In progress of translating…(164)</v>
          </cell>
        </row>
        <row r="165">
          <cell r="A165" t="str">
            <v>LevelPackUIDesc_CritBest</v>
          </cell>
          <cell r="B165" t="str">
            <v>치명타 확률이 매우 많이 증가합니다</v>
          </cell>
          <cell r="C165" t="str">
            <v>In progress of translating…(165)</v>
          </cell>
        </row>
        <row r="166">
          <cell r="A166" t="str">
            <v>LevelPackUIDesc_MaxHp</v>
          </cell>
          <cell r="B166" t="str">
            <v>최대 체력이 증가합니다</v>
          </cell>
          <cell r="C166" t="str">
            <v>In progress of translating…(166)</v>
          </cell>
        </row>
        <row r="167">
          <cell r="A167" t="str">
            <v>LevelPackUIDesc_MaxHpBetter</v>
          </cell>
          <cell r="B167" t="str">
            <v>최대 체력이 많이 증가합니다</v>
          </cell>
          <cell r="C167" t="str">
            <v>In progress of translating…(167)</v>
          </cell>
        </row>
        <row r="168">
          <cell r="A168" t="str">
            <v>LevelPackUIDesc_MaxHpBest</v>
          </cell>
          <cell r="B168" t="str">
            <v>최대 체력이 매우 많이 증가합니다</v>
          </cell>
          <cell r="C168" t="str">
            <v>In progress of translating…(168)</v>
          </cell>
        </row>
        <row r="169">
          <cell r="A169" t="str">
            <v>LevelPackUIDesc_ReduceDmgProjectile</v>
          </cell>
          <cell r="B169" t="str">
            <v>발사체의 대미지가 감소합니다</v>
          </cell>
          <cell r="C169" t="str">
            <v>In progress of translating…(169)</v>
          </cell>
        </row>
        <row r="170">
          <cell r="A170" t="str">
            <v>LevelPackUIDesc_ReduceDmgClose</v>
          </cell>
          <cell r="B170" t="str">
            <v>몬스터와 충돌 시 대미지가 감소합니다</v>
          </cell>
          <cell r="C170" t="str">
            <v>In progress of translating…(170)</v>
          </cell>
        </row>
        <row r="171">
          <cell r="A171" t="str">
            <v>LevelPackUIDesc_ExtraGold</v>
          </cell>
          <cell r="B171" t="str">
            <v>골드 획득량이 증가합니다</v>
          </cell>
          <cell r="C171" t="str">
            <v>In progress of translating…(171)</v>
          </cell>
        </row>
        <row r="172">
          <cell r="A172" t="str">
            <v>LevelPackUIDesc_ItemChanceBoost</v>
          </cell>
          <cell r="B172" t="str">
            <v>아이템 획득 확률이 증가합니다</v>
          </cell>
          <cell r="C172" t="str">
            <v>In progress of translating…(172)</v>
          </cell>
        </row>
        <row r="173">
          <cell r="A173" t="str">
            <v>LevelPackUIDesc_HealChanceBoost</v>
          </cell>
          <cell r="B173" t="str">
            <v>회복구슬 획득 확률이 증가합니다</v>
          </cell>
          <cell r="C173" t="str">
            <v>In progress of translating…(173)</v>
          </cell>
        </row>
        <row r="174">
          <cell r="A174" t="str">
            <v>LevelPackUIDesc_MonsterThrough</v>
          </cell>
          <cell r="B174" t="str">
            <v>평타 공격이 몬스터를 관통합니다</v>
          </cell>
          <cell r="C174" t="str">
            <v>In progress of translating…(174)</v>
          </cell>
        </row>
        <row r="175">
          <cell r="A175" t="str">
            <v>LevelPackUIDesc_Ricochet</v>
          </cell>
          <cell r="B175" t="str">
            <v>평타 공격이 몬스터 명중 후 다른 몬스터로 향해갑니다</v>
          </cell>
          <cell r="C175" t="str">
            <v>In progress of translating…(175)</v>
          </cell>
        </row>
        <row r="176">
          <cell r="A176" t="str">
            <v>LevelPackUIDesc_BounceWallQuad</v>
          </cell>
          <cell r="B176" t="str">
            <v>평타 공격이 벽에 튕겨 날아갑니다</v>
          </cell>
          <cell r="C176" t="str">
            <v>In progress of translating…(176)</v>
          </cell>
        </row>
        <row r="177">
          <cell r="A177" t="str">
            <v>LevelPackUIDesc_Parallel</v>
          </cell>
          <cell r="B177" t="str">
            <v>평타 공격이 전방으로 더 발사됩니다</v>
          </cell>
          <cell r="C177" t="str">
            <v>In progress of translating…(177)</v>
          </cell>
        </row>
        <row r="178">
          <cell r="A178" t="str">
            <v>LevelPackUIDesc_DiagonalNwayGenerator</v>
          </cell>
          <cell r="B178" t="str">
            <v>평타 공격이 대각으로 더 발사됩니다</v>
          </cell>
          <cell r="C178" t="str">
            <v>In progress of translating…(178)</v>
          </cell>
        </row>
        <row r="179">
          <cell r="A179" t="str">
            <v>LevelPackUIDesc_LeftRightNwayGenerator</v>
          </cell>
          <cell r="B179" t="str">
            <v>평타 공격이 좌우로 더 발사됩니다</v>
          </cell>
          <cell r="C179" t="str">
            <v>In progress of translating…(179)</v>
          </cell>
        </row>
        <row r="180">
          <cell r="A180" t="str">
            <v>LevelPackUIDesc_BackNwayGenerator</v>
          </cell>
          <cell r="B180" t="str">
            <v>평타 공격이 후방으로 더 발사됩니다</v>
          </cell>
          <cell r="C180" t="str">
            <v>In progress of translating…(180)</v>
          </cell>
        </row>
        <row r="181">
          <cell r="A181" t="str">
            <v>LevelPackUIDesc_Repeat</v>
          </cell>
          <cell r="B181" t="str">
            <v>평타 공격이 한 번 더 반복됩니다</v>
          </cell>
          <cell r="C181" t="str">
            <v>In progress of translating…(181)</v>
          </cell>
        </row>
        <row r="182">
          <cell r="A182" t="str">
            <v>LevelPackUIDesc_HealOnKill</v>
          </cell>
          <cell r="B182" t="str">
            <v>몬스터를 죽일 때 회복합니다</v>
          </cell>
          <cell r="C182" t="str">
            <v>In progress of translating…(182)</v>
          </cell>
        </row>
        <row r="183">
          <cell r="A183" t="str">
            <v>LevelPackUIDesc_HealOnKillBetter</v>
          </cell>
          <cell r="B183" t="str">
            <v>몬스터를 죽일 때 더 많이 회복합니다</v>
          </cell>
          <cell r="C183" t="str">
            <v>In progress of translating…(183)</v>
          </cell>
        </row>
        <row r="184">
          <cell r="A184" t="str">
            <v>LevelPackUIDesc_AtkSpeedUpOnEncounter</v>
          </cell>
          <cell r="B184" t="str">
            <v>몬스터 조우 시 공격 속도가 증가합니다</v>
          </cell>
          <cell r="C184" t="str">
            <v>In progress of translating…(184)</v>
          </cell>
        </row>
        <row r="185">
          <cell r="A185" t="str">
            <v>LevelPackUIDesc_AtkSpeedUpOnEncounterBetter</v>
          </cell>
          <cell r="B185" t="str">
            <v>몬스터 조우 시 공격 속도가 더 많이 증가합니다</v>
          </cell>
          <cell r="C185" t="str">
            <v>In progress of translating…(185)</v>
          </cell>
        </row>
        <row r="186">
          <cell r="A186" t="str">
            <v>LevelPackUIDesc_VampireOnAttack</v>
          </cell>
          <cell r="B186" t="str">
            <v>몬스터 공격 시 대미지의 일부를 흡수합니다</v>
          </cell>
          <cell r="C186" t="str">
            <v>In progress of translating…(186)</v>
          </cell>
        </row>
        <row r="187">
          <cell r="A187" t="str">
            <v>LevelPackUIDesc_VampireOnAttackBetter</v>
          </cell>
          <cell r="B187" t="str">
            <v>몬스터 공격 시 대미지의 일부를 더 많이 흡수합니다</v>
          </cell>
          <cell r="C187" t="str">
            <v>In progress of translating…(187)</v>
          </cell>
        </row>
        <row r="188">
          <cell r="A188" t="str">
            <v>LevelPackUIDesc_RecoverOnAttacked</v>
          </cell>
          <cell r="B188" t="str">
            <v>HP를 잃을 때 대미지의 일부를 서서히 회복합니다</v>
          </cell>
          <cell r="C188" t="str">
            <v>In progress of translating…(188)</v>
          </cell>
        </row>
        <row r="189">
          <cell r="A189" t="str">
            <v>LevelPackUIDesc_RecoverOnAttackedBetter</v>
          </cell>
          <cell r="B189" t="str">
            <v>HP를 잃을 때 대미지의 일부를 서서히 더 많이 회복합니다</v>
          </cell>
          <cell r="C189" t="str">
            <v>In progress of translating…(189)</v>
          </cell>
        </row>
        <row r="190">
          <cell r="A190" t="str">
            <v>LevelPackUIDesc_ReflectOnAttacked</v>
          </cell>
          <cell r="B190" t="str">
            <v>몬스터에게 피격 시 대미지의 일부를 반사합니다</v>
          </cell>
          <cell r="C190" t="str">
            <v>In progress of translating…(190)</v>
          </cell>
        </row>
        <row r="191">
          <cell r="A191" t="str">
            <v>LevelPackUIDesc_ReflectOnAttackedBetter</v>
          </cell>
          <cell r="B191" t="str">
            <v>몬스터에게 피격 시 대미지의 일부를 더 많이 반사합니다</v>
          </cell>
          <cell r="C191" t="str">
            <v>In progress of translating…(191)</v>
          </cell>
        </row>
        <row r="192">
          <cell r="A192" t="str">
            <v>LevelPackUIDesc_AtkUpOnLowerHp</v>
          </cell>
          <cell r="B192" t="str">
            <v>HP가 낮을수록 공격력이 증가합니다</v>
          </cell>
          <cell r="C192" t="str">
            <v>In progress of translating…(192)</v>
          </cell>
        </row>
        <row r="193">
          <cell r="A193" t="str">
            <v>LevelPackUIDesc_AtkUpOnLowerHpBetter</v>
          </cell>
          <cell r="B193" t="str">
            <v>HP가 낮을수록 공격력이 더 많이 증가합니다</v>
          </cell>
          <cell r="C193" t="str">
            <v>In progress of translating…(193)</v>
          </cell>
        </row>
        <row r="194">
          <cell r="A194" t="str">
            <v>LevelPackUIDesc_CritDmgUpOnLowerHp</v>
          </cell>
          <cell r="B194" t="str">
            <v>상대의 HP가 낮을수록 치명타 대미지가 증가합니다</v>
          </cell>
          <cell r="C194" t="str">
            <v>In progress of translating…(194)</v>
          </cell>
        </row>
        <row r="195">
          <cell r="A195" t="str">
            <v>LevelPackUIDesc_CritDmgUpOnLowerHpBetter</v>
          </cell>
          <cell r="B195" t="str">
            <v>상대의 HP가 낮을수록 치명타 대미지가 더 많이 증가합니다</v>
          </cell>
          <cell r="C195" t="str">
            <v>In progress of translating…(195)</v>
          </cell>
        </row>
        <row r="196">
          <cell r="A196" t="str">
            <v>LevelPackUIDesc_InstantKill</v>
          </cell>
          <cell r="B196" t="str">
            <v>몬스터를 확률로 한 방에 죽입니다</v>
          </cell>
          <cell r="C196" t="str">
            <v>In progress of translating…(196)</v>
          </cell>
        </row>
        <row r="197">
          <cell r="A197" t="str">
            <v>LevelPackUIDesc_InstantKillBetter</v>
          </cell>
          <cell r="B197" t="str">
            <v>몬스터를 더 높은 확률로 한 방에 죽입니다</v>
          </cell>
          <cell r="C197" t="str">
            <v>In progress of translating…(197)</v>
          </cell>
        </row>
        <row r="198">
          <cell r="A198" t="str">
            <v>LevelPackUIDesc_ImmortalWill</v>
          </cell>
          <cell r="B198" t="str">
            <v>HP가 0 이 될 때 확률로 살아납니다</v>
          </cell>
          <cell r="C198" t="str">
            <v>In progress of translating…(198)</v>
          </cell>
        </row>
        <row r="199">
          <cell r="A199" t="str">
            <v>LevelPackUIDesc_ImmortalWillBetter</v>
          </cell>
          <cell r="B199" t="str">
            <v>HP가 0 이 될 때 더 높은 확률로 살아납니다</v>
          </cell>
          <cell r="C199" t="str">
            <v>In progress of translating…(199)</v>
          </cell>
        </row>
        <row r="200">
          <cell r="A200" t="str">
            <v>LevelPackUIDesc_HealAreaOnEncounter</v>
          </cell>
          <cell r="B200" t="str">
            <v>몬스터 조우 시 회복지대가 생성됩니다</v>
          </cell>
          <cell r="C200" t="str">
            <v>In progress of translating…(200)</v>
          </cell>
        </row>
        <row r="201">
          <cell r="A201" t="str">
            <v>LevelPackUIDesc_MoveSpeedUpOnAttacked</v>
          </cell>
          <cell r="B201" t="str">
            <v>HP를 잃을 때 이동 속도가 증가합니다</v>
          </cell>
          <cell r="C201" t="str">
            <v>In progress of translating…(201)</v>
          </cell>
        </row>
        <row r="202">
          <cell r="A202" t="str">
            <v>LevelPackUIDesc_MineOnMove</v>
          </cell>
          <cell r="B202" t="str">
            <v>이동 시 공격구체를 설치합니다</v>
          </cell>
          <cell r="C202" t="str">
            <v>In progress of translating…(202)</v>
          </cell>
        </row>
        <row r="203">
          <cell r="A203" t="str">
            <v>LevelPackUIDesc_SlowHitObject</v>
          </cell>
          <cell r="B203" t="str">
            <v>몬스터의 발사체 속도가 줄어듭니다</v>
          </cell>
          <cell r="C203" t="str">
            <v>In progress of translating…(203)</v>
          </cell>
        </row>
        <row r="204">
          <cell r="A204" t="str">
            <v>LevelPackUIDesc_Paralyze</v>
          </cell>
          <cell r="B204" t="str">
            <v>공격에 마비 효과를 부여합니다</v>
          </cell>
          <cell r="C204" t="str">
            <v>In progress of translating…(204)</v>
          </cell>
        </row>
        <row r="205">
          <cell r="A205" t="str">
            <v>LevelPackUIDesc_Hold</v>
          </cell>
          <cell r="B205" t="str">
            <v>공격에 이동 불가 효과를 부여합니다</v>
          </cell>
          <cell r="C205" t="str">
            <v>In progress of translating…(205)</v>
          </cell>
        </row>
        <row r="206">
          <cell r="A206" t="str">
            <v>LevelPackUIDesc_Transport</v>
          </cell>
          <cell r="B206" t="str">
            <v>공격에 몬스터 전이 효과를 부여합니다</v>
          </cell>
          <cell r="C206" t="str">
            <v>In progress of translating…(206)</v>
          </cell>
        </row>
        <row r="207">
          <cell r="A207" t="str">
            <v>LevelPackUIDesc_SummonShield</v>
          </cell>
          <cell r="B207" t="str">
            <v>주기적으로 발사체를 막는 쉴드를 소환합니다</v>
          </cell>
          <cell r="C207" t="str">
            <v>In progress of translating…(207)</v>
          </cell>
        </row>
        <row r="208">
          <cell r="A208" t="str">
            <v>Chapter1Name</v>
          </cell>
          <cell r="B208" t="str">
            <v>드넓은 평야</v>
          </cell>
          <cell r="C208" t="str">
            <v>In progress of translating…(208)</v>
          </cell>
        </row>
        <row r="209">
          <cell r="A209" t="str">
            <v>Chapter2Name</v>
          </cell>
          <cell r="B209" t="str">
            <v>드넓은 평야2</v>
          </cell>
          <cell r="C209" t="str">
            <v>In progress of translating…(209)</v>
          </cell>
        </row>
        <row r="210">
          <cell r="A210" t="str">
            <v>Chapter3Name</v>
          </cell>
          <cell r="B210" t="str">
            <v>드넓은 평야3</v>
          </cell>
          <cell r="C210" t="str">
            <v>In progress of translating…(210)</v>
          </cell>
        </row>
        <row r="211">
          <cell r="A211" t="str">
            <v>Chapter4Name</v>
          </cell>
          <cell r="B211" t="str">
            <v>드넓은 평야4</v>
          </cell>
          <cell r="C211" t="str">
            <v>In progress of translating…(211)</v>
          </cell>
        </row>
        <row r="212">
          <cell r="A212" t="str">
            <v>Chapter5Name</v>
          </cell>
          <cell r="B212" t="str">
            <v>드넓은 평야5</v>
          </cell>
          <cell r="C212" t="str">
            <v>In progress of translating…(212)</v>
          </cell>
        </row>
        <row r="213">
          <cell r="A213" t="str">
            <v>Chapter6Name</v>
          </cell>
          <cell r="B213" t="str">
            <v>드넓은 평야6</v>
          </cell>
          <cell r="C213" t="str">
            <v>In progress of translating…(213)</v>
          </cell>
        </row>
        <row r="214">
          <cell r="A214" t="str">
            <v>Chapter7Name</v>
          </cell>
          <cell r="B214" t="str">
            <v>드넓은 평야7</v>
          </cell>
          <cell r="C214" t="str">
            <v>In progress of translating…(214)</v>
          </cell>
        </row>
        <row r="215">
          <cell r="A215" t="str">
            <v>Chapter8Name</v>
          </cell>
          <cell r="B215" t="str">
            <v>드넓은 평야8</v>
          </cell>
          <cell r="C215" t="str">
            <v>In progress of translating…(215)</v>
          </cell>
        </row>
        <row r="216">
          <cell r="A216" t="str">
            <v>Chapter9Name</v>
          </cell>
          <cell r="B216" t="str">
            <v>드넓은 평야9</v>
          </cell>
          <cell r="C216" t="str">
            <v>In progress of translating…(216)</v>
          </cell>
        </row>
        <row r="217">
          <cell r="A217" t="str">
            <v>Chapter10Name</v>
          </cell>
          <cell r="B217" t="str">
            <v>드넓은 평야10</v>
          </cell>
          <cell r="C217" t="str">
            <v>In progress of translating…(217)</v>
          </cell>
        </row>
        <row r="218">
          <cell r="A218" t="str">
            <v>Chapter11Name</v>
          </cell>
          <cell r="B218" t="str">
            <v>드넓은 평야11</v>
          </cell>
          <cell r="C218" t="str">
            <v>In progress of translating…(218)</v>
          </cell>
        </row>
        <row r="219">
          <cell r="A219" t="str">
            <v>Chapter12Name</v>
          </cell>
          <cell r="B219" t="str">
            <v>드넓은 평야12</v>
          </cell>
          <cell r="C219" t="str">
            <v>In progress of translating…(219)</v>
          </cell>
        </row>
        <row r="220">
          <cell r="A220" t="str">
            <v>Chapter13Name</v>
          </cell>
          <cell r="B220" t="str">
            <v>드넓은 평야13</v>
          </cell>
          <cell r="C220" t="str">
            <v>In progress of translating…(220)</v>
          </cell>
        </row>
        <row r="221">
          <cell r="A221" t="str">
            <v>Chapter14Name</v>
          </cell>
          <cell r="B221" t="str">
            <v>드넓은 평야14</v>
          </cell>
          <cell r="C221" t="str">
            <v>In progress of translating…(221)</v>
          </cell>
        </row>
        <row r="222">
          <cell r="A222" t="str">
            <v>Chapter15Name</v>
          </cell>
          <cell r="B222" t="str">
            <v>드넓은 평야15</v>
          </cell>
          <cell r="C222" t="str">
            <v>In progress of translating…(222)</v>
          </cell>
        </row>
        <row r="223">
          <cell r="A223" t="str">
            <v>Chapter16Name</v>
          </cell>
          <cell r="B223" t="str">
            <v>드넓은 평야16</v>
          </cell>
          <cell r="C223" t="str">
            <v>In progress of translating…(223)</v>
          </cell>
        </row>
        <row r="224">
          <cell r="A224" t="str">
            <v>Chapter17Name</v>
          </cell>
          <cell r="B224" t="str">
            <v>드넓은 평야17</v>
          </cell>
          <cell r="C224" t="str">
            <v>In progress of translating…(224)</v>
          </cell>
        </row>
        <row r="225">
          <cell r="A225" t="str">
            <v>Chapter18Name</v>
          </cell>
          <cell r="B225" t="str">
            <v>드넓은 평야18</v>
          </cell>
          <cell r="C225" t="str">
            <v>In progress of translating…(225)</v>
          </cell>
        </row>
        <row r="226">
          <cell r="A226" t="str">
            <v>Chapter19Name</v>
          </cell>
          <cell r="B226" t="str">
            <v>드넓은 평야19</v>
          </cell>
          <cell r="C226" t="str">
            <v>In progress of translating…(226)</v>
          </cell>
        </row>
        <row r="227">
          <cell r="A227" t="str">
            <v>Chapter20Name</v>
          </cell>
          <cell r="B227" t="str">
            <v>드넓은 평야20</v>
          </cell>
          <cell r="C227" t="str">
            <v>In progress of translating…(227)</v>
          </cell>
        </row>
        <row r="228">
          <cell r="A228" t="str">
            <v>Chapter21Name</v>
          </cell>
          <cell r="B228" t="str">
            <v>드넓은 평야21</v>
          </cell>
          <cell r="C228" t="str">
            <v>In progress of translating…(228)</v>
          </cell>
        </row>
        <row r="229">
          <cell r="A229" t="str">
            <v>Chapter22Name</v>
          </cell>
          <cell r="B229" t="str">
            <v>드넓은 평야22</v>
          </cell>
          <cell r="C229" t="str">
            <v>In progress of translating…(229)</v>
          </cell>
        </row>
        <row r="230">
          <cell r="A230" t="str">
            <v>Chapter23Name</v>
          </cell>
          <cell r="B230" t="str">
            <v>드넓은 평야23</v>
          </cell>
          <cell r="C230" t="str">
            <v>In progress of translating…(230)</v>
          </cell>
        </row>
        <row r="231">
          <cell r="A231" t="str">
            <v>Chapter24Name</v>
          </cell>
          <cell r="B231" t="str">
            <v>드넓은 평야24</v>
          </cell>
          <cell r="C231" t="str">
            <v>In progress of translating…(231)</v>
          </cell>
        </row>
        <row r="232">
          <cell r="A232" t="str">
            <v>Chapter25Name</v>
          </cell>
          <cell r="B232" t="str">
            <v>드넓은 평야25</v>
          </cell>
          <cell r="C232" t="str">
            <v>In progress of translating…(232)</v>
          </cell>
        </row>
        <row r="233">
          <cell r="A233" t="str">
            <v>Chapter26Name</v>
          </cell>
          <cell r="B233" t="str">
            <v>드넓은 평야26</v>
          </cell>
          <cell r="C233" t="str">
            <v>In progress of translating…(233)</v>
          </cell>
        </row>
        <row r="234">
          <cell r="A234" t="str">
            <v>Chapter27Name</v>
          </cell>
          <cell r="B234" t="str">
            <v>드넓은 평야27</v>
          </cell>
          <cell r="C234" t="str">
            <v>In progress of translating…(234)</v>
          </cell>
        </row>
        <row r="235">
          <cell r="A235" t="str">
            <v>Chapter28Name</v>
          </cell>
          <cell r="B235" t="str">
            <v>드넓은 평야28</v>
          </cell>
          <cell r="C235" t="str">
            <v>In progress of translating…(235)</v>
          </cell>
        </row>
        <row r="236">
          <cell r="A236" t="str">
            <v>Chapter29Name</v>
          </cell>
          <cell r="B236" t="str">
            <v>드넓은 평야29</v>
          </cell>
          <cell r="C236" t="str">
            <v>In progress of translating…(236)</v>
          </cell>
        </row>
        <row r="237">
          <cell r="A237" t="str">
            <v>Chapter1Desc</v>
          </cell>
          <cell r="B237" t="str">
            <v>하얀 눈보라는 휘날리는 설원입니다. 래빗 무리가 몰려오고 있으니 조심하세요!</v>
          </cell>
          <cell r="C237" t="str">
            <v>In progress of translating…(237)</v>
          </cell>
        </row>
        <row r="238">
          <cell r="A238" t="str">
            <v>Chapter2Desc</v>
          </cell>
          <cell r="B238" t="str">
            <v>챕터2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Chapter3Desc</v>
          </cell>
          <cell r="B239" t="str">
            <v>챕터3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Chapter4Desc</v>
          </cell>
          <cell r="B240" t="str">
            <v>챕터4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Chapter5Desc</v>
          </cell>
          <cell r="B241" t="str">
            <v>챕터5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Chapter6Desc</v>
          </cell>
          <cell r="B242" t="str">
            <v>챕터6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Chapter7Desc</v>
          </cell>
          <cell r="B243" t="str">
            <v>6개의 관문을 통과해야 합니다 래빗 무리가 몰려오고 있으니 {0} 등을 이용해서 저지하세요.</v>
          </cell>
          <cell r="C243" t="str">
            <v>In progress of translating…(243)</v>
          </cell>
        </row>
        <row r="244">
          <cell r="A244" t="str">
            <v>Chapter8Desc</v>
          </cell>
          <cell r="B244" t="str">
            <v>챕터8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Chapter9Desc</v>
          </cell>
          <cell r="B245" t="str">
            <v>챕터9 디스크립션 {0} 등을 이용해서 저지하세요.</v>
          </cell>
          <cell r="C245" t="str">
            <v>In progress of translating…(245)</v>
          </cell>
        </row>
        <row r="246">
          <cell r="A246" t="str">
            <v>Chapter10Desc</v>
          </cell>
          <cell r="B246" t="str">
            <v>챕터10 디스크립션 {0} 등을 이용해서 저지하세요.</v>
          </cell>
          <cell r="C246" t="str">
            <v>In progress of translating…(246)</v>
          </cell>
        </row>
        <row r="247">
          <cell r="A247" t="str">
            <v>Chapter11Desc</v>
          </cell>
          <cell r="B247" t="str">
            <v>챕터11 디스크립션 {0} 등을 이용해서 저지하세요.</v>
          </cell>
          <cell r="C247" t="str">
            <v>In progress of translating…(247)</v>
          </cell>
        </row>
        <row r="248">
          <cell r="A248" t="str">
            <v>Chapter12Desc</v>
          </cell>
          <cell r="B248" t="str">
            <v>챕터12 디스크립션 {0} 등을 이용해서 저지하세요.</v>
          </cell>
          <cell r="C248" t="str">
            <v>In progress of translating…(248)</v>
          </cell>
        </row>
        <row r="249">
          <cell r="A249" t="str">
            <v>Chapter13Desc</v>
          </cell>
          <cell r="B249" t="str">
            <v>챕터13 디스크립션 {0} 등을 이용해서 저지하세요.</v>
          </cell>
          <cell r="C249" t="str">
            <v>In progress of translating…(249)</v>
          </cell>
        </row>
        <row r="250">
          <cell r="A250" t="str">
            <v>Chapter14Desc</v>
          </cell>
          <cell r="B250" t="str">
            <v>챕터14 디스크립션 {0} 등을 이용해서 저지하세요.</v>
          </cell>
          <cell r="C250" t="str">
            <v>In progress of translating…(250)</v>
          </cell>
        </row>
        <row r="251">
          <cell r="A251" t="str">
            <v>Chapter15Desc</v>
          </cell>
          <cell r="B251" t="str">
            <v>챕터15 디스크립션 {0} 등을 이용해서 저지하세요.</v>
          </cell>
          <cell r="C251" t="str">
            <v>In progress of translating…(251)</v>
          </cell>
        </row>
        <row r="252">
          <cell r="A252" t="str">
            <v>Chapter16Desc</v>
          </cell>
          <cell r="B252" t="str">
            <v>챕터16 디스크립션 {0} 등을 이용해서 저지하세요.</v>
          </cell>
          <cell r="C252" t="str">
            <v>In progress of translating…(252)</v>
          </cell>
        </row>
        <row r="253">
          <cell r="A253" t="str">
            <v>Chapter17Desc</v>
          </cell>
          <cell r="B253" t="str">
            <v>챕터17 디스크립션 {0} 등을 이용해서 저지하세요.</v>
          </cell>
          <cell r="C253" t="str">
            <v>In progress of translating…(253)</v>
          </cell>
        </row>
        <row r="254">
          <cell r="A254" t="str">
            <v>Chapter18Desc</v>
          </cell>
          <cell r="B254" t="str">
            <v>챕터18 디스크립션 {0} 등을 이용해서 저지하세요.</v>
          </cell>
          <cell r="C254" t="str">
            <v>In progress of translating…(254)</v>
          </cell>
        </row>
        <row r="255">
          <cell r="A255" t="str">
            <v>Chapter19Desc</v>
          </cell>
          <cell r="B255" t="str">
            <v>챕터19 디스크립션 {0} 등을 이용해서 저지하세요.</v>
          </cell>
          <cell r="C255" t="str">
            <v>In progress of translating…(255)</v>
          </cell>
        </row>
        <row r="256">
          <cell r="A256" t="str">
            <v>Chapter20Desc</v>
          </cell>
          <cell r="B256" t="str">
            <v>챕터20 디스크립션 {0} 등을 이용해서 저지하세요.</v>
          </cell>
          <cell r="C256" t="str">
            <v>In progress of translating…(256)</v>
          </cell>
        </row>
        <row r="257">
          <cell r="A257" t="str">
            <v>Chapter21Desc</v>
          </cell>
          <cell r="B257" t="str">
            <v>챕터21 디스크립션 {0} 등을 이용해서 저지하세요.</v>
          </cell>
          <cell r="C257" t="str">
            <v>In progress of translating…(257)</v>
          </cell>
        </row>
        <row r="258">
          <cell r="A258" t="str">
            <v>Chapter22Desc</v>
          </cell>
          <cell r="B258" t="str">
            <v>챕터22 디스크립션 {0} 등을 이용해서 저지하세요.</v>
          </cell>
          <cell r="C258" t="str">
            <v>In progress of translating…(258)</v>
          </cell>
        </row>
        <row r="259">
          <cell r="A259" t="str">
            <v>Chapter23Desc</v>
          </cell>
          <cell r="B259" t="str">
            <v>챕터23 디스크립션 {0} 등을 이용해서 저지하세요.</v>
          </cell>
          <cell r="C259" t="str">
            <v>In progress of translating…(259)</v>
          </cell>
        </row>
        <row r="260">
          <cell r="A260" t="str">
            <v>Chapter24Desc</v>
          </cell>
          <cell r="B260" t="str">
            <v>챕터24 디스크립션 {0} 등을 이용해서 저지하세요.</v>
          </cell>
          <cell r="C260" t="str">
            <v>In progress of translating…(260)</v>
          </cell>
        </row>
        <row r="261">
          <cell r="A261" t="str">
            <v>Chapter25Desc</v>
          </cell>
          <cell r="B261" t="str">
            <v>챕터25 디스크립션 {0} 등을 이용해서 저지하세요.</v>
          </cell>
          <cell r="C261" t="str">
            <v>In progress of translating…(261)</v>
          </cell>
        </row>
        <row r="262">
          <cell r="A262" t="str">
            <v>Chapter26Desc</v>
          </cell>
          <cell r="B262" t="str">
            <v>챕터26 디스크립션 {0} 등을 이용해서 저지하세요.</v>
          </cell>
          <cell r="C262" t="str">
            <v>In progress of translating…(262)</v>
          </cell>
        </row>
        <row r="263">
          <cell r="A263" t="str">
            <v>Chapter27Desc</v>
          </cell>
          <cell r="B263" t="str">
            <v>챕터27 디스크립션 {0} 등을 이용해서 저지하세요.</v>
          </cell>
          <cell r="C263" t="str">
            <v>In progress of translating…(263)</v>
          </cell>
        </row>
        <row r="264">
          <cell r="A264" t="str">
            <v>Chapter28Desc</v>
          </cell>
          <cell r="B264" t="str">
            <v>챕터28 디스크립션 {0} 등을 이용해서 저지하세요.</v>
          </cell>
          <cell r="C264" t="str">
            <v>In progress of translating…(264)</v>
          </cell>
        </row>
        <row r="265">
          <cell r="A265" t="str">
            <v>Chapter29Desc</v>
          </cell>
          <cell r="B265" t="str">
            <v>챕터29 디스크립션 {0} 등을 이용해서 저지하세요.</v>
          </cell>
          <cell r="C265" t="str">
            <v>In progress of translating…(265)</v>
          </cell>
        </row>
        <row r="266">
          <cell r="A266" t="str">
            <v>CharName_Ganfaul</v>
          </cell>
          <cell r="B266" t="str">
            <v>간파울</v>
          </cell>
          <cell r="C266" t="str">
            <v>Ganfaul</v>
          </cell>
        </row>
        <row r="267">
          <cell r="A267" t="str">
            <v>CharDesc_Ganfaul</v>
          </cell>
          <cell r="B267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강력한 단일 공격을 사용한다</v>
          </cell>
          <cell r="C267" t="str">
            <v>In progress of translating…(267)</v>
          </cell>
        </row>
        <row r="268">
          <cell r="A268" t="str">
            <v>CharName_KeepSeries</v>
          </cell>
          <cell r="B268" t="str">
            <v>킵시리즈</v>
          </cell>
          <cell r="C268" t="str">
            <v>KeepSeries</v>
          </cell>
        </row>
        <row r="269">
          <cell r="A269" t="str">
            <v>CharDesc_KeepSeries</v>
          </cell>
          <cell r="B269" t="str">
            <v>킵시리즈의 설명 우다다다_x000D_
_x000D_
간파울 아저씨한테 받은 총으로 광역 공격을 한다</v>
          </cell>
          <cell r="C269" t="str">
            <v>In progress of translating…(269)</v>
          </cell>
        </row>
        <row r="270">
          <cell r="A270" t="str">
            <v>CharName_BigBatSuccubus</v>
          </cell>
          <cell r="B270" t="str">
            <v>빅뱃서큐버스</v>
          </cell>
          <cell r="C270" t="str">
            <v>BigBatSuccubus</v>
          </cell>
        </row>
        <row r="271">
          <cell r="A271" t="str">
            <v>CharDesc_BigBatSuccubus</v>
          </cell>
          <cell r="B271" t="str">
            <v>빅뱃서큐버스의 설명 우다다다_x000D_
_x000D_
연타 공격을 사용한다</v>
          </cell>
          <cell r="C271" t="str">
            <v>In progress of translating…(271)</v>
          </cell>
        </row>
        <row r="272">
          <cell r="A272" t="str">
            <v>CharName_Bei</v>
          </cell>
          <cell r="B272" t="str">
            <v>베이</v>
          </cell>
          <cell r="C272" t="str">
            <v>Bei</v>
          </cell>
        </row>
        <row r="273">
          <cell r="A273" t="str">
            <v>CharDesc_Bei</v>
          </cell>
          <cell r="B273" t="str">
            <v>베이의 설명 우다다다_x000D_
_x000D_
장판 공격을 사용한다</v>
          </cell>
          <cell r="C273" t="str">
            <v>In progress of translating…(273)</v>
          </cell>
        </row>
        <row r="274">
          <cell r="A274" t="str">
            <v>CharName_JellyFishGirl</v>
          </cell>
          <cell r="B274" t="str">
            <v>젤리피쉬걸</v>
          </cell>
          <cell r="C274" t="str">
            <v>JellyFIshGirl</v>
          </cell>
        </row>
        <row r="275">
          <cell r="A275" t="str">
            <v>CharDesc_JellyFishGirl</v>
          </cell>
          <cell r="B275" t="str">
            <v>젤리피쉬걸의 설명 우다다다_x000D_
_x000D_
곡사로 공격한다</v>
          </cell>
          <cell r="C275" t="str">
            <v>In progress of translating…(275)</v>
          </cell>
        </row>
        <row r="276">
          <cell r="A276" t="str">
            <v>BossName_SlimeRabbit</v>
          </cell>
          <cell r="B276" t="str">
            <v>초록 토끼귀 슬라임</v>
          </cell>
          <cell r="C276" t="str">
            <v>Green Rabbit Slime</v>
          </cell>
        </row>
        <row r="277">
          <cell r="A277" t="str">
            <v>BossName_SlimeRabbit_Red</v>
          </cell>
          <cell r="B277" t="str">
            <v>붉은 토끼귀 슬라임</v>
          </cell>
          <cell r="C277" t="str">
            <v>Red Rabbit Slime</v>
          </cell>
        </row>
        <row r="278">
          <cell r="A278" t="str">
            <v>BossName_TerribleStump_Purple</v>
          </cell>
          <cell r="B278" t="str">
            <v>나무귀신</v>
          </cell>
          <cell r="C278" t="str">
            <v>Terrible Stump</v>
          </cell>
        </row>
        <row r="279">
          <cell r="A279" t="str">
            <v>BossName_PolygonalMetalon_Red</v>
          </cell>
          <cell r="B279" t="str">
            <v>외뿔 풍뎅이</v>
          </cell>
          <cell r="C279" t="str">
            <v>In progress of translating…(279)</v>
          </cell>
        </row>
        <row r="280">
          <cell r="A280" t="str">
            <v>BossName_SpiritKing</v>
          </cell>
          <cell r="B280" t="str">
            <v>스피릿 킹</v>
          </cell>
          <cell r="C280" t="str">
            <v>Spirit King</v>
          </cell>
        </row>
        <row r="281">
          <cell r="A281" t="str">
            <v>BossDesc_SlimeRabbit</v>
          </cell>
          <cell r="B281" t="str">
            <v>친구들을 계속 불러내는 슬라임 무리입니다. 광역 공격을 할 수 있는 {0} 등 캐릭터를 사용하세요!</v>
          </cell>
          <cell r="C281" t="str">
            <v>In progress of translating…(281)</v>
          </cell>
        </row>
        <row r="282">
          <cell r="A282" t="str">
            <v>BossDesc_SlimeRabbit_Red</v>
          </cell>
          <cell r="B282" t="str">
            <v>좀 더 공격적인 슬라임 무리입니다. 광역 공격을 할 수 있는 {0} 등 캐릭터를 사용하세요!</v>
          </cell>
          <cell r="C282" t="str">
            <v>In progress of translating…(282)</v>
          </cell>
        </row>
        <row r="283">
          <cell r="A283" t="str">
            <v>BossDesc_TerribleStump_Purple</v>
          </cell>
          <cell r="B283" t="str">
            <v>화가 단단히 난 듯한 나무 귀신입니다. {0} 등 단일 개체에게 강한 캐릭터로 저지하세요!</v>
          </cell>
          <cell r="C283" t="str">
            <v>In progress of translating…(283)</v>
          </cell>
        </row>
        <row r="284">
          <cell r="A284" t="str">
            <v>BossDesc_PolygonalMetalon_Red</v>
          </cell>
          <cell r="B284" t="str">
            <v>뿔에 찔리면 매우 아플 것 같네요. {0} 등 단일 개체에게 강한 캐릭터로 저지하세요!</v>
          </cell>
          <cell r="C284" t="str">
            <v>In progress of translating…(284)</v>
          </cell>
        </row>
        <row r="285">
          <cell r="A285" t="str">
            <v>BossDesc_SpiritKing</v>
          </cell>
          <cell r="B285" t="str">
            <v>무시무시한 눈빛과 거대한 몸집을 가진 스피릿 킹입니다. {0} 등 큰 개체에게 공격할 수 있는 캐릭터를 써보세요!</v>
          </cell>
          <cell r="C285" t="str">
            <v>In progress of translating…(285)</v>
          </cell>
        </row>
        <row r="286">
          <cell r="A286" t="str">
            <v>PenaltyUIName_One</v>
          </cell>
          <cell r="B286" t="str">
            <v>&lt;color=#FF0000&gt;{0}&lt;/color&gt; 계열 캐릭터의 &lt;color=#FF0000&gt;대미지 피해 {1}배&lt;/color&gt;</v>
          </cell>
          <cell r="C286" t="str">
            <v>In progress of translating…(286)</v>
          </cell>
        </row>
        <row r="287">
          <cell r="A287" t="str">
            <v>PenaltyUIMind_One</v>
          </cell>
          <cell r="B287" t="str">
            <v>던전의 으스스한 기운으로 &lt;color=#FF0000&gt;{0}&lt;/color&gt; 계열이 &lt;color=#FF0000&gt;더 많은 대미지&lt;/color&gt;를 입게 됩니다</v>
          </cell>
          <cell r="C287" t="str">
            <v>In progress of translating…(287)</v>
          </cell>
        </row>
        <row r="288">
          <cell r="A288" t="str">
            <v>PenaltyUIRepre_OneOfTwo</v>
          </cell>
          <cell r="B288" t="str">
            <v>&lt;color=#FF0000&gt;{0}&lt;/color&gt; 또는 &lt;color=#FF0000&gt;{1}&lt;/color&gt; 계열 캐릭터의 &lt;color=#FF0000&gt;대미지 피해 {2}배&lt;/color&gt;</v>
          </cell>
          <cell r="C288" t="str">
            <v>In progress of translating…(288)</v>
          </cell>
        </row>
        <row r="289">
          <cell r="A289" t="str">
            <v>PenaltyUIName_Two</v>
          </cell>
          <cell r="B289" t="str">
            <v>&lt;color=#FF0000&gt;{0}&lt;/color&gt;, &lt;color=#FF0000&gt;{1}&lt;/color&gt; 계열 캐릭터의 &lt;color=#FF0000&gt;대미지 피해 {2}배&lt;/color&gt;</v>
          </cell>
          <cell r="C289" t="str">
            <v>In progress of translating…(289)</v>
          </cell>
        </row>
        <row r="290">
          <cell r="A290" t="str">
            <v>PenaltyUIMind_Two</v>
          </cell>
          <cell r="B290" t="str">
            <v>던전의 으스스한 기운으로 &lt;color=#FF0000&gt;{0}&lt;/color&gt;, &lt;color=#FF0000&gt;{1}&lt;/color&gt; 계열이 &lt;color=#FF0000&gt;더 많은 대미지&lt;/color&gt;를 입게 됩니다</v>
          </cell>
          <cell r="C290" t="str">
            <v>In progress of translating…(290)</v>
          </cell>
        </row>
        <row r="291">
          <cell r="A291" t="str">
            <v>PenaltyUIRepre_TwoOfFour</v>
          </cell>
          <cell r="B29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91" t="str">
            <v>In progress of translating…(291)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3">
          <cell r="B3">
            <v>600</v>
          </cell>
          <cell r="C3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11-20 노멀드랍</v>
          </cell>
        </row>
        <row r="4">
          <cell r="A4">
            <v>1003</v>
          </cell>
          <cell r="B4" t="str">
            <v>21-30 노멀드랍</v>
          </cell>
        </row>
        <row r="5">
          <cell r="A5">
            <v>1004</v>
          </cell>
          <cell r="B5" t="str">
            <v>31-40 노멀드랍</v>
          </cell>
        </row>
        <row r="6">
          <cell r="A6">
            <v>1005</v>
          </cell>
          <cell r="B6" t="str">
            <v>41-50 노멀드랍</v>
          </cell>
        </row>
        <row r="7">
          <cell r="A7">
            <v>2001</v>
          </cell>
          <cell r="B7" t="str">
            <v>하트 2개</v>
          </cell>
        </row>
        <row r="8">
          <cell r="A8">
            <v>3001</v>
          </cell>
          <cell r="B8" t="str">
            <v>장비 1개</v>
          </cell>
        </row>
        <row r="9">
          <cell r="A9">
            <v>5001</v>
          </cell>
          <cell r="B9" t="str">
            <v>1 중간보스드랍</v>
          </cell>
        </row>
        <row r="10">
          <cell r="A10">
            <v>5002</v>
          </cell>
          <cell r="B10" t="str">
            <v>1 중간보스드랍</v>
          </cell>
        </row>
        <row r="11">
          <cell r="A11">
            <v>5003</v>
          </cell>
          <cell r="B11" t="str">
            <v>1 중간보스드랍</v>
          </cell>
        </row>
        <row r="12">
          <cell r="A12">
            <v>5004</v>
          </cell>
          <cell r="B12" t="str">
            <v>1 중간보스드랍</v>
          </cell>
        </row>
        <row r="13">
          <cell r="A13">
            <v>6001</v>
          </cell>
          <cell r="B13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NormalAttackJellyFishGirl</v>
          </cell>
        </row>
        <row r="13">
          <cell r="A13" t="str">
            <v>CallInvincibleTortoise</v>
          </cell>
        </row>
        <row r="14">
          <cell r="A14" t="str">
            <v>InvincibleTortoise</v>
          </cell>
        </row>
        <row r="15">
          <cell r="A15" t="str">
            <v>CountBarrier5Times</v>
          </cell>
        </row>
        <row r="16">
          <cell r="A16" t="str">
            <v>CallBurrowNinjaAssassin</v>
          </cell>
        </row>
        <row r="17">
          <cell r="A17" t="str">
            <v>BurrowNinjaAssassin</v>
          </cell>
        </row>
        <row r="18">
          <cell r="A18" t="str">
            <v>LP_Atk</v>
          </cell>
        </row>
        <row r="19">
          <cell r="A19" t="str">
            <v>LP_AtkBetter</v>
          </cell>
        </row>
        <row r="20">
          <cell r="A20" t="str">
            <v>LP_AtkBest</v>
          </cell>
        </row>
        <row r="21">
          <cell r="A21" t="str">
            <v>LP_AtkSpeed</v>
          </cell>
        </row>
        <row r="22">
          <cell r="A22" t="str">
            <v>LP_AtkSpeedBetter</v>
          </cell>
        </row>
        <row r="23">
          <cell r="A23" t="str">
            <v>LP_AtkSpeedBest</v>
          </cell>
        </row>
        <row r="24">
          <cell r="A24" t="str">
            <v>LP_Crit</v>
          </cell>
        </row>
        <row r="25">
          <cell r="A25" t="str">
            <v>LP_CritBetter</v>
          </cell>
        </row>
        <row r="26">
          <cell r="A26" t="str">
            <v>LP_CritBest</v>
          </cell>
        </row>
        <row r="27">
          <cell r="A27" t="str">
            <v>LP_MaxHp</v>
          </cell>
        </row>
        <row r="28">
          <cell r="A28" t="str">
            <v>LP_MaxHpBetter</v>
          </cell>
        </row>
        <row r="29">
          <cell r="A29" t="str">
            <v>LP_MaxHpBest</v>
          </cell>
        </row>
        <row r="30">
          <cell r="A30" t="str">
            <v>LP_ReduceDmgProjectile</v>
          </cell>
        </row>
        <row r="31">
          <cell r="A31" t="str">
            <v>LP_ReduceDmgClose</v>
          </cell>
        </row>
        <row r="32">
          <cell r="A32" t="str">
            <v>LP_ExtraGold</v>
          </cell>
        </row>
        <row r="33">
          <cell r="A33" t="str">
            <v>LP_ItemChanceBoost</v>
          </cell>
        </row>
        <row r="34">
          <cell r="A34" t="str">
            <v>LP_HealChanceBoost</v>
          </cell>
        </row>
        <row r="35">
          <cell r="A35" t="str">
            <v>LP_MonsterThrough</v>
          </cell>
        </row>
        <row r="36">
          <cell r="A36" t="str">
            <v>LP_Ricochet</v>
          </cell>
        </row>
        <row r="37">
          <cell r="A37" t="str">
            <v>LP_BounceWallQuad</v>
          </cell>
        </row>
        <row r="38">
          <cell r="A38" t="str">
            <v>LP_Parallel</v>
          </cell>
        </row>
        <row r="39">
          <cell r="A39" t="str">
            <v>LP_DiagonalNwayGenerator</v>
          </cell>
        </row>
        <row r="40">
          <cell r="A40" t="str">
            <v>LP_LeftRightNwayGenerator</v>
          </cell>
        </row>
        <row r="41">
          <cell r="A41" t="str">
            <v>LP_BackNwayGenerator</v>
          </cell>
        </row>
        <row r="42">
          <cell r="A42" t="str">
            <v>LP_Repeat</v>
          </cell>
        </row>
        <row r="43">
          <cell r="A43" t="str">
            <v>LP_HealOnKill</v>
          </cell>
        </row>
        <row r="44">
          <cell r="A44" t="str">
            <v>LP_HealOnKill_Heal</v>
          </cell>
        </row>
        <row r="45">
          <cell r="A45" t="str">
            <v>LP_HealOnKillBetter</v>
          </cell>
        </row>
        <row r="46">
          <cell r="A46" t="str">
            <v>LP_HealOnKillBetter_Heal</v>
          </cell>
        </row>
        <row r="47">
          <cell r="A47" t="str">
            <v>LP_AtkSpeedUpOnEncounter</v>
          </cell>
        </row>
        <row r="48">
          <cell r="A48" t="str">
            <v>LP_AtkSpeedUpOnEncounter_Spd</v>
          </cell>
        </row>
        <row r="49">
          <cell r="A49" t="str">
            <v>LP_AtkSpeedUpOnEncounterBetter</v>
          </cell>
        </row>
        <row r="50">
          <cell r="A50" t="str">
            <v>LP_AtkSpeedUpOnEncounterBetter_Spd</v>
          </cell>
        </row>
        <row r="51">
          <cell r="A51" t="str">
            <v>LP_VampireOnAttack</v>
          </cell>
        </row>
        <row r="52">
          <cell r="A52" t="str">
            <v>LP_VampireOnAttack_Heal</v>
          </cell>
        </row>
        <row r="53">
          <cell r="A53" t="str">
            <v>LP_VampireOnAttackBetter</v>
          </cell>
        </row>
        <row r="54">
          <cell r="A54" t="str">
            <v>LP_VampireOnAttackBetter_Heal</v>
          </cell>
        </row>
        <row r="55">
          <cell r="A55" t="str">
            <v>LP_RecoverOnAttacked</v>
          </cell>
        </row>
        <row r="56">
          <cell r="A56" t="str">
            <v>LP_RecoverOnAttacked_Heal</v>
          </cell>
        </row>
        <row r="57">
          <cell r="A57" t="str">
            <v>LP_ReflectOnAttacked</v>
          </cell>
        </row>
        <row r="58">
          <cell r="A58" t="str">
            <v>LP_ReflectOnAttackedBetter</v>
          </cell>
        </row>
        <row r="59">
          <cell r="A59" t="str">
            <v>LP_AtkUpOnLowerHp</v>
          </cell>
        </row>
        <row r="60">
          <cell r="A60" t="str">
            <v>LP_AtkUpOnLowerHpBetter</v>
          </cell>
        </row>
        <row r="61">
          <cell r="A61" t="str">
            <v>LP_CritDmgUpOnLowerHp</v>
          </cell>
        </row>
        <row r="62">
          <cell r="A62" t="str">
            <v>LP_CritDmgUpOnLowerHpBetter</v>
          </cell>
        </row>
        <row r="63">
          <cell r="A63" t="str">
            <v>LP_InstantKill</v>
          </cell>
        </row>
        <row r="64">
          <cell r="A64" t="str">
            <v>LP_InstantKillBetter</v>
          </cell>
        </row>
        <row r="65">
          <cell r="A65" t="str">
            <v>LP_ImmortalWill</v>
          </cell>
        </row>
        <row r="66">
          <cell r="A66" t="str">
            <v>LP_ImmortalWillBetter</v>
          </cell>
        </row>
        <row r="67">
          <cell r="A67" t="str">
            <v>LP_HealAreaOnEncounter</v>
          </cell>
        </row>
        <row r="68">
          <cell r="A68" t="str">
            <v>LP_HealAreaOnEncounter_CreateHit</v>
          </cell>
        </row>
        <row r="69">
          <cell r="A69" t="str">
            <v>LP_HealAreaOnEncounter_CH_Heal</v>
          </cell>
        </row>
        <row r="70">
          <cell r="A70" t="str">
            <v>LP_MoveSpeedUpOnAttacked</v>
          </cell>
        </row>
        <row r="71">
          <cell r="A71" t="str">
            <v>LP_MoveSpeedUpOnAttacked_Move</v>
          </cell>
        </row>
        <row r="72">
          <cell r="A72" t="str">
            <v>LP_MineOnMove</v>
          </cell>
        </row>
        <row r="73">
          <cell r="A73" t="str">
            <v>LP_MineOnMove_Damage</v>
          </cell>
        </row>
        <row r="74">
          <cell r="A74" t="str">
            <v>LP_SlowHitObject</v>
          </cell>
        </row>
        <row r="75">
          <cell r="A75" t="str">
            <v>LP_Paralyze</v>
          </cell>
        </row>
        <row r="76">
          <cell r="A76" t="str">
            <v>LP_Paralyze_CannotAction</v>
          </cell>
        </row>
        <row r="77">
          <cell r="A77" t="str">
            <v>LP_Hold</v>
          </cell>
        </row>
        <row r="78">
          <cell r="A78" t="str">
            <v>LP_Hold_CannotMove</v>
          </cell>
        </row>
        <row r="79">
          <cell r="A79" t="str">
            <v>LP_Transport</v>
          </cell>
        </row>
        <row r="80">
          <cell r="A80" t="str">
            <v>LP_Transport_Teleported</v>
          </cell>
        </row>
        <row r="81">
          <cell r="A81" t="str">
            <v>LP_SummonShield</v>
          </cell>
        </row>
        <row r="82">
          <cell r="A82" t="str">
            <v>PN_Magic2Times</v>
          </cell>
        </row>
        <row r="83">
          <cell r="A83" t="str">
            <v>PN_Machine2Times</v>
          </cell>
        </row>
        <row r="84">
          <cell r="A84" t="str">
            <v>PN_Nature2Times</v>
          </cell>
        </row>
        <row r="85">
          <cell r="A85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G2"/>
          <cell r="H2"/>
          <cell r="I2" t="str">
            <v/>
          </cell>
          <cell r="J2" t="str">
            <v>어펙터를 콜할 확률</v>
          </cell>
          <cell r="K2" t="str">
            <v>전이제한 잔몹 HP 배율 이보다 클 때만 발동된다</v>
          </cell>
          <cell r="L2" t="str">
            <v>전이제한 보스 HP 배율 이보다 클 때만 발동된다</v>
          </cell>
          <cell r="M2" t="str">
            <v/>
          </cell>
          <cell r="N2" t="str">
            <v>오버라이딩
우측 입력은 여기</v>
          </cell>
          <cell r="O2" t="str">
            <v>전이할 최대잔몹개수</v>
          </cell>
          <cell r="P2" t="str">
            <v>버로우, 돈다이인 적에게 면역일지 유무</v>
          </cell>
          <cell r="Q2" t="str">
            <v/>
          </cell>
          <cell r="R2" t="str">
            <v>오버라이딩
우측 입력은 여기</v>
          </cell>
          <cell r="S2" t="str">
            <v>전이할 최대보스몹개수</v>
          </cell>
          <cell r="T2" t="str">
            <v/>
          </cell>
          <cell r="U2" t="str">
            <v>텔레포티드 어펙터밸류아이디
레벨이 전달된다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NormalAttackJellyFishGirl_01</v>
          </cell>
          <cell r="B13" t="str">
            <v>NormalAttackJellyFishGirl</v>
          </cell>
          <cell r="C13" t="str">
            <v/>
          </cell>
          <cell r="D13">
            <v>1</v>
          </cell>
          <cell r="E13" t="str">
            <v>BaseDamage</v>
          </cell>
          <cell r="H13" t="str">
            <v/>
          </cell>
          <cell r="I13">
            <v>0.55000000000000004</v>
          </cell>
          <cell r="O13" t="str">
            <v/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CallInvincibleTortoise_01</v>
          </cell>
          <cell r="B14" t="str">
            <v>CallInvincibleTortoise</v>
          </cell>
          <cell r="C14" t="str">
            <v/>
          </cell>
          <cell r="D14">
            <v>1</v>
          </cell>
          <cell r="E14" t="str">
            <v>CallAffectorValue</v>
          </cell>
          <cell r="H14" t="str">
            <v/>
          </cell>
          <cell r="I14">
            <v>-1</v>
          </cell>
          <cell r="O14" t="str">
            <v/>
          </cell>
          <cell r="Q14" t="str">
            <v>OnDamage</v>
          </cell>
          <cell r="S14">
            <v>4</v>
          </cell>
          <cell r="U14" t="str">
            <v>InvincibleTortoise</v>
          </cell>
          <cell r="Y14" t="str">
            <v>NormalMonsterDamageDecreaseAddRate</v>
          </cell>
          <cell r="Z14">
            <v>12</v>
          </cell>
        </row>
        <row r="15">
          <cell r="A15" t="str">
            <v>InvincibleTortoise_01</v>
          </cell>
          <cell r="B15" t="str">
            <v>InvincibleTortoise</v>
          </cell>
          <cell r="C15" t="str">
            <v/>
          </cell>
          <cell r="D15">
            <v>1</v>
          </cell>
          <cell r="E15" t="str">
            <v>InvincibleTortoise</v>
          </cell>
          <cell r="H15" t="str">
            <v/>
          </cell>
          <cell r="I15">
            <v>3</v>
          </cell>
          <cell r="O15" t="str">
            <v/>
          </cell>
          <cell r="S15" t="str">
            <v/>
          </cell>
          <cell r="T15" t="str">
            <v>GuardStart</v>
          </cell>
          <cell r="U15" t="str">
            <v>GuardEnd</v>
          </cell>
          <cell r="Y15" t="str">
            <v>BossMonsterDamageIncreaseAddRate</v>
          </cell>
          <cell r="Z15">
            <v>13</v>
          </cell>
        </row>
        <row r="16">
          <cell r="A16" t="str">
            <v>CountBarrier5Times_01</v>
          </cell>
          <cell r="B16" t="str">
            <v>CountBarrier5Times</v>
          </cell>
          <cell r="C16" t="str">
            <v/>
          </cell>
          <cell r="D16">
            <v>1</v>
          </cell>
          <cell r="E16" t="str">
            <v>CountBarrier</v>
          </cell>
          <cell r="H16" t="str">
            <v/>
          </cell>
          <cell r="I16">
            <v>-1</v>
          </cell>
          <cell r="O16" t="str">
            <v/>
          </cell>
          <cell r="P16">
            <v>5</v>
          </cell>
          <cell r="S16" t="str">
            <v/>
          </cell>
          <cell r="V16" t="str">
            <v>Effect29_D</v>
          </cell>
          <cell r="Y16" t="str">
            <v>BossMonsterDamageDecreaseAddRate</v>
          </cell>
          <cell r="Z16">
            <v>14</v>
          </cell>
        </row>
        <row r="17">
          <cell r="A17" t="str">
            <v>CallBurrowNinjaAssassin_01</v>
          </cell>
          <cell r="B17" t="str">
            <v>CallBurrowNinjaAssassin</v>
          </cell>
          <cell r="C17" t="str">
            <v/>
          </cell>
          <cell r="D17">
            <v>1</v>
          </cell>
          <cell r="E17" t="str">
            <v>CallAffectorValue</v>
          </cell>
          <cell r="H17" t="str">
            <v/>
          </cell>
          <cell r="I17">
            <v>-1</v>
          </cell>
          <cell r="O17" t="str">
            <v/>
          </cell>
          <cell r="Q17" t="str">
            <v>OnDamage</v>
          </cell>
          <cell r="S17">
            <v>4</v>
          </cell>
          <cell r="U17" t="str">
            <v>BurrowNinjaAssassin</v>
          </cell>
          <cell r="Y17" t="str">
            <v>PowerSourceHealAddRate</v>
          </cell>
          <cell r="Z17">
            <v>15</v>
          </cell>
        </row>
        <row r="18">
          <cell r="A18" t="str">
            <v>BurrowNinjaAssassin_01</v>
          </cell>
          <cell r="B18" t="str">
            <v>BurrowNinjaAssassin</v>
          </cell>
          <cell r="C18" t="str">
            <v/>
          </cell>
          <cell r="D18">
            <v>1</v>
          </cell>
          <cell r="E18" t="str">
            <v>Burrow</v>
          </cell>
          <cell r="H18" t="str">
            <v/>
          </cell>
          <cell r="I18">
            <v>3</v>
          </cell>
          <cell r="K18">
            <v>0.5</v>
          </cell>
          <cell r="L18">
            <v>1</v>
          </cell>
          <cell r="O18" t="str">
            <v/>
          </cell>
          <cell r="P18">
            <v>2</v>
          </cell>
          <cell r="S18" t="str">
            <v/>
          </cell>
          <cell r="T18" t="str">
            <v>BurrowStart</v>
          </cell>
          <cell r="U18" t="str">
            <v>BurrowEnd</v>
          </cell>
          <cell r="V18" t="str">
            <v>BurrowScrollObject</v>
          </cell>
          <cell r="W18" t="str">
            <v>BurrowAttack</v>
          </cell>
          <cell r="Y18" t="str">
            <v>SwapHealAddRate</v>
          </cell>
          <cell r="Z18">
            <v>16</v>
          </cell>
        </row>
        <row r="19">
          <cell r="A19" t="str">
            <v>LP_Atk_01</v>
          </cell>
          <cell r="B19" t="str">
            <v>LP_Atk</v>
          </cell>
          <cell r="C19" t="str">
            <v/>
          </cell>
          <cell r="D19">
            <v>1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0.25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LP_Atk_02</v>
          </cell>
          <cell r="B20" t="str">
            <v>LP_Atk</v>
          </cell>
          <cell r="C20" t="str">
            <v/>
          </cell>
          <cell r="D20">
            <v>2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0.5</v>
          </cell>
          <cell r="M20" t="str">
            <v>AttackAddRate</v>
          </cell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LP_Atk_03</v>
          </cell>
          <cell r="B21" t="str">
            <v>LP_Atk</v>
          </cell>
          <cell r="C21" t="str">
            <v/>
          </cell>
          <cell r="D21">
            <v>3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0.75</v>
          </cell>
          <cell r="M21" t="str">
            <v>AttackAddRate</v>
          </cell>
          <cell r="N21"/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LP_Atk_04</v>
          </cell>
          <cell r="B22" t="str">
            <v>LP_Atk</v>
          </cell>
          <cell r="C22" t="str">
            <v/>
          </cell>
          <cell r="D22">
            <v>4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LP_Atk_05</v>
          </cell>
          <cell r="B23" t="str">
            <v>LP_Atk</v>
          </cell>
          <cell r="C23" t="str">
            <v/>
          </cell>
          <cell r="D23">
            <v>5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1.25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LP_Atk_06</v>
          </cell>
          <cell r="B24" t="str">
            <v>LP_Atk</v>
          </cell>
          <cell r="C24" t="str">
            <v/>
          </cell>
          <cell r="D24">
            <v>6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LP_Atk_07</v>
          </cell>
          <cell r="B25" t="str">
            <v>LP_Atk</v>
          </cell>
          <cell r="C25" t="str">
            <v/>
          </cell>
          <cell r="D25">
            <v>7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1.75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LP_Atk_08</v>
          </cell>
          <cell r="B26" t="str">
            <v>LP_Atk</v>
          </cell>
          <cell r="C26" t="str">
            <v/>
          </cell>
          <cell r="D26">
            <v>8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LP_Atk_09</v>
          </cell>
          <cell r="B27" t="str">
            <v>LP_Atk</v>
          </cell>
          <cell r="C27" t="str">
            <v/>
          </cell>
          <cell r="D27">
            <v>9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2.25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LP_AtkBetter_01</v>
          </cell>
          <cell r="B28" t="str">
            <v>LP_AtkBetter</v>
          </cell>
          <cell r="C28" t="str">
            <v/>
          </cell>
          <cell r="D28">
            <v>1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0.35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LP_AtkBetter_02</v>
          </cell>
          <cell r="B29" t="str">
            <v>LP_AtkBetter</v>
          </cell>
          <cell r="C29" t="str">
            <v/>
          </cell>
          <cell r="D29">
            <v>2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0.7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LP_AtkBetter_03</v>
          </cell>
          <cell r="B30" t="str">
            <v>LP_AtkBetter</v>
          </cell>
          <cell r="C30" t="str">
            <v/>
          </cell>
          <cell r="D30">
            <v>3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1.05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LP_AtkBetter_04</v>
          </cell>
          <cell r="B31" t="str">
            <v>LP_AtkBetter</v>
          </cell>
          <cell r="C31" t="str">
            <v/>
          </cell>
          <cell r="D31">
            <v>4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1.4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LP_AtkBetter_05</v>
          </cell>
          <cell r="B32" t="str">
            <v>LP_AtkBetter</v>
          </cell>
          <cell r="C32" t="str">
            <v/>
          </cell>
          <cell r="D32">
            <v>5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1.75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LP_AtkBetter_06</v>
          </cell>
          <cell r="B33" t="str">
            <v>LP_AtkBetter</v>
          </cell>
          <cell r="C33" t="str">
            <v/>
          </cell>
          <cell r="D33">
            <v>6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2.1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LP_AtkBetter_07</v>
          </cell>
          <cell r="B34" t="str">
            <v>LP_AtkBetter</v>
          </cell>
          <cell r="C34" t="str">
            <v/>
          </cell>
          <cell r="D34">
            <v>7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2.4500000000000002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LP_AtkBetter_08</v>
          </cell>
          <cell r="B35" t="str">
            <v>LP_AtkBetter</v>
          </cell>
          <cell r="C35" t="str">
            <v/>
          </cell>
          <cell r="D35">
            <v>8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2.8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LP_AtkBetter_09</v>
          </cell>
          <cell r="B36" t="str">
            <v>LP_AtkBetter</v>
          </cell>
          <cell r="C36" t="str">
            <v/>
          </cell>
          <cell r="D36">
            <v>9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3.15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LP_AtkBest_01</v>
          </cell>
          <cell r="B37" t="str">
            <v>LP_AtkBest</v>
          </cell>
          <cell r="C37" t="str">
            <v/>
          </cell>
          <cell r="D37">
            <v>1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0.5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LP_AtkBest_02</v>
          </cell>
          <cell r="B38" t="str">
            <v>LP_AtkBest</v>
          </cell>
          <cell r="C38" t="str">
            <v/>
          </cell>
          <cell r="D38">
            <v>2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LP_AtkBest_03</v>
          </cell>
          <cell r="B39" t="str">
            <v>LP_AtkBest</v>
          </cell>
          <cell r="C39" t="str">
            <v/>
          </cell>
          <cell r="D39">
            <v>3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1.5</v>
          </cell>
          <cell r="M39" t="str">
            <v>AttackAddRate</v>
          </cell>
          <cell r="O39">
            <v>19</v>
          </cell>
          <cell r="S39" t="str">
            <v/>
          </cell>
        </row>
        <row r="40">
          <cell r="A40" t="str">
            <v>LP_AtkSpeed_01</v>
          </cell>
          <cell r="B40" t="str">
            <v>LP_AtkSpeed</v>
          </cell>
          <cell r="C40" t="str">
            <v/>
          </cell>
          <cell r="D40">
            <v>1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9.5000000000000001E-2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LP_AtkSpeed_02</v>
          </cell>
          <cell r="B41" t="str">
            <v>LP_AtkSpeed</v>
          </cell>
          <cell r="C41" t="str">
            <v/>
          </cell>
          <cell r="D41">
            <v>2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0.19750000000000001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LP_AtkSpeed_03</v>
          </cell>
          <cell r="B42" t="str">
            <v>LP_AtkSpeed</v>
          </cell>
          <cell r="C42" t="str">
            <v/>
          </cell>
          <cell r="D42">
            <v>3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0.3075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LP_AtkSpeed_04</v>
          </cell>
          <cell r="B43" t="str">
            <v>LP_AtkSpeed</v>
          </cell>
          <cell r="C43" t="str">
            <v/>
          </cell>
          <cell r="D43">
            <v>4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0.42499999999999999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LP_AtkSpeed_05</v>
          </cell>
          <cell r="B44" t="str">
            <v>LP_AtkSpeed</v>
          </cell>
          <cell r="C44" t="str">
            <v/>
          </cell>
          <cell r="D44">
            <v>5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0.55000000000000004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LP_AtkSpeed_06</v>
          </cell>
          <cell r="B45" t="str">
            <v>LP_AtkSpeed</v>
          </cell>
          <cell r="C45" t="str">
            <v/>
          </cell>
          <cell r="D45">
            <v>6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0.6825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LP_AtkSpeed_07</v>
          </cell>
          <cell r="B46" t="str">
            <v>LP_AtkSpeed</v>
          </cell>
          <cell r="C46" t="str">
            <v/>
          </cell>
          <cell r="D46">
            <v>7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0.82250000000000001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LP_AtkSpeed_08</v>
          </cell>
          <cell r="B47" t="str">
            <v>LP_AtkSpeed</v>
          </cell>
          <cell r="C47" t="str">
            <v/>
          </cell>
          <cell r="D47">
            <v>8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0.97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LP_AtkSpeed_09</v>
          </cell>
          <cell r="B48" t="str">
            <v>LP_AtkSpeed</v>
          </cell>
          <cell r="C48" t="str">
            <v/>
          </cell>
          <cell r="D48">
            <v>9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1.125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LP_AtkSpeedBetter_01</v>
          </cell>
          <cell r="B49" t="str">
            <v>LP_AtkSpeedBetter</v>
          </cell>
          <cell r="C49" t="str">
            <v/>
          </cell>
          <cell r="D49">
            <v>1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0.13299999999999998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LP_AtkSpeedBetter_02</v>
          </cell>
          <cell r="B50" t="str">
            <v>LP_AtkSpeedBetter</v>
          </cell>
          <cell r="C50" t="str">
            <v/>
          </cell>
          <cell r="D50">
            <v>2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0.27649999999999997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LP_AtkSpeedBetter_03</v>
          </cell>
          <cell r="B51" t="str">
            <v>LP_AtkSpeedBetter</v>
          </cell>
          <cell r="C51" t="str">
            <v/>
          </cell>
          <cell r="D51">
            <v>3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0.43050000000000005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LP_AtkSpeedBetter_04</v>
          </cell>
          <cell r="B52" t="str">
            <v>LP_AtkSpeedBetter</v>
          </cell>
          <cell r="C52" t="str">
            <v/>
          </cell>
          <cell r="D52">
            <v>4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0.59499999999999997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LP_AtkSpeedBetter_05</v>
          </cell>
          <cell r="B53" t="str">
            <v>LP_AtkSpeedBetter</v>
          </cell>
          <cell r="C53" t="str">
            <v/>
          </cell>
          <cell r="D53">
            <v>5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0.77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LP_AtkSpeedBetter_06</v>
          </cell>
          <cell r="B54" t="str">
            <v>LP_AtkSpeedBetter</v>
          </cell>
          <cell r="C54" t="str">
            <v/>
          </cell>
          <cell r="D54">
            <v>6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0.95550000000000013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LP_AtkSpeedBetter_07</v>
          </cell>
          <cell r="B55" t="str">
            <v>LP_AtkSpeedBetter</v>
          </cell>
          <cell r="C55" t="str">
            <v/>
          </cell>
          <cell r="D55">
            <v>7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1.1515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LP_AtkSpeedBetter_08</v>
          </cell>
          <cell r="B56" t="str">
            <v>LP_AtkSpeedBetter</v>
          </cell>
          <cell r="C56" t="str">
            <v/>
          </cell>
          <cell r="D56">
            <v>8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1.3579999999999999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LP_AtkSpeedBetter_09</v>
          </cell>
          <cell r="B57" t="str">
            <v>LP_AtkSpeedBetter</v>
          </cell>
          <cell r="C57" t="str">
            <v/>
          </cell>
          <cell r="D57">
            <v>9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1.575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LP_AtkSpeedBest_01</v>
          </cell>
          <cell r="B58" t="str">
            <v>LP_AtkSpeedBest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0.19</v>
          </cell>
          <cell r="M58" t="str">
            <v>AttackSpeedAddRate</v>
          </cell>
          <cell r="O58">
            <v>3</v>
          </cell>
          <cell r="S58" t="str">
            <v/>
          </cell>
        </row>
        <row r="59">
          <cell r="A59" t="str">
            <v>LP_Crit_01</v>
          </cell>
          <cell r="B59" t="str">
            <v>LP_Crit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0.15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LP_Crit_02</v>
          </cell>
          <cell r="B60" t="str">
            <v>LP_Crit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0.3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LP_Crit_03</v>
          </cell>
          <cell r="B61" t="str">
            <v>LP_Crit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0.45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LP_Crit_04</v>
          </cell>
          <cell r="B62" t="str">
            <v>LP_Crit</v>
          </cell>
          <cell r="C62" t="str">
            <v/>
          </cell>
          <cell r="D62">
            <v>4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LP_Crit_05</v>
          </cell>
          <cell r="B63" t="str">
            <v>LP_Crit</v>
          </cell>
          <cell r="C63" t="str">
            <v/>
          </cell>
          <cell r="D63">
            <v>5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0.75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LP_Crit_06</v>
          </cell>
          <cell r="B64" t="str">
            <v>LP_Crit</v>
          </cell>
          <cell r="C64" t="str">
            <v/>
          </cell>
          <cell r="D64">
            <v>6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0.9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LP_CritBetter_01</v>
          </cell>
          <cell r="B65" t="str">
            <v>LP_CritBetter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0.3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LP_CritBetter_02</v>
          </cell>
          <cell r="B66" t="str">
            <v>LP_CritBetter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0.6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LP_CritBetter_03</v>
          </cell>
          <cell r="B67" t="str">
            <v>LP_CritBetter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0.9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LP_CritBest_01</v>
          </cell>
          <cell r="B68" t="str">
            <v>LP_CritBest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0.75</v>
          </cell>
          <cell r="M68" t="str">
            <v>CriticalRate</v>
          </cell>
          <cell r="O68">
            <v>8</v>
          </cell>
          <cell r="S68" t="str">
            <v/>
          </cell>
        </row>
        <row r="69">
          <cell r="A69" t="str">
            <v>LP_MaxHp_01</v>
          </cell>
          <cell r="B69" t="str">
            <v>LP_MaxHp</v>
          </cell>
          <cell r="C69" t="str">
            <v/>
          </cell>
          <cell r="D69">
            <v>1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0.1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LP_MaxHp_02</v>
          </cell>
          <cell r="B70" t="str">
            <v>LP_MaxHp</v>
          </cell>
          <cell r="C70" t="str">
            <v/>
          </cell>
          <cell r="D70">
            <v>2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0.2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LP_MaxHp_03</v>
          </cell>
          <cell r="B71" t="str">
            <v>LP_MaxHp</v>
          </cell>
          <cell r="C71" t="str">
            <v/>
          </cell>
          <cell r="D71">
            <v>3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0.3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LP_MaxHp_04</v>
          </cell>
          <cell r="B72" t="str">
            <v>LP_MaxHp</v>
          </cell>
          <cell r="C72" t="str">
            <v/>
          </cell>
          <cell r="D72">
            <v>4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0.4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LP_MaxHp_05</v>
          </cell>
          <cell r="B73" t="str">
            <v>LP_MaxHp</v>
          </cell>
          <cell r="C73" t="str">
            <v/>
          </cell>
          <cell r="D73">
            <v>5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0.5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LP_MaxHp_06</v>
          </cell>
          <cell r="B74" t="str">
            <v>LP_MaxHp</v>
          </cell>
          <cell r="C74" t="str">
            <v/>
          </cell>
          <cell r="D74">
            <v>6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0.6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LP_MaxHp_07</v>
          </cell>
          <cell r="B75" t="str">
            <v>LP_MaxHp</v>
          </cell>
          <cell r="C75" t="str">
            <v/>
          </cell>
          <cell r="D75">
            <v>7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0.7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LP_MaxHp_08</v>
          </cell>
          <cell r="B76" t="str">
            <v>LP_MaxHp</v>
          </cell>
          <cell r="C76" t="str">
            <v/>
          </cell>
          <cell r="D76">
            <v>8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0.8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LP_MaxHp_09</v>
          </cell>
          <cell r="B77" t="str">
            <v>LP_MaxHp</v>
          </cell>
          <cell r="C77" t="str">
            <v/>
          </cell>
          <cell r="D77">
            <v>9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0.9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LP_MaxHpBetter_01</v>
          </cell>
          <cell r="B78" t="str">
            <v>LP_MaxHpBetter</v>
          </cell>
          <cell r="C78" t="str">
            <v/>
          </cell>
          <cell r="D78">
            <v>1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0.15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LP_MaxHpBetter_02</v>
          </cell>
          <cell r="B79" t="str">
            <v>LP_MaxHpBetter</v>
          </cell>
          <cell r="C79" t="str">
            <v/>
          </cell>
          <cell r="D79">
            <v>2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0.3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LP_MaxHpBetter_03</v>
          </cell>
          <cell r="B80" t="str">
            <v>LP_MaxHpBetter</v>
          </cell>
          <cell r="C80" t="str">
            <v/>
          </cell>
          <cell r="D80">
            <v>3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0.45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LP_MaxHpBetter_04</v>
          </cell>
          <cell r="B81" t="str">
            <v>LP_MaxHpBetter</v>
          </cell>
          <cell r="C81" t="str">
            <v/>
          </cell>
          <cell r="D81">
            <v>4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0.6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LP_MaxHpBetter_05</v>
          </cell>
          <cell r="B82" t="str">
            <v>LP_MaxHpBetter</v>
          </cell>
          <cell r="C82" t="str">
            <v/>
          </cell>
          <cell r="D82">
            <v>5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0.75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LP_MaxHpBetter_06</v>
          </cell>
          <cell r="B83" t="str">
            <v>LP_MaxHpBetter</v>
          </cell>
          <cell r="C83" t="str">
            <v/>
          </cell>
          <cell r="D83">
            <v>6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0.9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LP_MaxHpBetter_07</v>
          </cell>
          <cell r="B84" t="str">
            <v>LP_MaxHpBetter</v>
          </cell>
          <cell r="C84" t="str">
            <v/>
          </cell>
          <cell r="D84">
            <v>7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1.05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LP_MaxHpBetter_08</v>
          </cell>
          <cell r="B85" t="str">
            <v>LP_MaxHpBetter</v>
          </cell>
          <cell r="C85" t="str">
            <v/>
          </cell>
          <cell r="D85">
            <v>8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1.2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LP_MaxHpBetter_09</v>
          </cell>
          <cell r="B86" t="str">
            <v>LP_MaxHpBetter</v>
          </cell>
          <cell r="C86" t="str">
            <v/>
          </cell>
          <cell r="D86">
            <v>9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1.35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LP_MaxHpBest_01</v>
          </cell>
          <cell r="B87" t="str">
            <v>LP_MaxHpBest</v>
          </cell>
          <cell r="C87" t="str">
            <v/>
          </cell>
          <cell r="D87">
            <v>1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0.2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LP_MaxHpBest_02</v>
          </cell>
          <cell r="B88" t="str">
            <v>LP_MaxHpBest</v>
          </cell>
          <cell r="C88" t="str">
            <v/>
          </cell>
          <cell r="D88">
            <v>2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0.4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LP_MaxHpBest_03</v>
          </cell>
          <cell r="B89" t="str">
            <v>LP_MaxHpBest</v>
          </cell>
          <cell r="C89" t="str">
            <v/>
          </cell>
          <cell r="D89">
            <v>3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0.6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LP_MaxHpBest_04</v>
          </cell>
          <cell r="B90" t="str">
            <v>LP_MaxHpBest</v>
          </cell>
          <cell r="C90" t="str">
            <v/>
          </cell>
          <cell r="D90">
            <v>4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0.8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LP_MaxHpBest_05</v>
          </cell>
          <cell r="B91" t="str">
            <v>LP_MaxHpBest</v>
          </cell>
          <cell r="C91" t="str">
            <v/>
          </cell>
          <cell r="D91">
            <v>5</v>
          </cell>
          <cell r="E91" t="str">
            <v>ChangeActorStatus</v>
          </cell>
          <cell r="H91" t="str">
            <v/>
          </cell>
          <cell r="I91">
            <v>-1</v>
          </cell>
          <cell r="J91">
            <v>1</v>
          </cell>
          <cell r="M91" t="str">
            <v>MaxHpAddRate</v>
          </cell>
          <cell r="O91">
            <v>18</v>
          </cell>
          <cell r="S91" t="str">
            <v/>
          </cell>
        </row>
        <row r="92">
          <cell r="A92" t="str">
            <v>LP_ReduceDmgProjectile_01</v>
          </cell>
          <cell r="B92" t="str">
            <v>LP_ReduceDmgProjectile</v>
          </cell>
          <cell r="C92" t="str">
            <v/>
          </cell>
          <cell r="D92">
            <v>1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0.15</v>
          </cell>
          <cell r="O92" t="str">
            <v/>
          </cell>
          <cell r="S92" t="str">
            <v/>
          </cell>
        </row>
        <row r="93">
          <cell r="A93" t="str">
            <v>LP_ReduceDmgProjectile_02</v>
          </cell>
          <cell r="B93" t="str">
            <v>LP_ReduceDmgProjectile</v>
          </cell>
          <cell r="C93" t="str">
            <v/>
          </cell>
          <cell r="D93">
            <v>2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0.33</v>
          </cell>
          <cell r="O93" t="str">
            <v/>
          </cell>
          <cell r="S93" t="str">
            <v/>
          </cell>
        </row>
        <row r="94">
          <cell r="A94" t="str">
            <v>LP_ReduceDmgProjectile_03</v>
          </cell>
          <cell r="B94" t="str">
            <v>LP_ReduceDmgProjectile</v>
          </cell>
          <cell r="C94" t="str">
            <v/>
          </cell>
          <cell r="D94">
            <v>3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0.54</v>
          </cell>
          <cell r="O94" t="str">
            <v/>
          </cell>
          <cell r="S94" t="str">
            <v/>
          </cell>
        </row>
        <row r="95">
          <cell r="A95" t="str">
            <v>LP_ReduceDmgProjectile_04</v>
          </cell>
          <cell r="B95" t="str">
            <v>LP_ReduceDmgProjectile</v>
          </cell>
          <cell r="C95" t="str">
            <v/>
          </cell>
          <cell r="D95">
            <v>4</v>
          </cell>
          <cell r="E95" t="str">
            <v>ReduceDamage</v>
          </cell>
          <cell r="H95" t="str">
            <v/>
          </cell>
          <cell r="I95">
            <v>-1</v>
          </cell>
          <cell r="J95">
            <v>0.78</v>
          </cell>
          <cell r="O95" t="str">
            <v/>
          </cell>
          <cell r="S95" t="str">
            <v/>
          </cell>
        </row>
        <row r="96">
          <cell r="A96" t="str">
            <v>LP_ReduceDmgProjectile_05</v>
          </cell>
          <cell r="B96" t="str">
            <v>LP_ReduceDmgProjectile</v>
          </cell>
          <cell r="C96" t="str">
            <v/>
          </cell>
          <cell r="D96">
            <v>5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1.0499999999999998</v>
          </cell>
          <cell r="O96" t="str">
            <v/>
          </cell>
          <cell r="S96" t="str">
            <v/>
          </cell>
        </row>
        <row r="97">
          <cell r="A97" t="str">
            <v>LP_ReduceDmgProjectile_06</v>
          </cell>
          <cell r="B97" t="str">
            <v>LP_ReduceDmgProjectile</v>
          </cell>
          <cell r="C97" t="str">
            <v/>
          </cell>
          <cell r="D97">
            <v>6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1.35</v>
          </cell>
          <cell r="O97" t="str">
            <v/>
          </cell>
          <cell r="S97" t="str">
            <v/>
          </cell>
        </row>
        <row r="98">
          <cell r="A98" t="str">
            <v>LP_ReduceDmgProjectile_07</v>
          </cell>
          <cell r="B98" t="str">
            <v>LP_ReduceDmgProjectile</v>
          </cell>
          <cell r="C98" t="str">
            <v/>
          </cell>
          <cell r="D98">
            <v>7</v>
          </cell>
          <cell r="E98" t="str">
            <v>ReduceDamage</v>
          </cell>
          <cell r="H98" t="str">
            <v/>
          </cell>
          <cell r="I98">
            <v>-1</v>
          </cell>
          <cell r="J98">
            <v>1.6800000000000002</v>
          </cell>
          <cell r="O98" t="str">
            <v/>
          </cell>
          <cell r="S98" t="str">
            <v/>
          </cell>
        </row>
        <row r="99">
          <cell r="A99" t="str">
            <v>LP_ReduceDmgProjectile_08</v>
          </cell>
          <cell r="B99" t="str">
            <v>LP_ReduceDmgProjectile</v>
          </cell>
          <cell r="C99" t="str">
            <v/>
          </cell>
          <cell r="D99">
            <v>8</v>
          </cell>
          <cell r="E99" t="str">
            <v>ReduceDamage</v>
          </cell>
          <cell r="H99" t="str">
            <v/>
          </cell>
          <cell r="I99">
            <v>-1</v>
          </cell>
          <cell r="J99">
            <v>2.04</v>
          </cell>
          <cell r="O99" t="str">
            <v/>
          </cell>
          <cell r="S99" t="str">
            <v/>
          </cell>
        </row>
        <row r="100">
          <cell r="A100" t="str">
            <v>LP_ReduceDmgProjectile_09</v>
          </cell>
          <cell r="B100" t="str">
            <v>LP_ReduceDmgProjectile</v>
          </cell>
          <cell r="C100" t="str">
            <v/>
          </cell>
          <cell r="D100">
            <v>9</v>
          </cell>
          <cell r="E100" t="str">
            <v>ReduceDamage</v>
          </cell>
          <cell r="H100" t="str">
            <v/>
          </cell>
          <cell r="I100">
            <v>-1</v>
          </cell>
          <cell r="J100">
            <v>2.4300000000000002</v>
          </cell>
          <cell r="O100" t="str">
            <v/>
          </cell>
          <cell r="S100" t="str">
            <v/>
          </cell>
        </row>
        <row r="101">
          <cell r="A101" t="str">
            <v>LP_ReduceDmgClose_01</v>
          </cell>
          <cell r="B101" t="str">
            <v>LP_ReduceDmgClose</v>
          </cell>
          <cell r="C101" t="str">
            <v/>
          </cell>
          <cell r="D101">
            <v>1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0.2</v>
          </cell>
          <cell r="O101" t="str">
            <v/>
          </cell>
          <cell r="S101" t="str">
            <v/>
          </cell>
        </row>
        <row r="102">
          <cell r="A102" t="str">
            <v>LP_ReduceDmgClose_02</v>
          </cell>
          <cell r="B102" t="str">
            <v>LP_ReduceDmgClose</v>
          </cell>
          <cell r="C102" t="str">
            <v/>
          </cell>
          <cell r="D102">
            <v>2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0.44000000000000006</v>
          </cell>
          <cell r="O102" t="str">
            <v/>
          </cell>
          <cell r="S102" t="str">
            <v/>
          </cell>
        </row>
        <row r="103">
          <cell r="A103" t="str">
            <v>LP_ReduceDmgClose_03</v>
          </cell>
          <cell r="B103" t="str">
            <v>LP_ReduceDmgClose</v>
          </cell>
          <cell r="C103" t="str">
            <v/>
          </cell>
          <cell r="D103">
            <v>3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0.72</v>
          </cell>
          <cell r="O103" t="str">
            <v/>
          </cell>
          <cell r="S103" t="str">
            <v/>
          </cell>
        </row>
        <row r="104">
          <cell r="A104" t="str">
            <v>LP_ReduceDmgClose_04</v>
          </cell>
          <cell r="B104" t="str">
            <v>LP_ReduceDmgClose</v>
          </cell>
          <cell r="C104" t="str">
            <v/>
          </cell>
          <cell r="D104">
            <v>4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1.04</v>
          </cell>
          <cell r="O104" t="str">
            <v/>
          </cell>
          <cell r="S104" t="str">
            <v/>
          </cell>
        </row>
        <row r="105">
          <cell r="A105" t="str">
            <v>LP_ReduceDmgClose_05</v>
          </cell>
          <cell r="B105" t="str">
            <v>LP_ReduceDmgClose</v>
          </cell>
          <cell r="C105" t="str">
            <v/>
          </cell>
          <cell r="D105">
            <v>5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1.4</v>
          </cell>
          <cell r="O105" t="str">
            <v/>
          </cell>
          <cell r="S105" t="str">
            <v/>
          </cell>
        </row>
        <row r="106">
          <cell r="A106" t="str">
            <v>LP_ReduceDmgClose_06</v>
          </cell>
          <cell r="B106" t="str">
            <v>LP_ReduceDmgClose</v>
          </cell>
          <cell r="C106" t="str">
            <v/>
          </cell>
          <cell r="D106">
            <v>6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1.7999999999999998</v>
          </cell>
          <cell r="O106" t="str">
            <v/>
          </cell>
          <cell r="S106" t="str">
            <v/>
          </cell>
        </row>
        <row r="107">
          <cell r="A107" t="str">
            <v>LP_ReduceDmgClose_07</v>
          </cell>
          <cell r="B107" t="str">
            <v>LP_ReduceDmgClose</v>
          </cell>
          <cell r="C107" t="str">
            <v/>
          </cell>
          <cell r="D107">
            <v>7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2.2399999999999998</v>
          </cell>
          <cell r="O107" t="str">
            <v/>
          </cell>
          <cell r="S107" t="str">
            <v/>
          </cell>
        </row>
        <row r="108">
          <cell r="A108" t="str">
            <v>LP_ReduceDmgClose_08</v>
          </cell>
          <cell r="B108" t="str">
            <v>LP_ReduceDmgClose</v>
          </cell>
          <cell r="C108" t="str">
            <v/>
          </cell>
          <cell r="D108">
            <v>8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2.72</v>
          </cell>
          <cell r="O108" t="str">
            <v/>
          </cell>
          <cell r="S108" t="str">
            <v/>
          </cell>
        </row>
        <row r="109">
          <cell r="A109" t="str">
            <v>LP_ReduceDmgClose_09</v>
          </cell>
          <cell r="B109" t="str">
            <v>LP_ReduceDmgClose</v>
          </cell>
          <cell r="C109" t="str">
            <v/>
          </cell>
          <cell r="D109">
            <v>9</v>
          </cell>
          <cell r="E109" t="str">
            <v>ReduceDamage</v>
          </cell>
          <cell r="H109" t="str">
            <v/>
          </cell>
          <cell r="I109">
            <v>-1</v>
          </cell>
          <cell r="K109">
            <v>3.24</v>
          </cell>
          <cell r="O109" t="str">
            <v/>
          </cell>
          <cell r="S109" t="str">
            <v/>
          </cell>
        </row>
        <row r="110">
          <cell r="A110" t="str">
            <v>LP_ExtraGold_01</v>
          </cell>
          <cell r="B110" t="str">
            <v>LP_ExtraGold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J110">
            <v>0.2</v>
          </cell>
          <cell r="O110" t="str">
            <v/>
          </cell>
          <cell r="S110" t="str">
            <v/>
          </cell>
        </row>
        <row r="111">
          <cell r="A111" t="str">
            <v>LP_ItemChanceBoost_01</v>
          </cell>
          <cell r="B111" t="str">
            <v>LP_ItemChanceBoost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K111">
            <v>0.2</v>
          </cell>
          <cell r="O111" t="str">
            <v/>
          </cell>
          <cell r="S111" t="str">
            <v/>
          </cell>
        </row>
        <row r="112">
          <cell r="A112" t="str">
            <v>LP_HealChanceBoost_01</v>
          </cell>
          <cell r="B112" t="str">
            <v>LP_HealChanceBoost</v>
          </cell>
          <cell r="C112" t="str">
            <v/>
          </cell>
          <cell r="D112">
            <v>1</v>
          </cell>
          <cell r="E112" t="str">
            <v>DropAdjust</v>
          </cell>
          <cell r="H112" t="str">
            <v/>
          </cell>
          <cell r="L112">
            <v>0.33333299999999999</v>
          </cell>
          <cell r="O112" t="str">
            <v/>
          </cell>
          <cell r="S112" t="str">
            <v/>
          </cell>
        </row>
        <row r="113">
          <cell r="A113" t="str">
            <v>LP_HealChanceBoost_02</v>
          </cell>
          <cell r="B113" t="str">
            <v>LP_HealChanceBoost</v>
          </cell>
          <cell r="C113" t="str">
            <v/>
          </cell>
          <cell r="D113">
            <v>2</v>
          </cell>
          <cell r="E113" t="str">
            <v>DropAdjust</v>
          </cell>
          <cell r="H113" t="str">
            <v/>
          </cell>
          <cell r="L113">
            <v>0.66666599999999998</v>
          </cell>
          <cell r="O113" t="str">
            <v/>
          </cell>
          <cell r="S113" t="str">
            <v/>
          </cell>
        </row>
        <row r="114">
          <cell r="A114" t="str">
            <v>LP_HealChanceBoost_03</v>
          </cell>
          <cell r="B114" t="str">
            <v>LP_HealChanceBoost</v>
          </cell>
          <cell r="C114" t="str">
            <v/>
          </cell>
          <cell r="D114">
            <v>3</v>
          </cell>
          <cell r="E114" t="str">
            <v>DropAdjust</v>
          </cell>
          <cell r="H114" t="str">
            <v/>
          </cell>
          <cell r="L114">
            <v>1</v>
          </cell>
          <cell r="O114" t="str">
            <v/>
          </cell>
          <cell r="S114" t="str">
            <v/>
          </cell>
        </row>
        <row r="115">
          <cell r="A115" t="str">
            <v>LP_MonsterThrough_01</v>
          </cell>
          <cell r="B115" t="str">
            <v>LP_MonsterThrough</v>
          </cell>
          <cell r="C115" t="str">
            <v/>
          </cell>
          <cell r="D115">
            <v>1</v>
          </cell>
          <cell r="E115" t="str">
            <v>MonsterThroughHitObject</v>
          </cell>
          <cell r="H115" t="str">
            <v/>
          </cell>
          <cell r="N115">
            <v>1</v>
          </cell>
          <cell r="O115">
            <v>1</v>
          </cell>
          <cell r="S115" t="str">
            <v/>
          </cell>
        </row>
        <row r="116">
          <cell r="A116" t="str">
            <v>LP_MonsterThrough_02</v>
          </cell>
          <cell r="B116" t="str">
            <v>LP_MonsterThrough</v>
          </cell>
          <cell r="C116" t="str">
            <v/>
          </cell>
          <cell r="D116">
            <v>2</v>
          </cell>
          <cell r="E116" t="str">
            <v>MonsterThroughHitObject</v>
          </cell>
          <cell r="H116" t="str">
            <v/>
          </cell>
          <cell r="N116">
            <v>2</v>
          </cell>
          <cell r="O116">
            <v>2</v>
          </cell>
          <cell r="S116" t="str">
            <v/>
          </cell>
        </row>
        <row r="117">
          <cell r="A117" t="str">
            <v>LP_Ricochet_01</v>
          </cell>
          <cell r="B117" t="str">
            <v>LP_Ricochet</v>
          </cell>
          <cell r="C117" t="str">
            <v/>
          </cell>
          <cell r="D117">
            <v>1</v>
          </cell>
          <cell r="E117" t="str">
            <v>RicochetHitObject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LP_Ricochet_02</v>
          </cell>
          <cell r="B118" t="str">
            <v>LP_Ricochet</v>
          </cell>
          <cell r="C118" t="str">
            <v/>
          </cell>
          <cell r="D118">
            <v>2</v>
          </cell>
          <cell r="E118" t="str">
            <v>RicochetHitObject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LP_BounceWallQuad_01</v>
          </cell>
          <cell r="B119" t="str">
            <v>LP_BounceWallQuad</v>
          </cell>
          <cell r="C119" t="str">
            <v/>
          </cell>
          <cell r="D119">
            <v>1</v>
          </cell>
          <cell r="E119" t="str">
            <v>BounceWallQuadHitObject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LP_BounceWallQuad_02</v>
          </cell>
          <cell r="B120" t="str">
            <v>LP_BounceWallQuad</v>
          </cell>
          <cell r="C120" t="str">
            <v/>
          </cell>
          <cell r="D120">
            <v>2</v>
          </cell>
          <cell r="E120" t="str">
            <v>BounceWallQuadHitObject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LP_Parallel_01</v>
          </cell>
          <cell r="B121" t="str">
            <v>LP_Parallel</v>
          </cell>
          <cell r="C121" t="str">
            <v/>
          </cell>
          <cell r="D121">
            <v>1</v>
          </cell>
          <cell r="E121" t="str">
            <v>ParallelHitObject</v>
          </cell>
          <cell r="H121" t="str">
            <v/>
          </cell>
          <cell r="J121">
            <v>0.6</v>
          </cell>
          <cell r="N121">
            <v>2</v>
          </cell>
          <cell r="O121">
            <v>2</v>
          </cell>
          <cell r="S121" t="str">
            <v/>
          </cell>
        </row>
        <row r="122">
          <cell r="A122" t="str">
            <v>LP_Parallel_02</v>
          </cell>
          <cell r="B122" t="str">
            <v>LP_Parallel</v>
          </cell>
          <cell r="C122" t="str">
            <v/>
          </cell>
          <cell r="D122">
            <v>2</v>
          </cell>
          <cell r="E122" t="str">
            <v>ParallelHitObject</v>
          </cell>
          <cell r="H122" t="str">
            <v/>
          </cell>
          <cell r="J122">
            <v>0.6</v>
          </cell>
          <cell r="N122">
            <v>3</v>
          </cell>
          <cell r="O122">
            <v>3</v>
          </cell>
          <cell r="S122" t="str">
            <v/>
          </cell>
        </row>
        <row r="123">
          <cell r="A123" t="str">
            <v>LP_DiagonalNwayGenerator_01</v>
          </cell>
          <cell r="B123" t="str">
            <v>LP_DiagonalNwayGenerator</v>
          </cell>
          <cell r="C123" t="str">
            <v/>
          </cell>
          <cell r="D123">
            <v>1</v>
          </cell>
          <cell r="E123" t="str">
            <v>DiagonalNwayGenerator</v>
          </cell>
          <cell r="H123" t="str">
            <v/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LP_DiagonalNwayGenerator_02</v>
          </cell>
          <cell r="B124" t="str">
            <v>LP_DiagonalNwayGenerator</v>
          </cell>
          <cell r="C124" t="str">
            <v/>
          </cell>
          <cell r="D124">
            <v>2</v>
          </cell>
          <cell r="E124" t="str">
            <v>DiagonalNwayGenerator</v>
          </cell>
          <cell r="H124" t="str">
            <v/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LP_LeftRightNwayGenerator_01</v>
          </cell>
          <cell r="B125" t="str">
            <v>LP_LeftRightNwayGenerator</v>
          </cell>
          <cell r="C125" t="str">
            <v/>
          </cell>
          <cell r="D125">
            <v>1</v>
          </cell>
          <cell r="E125" t="str">
            <v>LeftRightNwayGenerator</v>
          </cell>
          <cell r="H125" t="str">
            <v/>
          </cell>
          <cell r="N125">
            <v>1</v>
          </cell>
          <cell r="O125">
            <v>1</v>
          </cell>
          <cell r="S125" t="str">
            <v/>
          </cell>
        </row>
        <row r="126">
          <cell r="A126" t="str">
            <v>LP_LeftRightNwayGenerator_02</v>
          </cell>
          <cell r="B126" t="str">
            <v>LP_LeftRightNwayGenerator</v>
          </cell>
          <cell r="C126" t="str">
            <v/>
          </cell>
          <cell r="D126">
            <v>2</v>
          </cell>
          <cell r="E126" t="str">
            <v>LeftRightNwayGenerator</v>
          </cell>
          <cell r="H126" t="str">
            <v/>
          </cell>
          <cell r="N126">
            <v>2</v>
          </cell>
          <cell r="O126">
            <v>2</v>
          </cell>
          <cell r="S126" t="str">
            <v/>
          </cell>
        </row>
        <row r="127">
          <cell r="A127" t="str">
            <v>LP_BackNwayGenerator_01</v>
          </cell>
          <cell r="B127" t="str">
            <v>LP_BackNwayGenerator</v>
          </cell>
          <cell r="C127" t="str">
            <v/>
          </cell>
          <cell r="D127">
            <v>1</v>
          </cell>
          <cell r="E127" t="str">
            <v>BackNwayGenerator</v>
          </cell>
          <cell r="H127" t="str">
            <v/>
          </cell>
          <cell r="N127">
            <v>1</v>
          </cell>
          <cell r="O127">
            <v>1</v>
          </cell>
          <cell r="S127" t="str">
            <v/>
          </cell>
        </row>
        <row r="128">
          <cell r="A128" t="str">
            <v>LP_BackNwayGenerator_02</v>
          </cell>
          <cell r="B128" t="str">
            <v>LP_BackNwayGenerator</v>
          </cell>
          <cell r="C128" t="str">
            <v/>
          </cell>
          <cell r="D128">
            <v>2</v>
          </cell>
          <cell r="E128" t="str">
            <v>BackNwayGenerator</v>
          </cell>
          <cell r="H128" t="str">
            <v/>
          </cell>
          <cell r="N128">
            <v>2</v>
          </cell>
          <cell r="O128">
            <v>2</v>
          </cell>
          <cell r="S128" t="str">
            <v/>
          </cell>
        </row>
        <row r="129">
          <cell r="A129" t="str">
            <v>LP_Repeat_01</v>
          </cell>
          <cell r="B129" t="str">
            <v>LP_Repeat</v>
          </cell>
          <cell r="C129" t="str">
            <v/>
          </cell>
          <cell r="D129">
            <v>1</v>
          </cell>
          <cell r="E129" t="str">
            <v>RepeatHitObject</v>
          </cell>
          <cell r="H129" t="str">
            <v/>
          </cell>
          <cell r="J129">
            <v>0.5</v>
          </cell>
          <cell r="N129">
            <v>1</v>
          </cell>
          <cell r="O129">
            <v>1</v>
          </cell>
          <cell r="S129" t="str">
            <v/>
          </cell>
        </row>
        <row r="130">
          <cell r="A130" t="str">
            <v>LP_Repeat_02</v>
          </cell>
          <cell r="B130" t="str">
            <v>LP_Repeat</v>
          </cell>
          <cell r="C130" t="str">
            <v/>
          </cell>
          <cell r="D130">
            <v>2</v>
          </cell>
          <cell r="E130" t="str">
            <v>RepeatHitObject</v>
          </cell>
          <cell r="H130" t="str">
            <v/>
          </cell>
          <cell r="J130">
            <v>0.5</v>
          </cell>
          <cell r="N130">
            <v>2</v>
          </cell>
          <cell r="O130">
            <v>2</v>
          </cell>
          <cell r="S130" t="str">
            <v/>
          </cell>
        </row>
        <row r="131">
          <cell r="A131" t="str">
            <v>LP_HealOnKill_01</v>
          </cell>
          <cell r="B131" t="str">
            <v>LP_HealOnKill</v>
          </cell>
          <cell r="C131" t="str">
            <v/>
          </cell>
          <cell r="D131">
            <v>1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OnKill</v>
          </cell>
          <cell r="S131">
            <v>6</v>
          </cell>
          <cell r="U131" t="str">
            <v>LP_HealOnKill_Heal</v>
          </cell>
        </row>
        <row r="132">
          <cell r="A132" t="str">
            <v>LP_HealOnKill_02</v>
          </cell>
          <cell r="B132" t="str">
            <v>LP_HealOnKill</v>
          </cell>
          <cell r="C132" t="str">
            <v/>
          </cell>
          <cell r="D132">
            <v>2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LP_HealOnKill_Heal</v>
          </cell>
        </row>
        <row r="133">
          <cell r="A133" t="str">
            <v>LP_HealOnKill_03</v>
          </cell>
          <cell r="B133" t="str">
            <v>LP_HealOnKill</v>
          </cell>
          <cell r="C133" t="str">
            <v/>
          </cell>
          <cell r="D133">
            <v>3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LP_HealOnKill_Heal</v>
          </cell>
        </row>
        <row r="134">
          <cell r="A134" t="str">
            <v>LP_HealOnKill_04</v>
          </cell>
          <cell r="B134" t="str">
            <v>LP_HealOnKill</v>
          </cell>
          <cell r="C134" t="str">
            <v/>
          </cell>
          <cell r="D134">
            <v>4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OnKill</v>
          </cell>
          <cell r="S134">
            <v>6</v>
          </cell>
          <cell r="U134" t="str">
            <v>LP_HealOnKill_Heal</v>
          </cell>
        </row>
        <row r="135">
          <cell r="A135" t="str">
            <v>LP_HealOnKill_05</v>
          </cell>
          <cell r="B135" t="str">
            <v>LP_HealOnKill</v>
          </cell>
          <cell r="C135" t="str">
            <v/>
          </cell>
          <cell r="D135">
            <v>5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OnKill</v>
          </cell>
          <cell r="S135">
            <v>6</v>
          </cell>
          <cell r="U135" t="str">
            <v>LP_HealOnKill_Heal</v>
          </cell>
        </row>
        <row r="136">
          <cell r="A136" t="str">
            <v>LP_HealOnKill_Heal_01</v>
          </cell>
          <cell r="B136" t="str">
            <v>LP_HealOnKill_Heal</v>
          </cell>
          <cell r="C136" t="str">
            <v/>
          </cell>
          <cell r="D136">
            <v>1</v>
          </cell>
          <cell r="E136" t="str">
            <v>Heal</v>
          </cell>
          <cell r="H136" t="str">
            <v/>
          </cell>
          <cell r="K136">
            <v>0.01</v>
          </cell>
          <cell r="O136" t="str">
            <v/>
          </cell>
          <cell r="S136" t="str">
            <v/>
          </cell>
        </row>
        <row r="137">
          <cell r="A137" t="str">
            <v>LP_HealOnKill_Heal_02</v>
          </cell>
          <cell r="B137" t="str">
            <v>LP_HealOnKill_Heal</v>
          </cell>
          <cell r="C137" t="str">
            <v/>
          </cell>
          <cell r="D137">
            <v>2</v>
          </cell>
          <cell r="E137" t="str">
            <v>Heal</v>
          </cell>
          <cell r="H137" t="str">
            <v/>
          </cell>
          <cell r="K137">
            <v>2.1000000000000001E-2</v>
          </cell>
          <cell r="O137" t="str">
            <v/>
          </cell>
          <cell r="S137" t="str">
            <v/>
          </cell>
        </row>
        <row r="138">
          <cell r="A138" t="str">
            <v>LP_HealOnKill_Heal_03</v>
          </cell>
          <cell r="B138" t="str">
            <v>LP_HealOnKill_Heal</v>
          </cell>
          <cell r="C138" t="str">
            <v/>
          </cell>
          <cell r="D138">
            <v>3</v>
          </cell>
          <cell r="E138" t="str">
            <v>Heal</v>
          </cell>
          <cell r="H138" t="str">
            <v/>
          </cell>
          <cell r="K138">
            <v>3.3000000000000002E-2</v>
          </cell>
          <cell r="O138" t="str">
            <v/>
          </cell>
          <cell r="S138" t="str">
            <v/>
          </cell>
        </row>
        <row r="139">
          <cell r="A139" t="str">
            <v>LP_HealOnKill_Heal_04</v>
          </cell>
          <cell r="B139" t="str">
            <v>LP_HealOnKill_Heal</v>
          </cell>
          <cell r="C139" t="str">
            <v/>
          </cell>
          <cell r="D139">
            <v>4</v>
          </cell>
          <cell r="E139" t="str">
            <v>Heal</v>
          </cell>
          <cell r="H139" t="str">
            <v/>
          </cell>
          <cell r="K139">
            <v>4.5999999999999999E-2</v>
          </cell>
          <cell r="O139" t="str">
            <v/>
          </cell>
          <cell r="S139" t="str">
            <v/>
          </cell>
        </row>
        <row r="140">
          <cell r="A140" t="str">
            <v>LP_HealOnKill_Heal_05</v>
          </cell>
          <cell r="B140" t="str">
            <v>LP_HealOnKill_Heal</v>
          </cell>
          <cell r="C140" t="str">
            <v/>
          </cell>
          <cell r="D140">
            <v>5</v>
          </cell>
          <cell r="E140" t="str">
            <v>Heal</v>
          </cell>
          <cell r="H140" t="str">
            <v/>
          </cell>
          <cell r="K140">
            <v>0.06</v>
          </cell>
          <cell r="O140" t="str">
            <v/>
          </cell>
          <cell r="S140" t="str">
            <v/>
          </cell>
        </row>
        <row r="141">
          <cell r="A141" t="str">
            <v>LP_HealOnKillBetter_01</v>
          </cell>
          <cell r="B141" t="str">
            <v>LP_HealOnKillBetter</v>
          </cell>
          <cell r="C141" t="str">
            <v/>
          </cell>
          <cell r="D141">
            <v>1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OnKill</v>
          </cell>
          <cell r="S141">
            <v>6</v>
          </cell>
          <cell r="U141" t="str">
            <v>LP_HealOnKillBetter_Heal</v>
          </cell>
        </row>
        <row r="142">
          <cell r="A142" t="str">
            <v>LP_HealOnKillBetter_02</v>
          </cell>
          <cell r="B142" t="str">
            <v>LP_HealOnKillBetter</v>
          </cell>
          <cell r="C142" t="str">
            <v/>
          </cell>
          <cell r="D142">
            <v>2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OnKill</v>
          </cell>
          <cell r="S142">
            <v>6</v>
          </cell>
          <cell r="U142" t="str">
            <v>LP_HealOnKillBetter_Heal</v>
          </cell>
        </row>
        <row r="143">
          <cell r="A143" t="str">
            <v>LP_HealOnKillBetter_03</v>
          </cell>
          <cell r="B143" t="str">
            <v>LP_HealOnKillBetter</v>
          </cell>
          <cell r="C143" t="str">
            <v/>
          </cell>
          <cell r="D143">
            <v>3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OnKill</v>
          </cell>
          <cell r="S143">
            <v>6</v>
          </cell>
          <cell r="U143" t="str">
            <v>LP_HealOnKillBetter_Heal</v>
          </cell>
        </row>
        <row r="144">
          <cell r="A144" t="str">
            <v>LP_HealOnKillBetter_04</v>
          </cell>
          <cell r="B144" t="str">
            <v>LP_HealOnKillBetter</v>
          </cell>
          <cell r="C144" t="str">
            <v/>
          </cell>
          <cell r="D144">
            <v>4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OnKill</v>
          </cell>
          <cell r="S144">
            <v>6</v>
          </cell>
          <cell r="U144" t="str">
            <v>LP_HealOnKillBetter_Heal</v>
          </cell>
        </row>
        <row r="145">
          <cell r="A145" t="str">
            <v>LP_HealOnKillBetter_05</v>
          </cell>
          <cell r="B145" t="str">
            <v>LP_HealOnKillBetter</v>
          </cell>
          <cell r="C145" t="str">
            <v/>
          </cell>
          <cell r="D145">
            <v>5</v>
          </cell>
          <cell r="E145" t="str">
            <v>CallAffectorValue</v>
          </cell>
          <cell r="H145" t="str">
            <v/>
          </cell>
          <cell r="I145">
            <v>-1</v>
          </cell>
          <cell r="O145" t="str">
            <v/>
          </cell>
          <cell r="Q145" t="str">
            <v>OnKill</v>
          </cell>
          <cell r="S145">
            <v>6</v>
          </cell>
          <cell r="U145" t="str">
            <v>LP_HealOnKillBetter_Heal</v>
          </cell>
        </row>
        <row r="146">
          <cell r="A146" t="str">
            <v>LP_HealOnKillBetter_Heal_01</v>
          </cell>
          <cell r="B146" t="str">
            <v>LP_HealOnKillBetter_Heal</v>
          </cell>
          <cell r="C146" t="str">
            <v/>
          </cell>
          <cell r="D146">
            <v>1</v>
          </cell>
          <cell r="E146" t="str">
            <v>Heal</v>
          </cell>
          <cell r="H146" t="str">
            <v/>
          </cell>
          <cell r="K146">
            <v>1.2E-2</v>
          </cell>
          <cell r="O146" t="str">
            <v/>
          </cell>
          <cell r="S146" t="str">
            <v/>
          </cell>
        </row>
        <row r="147">
          <cell r="A147" t="str">
            <v>LP_HealOnKillBetter_Heal_02</v>
          </cell>
          <cell r="B147" t="str">
            <v>LP_HealOnKillBetter_Heal</v>
          </cell>
          <cell r="C147" t="str">
            <v/>
          </cell>
          <cell r="D147">
            <v>2</v>
          </cell>
          <cell r="E147" t="str">
            <v>Heal</v>
          </cell>
          <cell r="H147" t="str">
            <v/>
          </cell>
          <cell r="K147">
            <v>2.52E-2</v>
          </cell>
          <cell r="O147" t="str">
            <v/>
          </cell>
          <cell r="S147" t="str">
            <v/>
          </cell>
        </row>
        <row r="148">
          <cell r="A148" t="str">
            <v>LP_HealOnKillBetter_Heal_03</v>
          </cell>
          <cell r="B148" t="str">
            <v>LP_HealOnKillBetter_Heal</v>
          </cell>
          <cell r="C148" t="str">
            <v/>
          </cell>
          <cell r="D148">
            <v>3</v>
          </cell>
          <cell r="E148" t="str">
            <v>Heal</v>
          </cell>
          <cell r="H148" t="str">
            <v/>
          </cell>
          <cell r="K148">
            <v>3.9600000000000003E-2</v>
          </cell>
          <cell r="O148" t="str">
            <v/>
          </cell>
          <cell r="S148" t="str">
            <v/>
          </cell>
        </row>
        <row r="149">
          <cell r="A149" t="str">
            <v>LP_HealOnKillBetter_Heal_04</v>
          </cell>
          <cell r="B149" t="str">
            <v>LP_HealOnKillBetter_Heal</v>
          </cell>
          <cell r="C149" t="str">
            <v/>
          </cell>
          <cell r="D149">
            <v>4</v>
          </cell>
          <cell r="E149" t="str">
            <v>Heal</v>
          </cell>
          <cell r="H149" t="str">
            <v/>
          </cell>
          <cell r="K149">
            <v>5.5199999999999999E-2</v>
          </cell>
          <cell r="O149" t="str">
            <v/>
          </cell>
          <cell r="S149" t="str">
            <v/>
          </cell>
        </row>
        <row r="150">
          <cell r="A150" t="str">
            <v>LP_HealOnKillBetter_Heal_05</v>
          </cell>
          <cell r="B150" t="str">
            <v>LP_HealOnKillBetter_Heal</v>
          </cell>
          <cell r="C150" t="str">
            <v/>
          </cell>
          <cell r="D150">
            <v>5</v>
          </cell>
          <cell r="E150" t="str">
            <v>Heal</v>
          </cell>
          <cell r="H150" t="str">
            <v/>
          </cell>
          <cell r="K150">
            <v>7.1999999999999995E-2</v>
          </cell>
          <cell r="O150" t="str">
            <v/>
          </cell>
          <cell r="S150" t="str">
            <v/>
          </cell>
        </row>
        <row r="151">
          <cell r="A151" t="str">
            <v>LP_AtkSpeedUpOnEncounter_01</v>
          </cell>
          <cell r="B151" t="str">
            <v>LP_AtkSpeedUpOnEncounter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LP_AtkSpeedUpOnEncounter_Spd</v>
          </cell>
        </row>
        <row r="152">
          <cell r="A152" t="str">
            <v>LP_AtkSpeedUpOnEncounter_02</v>
          </cell>
          <cell r="B152" t="str">
            <v>LP_AtkSpeedUpOnEncounter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LP_AtkSpeedUpOnEncounter_Spd</v>
          </cell>
        </row>
        <row r="153">
          <cell r="A153" t="str">
            <v>LP_AtkSpeedUpOnEncounter_03</v>
          </cell>
          <cell r="B153" t="str">
            <v>LP_AtkSpeedUpOnEncounter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LP_AtkSpeedUpOnEncounter_Spd</v>
          </cell>
        </row>
        <row r="154">
          <cell r="A154" t="str">
            <v>LP_AtkSpeedUpOnEncounter_04</v>
          </cell>
          <cell r="B154" t="str">
            <v>LP_AtkSpeedUpOnEncounter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LP_AtkSpeedUpOnEncounter_Spd</v>
          </cell>
        </row>
        <row r="155">
          <cell r="A155" t="str">
            <v>LP_AtkSpeedUpOnEncounter_05</v>
          </cell>
          <cell r="B155" t="str">
            <v>LP_AtkSpeedUpOnEncounter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LP_AtkSpeedUpOnEncounter_Spd</v>
          </cell>
        </row>
        <row r="156">
          <cell r="A156" t="str">
            <v>LP_AtkSpeedUpOnEncounter_06</v>
          </cell>
          <cell r="B156" t="str">
            <v>LP_AtkSpeedUpOnEncounter</v>
          </cell>
          <cell r="C156" t="str">
            <v/>
          </cell>
          <cell r="D156">
            <v>6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LP_AtkSpeedUpOnEncounter_Spd</v>
          </cell>
        </row>
        <row r="157">
          <cell r="A157" t="str">
            <v>LP_AtkSpeedUpOnEncounter_07</v>
          </cell>
          <cell r="B157" t="str">
            <v>LP_AtkSpeedUpOnEncounter</v>
          </cell>
          <cell r="C157" t="str">
            <v/>
          </cell>
          <cell r="D157">
            <v>7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LP_AtkSpeedUpOnEncounter_Spd</v>
          </cell>
        </row>
        <row r="158">
          <cell r="A158" t="str">
            <v>LP_AtkSpeedUpOnEncounter_08</v>
          </cell>
          <cell r="B158" t="str">
            <v>LP_AtkSpeedUpOnEncounter</v>
          </cell>
          <cell r="C158" t="str">
            <v/>
          </cell>
          <cell r="D158">
            <v>8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LP_AtkSpeedUpOnEncounter_Spd</v>
          </cell>
        </row>
        <row r="159">
          <cell r="A159" t="str">
            <v>LP_AtkSpeedUpOnEncounter_09</v>
          </cell>
          <cell r="B159" t="str">
            <v>LP_AtkSpeedUpOnEncounter</v>
          </cell>
          <cell r="C159" t="str">
            <v/>
          </cell>
          <cell r="D159">
            <v>9</v>
          </cell>
          <cell r="E159" t="str">
            <v>CallAffectorValue</v>
          </cell>
          <cell r="H159" t="str">
            <v/>
          </cell>
          <cell r="I159">
            <v>-1</v>
          </cell>
          <cell r="O159" t="str">
            <v/>
          </cell>
          <cell r="Q159" t="str">
            <v>OnStartStage</v>
          </cell>
          <cell r="S159">
            <v>1</v>
          </cell>
          <cell r="U159" t="str">
            <v>LP_AtkSpeedUpOnEncounter_Spd</v>
          </cell>
        </row>
        <row r="160">
          <cell r="A160" t="str">
            <v>LP_AtkSpeedUpOnEncounter_Spd_01</v>
          </cell>
          <cell r="B160" t="str">
            <v>LP_AtkSpeedUpOnEncounter_Spd</v>
          </cell>
          <cell r="C160" t="str">
            <v/>
          </cell>
          <cell r="D160">
            <v>1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0.25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LP_AtkSpeedUpOnEncounter_Spd_02</v>
          </cell>
          <cell r="B161" t="str">
            <v>LP_AtkSpeedUpOnEncounter_Spd</v>
          </cell>
          <cell r="C161" t="str">
            <v/>
          </cell>
          <cell r="D161">
            <v>2</v>
          </cell>
          <cell r="E161" t="str">
            <v>ChangeActorStatus</v>
          </cell>
          <cell r="H161" t="str">
            <v/>
          </cell>
          <cell r="I161">
            <v>5</v>
          </cell>
          <cell r="J161">
            <v>0.5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LP_AtkSpeedUpOnEncounter_Spd_03</v>
          </cell>
          <cell r="B162" t="str">
            <v>LP_AtkSpeedUpOnEncounter_Spd</v>
          </cell>
          <cell r="C162" t="str">
            <v/>
          </cell>
          <cell r="D162">
            <v>3</v>
          </cell>
          <cell r="E162" t="str">
            <v>ChangeActorStatus</v>
          </cell>
          <cell r="H162" t="str">
            <v/>
          </cell>
          <cell r="I162">
            <v>5.5</v>
          </cell>
          <cell r="J162">
            <v>0.75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LP_AtkSpeedUpOnEncounter_Spd_04</v>
          </cell>
          <cell r="B163" t="str">
            <v>LP_AtkSpeedUpOnEncounter_Spd</v>
          </cell>
          <cell r="C163" t="str">
            <v/>
          </cell>
          <cell r="D163">
            <v>4</v>
          </cell>
          <cell r="E163" t="str">
            <v>ChangeActorStatus</v>
          </cell>
          <cell r="H163" t="str">
            <v/>
          </cell>
          <cell r="I163">
            <v>6</v>
          </cell>
          <cell r="J163">
            <v>1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LP_AtkSpeedUpOnEncounter_Spd_05</v>
          </cell>
          <cell r="B164" t="str">
            <v>LP_AtkSpeedUpOnEncounter_Spd</v>
          </cell>
          <cell r="C164" t="str">
            <v/>
          </cell>
          <cell r="D164">
            <v>5</v>
          </cell>
          <cell r="E164" t="str">
            <v>ChangeActorStatus</v>
          </cell>
          <cell r="H164" t="str">
            <v/>
          </cell>
          <cell r="I164">
            <v>6.5</v>
          </cell>
          <cell r="J164">
            <v>1.25</v>
          </cell>
          <cell r="M164" t="str">
            <v>AttackSpeedAddRate</v>
          </cell>
          <cell r="O164">
            <v>3</v>
          </cell>
          <cell r="R164">
            <v>1</v>
          </cell>
          <cell r="S164">
            <v>1</v>
          </cell>
          <cell r="W164" t="str">
            <v>Magic_circle_11_D</v>
          </cell>
        </row>
        <row r="165">
          <cell r="A165" t="str">
            <v>LP_AtkSpeedUpOnEncounter_Spd_06</v>
          </cell>
          <cell r="B165" t="str">
            <v>LP_AtkSpeedUpOnEncounter_Spd</v>
          </cell>
          <cell r="C165" t="str">
            <v/>
          </cell>
          <cell r="D165">
            <v>6</v>
          </cell>
          <cell r="E165" t="str">
            <v>ChangeActorStatus</v>
          </cell>
          <cell r="H165" t="str">
            <v/>
          </cell>
          <cell r="I165">
            <v>7</v>
          </cell>
          <cell r="J165">
            <v>1.5</v>
          </cell>
          <cell r="M165" t="str">
            <v>AttackSpeedAddRate</v>
          </cell>
          <cell r="O165">
            <v>3</v>
          </cell>
          <cell r="R165">
            <v>1</v>
          </cell>
          <cell r="S165">
            <v>1</v>
          </cell>
          <cell r="W165" t="str">
            <v>Magic_circle_11_D</v>
          </cell>
        </row>
        <row r="166">
          <cell r="A166" t="str">
            <v>LP_AtkSpeedUpOnEncounter_Spd_07</v>
          </cell>
          <cell r="B166" t="str">
            <v>LP_AtkSpeedUpOnEncounter_Spd</v>
          </cell>
          <cell r="C166" t="str">
            <v/>
          </cell>
          <cell r="D166">
            <v>7</v>
          </cell>
          <cell r="E166" t="str">
            <v>ChangeActorStatus</v>
          </cell>
          <cell r="H166" t="str">
            <v/>
          </cell>
          <cell r="I166">
            <v>7.5</v>
          </cell>
          <cell r="J166">
            <v>1.75</v>
          </cell>
          <cell r="M166" t="str">
            <v>AttackSpeedAddRate</v>
          </cell>
          <cell r="O166">
            <v>3</v>
          </cell>
          <cell r="R166">
            <v>1</v>
          </cell>
          <cell r="S166">
            <v>1</v>
          </cell>
          <cell r="W166" t="str">
            <v>Magic_circle_11_D</v>
          </cell>
        </row>
        <row r="167">
          <cell r="A167" t="str">
            <v>LP_AtkSpeedUpOnEncounter_Spd_08</v>
          </cell>
          <cell r="B167" t="str">
            <v>LP_AtkSpeedUpOnEncounter_Spd</v>
          </cell>
          <cell r="C167" t="str">
            <v/>
          </cell>
          <cell r="D167">
            <v>8</v>
          </cell>
          <cell r="E167" t="str">
            <v>ChangeActorStatus</v>
          </cell>
          <cell r="H167" t="str">
            <v/>
          </cell>
          <cell r="I167">
            <v>8</v>
          </cell>
          <cell r="J167">
            <v>2</v>
          </cell>
          <cell r="M167" t="str">
            <v>AttackSpeedAddRate</v>
          </cell>
          <cell r="O167">
            <v>3</v>
          </cell>
          <cell r="R167">
            <v>1</v>
          </cell>
          <cell r="S167">
            <v>1</v>
          </cell>
          <cell r="W167" t="str">
            <v>Magic_circle_11_D</v>
          </cell>
        </row>
        <row r="168">
          <cell r="A168" t="str">
            <v>LP_AtkSpeedUpOnEncounter_Spd_09</v>
          </cell>
          <cell r="B168" t="str">
            <v>LP_AtkSpeedUpOnEncounter_Spd</v>
          </cell>
          <cell r="C168" t="str">
            <v/>
          </cell>
          <cell r="D168">
            <v>9</v>
          </cell>
          <cell r="E168" t="str">
            <v>ChangeActorStatus</v>
          </cell>
          <cell r="H168" t="str">
            <v/>
          </cell>
          <cell r="I168">
            <v>8.5</v>
          </cell>
          <cell r="J168">
            <v>2.25</v>
          </cell>
          <cell r="M168" t="str">
            <v>AttackSpeedAddRate</v>
          </cell>
          <cell r="O168">
            <v>3</v>
          </cell>
          <cell r="R168">
            <v>1</v>
          </cell>
          <cell r="S168">
            <v>1</v>
          </cell>
          <cell r="W168" t="str">
            <v>Magic_circle_11_D</v>
          </cell>
        </row>
        <row r="169">
          <cell r="A169" t="str">
            <v>LP_AtkSpeedUpOnEncounterBetter_01</v>
          </cell>
          <cell r="B169" t="str">
            <v>LP_AtkSpeedUpOnEncounterBetter</v>
          </cell>
          <cell r="C169" t="str">
            <v/>
          </cell>
          <cell r="D169">
            <v>1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OnStartStage</v>
          </cell>
          <cell r="S169">
            <v>1</v>
          </cell>
          <cell r="U169" t="str">
            <v>LP_AtkSpeedUpOnEncounterBetter_Spd</v>
          </cell>
        </row>
        <row r="170">
          <cell r="A170" t="str">
            <v>LP_AtkSpeedUpOnEncounterBetter_02</v>
          </cell>
          <cell r="B170" t="str">
            <v>LP_AtkSpeedUpOnEncounterBetter</v>
          </cell>
          <cell r="C170" t="str">
            <v/>
          </cell>
          <cell r="D170">
            <v>2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OnStartStage</v>
          </cell>
          <cell r="S170">
            <v>1</v>
          </cell>
          <cell r="U170" t="str">
            <v>LP_AtkSpeedUpOnEncounterBetter_Spd</v>
          </cell>
        </row>
        <row r="171">
          <cell r="A171" t="str">
            <v>LP_AtkSpeedUpOnEncounterBetter_03</v>
          </cell>
          <cell r="B171" t="str">
            <v>LP_AtkSpeedUpOnEncounterBetter</v>
          </cell>
          <cell r="C171" t="str">
            <v/>
          </cell>
          <cell r="D171">
            <v>3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OnStartStage</v>
          </cell>
          <cell r="S171">
            <v>1</v>
          </cell>
          <cell r="U171" t="str">
            <v>LP_AtkSpeedUpOnEncounterBetter_Spd</v>
          </cell>
        </row>
        <row r="172">
          <cell r="A172" t="str">
            <v>LP_AtkSpeedUpOnEncounterBetter_04</v>
          </cell>
          <cell r="B172" t="str">
            <v>LP_AtkSpeedUpOnEncounterBetter</v>
          </cell>
          <cell r="C172" t="str">
            <v/>
          </cell>
          <cell r="D172">
            <v>4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OnStartStage</v>
          </cell>
          <cell r="S172">
            <v>1</v>
          </cell>
          <cell r="U172" t="str">
            <v>LP_AtkSpeedUpOnEncounterBetter_Spd</v>
          </cell>
        </row>
        <row r="173">
          <cell r="A173" t="str">
            <v>LP_AtkSpeedUpOnEncounterBetter_05</v>
          </cell>
          <cell r="B173" t="str">
            <v>LP_AtkSpeedUpOnEncounterBetter</v>
          </cell>
          <cell r="C173" t="str">
            <v/>
          </cell>
          <cell r="D173">
            <v>5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OnStartStage</v>
          </cell>
          <cell r="S173">
            <v>1</v>
          </cell>
          <cell r="U173" t="str">
            <v>LP_AtkSpeedUpOnEncounterBetter_Spd</v>
          </cell>
        </row>
        <row r="174">
          <cell r="A174" t="str">
            <v>LP_AtkSpeedUpOnEncounterBetter_Spd_01</v>
          </cell>
          <cell r="B174" t="str">
            <v>LP_AtkSpeedUpOnEncounterBetter_Spd</v>
          </cell>
          <cell r="C174" t="str">
            <v/>
          </cell>
          <cell r="D174">
            <v>1</v>
          </cell>
          <cell r="E174" t="str">
            <v>ChangeActorStatus</v>
          </cell>
          <cell r="H174" t="str">
            <v/>
          </cell>
          <cell r="I174">
            <v>5</v>
          </cell>
          <cell r="J174">
            <v>0.35</v>
          </cell>
          <cell r="M174" t="str">
            <v>AttackSpeedAddRate</v>
          </cell>
          <cell r="O174">
            <v>3</v>
          </cell>
          <cell r="R174">
            <v>1</v>
          </cell>
          <cell r="S174">
            <v>1</v>
          </cell>
          <cell r="W174" t="str">
            <v>Magic_circle_11_D</v>
          </cell>
        </row>
        <row r="175">
          <cell r="A175" t="str">
            <v>LP_AtkSpeedUpOnEncounterBetter_Spd_02</v>
          </cell>
          <cell r="B175" t="str">
            <v>LP_AtkSpeedUpOnEncounterBetter_Spd</v>
          </cell>
          <cell r="C175" t="str">
            <v/>
          </cell>
          <cell r="D175">
            <v>2</v>
          </cell>
          <cell r="E175" t="str">
            <v>ChangeActorStatus</v>
          </cell>
          <cell r="H175" t="str">
            <v/>
          </cell>
          <cell r="I175">
            <v>6</v>
          </cell>
          <cell r="J175">
            <v>0.7</v>
          </cell>
          <cell r="M175" t="str">
            <v>AttackSpeedAddRate</v>
          </cell>
          <cell r="O175">
            <v>3</v>
          </cell>
          <cell r="R175">
            <v>1</v>
          </cell>
          <cell r="S175">
            <v>1</v>
          </cell>
          <cell r="W175" t="str">
            <v>Magic_circle_11_D</v>
          </cell>
        </row>
        <row r="176">
          <cell r="A176" t="str">
            <v>LP_AtkSpeedUpOnEncounterBetter_Spd_03</v>
          </cell>
          <cell r="B176" t="str">
            <v>LP_AtkSpeedUpOnEncounterBetter_Spd</v>
          </cell>
          <cell r="C176" t="str">
            <v/>
          </cell>
          <cell r="D176">
            <v>3</v>
          </cell>
          <cell r="E176" t="str">
            <v>ChangeActorStatus</v>
          </cell>
          <cell r="H176" t="str">
            <v/>
          </cell>
          <cell r="I176">
            <v>7</v>
          </cell>
          <cell r="J176">
            <v>1.05</v>
          </cell>
          <cell r="M176" t="str">
            <v>AttackSpeedAddRate</v>
          </cell>
          <cell r="O176">
            <v>3</v>
          </cell>
          <cell r="R176">
            <v>1</v>
          </cell>
          <cell r="S176">
            <v>1</v>
          </cell>
          <cell r="W176" t="str">
            <v>Magic_circle_11_D</v>
          </cell>
        </row>
        <row r="177">
          <cell r="A177" t="str">
            <v>LP_AtkSpeedUpOnEncounterBetter_Spd_04</v>
          </cell>
          <cell r="B177" t="str">
            <v>LP_AtkSpeedUpOnEncounterBetter_Spd</v>
          </cell>
          <cell r="C177" t="str">
            <v/>
          </cell>
          <cell r="D177">
            <v>4</v>
          </cell>
          <cell r="E177" t="str">
            <v>ChangeActorStatus</v>
          </cell>
          <cell r="H177" t="str">
            <v/>
          </cell>
          <cell r="I177">
            <v>8</v>
          </cell>
          <cell r="J177">
            <v>1.4</v>
          </cell>
          <cell r="M177" t="str">
            <v>AttackSpeedAddRate</v>
          </cell>
          <cell r="O177">
            <v>3</v>
          </cell>
          <cell r="R177">
            <v>1</v>
          </cell>
          <cell r="S177">
            <v>1</v>
          </cell>
          <cell r="W177" t="str">
            <v>Magic_circle_11_D</v>
          </cell>
        </row>
        <row r="178">
          <cell r="A178" t="str">
            <v>LP_AtkSpeedUpOnEncounterBetter_Spd_05</v>
          </cell>
          <cell r="B178" t="str">
            <v>LP_AtkSpeedUpOnEncounterBetter_Spd</v>
          </cell>
          <cell r="C178" t="str">
            <v/>
          </cell>
          <cell r="D178">
            <v>5</v>
          </cell>
          <cell r="E178" t="str">
            <v>ChangeActorStatus</v>
          </cell>
          <cell r="H178" t="str">
            <v/>
          </cell>
          <cell r="I178">
            <v>9</v>
          </cell>
          <cell r="J178">
            <v>1.75</v>
          </cell>
          <cell r="M178" t="str">
            <v>AttackSpeedAddRate</v>
          </cell>
          <cell r="O178">
            <v>3</v>
          </cell>
          <cell r="R178">
            <v>1</v>
          </cell>
          <cell r="S178">
            <v>1</v>
          </cell>
          <cell r="W178" t="str">
            <v>Magic_circle_11_D</v>
          </cell>
        </row>
        <row r="179">
          <cell r="A179" t="str">
            <v>LP_VampireOnAttack_01</v>
          </cell>
          <cell r="B179" t="str">
            <v>LP_VampireOnAttack</v>
          </cell>
          <cell r="C179" t="str">
            <v/>
          </cell>
          <cell r="D179">
            <v>1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OnHit</v>
          </cell>
          <cell r="S179">
            <v>5</v>
          </cell>
          <cell r="U179" t="str">
            <v>LP_VampireOnAttack_Heal</v>
          </cell>
        </row>
        <row r="180">
          <cell r="A180" t="str">
            <v>LP_VampireOnAttack_02</v>
          </cell>
          <cell r="B180" t="str">
            <v>LP_VampireOnAttack</v>
          </cell>
          <cell r="C180" t="str">
            <v/>
          </cell>
          <cell r="D180">
            <v>2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OnHit</v>
          </cell>
          <cell r="S180">
            <v>5</v>
          </cell>
          <cell r="U180" t="str">
            <v>LP_VampireOnAttack_Heal</v>
          </cell>
        </row>
        <row r="181">
          <cell r="A181" t="str">
            <v>LP_VampireOnAttack_03</v>
          </cell>
          <cell r="B181" t="str">
            <v>LP_VampireOnAttack</v>
          </cell>
          <cell r="C181" t="str">
            <v/>
          </cell>
          <cell r="D181">
            <v>3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OnHit</v>
          </cell>
          <cell r="S181">
            <v>5</v>
          </cell>
          <cell r="U181" t="str">
            <v>LP_VampireOnAttack_Heal</v>
          </cell>
        </row>
        <row r="182">
          <cell r="A182" t="str">
            <v>LP_VampireOnAttack_04</v>
          </cell>
          <cell r="B182" t="str">
            <v>LP_VampireOnAttack</v>
          </cell>
          <cell r="C182" t="str">
            <v/>
          </cell>
          <cell r="D182">
            <v>4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OnHit</v>
          </cell>
          <cell r="S182">
            <v>5</v>
          </cell>
          <cell r="U182" t="str">
            <v>LP_VampireOnAttack_Heal</v>
          </cell>
        </row>
        <row r="183">
          <cell r="A183" t="str">
            <v>LP_VampireOnAttack_05</v>
          </cell>
          <cell r="B183" t="str">
            <v>LP_VampireOnAttack</v>
          </cell>
          <cell r="C183" t="str">
            <v/>
          </cell>
          <cell r="D183">
            <v>5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OnHit</v>
          </cell>
          <cell r="S183">
            <v>5</v>
          </cell>
          <cell r="U183" t="str">
            <v>LP_VampireOnAttack_Heal</v>
          </cell>
        </row>
        <row r="184">
          <cell r="A184" t="str">
            <v>LP_VampireOnAttack_Heal_01</v>
          </cell>
          <cell r="B184" t="str">
            <v>LP_VampireOnAttack_Heal</v>
          </cell>
          <cell r="C184" t="str">
            <v/>
          </cell>
          <cell r="D184">
            <v>1</v>
          </cell>
          <cell r="E184" t="str">
            <v>Heal</v>
          </cell>
          <cell r="H184" t="str">
            <v/>
          </cell>
          <cell r="L184">
            <v>0.01</v>
          </cell>
          <cell r="O184" t="str">
            <v/>
          </cell>
          <cell r="S184" t="str">
            <v/>
          </cell>
        </row>
        <row r="185">
          <cell r="A185" t="str">
            <v>LP_VampireOnAttack_Heal_02</v>
          </cell>
          <cell r="B185" t="str">
            <v>LP_VampireOnAttack_Heal</v>
          </cell>
          <cell r="C185" t="str">
            <v/>
          </cell>
          <cell r="D185">
            <v>2</v>
          </cell>
          <cell r="E185" t="str">
            <v>Heal</v>
          </cell>
          <cell r="H185" t="str">
            <v/>
          </cell>
          <cell r="L185">
            <v>2.1999999999999999E-2</v>
          </cell>
          <cell r="O185" t="str">
            <v/>
          </cell>
          <cell r="S185" t="str">
            <v/>
          </cell>
        </row>
        <row r="186">
          <cell r="A186" t="str">
            <v>LP_VampireOnAttack_Heal_03</v>
          </cell>
          <cell r="B186" t="str">
            <v>LP_VampireOnAttack_Heal</v>
          </cell>
          <cell r="C186" t="str">
            <v/>
          </cell>
          <cell r="D186">
            <v>3</v>
          </cell>
          <cell r="E186" t="str">
            <v>Heal</v>
          </cell>
          <cell r="H186" t="str">
            <v/>
          </cell>
          <cell r="L186">
            <v>3.5999999999999997E-2</v>
          </cell>
          <cell r="O186" t="str">
            <v/>
          </cell>
          <cell r="S186" t="str">
            <v/>
          </cell>
        </row>
        <row r="187">
          <cell r="A187" t="str">
            <v>LP_VampireOnAttack_Heal_04</v>
          </cell>
          <cell r="B187" t="str">
            <v>LP_VampireOnAttack_Heal</v>
          </cell>
          <cell r="C187" t="str">
            <v/>
          </cell>
          <cell r="D187">
            <v>4</v>
          </cell>
          <cell r="E187" t="str">
            <v>Heal</v>
          </cell>
          <cell r="H187" t="str">
            <v/>
          </cell>
          <cell r="L187">
            <v>5.1999999999999998E-2</v>
          </cell>
          <cell r="O187" t="str">
            <v/>
          </cell>
          <cell r="S187" t="str">
            <v/>
          </cell>
        </row>
        <row r="188">
          <cell r="A188" t="str">
            <v>LP_VampireOnAttack_Heal_05</v>
          </cell>
          <cell r="B188" t="str">
            <v>LP_VampireOnAttack_Heal</v>
          </cell>
          <cell r="C188" t="str">
            <v/>
          </cell>
          <cell r="D188">
            <v>5</v>
          </cell>
          <cell r="E188" t="str">
            <v>Heal</v>
          </cell>
          <cell r="H188" t="str">
            <v/>
          </cell>
          <cell r="L188">
            <v>7.0000000000000007E-2</v>
          </cell>
          <cell r="O188" t="str">
            <v/>
          </cell>
          <cell r="S188" t="str">
            <v/>
          </cell>
        </row>
        <row r="189">
          <cell r="A189" t="str">
            <v>LP_VampireOnAttackBetter_01</v>
          </cell>
          <cell r="B189" t="str">
            <v>LP_VampireOnAttackBetter</v>
          </cell>
          <cell r="C189" t="str">
            <v/>
          </cell>
          <cell r="D189">
            <v>1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OnHit</v>
          </cell>
          <cell r="S189">
            <v>5</v>
          </cell>
          <cell r="U189" t="str">
            <v>LP_VampireOnAttackBetter_Heal</v>
          </cell>
        </row>
        <row r="190">
          <cell r="A190" t="str">
            <v>LP_VampireOnAttackBetter_02</v>
          </cell>
          <cell r="B190" t="str">
            <v>LP_VampireOnAttackBetter</v>
          </cell>
          <cell r="C190" t="str">
            <v/>
          </cell>
          <cell r="D190">
            <v>2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OnHit</v>
          </cell>
          <cell r="S190">
            <v>5</v>
          </cell>
          <cell r="U190" t="str">
            <v>LP_VampireOnAttackBetter_Heal</v>
          </cell>
        </row>
        <row r="191">
          <cell r="A191" t="str">
            <v>LP_VampireOnAttackBetter_03</v>
          </cell>
          <cell r="B191" t="str">
            <v>LP_VampireOnAttackBetter</v>
          </cell>
          <cell r="C191" t="str">
            <v/>
          </cell>
          <cell r="D191">
            <v>3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OnHit</v>
          </cell>
          <cell r="S191">
            <v>5</v>
          </cell>
          <cell r="U191" t="str">
            <v>LP_VampireOnAttackBetter_Heal</v>
          </cell>
        </row>
        <row r="192">
          <cell r="A192" t="str">
            <v>LP_VampireOnAttackBetter_04</v>
          </cell>
          <cell r="B192" t="str">
            <v>LP_VampireOnAttackBetter</v>
          </cell>
          <cell r="C192" t="str">
            <v/>
          </cell>
          <cell r="D192">
            <v>4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OnHit</v>
          </cell>
          <cell r="S192">
            <v>5</v>
          </cell>
          <cell r="U192" t="str">
            <v>LP_VampireOnAttackBetter_Heal</v>
          </cell>
        </row>
        <row r="193">
          <cell r="A193" t="str">
            <v>LP_VampireOnAttackBetter_05</v>
          </cell>
          <cell r="B193" t="str">
            <v>LP_VampireOnAttackBetter</v>
          </cell>
          <cell r="C193" t="str">
            <v/>
          </cell>
          <cell r="D193">
            <v>5</v>
          </cell>
          <cell r="E193" t="str">
            <v>CallAffectorValue</v>
          </cell>
          <cell r="H193" t="str">
            <v/>
          </cell>
          <cell r="I193">
            <v>-1</v>
          </cell>
          <cell r="O193" t="str">
            <v/>
          </cell>
          <cell r="Q193" t="str">
            <v>OnHit</v>
          </cell>
          <cell r="S193">
            <v>5</v>
          </cell>
          <cell r="U193" t="str">
            <v>LP_VampireOnAttackBetter_Heal</v>
          </cell>
        </row>
        <row r="194">
          <cell r="A194" t="str">
            <v>LP_VampireOnAttackBetter_Heal_01</v>
          </cell>
          <cell r="B194" t="str">
            <v>LP_VampireOnAttackBetter_Heal</v>
          </cell>
          <cell r="C194" t="str">
            <v/>
          </cell>
          <cell r="D194">
            <v>1</v>
          </cell>
          <cell r="E194" t="str">
            <v>Heal</v>
          </cell>
          <cell r="H194" t="str">
            <v/>
          </cell>
          <cell r="L194">
            <v>1.4999999999999999E-2</v>
          </cell>
          <cell r="O194" t="str">
            <v/>
          </cell>
          <cell r="S194" t="str">
            <v/>
          </cell>
        </row>
        <row r="195">
          <cell r="A195" t="str">
            <v>LP_VampireOnAttackBetter_Heal_02</v>
          </cell>
          <cell r="B195" t="str">
            <v>LP_VampireOnAttackBetter_Heal</v>
          </cell>
          <cell r="C195" t="str">
            <v/>
          </cell>
          <cell r="D195">
            <v>2</v>
          </cell>
          <cell r="E195" t="str">
            <v>Heal</v>
          </cell>
          <cell r="H195" t="str">
            <v/>
          </cell>
          <cell r="L195">
            <v>3.3000000000000002E-2</v>
          </cell>
          <cell r="O195" t="str">
            <v/>
          </cell>
          <cell r="S195" t="str">
            <v/>
          </cell>
        </row>
        <row r="196">
          <cell r="A196" t="str">
            <v>LP_VampireOnAttackBetter_Heal_03</v>
          </cell>
          <cell r="B196" t="str">
            <v>LP_VampireOnAttackBetter_Heal</v>
          </cell>
          <cell r="C196" t="str">
            <v/>
          </cell>
          <cell r="D196">
            <v>3</v>
          </cell>
          <cell r="E196" t="str">
            <v>Heal</v>
          </cell>
          <cell r="H196" t="str">
            <v/>
          </cell>
          <cell r="L196">
            <v>5.3999999999999999E-2</v>
          </cell>
          <cell r="O196" t="str">
            <v/>
          </cell>
          <cell r="S196" t="str">
            <v/>
          </cell>
        </row>
        <row r="197">
          <cell r="A197" t="str">
            <v>LP_VampireOnAttackBetter_Heal_04</v>
          </cell>
          <cell r="B197" t="str">
            <v>LP_VampireOnAttackBetter_Heal</v>
          </cell>
          <cell r="C197" t="str">
            <v/>
          </cell>
          <cell r="D197">
            <v>4</v>
          </cell>
          <cell r="E197" t="str">
            <v>Heal</v>
          </cell>
          <cell r="H197" t="str">
            <v/>
          </cell>
          <cell r="L197">
            <v>7.8E-2</v>
          </cell>
          <cell r="O197" t="str">
            <v/>
          </cell>
          <cell r="S197" t="str">
            <v/>
          </cell>
        </row>
        <row r="198">
          <cell r="A198" t="str">
            <v>LP_VampireOnAttackBetter_Heal_05</v>
          </cell>
          <cell r="B198" t="str">
            <v>LP_VampireOnAttackBetter_Heal</v>
          </cell>
          <cell r="C198" t="str">
            <v/>
          </cell>
          <cell r="D198">
            <v>5</v>
          </cell>
          <cell r="E198" t="str">
            <v>Heal</v>
          </cell>
          <cell r="H198" t="str">
            <v/>
          </cell>
          <cell r="L198">
            <v>0.105</v>
          </cell>
          <cell r="O198" t="str">
            <v/>
          </cell>
          <cell r="S198" t="str">
            <v/>
          </cell>
        </row>
        <row r="199">
          <cell r="A199" t="str">
            <v>LP_RecoverOnAttacked_01</v>
          </cell>
          <cell r="B199" t="str">
            <v>LP_RecoverOnAttacked</v>
          </cell>
          <cell r="C199" t="str">
            <v/>
          </cell>
          <cell r="D199">
            <v>1</v>
          </cell>
          <cell r="E199" t="str">
            <v>CallAffectorValue</v>
          </cell>
          <cell r="H199" t="str">
            <v/>
          </cell>
          <cell r="I199">
            <v>-1</v>
          </cell>
          <cell r="O199" t="str">
            <v/>
          </cell>
          <cell r="Q199" t="str">
            <v>OnDamage</v>
          </cell>
          <cell r="S199">
            <v>4</v>
          </cell>
          <cell r="U199" t="str">
            <v>LP_RecoverOnAttacked_Heal</v>
          </cell>
        </row>
        <row r="200">
          <cell r="A200" t="str">
            <v>LP_RecoverOnAttacked_02</v>
          </cell>
          <cell r="B200" t="str">
            <v>LP_RecoverOnAttacked</v>
          </cell>
          <cell r="C200" t="str">
            <v/>
          </cell>
          <cell r="D200">
            <v>2</v>
          </cell>
          <cell r="E200" t="str">
            <v>CallAffectorValue</v>
          </cell>
          <cell r="H200" t="str">
            <v/>
          </cell>
          <cell r="I200">
            <v>-1</v>
          </cell>
          <cell r="O200" t="str">
            <v/>
          </cell>
          <cell r="Q200" t="str">
            <v>OnDamage</v>
          </cell>
          <cell r="S200">
            <v>4</v>
          </cell>
          <cell r="U200" t="str">
            <v>LP_RecoverOnAttacked_Heal</v>
          </cell>
        </row>
        <row r="201">
          <cell r="A201" t="str">
            <v>LP_RecoverOnAttacked_03</v>
          </cell>
          <cell r="B201" t="str">
            <v>LP_RecoverOnAttacked</v>
          </cell>
          <cell r="C201" t="str">
            <v/>
          </cell>
          <cell r="D201">
            <v>3</v>
          </cell>
          <cell r="E201" t="str">
            <v>CallAffectorValue</v>
          </cell>
          <cell r="H201" t="str">
            <v/>
          </cell>
          <cell r="I201">
            <v>-1</v>
          </cell>
          <cell r="O201" t="str">
            <v/>
          </cell>
          <cell r="Q201" t="str">
            <v>OnDamage</v>
          </cell>
          <cell r="S201">
            <v>4</v>
          </cell>
          <cell r="U201" t="str">
            <v>LP_RecoverOnAttacked_Heal</v>
          </cell>
        </row>
        <row r="202">
          <cell r="A202" t="str">
            <v>LP_RecoverOnAttacked_04</v>
          </cell>
          <cell r="B202" t="str">
            <v>LP_RecoverOnAttacked</v>
          </cell>
          <cell r="C202" t="str">
            <v/>
          </cell>
          <cell r="D202">
            <v>4</v>
          </cell>
          <cell r="E202" t="str">
            <v>CallAffectorValue</v>
          </cell>
          <cell r="H202" t="str">
            <v/>
          </cell>
          <cell r="I202">
            <v>-1</v>
          </cell>
          <cell r="O202" t="str">
            <v/>
          </cell>
          <cell r="Q202" t="str">
            <v>OnDamage</v>
          </cell>
          <cell r="S202">
            <v>4</v>
          </cell>
          <cell r="U202" t="str">
            <v>LP_RecoverOnAttacked_Heal</v>
          </cell>
        </row>
        <row r="203">
          <cell r="A203" t="str">
            <v>LP_RecoverOnAttacked_05</v>
          </cell>
          <cell r="B203" t="str">
            <v>LP_RecoverOnAttacked</v>
          </cell>
          <cell r="C203" t="str">
            <v/>
          </cell>
          <cell r="D203">
            <v>5</v>
          </cell>
          <cell r="E203" t="str">
            <v>CallAffectorValue</v>
          </cell>
          <cell r="H203" t="str">
            <v/>
          </cell>
          <cell r="I203">
            <v>-1</v>
          </cell>
          <cell r="O203" t="str">
            <v/>
          </cell>
          <cell r="Q203" t="str">
            <v>OnDamage</v>
          </cell>
          <cell r="S203">
            <v>4</v>
          </cell>
          <cell r="U203" t="str">
            <v>LP_RecoverOnAttacked_Heal</v>
          </cell>
        </row>
        <row r="204">
          <cell r="A204" t="str">
            <v>LP_RecoverOnAttacked_06</v>
          </cell>
          <cell r="B204" t="str">
            <v>LP_RecoverOnAttacked</v>
          </cell>
          <cell r="C204" t="str">
            <v/>
          </cell>
          <cell r="D204">
            <v>6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OnDamage</v>
          </cell>
          <cell r="S204">
            <v>4</v>
          </cell>
          <cell r="U204" t="str">
            <v>LP_RecoverOnAttacked_Heal</v>
          </cell>
        </row>
        <row r="205">
          <cell r="A205" t="str">
            <v>LP_RecoverOnAttacked_07</v>
          </cell>
          <cell r="B205" t="str">
            <v>LP_RecoverOnAttacked</v>
          </cell>
          <cell r="C205" t="str">
            <v/>
          </cell>
          <cell r="D205">
            <v>7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OnDamage</v>
          </cell>
          <cell r="S205">
            <v>4</v>
          </cell>
          <cell r="U205" t="str">
            <v>LP_RecoverOnAttacked_Heal</v>
          </cell>
        </row>
        <row r="206">
          <cell r="A206" t="str">
            <v>LP_RecoverOnAttacked_08</v>
          </cell>
          <cell r="B206" t="str">
            <v>LP_RecoverOnAttacked</v>
          </cell>
          <cell r="C206" t="str">
            <v/>
          </cell>
          <cell r="D206">
            <v>8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OnDamage</v>
          </cell>
          <cell r="S206">
            <v>4</v>
          </cell>
          <cell r="U206" t="str">
            <v>LP_RecoverOnAttacked_Heal</v>
          </cell>
        </row>
        <row r="207">
          <cell r="A207" t="str">
            <v>LP_RecoverOnAttacked_09</v>
          </cell>
          <cell r="B207" t="str">
            <v>LP_RecoverOnAttacked</v>
          </cell>
          <cell r="C207" t="str">
            <v/>
          </cell>
          <cell r="D207">
            <v>9</v>
          </cell>
          <cell r="E207" t="str">
            <v>CallAffectorValue</v>
          </cell>
          <cell r="H207" t="str">
            <v/>
          </cell>
          <cell r="I207">
            <v>-1</v>
          </cell>
          <cell r="O207" t="str">
            <v/>
          </cell>
          <cell r="Q207" t="str">
            <v>OnDamage</v>
          </cell>
          <cell r="S207">
            <v>4</v>
          </cell>
          <cell r="U207" t="str">
            <v>LP_RecoverOnAttacked_Heal</v>
          </cell>
        </row>
        <row r="208">
          <cell r="A208" t="str">
            <v>LP_RecoverOnAttacked_Heal_01</v>
          </cell>
          <cell r="B208" t="str">
            <v>LP_RecoverOnAttacked_Heal</v>
          </cell>
          <cell r="C208" t="str">
            <v/>
          </cell>
          <cell r="D208">
            <v>1</v>
          </cell>
          <cell r="E208" t="str">
            <v>HealOverTime</v>
          </cell>
          <cell r="H208" t="str">
            <v/>
          </cell>
          <cell r="I208">
            <v>5.0999999999999996</v>
          </cell>
          <cell r="J208">
            <v>1</v>
          </cell>
          <cell r="L208">
            <v>0.11111</v>
          </cell>
          <cell r="O208" t="str">
            <v/>
          </cell>
          <cell r="S208" t="str">
            <v/>
          </cell>
        </row>
        <row r="209">
          <cell r="A209" t="str">
            <v>LP_RecoverOnAttacked_Heal_02</v>
          </cell>
          <cell r="B209" t="str">
            <v>LP_RecoverOnAttacked_Heal</v>
          </cell>
          <cell r="C209" t="str">
            <v/>
          </cell>
          <cell r="D209">
            <v>2</v>
          </cell>
          <cell r="E209" t="str">
            <v>HealOverTime</v>
          </cell>
          <cell r="H209" t="str">
            <v/>
          </cell>
          <cell r="I209">
            <v>4.8499999999999996</v>
          </cell>
          <cell r="J209">
            <v>0.95</v>
          </cell>
          <cell r="L209">
            <v>0.14285999999999999</v>
          </cell>
          <cell r="O209" t="str">
            <v/>
          </cell>
          <cell r="S209" t="str">
            <v/>
          </cell>
        </row>
        <row r="210">
          <cell r="A210" t="str">
            <v>LP_RecoverOnAttacked_Heal_03</v>
          </cell>
          <cell r="B210" t="str">
            <v>LP_RecoverOnAttacked_Heal</v>
          </cell>
          <cell r="C210" t="str">
            <v/>
          </cell>
          <cell r="D210">
            <v>3</v>
          </cell>
          <cell r="E210" t="str">
            <v>HealOverTime</v>
          </cell>
          <cell r="H210" t="str">
            <v/>
          </cell>
          <cell r="I210">
            <v>4.5999999999999996</v>
          </cell>
          <cell r="J210">
            <v>0.89999999999999991</v>
          </cell>
          <cell r="L210">
            <v>0.15789</v>
          </cell>
          <cell r="O210" t="str">
            <v/>
          </cell>
          <cell r="S210" t="str">
            <v/>
          </cell>
        </row>
        <row r="211">
          <cell r="A211" t="str">
            <v>LP_RecoverOnAttacked_Heal_04</v>
          </cell>
          <cell r="B211" t="str">
            <v>LP_RecoverOnAttacked_Heal</v>
          </cell>
          <cell r="C211" t="str">
            <v/>
          </cell>
          <cell r="D211">
            <v>4</v>
          </cell>
          <cell r="E211" t="str">
            <v>HealOverTime</v>
          </cell>
          <cell r="H211" t="str">
            <v/>
          </cell>
          <cell r="I211">
            <v>4.3499999999999988</v>
          </cell>
          <cell r="J211">
            <v>0.84999999999999987</v>
          </cell>
          <cell r="L211">
            <v>0.16667000000000001</v>
          </cell>
          <cell r="O211" t="str">
            <v/>
          </cell>
          <cell r="S211" t="str">
            <v/>
          </cell>
        </row>
        <row r="212">
          <cell r="A212" t="str">
            <v>LP_RecoverOnAttacked_Heal_05</v>
          </cell>
          <cell r="B212" t="str">
            <v>LP_RecoverOnAttacked_Heal</v>
          </cell>
          <cell r="C212" t="str">
            <v/>
          </cell>
          <cell r="D212">
            <v>5</v>
          </cell>
          <cell r="E212" t="str">
            <v>HealOverTime</v>
          </cell>
          <cell r="H212" t="str">
            <v/>
          </cell>
          <cell r="I212">
            <v>4.0999999999999988</v>
          </cell>
          <cell r="J212">
            <v>0.79999999999999982</v>
          </cell>
          <cell r="L212">
            <v>0.17241000000000001</v>
          </cell>
          <cell r="O212" t="str">
            <v/>
          </cell>
          <cell r="S212" t="str">
            <v/>
          </cell>
        </row>
        <row r="213">
          <cell r="A213" t="str">
            <v>LP_RecoverOnAttacked_Heal_06</v>
          </cell>
          <cell r="B213" t="str">
            <v>LP_RecoverOnAttacked_Heal</v>
          </cell>
          <cell r="C213" t="str">
            <v/>
          </cell>
          <cell r="D213">
            <v>6</v>
          </cell>
          <cell r="E213" t="str">
            <v>HealOverTime</v>
          </cell>
          <cell r="H213" t="str">
            <v/>
          </cell>
          <cell r="I213">
            <v>3.8499999999999992</v>
          </cell>
          <cell r="J213">
            <v>0.74999999999999978</v>
          </cell>
          <cell r="L213">
            <v>0.17646999999999999</v>
          </cell>
          <cell r="O213" t="str">
            <v/>
          </cell>
          <cell r="S213" t="str">
            <v/>
          </cell>
        </row>
        <row r="214">
          <cell r="A214" t="str">
            <v>LP_RecoverOnAttacked_Heal_07</v>
          </cell>
          <cell r="B214" t="str">
            <v>LP_RecoverOnAttacked_Heal</v>
          </cell>
          <cell r="C214" t="str">
            <v/>
          </cell>
          <cell r="D214">
            <v>7</v>
          </cell>
          <cell r="E214" t="str">
            <v>HealOverTime</v>
          </cell>
          <cell r="H214" t="str">
            <v/>
          </cell>
          <cell r="I214">
            <v>3.5999999999999988</v>
          </cell>
          <cell r="J214">
            <v>0.69999999999999973</v>
          </cell>
          <cell r="L214">
            <v>0.17949000000000001</v>
          </cell>
          <cell r="O214" t="str">
            <v/>
          </cell>
          <cell r="S214" t="str">
            <v/>
          </cell>
        </row>
        <row r="215">
          <cell r="A215" t="str">
            <v>LP_RecoverOnAttacked_Heal_08</v>
          </cell>
          <cell r="B215" t="str">
            <v>LP_RecoverOnAttacked_Heal</v>
          </cell>
          <cell r="C215" t="str">
            <v/>
          </cell>
          <cell r="D215">
            <v>8</v>
          </cell>
          <cell r="E215" t="str">
            <v>HealOverTime</v>
          </cell>
          <cell r="H215" t="str">
            <v/>
          </cell>
          <cell r="I215">
            <v>3.3499999999999983</v>
          </cell>
          <cell r="J215">
            <v>0.64999999999999969</v>
          </cell>
          <cell r="L215">
            <v>0.18182000000000001</v>
          </cell>
          <cell r="O215" t="str">
            <v/>
          </cell>
          <cell r="S215" t="str">
            <v/>
          </cell>
        </row>
        <row r="216">
          <cell r="A216" t="str">
            <v>LP_RecoverOnAttacked_Heal_09</v>
          </cell>
          <cell r="B216" t="str">
            <v>LP_RecoverOnAttacked_Heal</v>
          </cell>
          <cell r="C216" t="str">
            <v/>
          </cell>
          <cell r="D216">
            <v>9</v>
          </cell>
          <cell r="E216" t="str">
            <v>HealOverTime</v>
          </cell>
          <cell r="H216" t="str">
            <v/>
          </cell>
          <cell r="I216">
            <v>3.0999999999999983</v>
          </cell>
          <cell r="J216">
            <v>0.59999999999999964</v>
          </cell>
          <cell r="L216">
            <v>0.18367</v>
          </cell>
          <cell r="O216" t="str">
            <v/>
          </cell>
          <cell r="S216" t="str">
            <v/>
          </cell>
        </row>
        <row r="217">
          <cell r="A217" t="str">
            <v>LP_ReflectOnAttacked_01</v>
          </cell>
          <cell r="B217" t="str">
            <v>LP_ReflectOnAttacked</v>
          </cell>
          <cell r="C217" t="str">
            <v/>
          </cell>
          <cell r="D217">
            <v>1</v>
          </cell>
          <cell r="E217" t="str">
            <v>ReflectDamage</v>
          </cell>
          <cell r="H217" t="str">
            <v/>
          </cell>
          <cell r="I217">
            <v>-1</v>
          </cell>
          <cell r="J217">
            <v>1</v>
          </cell>
          <cell r="O217" t="str">
            <v/>
          </cell>
          <cell r="S217" t="str">
            <v/>
          </cell>
        </row>
        <row r="218">
          <cell r="A218" t="str">
            <v>LP_ReflectOnAttacked_02</v>
          </cell>
          <cell r="B218" t="str">
            <v>LP_ReflectOnAttacked</v>
          </cell>
          <cell r="C218" t="str">
            <v/>
          </cell>
          <cell r="D218">
            <v>2</v>
          </cell>
          <cell r="E218" t="str">
            <v>ReflectDamage</v>
          </cell>
          <cell r="H218" t="str">
            <v/>
          </cell>
          <cell r="I218">
            <v>-1</v>
          </cell>
          <cell r="J218">
            <v>2.2000000000000002</v>
          </cell>
          <cell r="O218" t="str">
            <v/>
          </cell>
          <cell r="S218" t="str">
            <v/>
          </cell>
        </row>
        <row r="219">
          <cell r="A219" t="str">
            <v>LP_ReflectOnAttacked_03</v>
          </cell>
          <cell r="B219" t="str">
            <v>LP_ReflectOnAttacked</v>
          </cell>
          <cell r="C219" t="str">
            <v/>
          </cell>
          <cell r="D219">
            <v>3</v>
          </cell>
          <cell r="E219" t="str">
            <v>ReflectDamage</v>
          </cell>
          <cell r="H219" t="str">
            <v/>
          </cell>
          <cell r="I219">
            <v>-1</v>
          </cell>
          <cell r="J219">
            <v>3.5999999999999996</v>
          </cell>
          <cell r="O219" t="str">
            <v/>
          </cell>
          <cell r="S219" t="str">
            <v/>
          </cell>
        </row>
        <row r="220">
          <cell r="A220" t="str">
            <v>LP_ReflectOnAttacked_04</v>
          </cell>
          <cell r="B220" t="str">
            <v>LP_ReflectOnAttacked</v>
          </cell>
          <cell r="C220" t="str">
            <v/>
          </cell>
          <cell r="D220">
            <v>4</v>
          </cell>
          <cell r="E220" t="str">
            <v>ReflectDamage</v>
          </cell>
          <cell r="H220" t="str">
            <v/>
          </cell>
          <cell r="I220">
            <v>-1</v>
          </cell>
          <cell r="J220">
            <v>5.2</v>
          </cell>
          <cell r="O220" t="str">
            <v/>
          </cell>
          <cell r="S220" t="str">
            <v/>
          </cell>
        </row>
        <row r="221">
          <cell r="A221" t="str">
            <v>LP_ReflectOnAttacked_05</v>
          </cell>
          <cell r="B221" t="str">
            <v>LP_ReflectOnAttacked</v>
          </cell>
          <cell r="C221" t="str">
            <v/>
          </cell>
          <cell r="D221">
            <v>5</v>
          </cell>
          <cell r="E221" t="str">
            <v>ReflectDamage</v>
          </cell>
          <cell r="H221" t="str">
            <v/>
          </cell>
          <cell r="I221">
            <v>-1</v>
          </cell>
          <cell r="J221">
            <v>7</v>
          </cell>
          <cell r="O221" t="str">
            <v/>
          </cell>
          <cell r="S221" t="str">
            <v/>
          </cell>
        </row>
        <row r="222">
          <cell r="A222" t="str">
            <v>LP_ReflectOnAttackedBetter_01</v>
          </cell>
          <cell r="B222" t="str">
            <v>LP_ReflectOnAttackedBetter</v>
          </cell>
          <cell r="C222" t="str">
            <v/>
          </cell>
          <cell r="D222">
            <v>1</v>
          </cell>
          <cell r="E222" t="str">
            <v>ReflectDamage</v>
          </cell>
          <cell r="H222" t="str">
            <v/>
          </cell>
          <cell r="I222">
            <v>-1</v>
          </cell>
          <cell r="J222">
            <v>1.5</v>
          </cell>
          <cell r="O222" t="str">
            <v/>
          </cell>
          <cell r="S222" t="str">
            <v/>
          </cell>
        </row>
        <row r="223">
          <cell r="A223" t="str">
            <v>LP_ReflectOnAttackedBetter_02</v>
          </cell>
          <cell r="B223" t="str">
            <v>LP_ReflectOnAttackedBetter</v>
          </cell>
          <cell r="C223" t="str">
            <v/>
          </cell>
          <cell r="D223">
            <v>2</v>
          </cell>
          <cell r="E223" t="str">
            <v>ReflectDamage</v>
          </cell>
          <cell r="H223" t="str">
            <v/>
          </cell>
          <cell r="I223">
            <v>-1</v>
          </cell>
          <cell r="J223">
            <v>3.3000000000000003</v>
          </cell>
          <cell r="O223" t="str">
            <v/>
          </cell>
          <cell r="S223" t="str">
            <v/>
          </cell>
        </row>
        <row r="224">
          <cell r="A224" t="str">
            <v>LP_ReflectOnAttackedBetter_03</v>
          </cell>
          <cell r="B224" t="str">
            <v>LP_ReflectOnAttackedBetter</v>
          </cell>
          <cell r="C224" t="str">
            <v/>
          </cell>
          <cell r="D224">
            <v>3</v>
          </cell>
          <cell r="E224" t="str">
            <v>ReflectDamage</v>
          </cell>
          <cell r="H224" t="str">
            <v/>
          </cell>
          <cell r="I224">
            <v>-1</v>
          </cell>
          <cell r="J224">
            <v>5.3999999999999995</v>
          </cell>
          <cell r="O224" t="str">
            <v/>
          </cell>
          <cell r="S224" t="str">
            <v/>
          </cell>
        </row>
        <row r="225">
          <cell r="A225" t="str">
            <v>LP_ReflectOnAttackedBetter_04</v>
          </cell>
          <cell r="B225" t="str">
            <v>LP_ReflectOnAttackedBetter</v>
          </cell>
          <cell r="C225" t="str">
            <v/>
          </cell>
          <cell r="D225">
            <v>4</v>
          </cell>
          <cell r="E225" t="str">
            <v>ReflectDamage</v>
          </cell>
          <cell r="H225" t="str">
            <v/>
          </cell>
          <cell r="I225">
            <v>-1</v>
          </cell>
          <cell r="J225">
            <v>7.8000000000000007</v>
          </cell>
          <cell r="O225" t="str">
            <v/>
          </cell>
          <cell r="S225" t="str">
            <v/>
          </cell>
        </row>
        <row r="226">
          <cell r="A226" t="str">
            <v>LP_ReflectOnAttackedBetter_05</v>
          </cell>
          <cell r="B226" t="str">
            <v>LP_ReflectOnAttackedBetter</v>
          </cell>
          <cell r="C226" t="str">
            <v/>
          </cell>
          <cell r="D226">
            <v>5</v>
          </cell>
          <cell r="E226" t="str">
            <v>ReflectDamage</v>
          </cell>
          <cell r="H226" t="str">
            <v/>
          </cell>
          <cell r="I226">
            <v>-1</v>
          </cell>
          <cell r="J226">
            <v>10.5</v>
          </cell>
          <cell r="O226" t="str">
            <v/>
          </cell>
          <cell r="S226" t="str">
            <v/>
          </cell>
        </row>
        <row r="227">
          <cell r="A227" t="str">
            <v>LP_AtkUpOnLowerHp_01</v>
          </cell>
          <cell r="B227" t="str">
            <v>LP_AtkUpOnLowerHp</v>
          </cell>
          <cell r="C227" t="str">
            <v/>
          </cell>
          <cell r="D227">
            <v>1</v>
          </cell>
          <cell r="E227" t="str">
            <v>AddAttackByHp</v>
          </cell>
          <cell r="H227" t="str">
            <v/>
          </cell>
          <cell r="I227">
            <v>-1</v>
          </cell>
          <cell r="J227">
            <v>0.5</v>
          </cell>
          <cell r="O227" t="str">
            <v/>
          </cell>
          <cell r="S227" t="str">
            <v/>
          </cell>
        </row>
        <row r="228">
          <cell r="A228" t="str">
            <v>LP_AtkUpOnLowerHp_02</v>
          </cell>
          <cell r="B228" t="str">
            <v>LP_AtkUpOnLowerHp</v>
          </cell>
          <cell r="C228" t="str">
            <v/>
          </cell>
          <cell r="D228">
            <v>2</v>
          </cell>
          <cell r="E228" t="str">
            <v>AddAttackByHp</v>
          </cell>
          <cell r="H228" t="str">
            <v/>
          </cell>
          <cell r="I228">
            <v>-1</v>
          </cell>
          <cell r="J228">
            <v>1</v>
          </cell>
          <cell r="O228" t="str">
            <v/>
          </cell>
          <cell r="S228" t="str">
            <v/>
          </cell>
        </row>
        <row r="229">
          <cell r="A229" t="str">
            <v>LP_AtkUpOnLowerHp_03</v>
          </cell>
          <cell r="B229" t="str">
            <v>LP_AtkUpOnLowerHp</v>
          </cell>
          <cell r="C229" t="str">
            <v/>
          </cell>
          <cell r="D229">
            <v>3</v>
          </cell>
          <cell r="E229" t="str">
            <v>AddAttackByHp</v>
          </cell>
          <cell r="H229" t="str">
            <v/>
          </cell>
          <cell r="I229">
            <v>-1</v>
          </cell>
          <cell r="J229">
            <v>1.5</v>
          </cell>
          <cell r="O229" t="str">
            <v/>
          </cell>
          <cell r="S229" t="str">
            <v/>
          </cell>
        </row>
        <row r="230">
          <cell r="A230" t="str">
            <v>LP_AtkUpOnLowerHp_04</v>
          </cell>
          <cell r="B230" t="str">
            <v>LP_AtkUpOnLowerHp</v>
          </cell>
          <cell r="C230" t="str">
            <v/>
          </cell>
          <cell r="D230">
            <v>4</v>
          </cell>
          <cell r="E230" t="str">
            <v>AddAttackByHp</v>
          </cell>
          <cell r="H230" t="str">
            <v/>
          </cell>
          <cell r="I230">
            <v>-1</v>
          </cell>
          <cell r="J230">
            <v>2</v>
          </cell>
          <cell r="O230" t="str">
            <v/>
          </cell>
          <cell r="S230" t="str">
            <v/>
          </cell>
        </row>
        <row r="231">
          <cell r="A231" t="str">
            <v>LP_AtkUpOnLowerHp_05</v>
          </cell>
          <cell r="B231" t="str">
            <v>LP_AtkUpOnLowerHp</v>
          </cell>
          <cell r="C231" t="str">
            <v/>
          </cell>
          <cell r="D231">
            <v>5</v>
          </cell>
          <cell r="E231" t="str">
            <v>AddAttackByHp</v>
          </cell>
          <cell r="H231" t="str">
            <v/>
          </cell>
          <cell r="I231">
            <v>-1</v>
          </cell>
          <cell r="J231">
            <v>2.5</v>
          </cell>
          <cell r="O231" t="str">
            <v/>
          </cell>
          <cell r="S231" t="str">
            <v/>
          </cell>
        </row>
        <row r="232">
          <cell r="A232" t="str">
            <v>LP_AtkUpOnLowerHpBetter_01</v>
          </cell>
          <cell r="B232" t="str">
            <v>LP_AtkUpOnLowerHpBetter</v>
          </cell>
          <cell r="C232" t="str">
            <v/>
          </cell>
          <cell r="D232">
            <v>1</v>
          </cell>
          <cell r="E232" t="str">
            <v>AddAttackByHp</v>
          </cell>
          <cell r="H232" t="str">
            <v/>
          </cell>
          <cell r="I232">
            <v>-1</v>
          </cell>
          <cell r="J232">
            <v>0.75</v>
          </cell>
          <cell r="O232" t="str">
            <v/>
          </cell>
          <cell r="S232" t="str">
            <v/>
          </cell>
        </row>
        <row r="233">
          <cell r="A233" t="str">
            <v>LP_AtkUpOnLowerHpBetter_02</v>
          </cell>
          <cell r="B233" t="str">
            <v>LP_AtkUpOnLowerHpBetter</v>
          </cell>
          <cell r="C233" t="str">
            <v/>
          </cell>
          <cell r="D233">
            <v>2</v>
          </cell>
          <cell r="E233" t="str">
            <v>AddAttackByHp</v>
          </cell>
          <cell r="H233" t="str">
            <v/>
          </cell>
          <cell r="I233">
            <v>-1</v>
          </cell>
          <cell r="J233">
            <v>1</v>
          </cell>
          <cell r="O233" t="str">
            <v/>
          </cell>
          <cell r="S233" t="str">
            <v/>
          </cell>
        </row>
        <row r="234">
          <cell r="A234" t="str">
            <v>LP_AtkUpOnLowerHpBetter_03</v>
          </cell>
          <cell r="B234" t="str">
            <v>LP_AtkUpOnLowerHpBetter</v>
          </cell>
          <cell r="C234" t="str">
            <v/>
          </cell>
          <cell r="D234">
            <v>3</v>
          </cell>
          <cell r="E234" t="str">
            <v>AddAttackByHp</v>
          </cell>
          <cell r="H234" t="str">
            <v/>
          </cell>
          <cell r="I234">
            <v>-1</v>
          </cell>
          <cell r="J234">
            <v>1.25</v>
          </cell>
          <cell r="O234" t="str">
            <v/>
          </cell>
          <cell r="S234" t="str">
            <v/>
          </cell>
        </row>
        <row r="235">
          <cell r="A235" t="str">
            <v>LP_CritDmgUpOnLowerHp_01</v>
          </cell>
          <cell r="B235" t="str">
            <v>LP_CritDmgUpOnLowerHp</v>
          </cell>
          <cell r="C235" t="str">
            <v/>
          </cell>
          <cell r="D235">
            <v>1</v>
          </cell>
          <cell r="E235" t="str">
            <v>AddCriticalDamageByTargetHp</v>
          </cell>
          <cell r="H235" t="str">
            <v/>
          </cell>
          <cell r="I235">
            <v>-1</v>
          </cell>
          <cell r="J235">
            <v>0.5</v>
          </cell>
          <cell r="O235" t="str">
            <v/>
          </cell>
          <cell r="S235" t="str">
            <v/>
          </cell>
        </row>
        <row r="236">
          <cell r="A236" t="str">
            <v>LP_CritDmgUpOnLowerHp_02</v>
          </cell>
          <cell r="B236" t="str">
            <v>LP_CritDmgUpOnLowerHp</v>
          </cell>
          <cell r="C236" t="str">
            <v/>
          </cell>
          <cell r="D236">
            <v>2</v>
          </cell>
          <cell r="E236" t="str">
            <v>AddCriticalDamageByTargetHp</v>
          </cell>
          <cell r="H236" t="str">
            <v/>
          </cell>
          <cell r="I236">
            <v>-1</v>
          </cell>
          <cell r="J236">
            <v>1</v>
          </cell>
          <cell r="O236" t="str">
            <v/>
          </cell>
          <cell r="S236" t="str">
            <v/>
          </cell>
        </row>
        <row r="237">
          <cell r="A237" t="str">
            <v>LP_CritDmgUpOnLowerHp_03</v>
          </cell>
          <cell r="B237" t="str">
            <v>LP_CritDmgUpOnLowerHp</v>
          </cell>
          <cell r="C237" t="str">
            <v/>
          </cell>
          <cell r="D237">
            <v>3</v>
          </cell>
          <cell r="E237" t="str">
            <v>AddCriticalDamageByTargetHp</v>
          </cell>
          <cell r="H237" t="str">
            <v/>
          </cell>
          <cell r="I237">
            <v>-1</v>
          </cell>
          <cell r="J237">
            <v>1.5</v>
          </cell>
          <cell r="O237" t="str">
            <v/>
          </cell>
          <cell r="S237" t="str">
            <v/>
          </cell>
        </row>
        <row r="238">
          <cell r="A238" t="str">
            <v>LP_CritDmgUpOnLowerHpBetter_01</v>
          </cell>
          <cell r="B238" t="str">
            <v>LP_CritDmgUpOnLowerHpBetter</v>
          </cell>
          <cell r="C238" t="str">
            <v/>
          </cell>
          <cell r="D238">
            <v>1</v>
          </cell>
          <cell r="E238" t="str">
            <v>AddCriticalDamageByTargetHp</v>
          </cell>
          <cell r="H238" t="str">
            <v/>
          </cell>
          <cell r="I238">
            <v>-1</v>
          </cell>
          <cell r="J238">
            <v>1</v>
          </cell>
          <cell r="O238" t="str">
            <v/>
          </cell>
          <cell r="S238" t="str">
            <v/>
          </cell>
        </row>
        <row r="239">
          <cell r="A239" t="str">
            <v>LP_InstantKill_01</v>
          </cell>
          <cell r="B239" t="str">
            <v>LP_InstantKill</v>
          </cell>
          <cell r="C239" t="str">
            <v/>
          </cell>
          <cell r="D239">
            <v>1</v>
          </cell>
          <cell r="E239" t="str">
            <v>InstantDeath</v>
          </cell>
          <cell r="H239" t="str">
            <v/>
          </cell>
          <cell r="I239">
            <v>-1</v>
          </cell>
          <cell r="J239">
            <v>7.4999999999999997E-2</v>
          </cell>
          <cell r="O239" t="str">
            <v/>
          </cell>
          <cell r="S239" t="str">
            <v/>
          </cell>
        </row>
        <row r="240">
          <cell r="A240" t="str">
            <v>LP_InstantKill_02</v>
          </cell>
          <cell r="B240" t="str">
            <v>LP_InstantKill</v>
          </cell>
          <cell r="C240" t="str">
            <v/>
          </cell>
          <cell r="D240">
            <v>2</v>
          </cell>
          <cell r="E240" t="str">
            <v>InstantDeath</v>
          </cell>
          <cell r="H240" t="str">
            <v/>
          </cell>
          <cell r="I240">
            <v>-1</v>
          </cell>
          <cell r="J240">
            <v>0.15</v>
          </cell>
          <cell r="O240" t="str">
            <v/>
          </cell>
          <cell r="S240" t="str">
            <v/>
          </cell>
        </row>
        <row r="241">
          <cell r="A241" t="str">
            <v>LP_InstantKill_03</v>
          </cell>
          <cell r="B241" t="str">
            <v>LP_InstantKill</v>
          </cell>
          <cell r="C241" t="str">
            <v/>
          </cell>
          <cell r="D241">
            <v>3</v>
          </cell>
          <cell r="E241" t="str">
            <v>InstantDeath</v>
          </cell>
          <cell r="H241" t="str">
            <v/>
          </cell>
          <cell r="I241">
            <v>-1</v>
          </cell>
          <cell r="J241">
            <v>0.22500000000000001</v>
          </cell>
          <cell r="O241" t="str">
            <v/>
          </cell>
          <cell r="S241" t="str">
            <v/>
          </cell>
        </row>
        <row r="242">
          <cell r="A242" t="str">
            <v>LP_InstantKill_04</v>
          </cell>
          <cell r="B242" t="str">
            <v>LP_InstantKill</v>
          </cell>
          <cell r="C242" t="str">
            <v/>
          </cell>
          <cell r="D242">
            <v>4</v>
          </cell>
          <cell r="E242" t="str">
            <v>InstantDeath</v>
          </cell>
          <cell r="H242" t="str">
            <v/>
          </cell>
          <cell r="I242">
            <v>-1</v>
          </cell>
          <cell r="J242">
            <v>0.3</v>
          </cell>
          <cell r="O242" t="str">
            <v/>
          </cell>
          <cell r="S242" t="str">
            <v/>
          </cell>
        </row>
        <row r="243">
          <cell r="A243" t="str">
            <v>LP_InstantKill_05</v>
          </cell>
          <cell r="B243" t="str">
            <v>LP_InstantKill</v>
          </cell>
          <cell r="C243" t="str">
            <v/>
          </cell>
          <cell r="D243">
            <v>5</v>
          </cell>
          <cell r="E243" t="str">
            <v>InstantDeath</v>
          </cell>
          <cell r="H243" t="str">
            <v/>
          </cell>
          <cell r="I243">
            <v>-1</v>
          </cell>
          <cell r="J243">
            <v>0.375</v>
          </cell>
          <cell r="O243" t="str">
            <v/>
          </cell>
          <cell r="S243" t="str">
            <v/>
          </cell>
        </row>
        <row r="244">
          <cell r="A244" t="str">
            <v>LP_InstantKill_06</v>
          </cell>
          <cell r="B244" t="str">
            <v>LP_InstantKill</v>
          </cell>
          <cell r="C244" t="str">
            <v/>
          </cell>
          <cell r="D244">
            <v>6</v>
          </cell>
          <cell r="E244" t="str">
            <v>InstantDeath</v>
          </cell>
          <cell r="H244" t="str">
            <v/>
          </cell>
          <cell r="I244">
            <v>-1</v>
          </cell>
          <cell r="J244">
            <v>0.45</v>
          </cell>
          <cell r="O244" t="str">
            <v/>
          </cell>
          <cell r="S244" t="str">
            <v/>
          </cell>
        </row>
        <row r="245">
          <cell r="A245" t="str">
            <v>LP_InstantKill_07</v>
          </cell>
          <cell r="B245" t="str">
            <v>LP_InstantKill</v>
          </cell>
          <cell r="C245" t="str">
            <v/>
          </cell>
          <cell r="D245">
            <v>7</v>
          </cell>
          <cell r="E245" t="str">
            <v>InstantDeath</v>
          </cell>
          <cell r="H245" t="str">
            <v/>
          </cell>
          <cell r="I245">
            <v>-1</v>
          </cell>
          <cell r="J245">
            <v>0.52500000000000002</v>
          </cell>
          <cell r="O245" t="str">
            <v/>
          </cell>
          <cell r="S245" t="str">
            <v/>
          </cell>
        </row>
        <row r="246">
          <cell r="A246" t="str">
            <v>LP_InstantKill_08</v>
          </cell>
          <cell r="B246" t="str">
            <v>LP_InstantKill</v>
          </cell>
          <cell r="C246" t="str">
            <v/>
          </cell>
          <cell r="D246">
            <v>8</v>
          </cell>
          <cell r="E246" t="str">
            <v>InstantDeath</v>
          </cell>
          <cell r="H246" t="str">
            <v/>
          </cell>
          <cell r="I246">
            <v>-1</v>
          </cell>
          <cell r="J246">
            <v>0.6</v>
          </cell>
          <cell r="O246" t="str">
            <v/>
          </cell>
          <cell r="S246" t="str">
            <v/>
          </cell>
        </row>
        <row r="247">
          <cell r="A247" t="str">
            <v>LP_InstantKill_09</v>
          </cell>
          <cell r="B247" t="str">
            <v>LP_InstantKill</v>
          </cell>
          <cell r="C247" t="str">
            <v/>
          </cell>
          <cell r="D247">
            <v>9</v>
          </cell>
          <cell r="E247" t="str">
            <v>InstantDeath</v>
          </cell>
          <cell r="H247" t="str">
            <v/>
          </cell>
          <cell r="I247">
            <v>-1</v>
          </cell>
          <cell r="J247">
            <v>0.67500000000000004</v>
          </cell>
          <cell r="O247" t="str">
            <v/>
          </cell>
          <cell r="S247" t="str">
            <v/>
          </cell>
        </row>
        <row r="248">
          <cell r="A248" t="str">
            <v>LP_InstantKillBetter_01</v>
          </cell>
          <cell r="B248" t="str">
            <v>LP_InstantKillBetter</v>
          </cell>
          <cell r="C248" t="str">
            <v/>
          </cell>
          <cell r="D248">
            <v>1</v>
          </cell>
          <cell r="E248" t="str">
            <v>InstantDeath</v>
          </cell>
          <cell r="H248" t="str">
            <v/>
          </cell>
          <cell r="I248">
            <v>-1</v>
          </cell>
          <cell r="J248">
            <v>0.15</v>
          </cell>
          <cell r="O248" t="str">
            <v/>
          </cell>
          <cell r="S248" t="str">
            <v/>
          </cell>
        </row>
        <row r="249">
          <cell r="A249" t="str">
            <v>LP_InstantKillBetter_02</v>
          </cell>
          <cell r="B249" t="str">
            <v>LP_InstantKillBetter</v>
          </cell>
          <cell r="C249" t="str">
            <v/>
          </cell>
          <cell r="D249">
            <v>2</v>
          </cell>
          <cell r="E249" t="str">
            <v>InstantDeath</v>
          </cell>
          <cell r="H249" t="str">
            <v/>
          </cell>
          <cell r="I249">
            <v>-1</v>
          </cell>
          <cell r="J249">
            <v>0.3</v>
          </cell>
          <cell r="O249" t="str">
            <v/>
          </cell>
          <cell r="S249" t="str">
            <v/>
          </cell>
        </row>
        <row r="250">
          <cell r="A250" t="str">
            <v>LP_InstantKillBetter_03</v>
          </cell>
          <cell r="B250" t="str">
            <v>LP_InstantKillBetter</v>
          </cell>
          <cell r="C250" t="str">
            <v/>
          </cell>
          <cell r="D250">
            <v>3</v>
          </cell>
          <cell r="E250" t="str">
            <v>InstantDeath</v>
          </cell>
          <cell r="H250" t="str">
            <v/>
          </cell>
          <cell r="I250">
            <v>-1</v>
          </cell>
          <cell r="J250">
            <v>0.45</v>
          </cell>
          <cell r="O250" t="str">
            <v/>
          </cell>
          <cell r="S250" t="str">
            <v/>
          </cell>
        </row>
        <row r="251">
          <cell r="A251" t="str">
            <v>LP_InstantKillBetter_04</v>
          </cell>
          <cell r="B251" t="str">
            <v>LP_InstantKillBetter</v>
          </cell>
          <cell r="C251" t="str">
            <v/>
          </cell>
          <cell r="D251">
            <v>4</v>
          </cell>
          <cell r="E251" t="str">
            <v>InstantDeath</v>
          </cell>
          <cell r="H251" t="str">
            <v/>
          </cell>
          <cell r="I251">
            <v>-1</v>
          </cell>
          <cell r="J251">
            <v>0.6</v>
          </cell>
          <cell r="O251" t="str">
            <v/>
          </cell>
          <cell r="S251" t="str">
            <v/>
          </cell>
        </row>
        <row r="252">
          <cell r="A252" t="str">
            <v>LP_InstantKillBetter_05</v>
          </cell>
          <cell r="B252" t="str">
            <v>LP_InstantKillBetter</v>
          </cell>
          <cell r="C252" t="str">
            <v/>
          </cell>
          <cell r="D252">
            <v>5</v>
          </cell>
          <cell r="E252" t="str">
            <v>InstantDeath</v>
          </cell>
          <cell r="H252" t="str">
            <v/>
          </cell>
          <cell r="I252">
            <v>-1</v>
          </cell>
          <cell r="J252">
            <v>0.75</v>
          </cell>
          <cell r="O252" t="str">
            <v/>
          </cell>
          <cell r="S252" t="str">
            <v/>
          </cell>
        </row>
        <row r="253">
          <cell r="A253" t="str">
            <v>LP_ImmortalWill_01</v>
          </cell>
          <cell r="B253" t="str">
            <v>LP_ImmortalWill</v>
          </cell>
          <cell r="C253" t="str">
            <v/>
          </cell>
          <cell r="D253">
            <v>1</v>
          </cell>
          <cell r="E253" t="str">
            <v>ImmortalWill</v>
          </cell>
          <cell r="H253" t="str">
            <v/>
          </cell>
          <cell r="I253">
            <v>-1</v>
          </cell>
          <cell r="J253">
            <v>0.1</v>
          </cell>
          <cell r="O253" t="str">
            <v/>
          </cell>
          <cell r="S253" t="str">
            <v/>
          </cell>
        </row>
        <row r="254">
          <cell r="A254" t="str">
            <v>LP_ImmortalWill_02</v>
          </cell>
          <cell r="B254" t="str">
            <v>LP_ImmortalWill</v>
          </cell>
          <cell r="C254" t="str">
            <v/>
          </cell>
          <cell r="D254">
            <v>2</v>
          </cell>
          <cell r="E254" t="str">
            <v>ImmortalWill</v>
          </cell>
          <cell r="H254" t="str">
            <v/>
          </cell>
          <cell r="I254">
            <v>-1</v>
          </cell>
          <cell r="J254">
            <v>0.2</v>
          </cell>
          <cell r="O254" t="str">
            <v/>
          </cell>
          <cell r="S254" t="str">
            <v/>
          </cell>
        </row>
        <row r="255">
          <cell r="A255" t="str">
            <v>LP_ImmortalWill_03</v>
          </cell>
          <cell r="B255" t="str">
            <v>LP_ImmortalWill</v>
          </cell>
          <cell r="C255" t="str">
            <v/>
          </cell>
          <cell r="D255">
            <v>3</v>
          </cell>
          <cell r="E255" t="str">
            <v>ImmortalWill</v>
          </cell>
          <cell r="H255" t="str">
            <v/>
          </cell>
          <cell r="I255">
            <v>-1</v>
          </cell>
          <cell r="J255">
            <v>0.3</v>
          </cell>
          <cell r="O255" t="str">
            <v/>
          </cell>
          <cell r="S255" t="str">
            <v/>
          </cell>
        </row>
        <row r="256">
          <cell r="A256" t="str">
            <v>LP_ImmortalWill_04</v>
          </cell>
          <cell r="B256" t="str">
            <v>LP_ImmortalWill</v>
          </cell>
          <cell r="C256" t="str">
            <v/>
          </cell>
          <cell r="D256">
            <v>4</v>
          </cell>
          <cell r="E256" t="str">
            <v>ImmortalWill</v>
          </cell>
          <cell r="H256" t="str">
            <v/>
          </cell>
          <cell r="I256">
            <v>-1</v>
          </cell>
          <cell r="J256">
            <v>0.4</v>
          </cell>
          <cell r="O256" t="str">
            <v/>
          </cell>
          <cell r="S256" t="str">
            <v/>
          </cell>
        </row>
        <row r="257">
          <cell r="A257" t="str">
            <v>LP_ImmortalWill_05</v>
          </cell>
          <cell r="B257" t="str">
            <v>LP_ImmortalWill</v>
          </cell>
          <cell r="C257" t="str">
            <v/>
          </cell>
          <cell r="D257">
            <v>5</v>
          </cell>
          <cell r="E257" t="str">
            <v>ImmortalWill</v>
          </cell>
          <cell r="H257" t="str">
            <v/>
          </cell>
          <cell r="I257">
            <v>-1</v>
          </cell>
          <cell r="J257">
            <v>0.5</v>
          </cell>
          <cell r="O257" t="str">
            <v/>
          </cell>
          <cell r="S257" t="str">
            <v/>
          </cell>
        </row>
        <row r="258">
          <cell r="A258" t="str">
            <v>LP_ImmortalWill_06</v>
          </cell>
          <cell r="B258" t="str">
            <v>LP_ImmortalWill</v>
          </cell>
          <cell r="C258" t="str">
            <v/>
          </cell>
          <cell r="D258">
            <v>6</v>
          </cell>
          <cell r="E258" t="str">
            <v>ImmortalWill</v>
          </cell>
          <cell r="H258" t="str">
            <v/>
          </cell>
          <cell r="I258">
            <v>-1</v>
          </cell>
          <cell r="J258">
            <v>0.6</v>
          </cell>
          <cell r="O258" t="str">
            <v/>
          </cell>
          <cell r="S258" t="str">
            <v/>
          </cell>
        </row>
        <row r="259">
          <cell r="A259" t="str">
            <v>LP_ImmortalWill_07</v>
          </cell>
          <cell r="B259" t="str">
            <v>LP_ImmortalWill</v>
          </cell>
          <cell r="C259" t="str">
            <v/>
          </cell>
          <cell r="D259">
            <v>7</v>
          </cell>
          <cell r="E259" t="str">
            <v>ImmortalWill</v>
          </cell>
          <cell r="H259" t="str">
            <v/>
          </cell>
          <cell r="I259">
            <v>-1</v>
          </cell>
          <cell r="J259">
            <v>0.7</v>
          </cell>
          <cell r="O259" t="str">
            <v/>
          </cell>
          <cell r="S259" t="str">
            <v/>
          </cell>
        </row>
        <row r="260">
          <cell r="A260" t="str">
            <v>LP_ImmortalWill_08</v>
          </cell>
          <cell r="B260" t="str">
            <v>LP_ImmortalWill</v>
          </cell>
          <cell r="C260" t="str">
            <v/>
          </cell>
          <cell r="D260">
            <v>8</v>
          </cell>
          <cell r="E260" t="str">
            <v>ImmortalWill</v>
          </cell>
          <cell r="H260" t="str">
            <v/>
          </cell>
          <cell r="I260">
            <v>-1</v>
          </cell>
          <cell r="J260">
            <v>0.8</v>
          </cell>
          <cell r="O260" t="str">
            <v/>
          </cell>
          <cell r="S260" t="str">
            <v/>
          </cell>
        </row>
        <row r="261">
          <cell r="A261" t="str">
            <v>LP_ImmortalWill_09</v>
          </cell>
          <cell r="B261" t="str">
            <v>LP_ImmortalWill</v>
          </cell>
          <cell r="C261" t="str">
            <v/>
          </cell>
          <cell r="D261">
            <v>9</v>
          </cell>
          <cell r="E261" t="str">
            <v>ImmortalWill</v>
          </cell>
          <cell r="H261" t="str">
            <v/>
          </cell>
          <cell r="I261">
            <v>-1</v>
          </cell>
          <cell r="J261">
            <v>0.9</v>
          </cell>
          <cell r="O261" t="str">
            <v/>
          </cell>
          <cell r="S261" t="str">
            <v/>
          </cell>
        </row>
        <row r="262">
          <cell r="A262" t="str">
            <v>LP_ImmortalWillBetter_01</v>
          </cell>
          <cell r="B262" t="str">
            <v>LP_ImmortalWillBetter</v>
          </cell>
          <cell r="C262" t="str">
            <v/>
          </cell>
          <cell r="D262">
            <v>1</v>
          </cell>
          <cell r="E262" t="str">
            <v>ImmortalWill</v>
          </cell>
          <cell r="H262" t="str">
            <v/>
          </cell>
          <cell r="I262">
            <v>-1</v>
          </cell>
          <cell r="J262">
            <v>0.2</v>
          </cell>
          <cell r="O262" t="str">
            <v/>
          </cell>
          <cell r="S262" t="str">
            <v/>
          </cell>
        </row>
        <row r="263">
          <cell r="A263" t="str">
            <v>LP_ImmortalWillBetter_02</v>
          </cell>
          <cell r="B263" t="str">
            <v>LP_ImmortalWillBetter</v>
          </cell>
          <cell r="C263" t="str">
            <v/>
          </cell>
          <cell r="D263">
            <v>2</v>
          </cell>
          <cell r="E263" t="str">
            <v>ImmortalWill</v>
          </cell>
          <cell r="H263" t="str">
            <v/>
          </cell>
          <cell r="I263">
            <v>-1</v>
          </cell>
          <cell r="J263">
            <v>0.4</v>
          </cell>
          <cell r="O263" t="str">
            <v/>
          </cell>
          <cell r="S263" t="str">
            <v/>
          </cell>
        </row>
        <row r="264">
          <cell r="A264" t="str">
            <v>LP_ImmortalWillBetter_03</v>
          </cell>
          <cell r="B264" t="str">
            <v>LP_ImmortalWillBetter</v>
          </cell>
          <cell r="C264" t="str">
            <v/>
          </cell>
          <cell r="D264">
            <v>3</v>
          </cell>
          <cell r="E264" t="str">
            <v>ImmortalWill</v>
          </cell>
          <cell r="H264" t="str">
            <v/>
          </cell>
          <cell r="I264">
            <v>-1</v>
          </cell>
          <cell r="J264">
            <v>0.6</v>
          </cell>
          <cell r="O264" t="str">
            <v/>
          </cell>
          <cell r="S264" t="str">
            <v/>
          </cell>
        </row>
        <row r="265">
          <cell r="A265" t="str">
            <v>LP_ImmortalWillBetter_04</v>
          </cell>
          <cell r="B265" t="str">
            <v>LP_ImmortalWillBetter</v>
          </cell>
          <cell r="C265" t="str">
            <v/>
          </cell>
          <cell r="D265">
            <v>4</v>
          </cell>
          <cell r="E265" t="str">
            <v>ImmortalWill</v>
          </cell>
          <cell r="H265" t="str">
            <v/>
          </cell>
          <cell r="I265">
            <v>-1</v>
          </cell>
          <cell r="J265">
            <v>0.8</v>
          </cell>
          <cell r="O265" t="str">
            <v/>
          </cell>
          <cell r="S265" t="str">
            <v/>
          </cell>
        </row>
        <row r="266">
          <cell r="A266" t="str">
            <v>LP_ImmortalWillBetter_05</v>
          </cell>
          <cell r="B266" t="str">
            <v>LP_ImmortalWillBetter</v>
          </cell>
          <cell r="C266" t="str">
            <v/>
          </cell>
          <cell r="D266">
            <v>5</v>
          </cell>
          <cell r="E266" t="str">
            <v>ImmortalWill</v>
          </cell>
          <cell r="H266" t="str">
            <v/>
          </cell>
          <cell r="I266">
            <v>-1</v>
          </cell>
          <cell r="J266">
            <v>1</v>
          </cell>
          <cell r="O266" t="str">
            <v/>
          </cell>
          <cell r="S266" t="str">
            <v/>
          </cell>
        </row>
        <row r="267">
          <cell r="A267" t="str">
            <v>LP_HealAreaOnEncounter_01</v>
          </cell>
          <cell r="B267" t="str">
            <v>LP_HealAreaOnEncounter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OnStartStage</v>
          </cell>
          <cell r="S267">
            <v>1</v>
          </cell>
          <cell r="U267" t="str">
            <v>LP_HealAreaOnEncounter_CreateHit</v>
          </cell>
        </row>
        <row r="268">
          <cell r="A268" t="str">
            <v>LP_HealAreaOnEncounter_02</v>
          </cell>
          <cell r="B268" t="str">
            <v>LP_HealAreaOnEncounter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OnStartStage</v>
          </cell>
          <cell r="S268">
            <v>1</v>
          </cell>
          <cell r="U268" t="str">
            <v>LP_HealAreaOnEncounter_CreateHit</v>
          </cell>
        </row>
        <row r="269">
          <cell r="A269" t="str">
            <v>LP_HealAreaOnEncounter_03</v>
          </cell>
          <cell r="B269" t="str">
            <v>LP_HealAreaOnEncounter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OnStartStage</v>
          </cell>
          <cell r="S269">
            <v>1</v>
          </cell>
          <cell r="U269" t="str">
            <v>LP_HealAreaOnEncounter_CreateHit</v>
          </cell>
        </row>
        <row r="270">
          <cell r="A270" t="str">
            <v>LP_HealAreaOnEncounter_04</v>
          </cell>
          <cell r="B270" t="str">
            <v>LP_HealAreaOnEncounter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OnStartStage</v>
          </cell>
          <cell r="S270">
            <v>1</v>
          </cell>
          <cell r="U270" t="str">
            <v>LP_HealAreaOnEncounter_CreateHit</v>
          </cell>
        </row>
        <row r="271">
          <cell r="A271" t="str">
            <v>LP_HealAreaOnEncounter_05</v>
          </cell>
          <cell r="B271" t="str">
            <v>LP_HealAreaOnEncounter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OnStartStage</v>
          </cell>
          <cell r="S271">
            <v>1</v>
          </cell>
          <cell r="U271" t="str">
            <v>LP_HealAreaOnEncounter_CreateHit</v>
          </cell>
        </row>
        <row r="272">
          <cell r="A272" t="str">
            <v>LP_HealAreaOnEncounter_06</v>
          </cell>
          <cell r="B272" t="str">
            <v>LP_HealAreaOnEncounter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OnStartStage</v>
          </cell>
          <cell r="S272">
            <v>1</v>
          </cell>
          <cell r="U272" t="str">
            <v>LP_HealAreaOnEncounter_CreateHit</v>
          </cell>
        </row>
        <row r="273">
          <cell r="A273" t="str">
            <v>LP_HealAreaOnEncounter_CreateHit_01</v>
          </cell>
          <cell r="B273" t="str">
            <v>LP_HealAreaOnEncounter_CreateHit</v>
          </cell>
          <cell r="C273" t="str">
            <v/>
          </cell>
          <cell r="D273">
            <v>1</v>
          </cell>
          <cell r="E273" t="str">
            <v>CreateHitObject</v>
          </cell>
          <cell r="H273" t="str">
            <v/>
          </cell>
          <cell r="O273" t="str">
            <v/>
          </cell>
          <cell r="S273" t="str">
            <v/>
          </cell>
          <cell r="T273" t="str">
            <v>HealAreaHitObjectInfo</v>
          </cell>
        </row>
        <row r="274">
          <cell r="A274" t="str">
            <v>LP_HealAreaOnEncounter_CreateHit_02</v>
          </cell>
          <cell r="B274" t="str">
            <v>LP_HealAreaOnEncounter_CreateHit</v>
          </cell>
          <cell r="C274" t="str">
            <v/>
          </cell>
          <cell r="D274">
            <v>2</v>
          </cell>
          <cell r="E274" t="str">
            <v>CreateHitObject</v>
          </cell>
          <cell r="H274" t="str">
            <v/>
          </cell>
          <cell r="O274" t="str">
            <v/>
          </cell>
          <cell r="S274" t="str">
            <v/>
          </cell>
          <cell r="T274" t="str">
            <v>HealAreaHitObjectInfo</v>
          </cell>
        </row>
        <row r="275">
          <cell r="A275" t="str">
            <v>LP_HealAreaOnEncounter_CreateHit_03</v>
          </cell>
          <cell r="B275" t="str">
            <v>LP_HealAreaOnEncounter_CreateHit</v>
          </cell>
          <cell r="C275" t="str">
            <v/>
          </cell>
          <cell r="D275">
            <v>3</v>
          </cell>
          <cell r="E275" t="str">
            <v>CreateHitObject</v>
          </cell>
          <cell r="H275" t="str">
            <v/>
          </cell>
          <cell r="O275" t="str">
            <v/>
          </cell>
          <cell r="S275" t="str">
            <v/>
          </cell>
          <cell r="T275" t="str">
            <v>HealAreaHitObjectInfo</v>
          </cell>
        </row>
        <row r="276">
          <cell r="A276" t="str">
            <v>LP_HealAreaOnEncounter_CreateHit_04</v>
          </cell>
          <cell r="B276" t="str">
            <v>LP_HealAreaOnEncounter_CreateHit</v>
          </cell>
          <cell r="C276" t="str">
            <v/>
          </cell>
          <cell r="D276">
            <v>4</v>
          </cell>
          <cell r="E276" t="str">
            <v>CreateHitObject</v>
          </cell>
          <cell r="H276" t="str">
            <v/>
          </cell>
          <cell r="O276" t="str">
            <v/>
          </cell>
          <cell r="S276" t="str">
            <v/>
          </cell>
          <cell r="T276" t="str">
            <v>HealAreaHitObjectInfo</v>
          </cell>
        </row>
        <row r="277">
          <cell r="A277" t="str">
            <v>LP_HealAreaOnEncounter_CreateHit_05</v>
          </cell>
          <cell r="B277" t="str">
            <v>LP_HealAreaOnEncounter_CreateHit</v>
          </cell>
          <cell r="C277" t="str">
            <v/>
          </cell>
          <cell r="D277">
            <v>5</v>
          </cell>
          <cell r="E277" t="str">
            <v>CreateHitObject</v>
          </cell>
          <cell r="H277" t="str">
            <v/>
          </cell>
          <cell r="O277" t="str">
            <v/>
          </cell>
          <cell r="S277" t="str">
            <v/>
          </cell>
          <cell r="T277" t="str">
            <v>HealAreaHitObjectInfo</v>
          </cell>
        </row>
        <row r="278">
          <cell r="A278" t="str">
            <v>LP_HealAreaOnEncounter_CreateHit_06</v>
          </cell>
          <cell r="B278" t="str">
            <v>LP_HealAreaOnEncounter_CreateHit</v>
          </cell>
          <cell r="C278" t="str">
            <v/>
          </cell>
          <cell r="D278">
            <v>6</v>
          </cell>
          <cell r="E278" t="str">
            <v>CreateHitObject</v>
          </cell>
          <cell r="H278" t="str">
            <v/>
          </cell>
          <cell r="O278" t="str">
            <v/>
          </cell>
          <cell r="S278" t="str">
            <v/>
          </cell>
          <cell r="T278" t="str">
            <v>HealAreaHitObjectInfo</v>
          </cell>
        </row>
        <row r="279">
          <cell r="A279" t="str">
            <v>LP_HealAreaOnEncounter_CH_Heal_01</v>
          </cell>
          <cell r="B279" t="str">
            <v>LP_HealAreaOnEncounter_CH_Heal</v>
          </cell>
          <cell r="C279" t="str">
            <v/>
          </cell>
          <cell r="D279">
            <v>1</v>
          </cell>
          <cell r="E279" t="str">
            <v>Heal</v>
          </cell>
          <cell r="H279" t="str">
            <v/>
          </cell>
          <cell r="K279">
            <v>2.5000000000000001E-2</v>
          </cell>
          <cell r="O279" t="str">
            <v/>
          </cell>
          <cell r="S279" t="str">
            <v/>
          </cell>
        </row>
        <row r="280">
          <cell r="A280" t="str">
            <v>LP_HealAreaOnEncounter_CH_Heal_02</v>
          </cell>
          <cell r="B280" t="str">
            <v>LP_HealAreaOnEncounter_CH_Heal</v>
          </cell>
          <cell r="C280" t="str">
            <v/>
          </cell>
          <cell r="D280">
            <v>2</v>
          </cell>
          <cell r="E280" t="str">
            <v>Heal</v>
          </cell>
          <cell r="H280" t="str">
            <v/>
          </cell>
          <cell r="K280">
            <v>0.03</v>
          </cell>
          <cell r="O280" t="str">
            <v/>
          </cell>
          <cell r="S280" t="str">
            <v/>
          </cell>
        </row>
        <row r="281">
          <cell r="A281" t="str">
            <v>LP_HealAreaOnEncounter_CH_Heal_03</v>
          </cell>
          <cell r="B281" t="str">
            <v>LP_HealAreaOnEncounter_CH_Heal</v>
          </cell>
          <cell r="C281" t="str">
            <v/>
          </cell>
          <cell r="D281">
            <v>3</v>
          </cell>
          <cell r="E281" t="str">
            <v>Heal</v>
          </cell>
          <cell r="H281" t="str">
            <v/>
          </cell>
          <cell r="K281">
            <v>3.5000000000000003E-2</v>
          </cell>
          <cell r="O281" t="str">
            <v/>
          </cell>
          <cell r="S281" t="str">
            <v/>
          </cell>
        </row>
        <row r="282">
          <cell r="A282" t="str">
            <v>LP_HealAreaOnEncounter_CH_Heal_04</v>
          </cell>
          <cell r="B282" t="str">
            <v>LP_HealAreaOnEncounter_CH_Heal</v>
          </cell>
          <cell r="C282" t="str">
            <v/>
          </cell>
          <cell r="D282">
            <v>4</v>
          </cell>
          <cell r="E282" t="str">
            <v>Heal</v>
          </cell>
          <cell r="H282" t="str">
            <v/>
          </cell>
          <cell r="K282">
            <v>0.04</v>
          </cell>
          <cell r="O282" t="str">
            <v/>
          </cell>
          <cell r="S282" t="str">
            <v/>
          </cell>
        </row>
        <row r="283">
          <cell r="A283" t="str">
            <v>LP_HealAreaOnEncounter_CH_Heal_05</v>
          </cell>
          <cell r="B283" t="str">
            <v>LP_HealAreaOnEncounter_CH_Heal</v>
          </cell>
          <cell r="C283" t="str">
            <v/>
          </cell>
          <cell r="D283">
            <v>5</v>
          </cell>
          <cell r="E283" t="str">
            <v>Heal</v>
          </cell>
          <cell r="H283" t="str">
            <v/>
          </cell>
          <cell r="K283">
            <v>4.4999999999999998E-2</v>
          </cell>
          <cell r="O283" t="str">
            <v/>
          </cell>
          <cell r="S283" t="str">
            <v/>
          </cell>
        </row>
        <row r="284">
          <cell r="A284" t="str">
            <v>LP_HealAreaOnEncounter_CH_Heal_06</v>
          </cell>
          <cell r="B284" t="str">
            <v>LP_HealAreaOnEncounter_CH_Heal</v>
          </cell>
          <cell r="C284" t="str">
            <v/>
          </cell>
          <cell r="D284">
            <v>6</v>
          </cell>
          <cell r="E284" t="str">
            <v>Heal</v>
          </cell>
          <cell r="H284" t="str">
            <v/>
          </cell>
          <cell r="K284">
            <v>0.05</v>
          </cell>
          <cell r="O284" t="str">
            <v/>
          </cell>
          <cell r="S284" t="str">
            <v/>
          </cell>
        </row>
        <row r="285">
          <cell r="A285" t="str">
            <v>LP_MoveSpeedUpOnAttacked_01</v>
          </cell>
          <cell r="B285" t="str">
            <v>LP_MoveSpeedUpOnAttacked</v>
          </cell>
          <cell r="C285" t="str">
            <v/>
          </cell>
          <cell r="D285">
            <v>1</v>
          </cell>
          <cell r="E285" t="str">
            <v>CallAffectorValue</v>
          </cell>
          <cell r="H285" t="str">
            <v/>
          </cell>
          <cell r="I285">
            <v>-1</v>
          </cell>
          <cell r="O285" t="str">
            <v/>
          </cell>
          <cell r="Q285" t="str">
            <v>OnDamage</v>
          </cell>
          <cell r="S285">
            <v>4</v>
          </cell>
          <cell r="U285" t="str">
            <v>LP_MoveSpeedUpOnAttacked_Move</v>
          </cell>
        </row>
        <row r="286">
          <cell r="A286" t="str">
            <v>LP_MoveSpeedUpOnAttacked_02</v>
          </cell>
          <cell r="B286" t="str">
            <v>LP_MoveSpeedUpOnAttacked</v>
          </cell>
          <cell r="C286" t="str">
            <v/>
          </cell>
          <cell r="D286">
            <v>2</v>
          </cell>
          <cell r="E286" t="str">
            <v>CallAffectorValue</v>
          </cell>
          <cell r="H286" t="str">
            <v/>
          </cell>
          <cell r="I286">
            <v>-1</v>
          </cell>
          <cell r="O286" t="str">
            <v/>
          </cell>
          <cell r="Q286" t="str">
            <v>OnDamage</v>
          </cell>
          <cell r="S286">
            <v>4</v>
          </cell>
          <cell r="U286" t="str">
            <v>LP_MoveSpeedUpOnAttacked_Move</v>
          </cell>
        </row>
        <row r="287">
          <cell r="A287" t="str">
            <v>LP_MoveSpeedUpOnAttacked_03</v>
          </cell>
          <cell r="B287" t="str">
            <v>LP_MoveSpeedUpOnAttacked</v>
          </cell>
          <cell r="C287" t="str">
            <v/>
          </cell>
          <cell r="D287">
            <v>3</v>
          </cell>
          <cell r="E287" t="str">
            <v>CallAffectorValue</v>
          </cell>
          <cell r="H287" t="str">
            <v/>
          </cell>
          <cell r="I287">
            <v>-1</v>
          </cell>
          <cell r="O287" t="str">
            <v/>
          </cell>
          <cell r="Q287" t="str">
            <v>OnDamage</v>
          </cell>
          <cell r="S287">
            <v>4</v>
          </cell>
          <cell r="U287" t="str">
            <v>LP_MoveSpeedUpOnAttacked_Move</v>
          </cell>
        </row>
        <row r="288">
          <cell r="A288" t="str">
            <v>LP_MoveSpeedUpOnAttacked_04</v>
          </cell>
          <cell r="B288" t="str">
            <v>LP_MoveSpeedUpOnAttacked</v>
          </cell>
          <cell r="C288" t="str">
            <v/>
          </cell>
          <cell r="D288">
            <v>4</v>
          </cell>
          <cell r="E288" t="str">
            <v>CallAffectorValue</v>
          </cell>
          <cell r="H288" t="str">
            <v/>
          </cell>
          <cell r="I288">
            <v>-1</v>
          </cell>
          <cell r="O288" t="str">
            <v/>
          </cell>
          <cell r="Q288" t="str">
            <v>OnDamage</v>
          </cell>
          <cell r="S288">
            <v>4</v>
          </cell>
          <cell r="U288" t="str">
            <v>LP_MoveSpeedUpOnAttacked_Move</v>
          </cell>
        </row>
        <row r="289">
          <cell r="A289" t="str">
            <v>LP_MoveSpeedUpOnAttacked_05</v>
          </cell>
          <cell r="B289" t="str">
            <v>LP_MoveSpeedUpOnAttacked</v>
          </cell>
          <cell r="C289" t="str">
            <v/>
          </cell>
          <cell r="D289">
            <v>5</v>
          </cell>
          <cell r="E289" t="str">
            <v>CallAffectorValue</v>
          </cell>
          <cell r="H289" t="str">
            <v/>
          </cell>
          <cell r="I289">
            <v>-1</v>
          </cell>
          <cell r="O289" t="str">
            <v/>
          </cell>
          <cell r="Q289" t="str">
            <v>OnDamage</v>
          </cell>
          <cell r="S289">
            <v>4</v>
          </cell>
          <cell r="U289" t="str">
            <v>LP_MoveSpeedUpOnAttacked_Move</v>
          </cell>
        </row>
        <row r="290">
          <cell r="A290" t="str">
            <v>LP_MoveSpeedUpOnAttacked_06</v>
          </cell>
          <cell r="B290" t="str">
            <v>LP_MoveSpeedUpOnAttacked</v>
          </cell>
          <cell r="C290" t="str">
            <v/>
          </cell>
          <cell r="D290">
            <v>6</v>
          </cell>
          <cell r="E290" t="str">
            <v>CallAffectorValue</v>
          </cell>
          <cell r="H290" t="str">
            <v/>
          </cell>
          <cell r="I290">
            <v>-1</v>
          </cell>
          <cell r="O290" t="str">
            <v/>
          </cell>
          <cell r="Q290" t="str">
            <v>OnDamage</v>
          </cell>
          <cell r="S290">
            <v>4</v>
          </cell>
          <cell r="U290" t="str">
            <v>LP_MoveSpeedUpOnAttacked_Move</v>
          </cell>
        </row>
        <row r="291">
          <cell r="A291" t="str">
            <v>LP_MoveSpeedUpOnAttacked_Move_01</v>
          </cell>
          <cell r="B291" t="str">
            <v>LP_MoveSpeedUpOnAttacked_Move</v>
          </cell>
          <cell r="C291" t="str">
            <v/>
          </cell>
          <cell r="D291">
            <v>1</v>
          </cell>
          <cell r="E291" t="str">
            <v>ChangeActorStatus</v>
          </cell>
          <cell r="H291" t="str">
            <v/>
          </cell>
          <cell r="I291">
            <v>5</v>
          </cell>
          <cell r="J291">
            <v>0.25</v>
          </cell>
          <cell r="M291" t="str">
            <v>MoveSpeedAddRate</v>
          </cell>
          <cell r="O291">
            <v>10</v>
          </cell>
          <cell r="R291">
            <v>1</v>
          </cell>
          <cell r="S291">
            <v>1</v>
          </cell>
          <cell r="W291" t="str">
            <v>P_AMFX03_shockwave</v>
          </cell>
        </row>
        <row r="292">
          <cell r="A292" t="str">
            <v>LP_MoveSpeedUpOnAttacked_Move_02</v>
          </cell>
          <cell r="B292" t="str">
            <v>LP_MoveSpeedUpOnAttacked_Move</v>
          </cell>
          <cell r="C292" t="str">
            <v/>
          </cell>
          <cell r="D292">
            <v>2</v>
          </cell>
          <cell r="E292" t="str">
            <v>ChangeActorStatus</v>
          </cell>
          <cell r="H292" t="str">
            <v/>
          </cell>
          <cell r="I292">
            <v>7</v>
          </cell>
          <cell r="J292">
            <v>0.3</v>
          </cell>
          <cell r="M292" t="str">
            <v>MoveSpeedAddRate</v>
          </cell>
          <cell r="O292">
            <v>10</v>
          </cell>
          <cell r="R292">
            <v>1</v>
          </cell>
          <cell r="S292">
            <v>1</v>
          </cell>
          <cell r="W292" t="str">
            <v>P_AMFX03_shockwave</v>
          </cell>
        </row>
        <row r="293">
          <cell r="A293" t="str">
            <v>LP_MoveSpeedUpOnAttacked_Move_03</v>
          </cell>
          <cell r="B293" t="str">
            <v>LP_MoveSpeedUpOnAttacked_Move</v>
          </cell>
          <cell r="C293" t="str">
            <v/>
          </cell>
          <cell r="D293">
            <v>3</v>
          </cell>
          <cell r="E293" t="str">
            <v>ChangeActorStatus</v>
          </cell>
          <cell r="H293" t="str">
            <v/>
          </cell>
          <cell r="I293">
            <v>9</v>
          </cell>
          <cell r="J293">
            <v>0.35</v>
          </cell>
          <cell r="M293" t="str">
            <v>MoveSpeedAddRate</v>
          </cell>
          <cell r="O293">
            <v>10</v>
          </cell>
          <cell r="R293">
            <v>1</v>
          </cell>
          <cell r="S293">
            <v>1</v>
          </cell>
          <cell r="W293" t="str">
            <v>P_AMFX03_shockwave</v>
          </cell>
        </row>
        <row r="294">
          <cell r="A294" t="str">
            <v>LP_MoveSpeedUpOnAttacked_Move_04</v>
          </cell>
          <cell r="B294" t="str">
            <v>LP_MoveSpeedUpOnAttacked_Move</v>
          </cell>
          <cell r="C294" t="str">
            <v/>
          </cell>
          <cell r="D294">
            <v>4</v>
          </cell>
          <cell r="E294" t="str">
            <v>ChangeActorStatus</v>
          </cell>
          <cell r="H294" t="str">
            <v/>
          </cell>
          <cell r="I294">
            <v>11</v>
          </cell>
          <cell r="J294">
            <v>0.4</v>
          </cell>
          <cell r="M294" t="str">
            <v>MoveSpeedAddRate</v>
          </cell>
          <cell r="O294">
            <v>10</v>
          </cell>
          <cell r="R294">
            <v>1</v>
          </cell>
          <cell r="S294">
            <v>1</v>
          </cell>
          <cell r="W294" t="str">
            <v>P_AMFX03_shockwave</v>
          </cell>
        </row>
        <row r="295">
          <cell r="A295" t="str">
            <v>LP_MoveSpeedUpOnAttacked_Move_05</v>
          </cell>
          <cell r="B295" t="str">
            <v>LP_MoveSpeedUpOnAttacked_Move</v>
          </cell>
          <cell r="C295" t="str">
            <v/>
          </cell>
          <cell r="D295">
            <v>5</v>
          </cell>
          <cell r="E295" t="str">
            <v>ChangeActorStatus</v>
          </cell>
          <cell r="H295" t="str">
            <v/>
          </cell>
          <cell r="I295">
            <v>13</v>
          </cell>
          <cell r="J295">
            <v>0.45</v>
          </cell>
          <cell r="M295" t="str">
            <v>MoveSpeedAddRate</v>
          </cell>
          <cell r="O295">
            <v>10</v>
          </cell>
          <cell r="R295">
            <v>1</v>
          </cell>
          <cell r="S295">
            <v>1</v>
          </cell>
          <cell r="W295" t="str">
            <v>P_AMFX03_shockwave</v>
          </cell>
        </row>
        <row r="296">
          <cell r="A296" t="str">
            <v>LP_MoveSpeedUpOnAttacked_Move_06</v>
          </cell>
          <cell r="B296" t="str">
            <v>LP_MoveSpeedUpOnAttacked_Move</v>
          </cell>
          <cell r="C296" t="str">
            <v/>
          </cell>
          <cell r="D296">
            <v>6</v>
          </cell>
          <cell r="E296" t="str">
            <v>ChangeActorStatus</v>
          </cell>
          <cell r="H296" t="str">
            <v/>
          </cell>
          <cell r="I296">
            <v>15</v>
          </cell>
          <cell r="J296">
            <v>0.5</v>
          </cell>
          <cell r="M296" t="str">
            <v>MoveSpeedAddRate</v>
          </cell>
          <cell r="O296">
            <v>10</v>
          </cell>
          <cell r="R296">
            <v>1</v>
          </cell>
          <cell r="S296">
            <v>1</v>
          </cell>
          <cell r="W296" t="str">
            <v>P_AMFX03_shockwave</v>
          </cell>
        </row>
        <row r="297">
          <cell r="A297" t="str">
            <v>LP_MineOnMove_01</v>
          </cell>
          <cell r="B297" t="str">
            <v>LP_MineOnMove</v>
          </cell>
          <cell r="C297" t="str">
            <v/>
          </cell>
          <cell r="D297">
            <v>1</v>
          </cell>
          <cell r="E297" t="str">
            <v>CreateHitObjectMoving</v>
          </cell>
          <cell r="H297" t="str">
            <v/>
          </cell>
          <cell r="I297">
            <v>-1</v>
          </cell>
          <cell r="J297">
            <v>7</v>
          </cell>
          <cell r="O297" t="str">
            <v/>
          </cell>
          <cell r="S297" t="str">
            <v/>
          </cell>
          <cell r="T297" t="str">
            <v>MineHitObjectInfo</v>
          </cell>
        </row>
        <row r="298">
          <cell r="A298" t="str">
            <v>LP_MineOnMove_02</v>
          </cell>
          <cell r="B298" t="str">
            <v>LP_MineOnMove</v>
          </cell>
          <cell r="C298" t="str">
            <v/>
          </cell>
          <cell r="D298">
            <v>2</v>
          </cell>
          <cell r="E298" t="str">
            <v>CreateHitObjectMoving</v>
          </cell>
          <cell r="H298" t="str">
            <v/>
          </cell>
          <cell r="I298">
            <v>-1</v>
          </cell>
          <cell r="J298">
            <v>6.2</v>
          </cell>
          <cell r="O298" t="str">
            <v/>
          </cell>
          <cell r="S298" t="str">
            <v/>
          </cell>
          <cell r="T298" t="str">
            <v>MineHitObjectInfo</v>
          </cell>
        </row>
        <row r="299">
          <cell r="A299" t="str">
            <v>LP_MineOnMove_03</v>
          </cell>
          <cell r="B299" t="str">
            <v>LP_MineOnMove</v>
          </cell>
          <cell r="C299" t="str">
            <v/>
          </cell>
          <cell r="D299">
            <v>3</v>
          </cell>
          <cell r="E299" t="str">
            <v>CreateHitObjectMoving</v>
          </cell>
          <cell r="H299" t="str">
            <v/>
          </cell>
          <cell r="I299">
            <v>-1</v>
          </cell>
          <cell r="J299">
            <v>5.6</v>
          </cell>
          <cell r="O299" t="str">
            <v/>
          </cell>
          <cell r="S299" t="str">
            <v/>
          </cell>
          <cell r="T299" t="str">
            <v>MineHitObjectInfo</v>
          </cell>
        </row>
        <row r="300">
          <cell r="A300" t="str">
            <v>LP_MineOnMove_04</v>
          </cell>
          <cell r="B300" t="str">
            <v>LP_MineOnMove</v>
          </cell>
          <cell r="C300" t="str">
            <v/>
          </cell>
          <cell r="D300">
            <v>4</v>
          </cell>
          <cell r="E300" t="str">
            <v>CreateHitObjectMoving</v>
          </cell>
          <cell r="H300" t="str">
            <v/>
          </cell>
          <cell r="I300">
            <v>-1</v>
          </cell>
          <cell r="J300">
            <v>5.2</v>
          </cell>
          <cell r="O300" t="str">
            <v/>
          </cell>
          <cell r="S300" t="str">
            <v/>
          </cell>
          <cell r="T300" t="str">
            <v>MineHitObjectInfo</v>
          </cell>
        </row>
        <row r="301">
          <cell r="A301" t="str">
            <v>LP_MineOnMove_05</v>
          </cell>
          <cell r="B301" t="str">
            <v>LP_MineOnMove</v>
          </cell>
          <cell r="C301" t="str">
            <v/>
          </cell>
          <cell r="D301">
            <v>5</v>
          </cell>
          <cell r="E301" t="str">
            <v>CreateHitObjectMoving</v>
          </cell>
          <cell r="H301" t="str">
            <v/>
          </cell>
          <cell r="I301">
            <v>-1</v>
          </cell>
          <cell r="J301">
            <v>5</v>
          </cell>
          <cell r="O301" t="str">
            <v/>
          </cell>
          <cell r="S301" t="str">
            <v/>
          </cell>
          <cell r="T301" t="str">
            <v>MineHitObjectInfo</v>
          </cell>
        </row>
        <row r="302">
          <cell r="A302" t="str">
            <v>LP_MineOnMove_06</v>
          </cell>
          <cell r="B302" t="str">
            <v>LP_MineOnMove</v>
          </cell>
          <cell r="C302" t="str">
            <v/>
          </cell>
          <cell r="D302">
            <v>6</v>
          </cell>
          <cell r="E302" t="str">
            <v>CreateHitObjectMoving</v>
          </cell>
          <cell r="H302" t="str">
            <v/>
          </cell>
          <cell r="I302">
            <v>-1</v>
          </cell>
          <cell r="J302">
            <v>4.9000000000000004</v>
          </cell>
          <cell r="O302" t="str">
            <v/>
          </cell>
          <cell r="S302" t="str">
            <v/>
          </cell>
          <cell r="T302" t="str">
            <v>MineHitObjectInfo</v>
          </cell>
        </row>
        <row r="303">
          <cell r="A303" t="str">
            <v>LP_MineOnMove_Damage_01</v>
          </cell>
          <cell r="B303" t="str">
            <v>LP_MineOnMove_Damage</v>
          </cell>
          <cell r="C303" t="str">
            <v/>
          </cell>
          <cell r="D303">
            <v>1</v>
          </cell>
          <cell r="E303" t="str">
            <v>CollisionDamage</v>
          </cell>
          <cell r="H303" t="str">
            <v/>
          </cell>
          <cell r="I303">
            <v>2</v>
          </cell>
          <cell r="O303" t="str">
            <v/>
          </cell>
          <cell r="S303" t="str">
            <v/>
          </cell>
        </row>
        <row r="304">
          <cell r="A304" t="str">
            <v>LP_MineOnMove_Damage_02</v>
          </cell>
          <cell r="B304" t="str">
            <v>LP_MineOnMove_Damage</v>
          </cell>
          <cell r="C304" t="str">
            <v/>
          </cell>
          <cell r="D304">
            <v>2</v>
          </cell>
          <cell r="E304" t="str">
            <v>CollisionDamage</v>
          </cell>
          <cell r="H304" t="str">
            <v/>
          </cell>
          <cell r="I304">
            <v>4</v>
          </cell>
          <cell r="O304" t="str">
            <v/>
          </cell>
          <cell r="S304" t="str">
            <v/>
          </cell>
        </row>
        <row r="305">
          <cell r="A305" t="str">
            <v>LP_MineOnMove_Damage_03</v>
          </cell>
          <cell r="B305" t="str">
            <v>LP_MineOnMove_Damage</v>
          </cell>
          <cell r="C305" t="str">
            <v/>
          </cell>
          <cell r="D305">
            <v>3</v>
          </cell>
          <cell r="E305" t="str">
            <v>CollisionDamage</v>
          </cell>
          <cell r="H305" t="str">
            <v/>
          </cell>
          <cell r="I305">
            <v>6</v>
          </cell>
          <cell r="O305" t="str">
            <v/>
          </cell>
          <cell r="S305" t="str">
            <v/>
          </cell>
        </row>
        <row r="306">
          <cell r="A306" t="str">
            <v>LP_MineOnMove_Damage_04</v>
          </cell>
          <cell r="B306" t="str">
            <v>LP_MineOnMove_Damage</v>
          </cell>
          <cell r="C306" t="str">
            <v/>
          </cell>
          <cell r="D306">
            <v>4</v>
          </cell>
          <cell r="E306" t="str">
            <v>CollisionDamage</v>
          </cell>
          <cell r="H306" t="str">
            <v/>
          </cell>
          <cell r="I306">
            <v>8</v>
          </cell>
          <cell r="O306" t="str">
            <v/>
          </cell>
          <cell r="S306" t="str">
            <v/>
          </cell>
        </row>
        <row r="307">
          <cell r="A307" t="str">
            <v>LP_MineOnMove_Damage_05</v>
          </cell>
          <cell r="B307" t="str">
            <v>LP_MineOnMove_Damage</v>
          </cell>
          <cell r="C307" t="str">
            <v/>
          </cell>
          <cell r="D307">
            <v>5</v>
          </cell>
          <cell r="E307" t="str">
            <v>CollisionDamage</v>
          </cell>
          <cell r="H307" t="str">
            <v/>
          </cell>
          <cell r="I307">
            <v>10</v>
          </cell>
          <cell r="O307" t="str">
            <v/>
          </cell>
          <cell r="S307" t="str">
            <v/>
          </cell>
        </row>
        <row r="308">
          <cell r="A308" t="str">
            <v>LP_MineOnMove_Damage_06</v>
          </cell>
          <cell r="B308" t="str">
            <v>LP_MineOnMove_Damage</v>
          </cell>
          <cell r="C308" t="str">
            <v/>
          </cell>
          <cell r="D308">
            <v>6</v>
          </cell>
          <cell r="E308" t="str">
            <v>CollisionDamage</v>
          </cell>
          <cell r="H308" t="str">
            <v/>
          </cell>
          <cell r="I308">
            <v>12</v>
          </cell>
          <cell r="O308" t="str">
            <v/>
          </cell>
          <cell r="S308" t="str">
            <v/>
          </cell>
        </row>
        <row r="309">
          <cell r="A309" t="str">
            <v>LP_SlowHitObject_01</v>
          </cell>
          <cell r="B309" t="str">
            <v>LP_SlowHitObject</v>
          </cell>
          <cell r="C309" t="str">
            <v/>
          </cell>
          <cell r="D309">
            <v>1</v>
          </cell>
          <cell r="E309" t="str">
            <v>SlowHitObjectSpeed</v>
          </cell>
          <cell r="H309" t="str">
            <v/>
          </cell>
          <cell r="I309">
            <v>-1</v>
          </cell>
          <cell r="J309">
            <v>0.1</v>
          </cell>
          <cell r="O309" t="str">
            <v/>
          </cell>
          <cell r="S309" t="str">
            <v/>
          </cell>
        </row>
        <row r="310">
          <cell r="A310" t="str">
            <v>LP_SlowHitObject_02</v>
          </cell>
          <cell r="B310" t="str">
            <v>LP_SlowHitObject</v>
          </cell>
          <cell r="C310" t="str">
            <v/>
          </cell>
          <cell r="D310">
            <v>2</v>
          </cell>
          <cell r="E310" t="str">
            <v>SlowHitObjectSpeed</v>
          </cell>
          <cell r="H310" t="str">
            <v/>
          </cell>
          <cell r="I310">
            <v>-1</v>
          </cell>
          <cell r="J310">
            <v>0.15</v>
          </cell>
          <cell r="O310" t="str">
            <v/>
          </cell>
          <cell r="S310" t="str">
            <v/>
          </cell>
        </row>
        <row r="311">
          <cell r="A311" t="str">
            <v>LP_SlowHitObject_03</v>
          </cell>
          <cell r="B311" t="str">
            <v>LP_SlowHitObject</v>
          </cell>
          <cell r="C311" t="str">
            <v/>
          </cell>
          <cell r="D311">
            <v>3</v>
          </cell>
          <cell r="E311" t="str">
            <v>SlowHitObjectSpeed</v>
          </cell>
          <cell r="H311" t="str">
            <v/>
          </cell>
          <cell r="I311">
            <v>-1</v>
          </cell>
          <cell r="J311">
            <v>0.2</v>
          </cell>
          <cell r="O311" t="str">
            <v/>
          </cell>
          <cell r="S311" t="str">
            <v/>
          </cell>
        </row>
        <row r="312">
          <cell r="A312" t="str">
            <v>LP_SlowHitObject_04</v>
          </cell>
          <cell r="B312" t="str">
            <v>LP_SlowHitObject</v>
          </cell>
          <cell r="C312" t="str">
            <v/>
          </cell>
          <cell r="D312">
            <v>4</v>
          </cell>
          <cell r="E312" t="str">
            <v>SlowHitObjectSpeed</v>
          </cell>
          <cell r="H312" t="str">
            <v/>
          </cell>
          <cell r="I312">
            <v>-1</v>
          </cell>
          <cell r="J312">
            <v>0.25</v>
          </cell>
          <cell r="O312" t="str">
            <v/>
          </cell>
          <cell r="S312" t="str">
            <v/>
          </cell>
        </row>
        <row r="313">
          <cell r="A313" t="str">
            <v>LP_SlowHitObject_05</v>
          </cell>
          <cell r="B313" t="str">
            <v>LP_SlowHitObject</v>
          </cell>
          <cell r="C313" t="str">
            <v/>
          </cell>
          <cell r="D313">
            <v>5</v>
          </cell>
          <cell r="E313" t="str">
            <v>SlowHitObjectSpeed</v>
          </cell>
          <cell r="H313" t="str">
            <v/>
          </cell>
          <cell r="I313">
            <v>-1</v>
          </cell>
          <cell r="J313">
            <v>0.3</v>
          </cell>
          <cell r="O313" t="str">
            <v/>
          </cell>
          <cell r="S313" t="str">
            <v/>
          </cell>
        </row>
        <row r="314">
          <cell r="A314" t="str">
            <v>LP_Paralyze_01</v>
          </cell>
          <cell r="B314" t="str">
            <v>LP_Paralyze</v>
          </cell>
          <cell r="C314" t="str">
            <v/>
          </cell>
          <cell r="D314">
            <v>1</v>
          </cell>
          <cell r="E314" t="str">
            <v>CertainHpHitObject</v>
          </cell>
          <cell r="H314" t="str">
            <v/>
          </cell>
          <cell r="J314">
            <v>0.2</v>
          </cell>
          <cell r="O314" t="str">
            <v/>
          </cell>
          <cell r="P314">
            <v>1</v>
          </cell>
          <cell r="S314" t="str">
            <v/>
          </cell>
          <cell r="U314" t="str">
            <v>LP_Paralyze_CannotAction</v>
          </cell>
          <cell r="V314">
            <v>0.7</v>
          </cell>
          <cell r="W314">
            <v>0.75</v>
          </cell>
        </row>
        <row r="315">
          <cell r="A315" t="str">
            <v>LP_Paralyze_02</v>
          </cell>
          <cell r="B315" t="str">
            <v>LP_Paralyze</v>
          </cell>
          <cell r="C315" t="str">
            <v/>
          </cell>
          <cell r="D315">
            <v>2</v>
          </cell>
          <cell r="E315" t="str">
            <v>CertainHpHitObject</v>
          </cell>
          <cell r="H315" t="str">
            <v/>
          </cell>
          <cell r="J315">
            <v>0.2</v>
          </cell>
          <cell r="O315" t="str">
            <v/>
          </cell>
          <cell r="P315">
            <v>1</v>
          </cell>
          <cell r="S315" t="str">
            <v/>
          </cell>
          <cell r="U315" t="str">
            <v>LP_Paralyze_CannotAction</v>
          </cell>
          <cell r="V315">
            <v>0.7</v>
          </cell>
          <cell r="W315" t="str">
            <v>0.51, 0.84</v>
          </cell>
        </row>
        <row r="316">
          <cell r="A316" t="str">
            <v>LP_Paralyze_03</v>
          </cell>
          <cell r="B316" t="str">
            <v>LP_Paralyze</v>
          </cell>
          <cell r="C316" t="str">
            <v/>
          </cell>
          <cell r="D316">
            <v>3</v>
          </cell>
          <cell r="E316" t="str">
            <v>CertainHpHitObject</v>
          </cell>
          <cell r="H316" t="str">
            <v/>
          </cell>
          <cell r="J316">
            <v>0.2</v>
          </cell>
          <cell r="O316" t="str">
            <v/>
          </cell>
          <cell r="P316">
            <v>1</v>
          </cell>
          <cell r="S316" t="str">
            <v/>
          </cell>
          <cell r="U316" t="str">
            <v>LP_Paralyze_CannotAction</v>
          </cell>
          <cell r="V316" t="str">
            <v>0.4, 0.9</v>
          </cell>
          <cell r="W316" t="str">
            <v>0.19, 0.51, 0.75, 0.91</v>
          </cell>
        </row>
        <row r="317">
          <cell r="A317" t="str">
            <v>LP_Paralyze_04</v>
          </cell>
          <cell r="B317" t="str">
            <v>LP_Paralyze</v>
          </cell>
          <cell r="C317" t="str">
            <v/>
          </cell>
          <cell r="D317">
            <v>4</v>
          </cell>
          <cell r="E317" t="str">
            <v>CertainHpHitObject</v>
          </cell>
          <cell r="H317" t="str">
            <v/>
          </cell>
          <cell r="J317">
            <v>0.2</v>
          </cell>
          <cell r="O317" t="str">
            <v/>
          </cell>
          <cell r="P317">
            <v>1</v>
          </cell>
          <cell r="S317" t="str">
            <v/>
          </cell>
          <cell r="U317" t="str">
            <v>LP_Paralyze_CannotAction</v>
          </cell>
          <cell r="V317" t="str">
            <v>0.4, 0.7, 0.9</v>
          </cell>
          <cell r="W317" t="str">
            <v>0.19, 0.36, 0.64, 0.84, 0.96</v>
          </cell>
        </row>
        <row r="318">
          <cell r="A318" t="str">
            <v>LP_Paralyze_05</v>
          </cell>
          <cell r="B318" t="str">
            <v>LP_Paralyze</v>
          </cell>
          <cell r="C318" t="str">
            <v/>
          </cell>
          <cell r="D318">
            <v>5</v>
          </cell>
          <cell r="E318" t="str">
            <v>CertainHpHitObject</v>
          </cell>
          <cell r="H318" t="str">
            <v/>
          </cell>
          <cell r="J318">
            <v>0.2</v>
          </cell>
          <cell r="O318" t="str">
            <v/>
          </cell>
          <cell r="P318">
            <v>1</v>
          </cell>
          <cell r="S318" t="str">
            <v/>
          </cell>
          <cell r="U318" t="str">
            <v>LP_Paralyze_CannotAction</v>
          </cell>
          <cell r="V318" t="str">
            <v>0.4, 0.7, 0.9</v>
          </cell>
          <cell r="W318" t="str">
            <v>0.19, 0.36, 0.51, 0.64, 0.75, 0.84, 0.91, 0.96</v>
          </cell>
        </row>
        <row r="319">
          <cell r="A319" t="str">
            <v>LP_Paralyze_CannotAction_01</v>
          </cell>
          <cell r="B319" t="str">
            <v>LP_Paralyze_CannotAction</v>
          </cell>
          <cell r="C319" t="str">
            <v/>
          </cell>
          <cell r="D319">
            <v>1</v>
          </cell>
          <cell r="E319" t="str">
            <v>CannotAction</v>
          </cell>
          <cell r="H319" t="str">
            <v/>
          </cell>
          <cell r="I319">
            <v>1.5</v>
          </cell>
          <cell r="O319" t="str">
            <v/>
          </cell>
          <cell r="S319" t="str">
            <v/>
          </cell>
        </row>
        <row r="320">
          <cell r="A320" t="str">
            <v>LP_Paralyze_CannotAction_02</v>
          </cell>
          <cell r="B320" t="str">
            <v>LP_Paralyze_CannotAction</v>
          </cell>
          <cell r="C320" t="str">
            <v/>
          </cell>
          <cell r="D320">
            <v>2</v>
          </cell>
          <cell r="E320" t="str">
            <v>CannotAction</v>
          </cell>
          <cell r="H320" t="str">
            <v/>
          </cell>
          <cell r="I320">
            <v>1.8</v>
          </cell>
          <cell r="O320" t="str">
            <v/>
          </cell>
          <cell r="S320" t="str">
            <v/>
          </cell>
        </row>
        <row r="321">
          <cell r="A321" t="str">
            <v>LP_Paralyze_CannotAction_03</v>
          </cell>
          <cell r="B321" t="str">
            <v>LP_Paralyze_CannotAction</v>
          </cell>
          <cell r="C321" t="str">
            <v/>
          </cell>
          <cell r="D321">
            <v>3</v>
          </cell>
          <cell r="E321" t="str">
            <v>CannotAction</v>
          </cell>
          <cell r="H321" t="str">
            <v/>
          </cell>
          <cell r="I321">
            <v>2.1</v>
          </cell>
          <cell r="O321" t="str">
            <v/>
          </cell>
          <cell r="S321" t="str">
            <v/>
          </cell>
        </row>
        <row r="322">
          <cell r="A322" t="str">
            <v>LP_Paralyze_CannotAction_04</v>
          </cell>
          <cell r="B322" t="str">
            <v>LP_Paralyze_CannotAction</v>
          </cell>
          <cell r="C322" t="str">
            <v/>
          </cell>
          <cell r="D322">
            <v>4</v>
          </cell>
          <cell r="E322" t="str">
            <v>CannotAction</v>
          </cell>
          <cell r="H322" t="str">
            <v/>
          </cell>
          <cell r="I322">
            <v>2.4</v>
          </cell>
          <cell r="O322" t="str">
            <v/>
          </cell>
          <cell r="S322" t="str">
            <v/>
          </cell>
        </row>
        <row r="323">
          <cell r="A323" t="str">
            <v>LP_Paralyze_CannotAction_05</v>
          </cell>
          <cell r="B323" t="str">
            <v>LP_Paralyze_CannotAction</v>
          </cell>
          <cell r="C323" t="str">
            <v/>
          </cell>
          <cell r="D323">
            <v>5</v>
          </cell>
          <cell r="E323" t="str">
            <v>CannotAction</v>
          </cell>
          <cell r="H323" t="str">
            <v/>
          </cell>
          <cell r="I323">
            <v>2.7</v>
          </cell>
          <cell r="O323" t="str">
            <v/>
          </cell>
          <cell r="S323" t="str">
            <v/>
          </cell>
        </row>
        <row r="324">
          <cell r="A324" t="str">
            <v>LP_Hold_01</v>
          </cell>
          <cell r="B324" t="str">
            <v>LP_Hold</v>
          </cell>
          <cell r="C324" t="str">
            <v/>
          </cell>
          <cell r="D324">
            <v>1</v>
          </cell>
          <cell r="E324" t="str">
            <v>AttackWeightHitObject</v>
          </cell>
          <cell r="H324" t="str">
            <v/>
          </cell>
          <cell r="J324">
            <v>0.125</v>
          </cell>
          <cell r="O324" t="str">
            <v/>
          </cell>
          <cell r="P324">
            <v>1</v>
          </cell>
          <cell r="S324" t="str">
            <v/>
          </cell>
          <cell r="U324" t="str">
            <v>LP_Hold_CannotMove</v>
          </cell>
        </row>
        <row r="325">
          <cell r="A325" t="str">
            <v>LP_Hold_02</v>
          </cell>
          <cell r="B325" t="str">
            <v>LP_Hold</v>
          </cell>
          <cell r="C325" t="str">
            <v/>
          </cell>
          <cell r="D325">
            <v>2</v>
          </cell>
          <cell r="E325" t="str">
            <v>AttackWeightHitObject</v>
          </cell>
          <cell r="H325" t="str">
            <v/>
          </cell>
          <cell r="J325">
            <v>0.13</v>
          </cell>
          <cell r="O325" t="str">
            <v/>
          </cell>
          <cell r="P325">
            <v>1</v>
          </cell>
          <cell r="S325" t="str">
            <v/>
          </cell>
          <cell r="U325" t="str">
            <v>LP_Hold_CannotMove</v>
          </cell>
        </row>
        <row r="326">
          <cell r="A326" t="str">
            <v>LP_Hold_03</v>
          </cell>
          <cell r="B326" t="str">
            <v>LP_Hold</v>
          </cell>
          <cell r="C326" t="str">
            <v/>
          </cell>
          <cell r="D326">
            <v>3</v>
          </cell>
          <cell r="E326" t="str">
            <v>AttackWeightHitObject</v>
          </cell>
          <cell r="H326" t="str">
            <v/>
          </cell>
          <cell r="J326">
            <v>0.13500000000000001</v>
          </cell>
          <cell r="O326" t="str">
            <v/>
          </cell>
          <cell r="P326">
            <v>1</v>
          </cell>
          <cell r="S326" t="str">
            <v/>
          </cell>
          <cell r="U326" t="str">
            <v>LP_Hold_CannotMove</v>
          </cell>
        </row>
        <row r="327">
          <cell r="A327" t="str">
            <v>LP_Hold_04</v>
          </cell>
          <cell r="B327" t="str">
            <v>LP_Hold</v>
          </cell>
          <cell r="C327" t="str">
            <v/>
          </cell>
          <cell r="D327">
            <v>4</v>
          </cell>
          <cell r="E327" t="str">
            <v>AttackWeightHitObject</v>
          </cell>
          <cell r="H327" t="str">
            <v/>
          </cell>
          <cell r="J327">
            <v>0.14000000000000001</v>
          </cell>
          <cell r="O327" t="str">
            <v/>
          </cell>
          <cell r="P327">
            <v>1</v>
          </cell>
          <cell r="S327" t="str">
            <v/>
          </cell>
          <cell r="U327" t="str">
            <v>LP_Hold_CannotMove</v>
          </cell>
        </row>
        <row r="328">
          <cell r="A328" t="str">
            <v>LP_Hold_05</v>
          </cell>
          <cell r="B328" t="str">
            <v>LP_Hold</v>
          </cell>
          <cell r="C328" t="str">
            <v/>
          </cell>
          <cell r="D328">
            <v>5</v>
          </cell>
          <cell r="E328" t="str">
            <v>AttackWeightHitObject</v>
          </cell>
          <cell r="H328" t="str">
            <v/>
          </cell>
          <cell r="J328">
            <v>0.14500000000000002</v>
          </cell>
          <cell r="O328" t="str">
            <v/>
          </cell>
          <cell r="P328">
            <v>1</v>
          </cell>
          <cell r="S328" t="str">
            <v/>
          </cell>
          <cell r="U328" t="str">
            <v>LP_Hold_CannotMove</v>
          </cell>
        </row>
        <row r="329">
          <cell r="A329" t="str">
            <v>LP_Hold_CannotMove_01</v>
          </cell>
          <cell r="B329" t="str">
            <v>LP_Hold_CannotMove</v>
          </cell>
          <cell r="C329" t="str">
            <v/>
          </cell>
          <cell r="D329">
            <v>1</v>
          </cell>
          <cell r="E329" t="str">
            <v>CannotMove</v>
          </cell>
          <cell r="H329" t="str">
            <v/>
          </cell>
          <cell r="I329">
            <v>1</v>
          </cell>
          <cell r="O329" t="str">
            <v/>
          </cell>
          <cell r="S329" t="str">
            <v/>
          </cell>
          <cell r="V329" t="str">
            <v>Effect27_D</v>
          </cell>
        </row>
        <row r="330">
          <cell r="A330" t="str">
            <v>LP_Hold_CannotMove_02</v>
          </cell>
          <cell r="B330" t="str">
            <v>LP_Hold_CannotMove</v>
          </cell>
          <cell r="C330" t="str">
            <v/>
          </cell>
          <cell r="D330">
            <v>2</v>
          </cell>
          <cell r="E330" t="str">
            <v>CannotMove</v>
          </cell>
          <cell r="H330" t="str">
            <v/>
          </cell>
          <cell r="I330">
            <v>2</v>
          </cell>
          <cell r="O330" t="str">
            <v/>
          </cell>
          <cell r="S330" t="str">
            <v/>
          </cell>
          <cell r="V330" t="str">
            <v>Effect27_D</v>
          </cell>
        </row>
        <row r="331">
          <cell r="A331" t="str">
            <v>LP_Hold_CannotMove_03</v>
          </cell>
          <cell r="B331" t="str">
            <v>LP_Hold_CannotMove</v>
          </cell>
          <cell r="C331" t="str">
            <v/>
          </cell>
          <cell r="D331">
            <v>3</v>
          </cell>
          <cell r="E331" t="str">
            <v>CannotMove</v>
          </cell>
          <cell r="H331" t="str">
            <v/>
          </cell>
          <cell r="I331">
            <v>3</v>
          </cell>
          <cell r="O331" t="str">
            <v/>
          </cell>
          <cell r="S331" t="str">
            <v/>
          </cell>
          <cell r="V331" t="str">
            <v>Effect27_D</v>
          </cell>
        </row>
        <row r="332">
          <cell r="A332" t="str">
            <v>LP_Hold_CannotMove_04</v>
          </cell>
          <cell r="B332" t="str">
            <v>LP_Hold_CannotMove</v>
          </cell>
          <cell r="C332" t="str">
            <v/>
          </cell>
          <cell r="D332">
            <v>4</v>
          </cell>
          <cell r="E332" t="str">
            <v>CannotMove</v>
          </cell>
          <cell r="H332" t="str">
            <v/>
          </cell>
          <cell r="I332">
            <v>4</v>
          </cell>
          <cell r="O332" t="str">
            <v/>
          </cell>
          <cell r="S332" t="str">
            <v/>
          </cell>
          <cell r="V332" t="str">
            <v>Effect27_D</v>
          </cell>
        </row>
        <row r="333">
          <cell r="A333" t="str">
            <v>LP_Hold_CannotMove_05</v>
          </cell>
          <cell r="B333" t="str">
            <v>LP_Hold_CannotMove</v>
          </cell>
          <cell r="C333" t="str">
            <v/>
          </cell>
          <cell r="D333">
            <v>5</v>
          </cell>
          <cell r="E333" t="str">
            <v>CannotMove</v>
          </cell>
          <cell r="H333" t="str">
            <v/>
          </cell>
          <cell r="I333">
            <v>5</v>
          </cell>
          <cell r="O333" t="str">
            <v/>
          </cell>
          <cell r="S333" t="str">
            <v/>
          </cell>
          <cell r="V333" t="str">
            <v>Effect27_D</v>
          </cell>
        </row>
        <row r="334">
          <cell r="A334" t="str">
            <v>LP_Transport_01</v>
          </cell>
          <cell r="B334" t="str">
            <v>LP_Transport</v>
          </cell>
          <cell r="C334" t="str">
            <v/>
          </cell>
          <cell r="D334">
            <v>1</v>
          </cell>
          <cell r="E334" t="str">
            <v>TeleportingHitObject</v>
          </cell>
          <cell r="H334" t="str">
            <v/>
          </cell>
          <cell r="J334">
            <v>0.15</v>
          </cell>
          <cell r="K334">
            <v>0.1</v>
          </cell>
          <cell r="L334">
            <v>0.1</v>
          </cell>
          <cell r="N334">
            <v>3</v>
          </cell>
          <cell r="O334">
            <v>3</v>
          </cell>
          <cell r="P334">
            <v>1</v>
          </cell>
          <cell r="R334">
            <v>0</v>
          </cell>
          <cell r="S334">
            <v>0</v>
          </cell>
          <cell r="U334" t="str">
            <v>LP_Transport_Teleported</v>
          </cell>
        </row>
        <row r="335">
          <cell r="A335" t="str">
            <v>LP_Transport_02</v>
          </cell>
          <cell r="B335" t="str">
            <v>LP_Transport</v>
          </cell>
          <cell r="C335" t="str">
            <v/>
          </cell>
          <cell r="D335">
            <v>2</v>
          </cell>
          <cell r="E335" t="str">
            <v>TeleportingHitObject</v>
          </cell>
          <cell r="H335" t="str">
            <v/>
          </cell>
          <cell r="J335">
            <v>0.16999999999999998</v>
          </cell>
          <cell r="K335">
            <v>0.1</v>
          </cell>
          <cell r="L335">
            <v>0.1</v>
          </cell>
          <cell r="N335">
            <v>6</v>
          </cell>
          <cell r="O335">
            <v>6</v>
          </cell>
          <cell r="P335">
            <v>1</v>
          </cell>
          <cell r="R335">
            <v>0</v>
          </cell>
          <cell r="S335">
            <v>0</v>
          </cell>
          <cell r="U335" t="str">
            <v>LP_Transport_Teleported</v>
          </cell>
        </row>
        <row r="336">
          <cell r="A336" t="str">
            <v>LP_Transport_03</v>
          </cell>
          <cell r="B336" t="str">
            <v>LP_Transport</v>
          </cell>
          <cell r="C336" t="str">
            <v/>
          </cell>
          <cell r="D336">
            <v>3</v>
          </cell>
          <cell r="E336" t="str">
            <v>TeleportingHitObject</v>
          </cell>
          <cell r="H336" t="str">
            <v/>
          </cell>
          <cell r="J336">
            <v>0.18999999999999997</v>
          </cell>
          <cell r="K336">
            <v>0.1</v>
          </cell>
          <cell r="L336">
            <v>0.1</v>
          </cell>
          <cell r="N336">
            <v>9</v>
          </cell>
          <cell r="O336">
            <v>9</v>
          </cell>
          <cell r="P336">
            <v>1</v>
          </cell>
          <cell r="R336">
            <v>1</v>
          </cell>
          <cell r="S336">
            <v>1</v>
          </cell>
          <cell r="U336" t="str">
            <v>LP_Transport_Teleported</v>
          </cell>
        </row>
        <row r="337">
          <cell r="A337" t="str">
            <v>LP_Transport_04</v>
          </cell>
          <cell r="B337" t="str">
            <v>LP_Transport</v>
          </cell>
          <cell r="C337" t="str">
            <v/>
          </cell>
          <cell r="D337">
            <v>4</v>
          </cell>
          <cell r="E337" t="str">
            <v>TeleportingHitObject</v>
          </cell>
          <cell r="H337" t="str">
            <v/>
          </cell>
          <cell r="J337">
            <v>0.20999999999999996</v>
          </cell>
          <cell r="K337">
            <v>0.1</v>
          </cell>
          <cell r="L337">
            <v>0.1</v>
          </cell>
          <cell r="N337">
            <v>12</v>
          </cell>
          <cell r="O337">
            <v>12</v>
          </cell>
          <cell r="P337">
            <v>1</v>
          </cell>
          <cell r="R337">
            <v>1</v>
          </cell>
          <cell r="S337">
            <v>1</v>
          </cell>
          <cell r="U337" t="str">
            <v>LP_Transport_Teleported</v>
          </cell>
        </row>
        <row r="338">
          <cell r="A338" t="str">
            <v>LP_Transport_05</v>
          </cell>
          <cell r="B338" t="str">
            <v>LP_Transport</v>
          </cell>
          <cell r="C338" t="str">
            <v/>
          </cell>
          <cell r="D338">
            <v>5</v>
          </cell>
          <cell r="E338" t="str">
            <v>TeleportingHitObject</v>
          </cell>
          <cell r="H338" t="str">
            <v/>
          </cell>
          <cell r="J338">
            <v>0.22999999999999995</v>
          </cell>
          <cell r="K338">
            <v>0.1</v>
          </cell>
          <cell r="L338">
            <v>0.1</v>
          </cell>
          <cell r="N338">
            <v>15</v>
          </cell>
          <cell r="O338">
            <v>15</v>
          </cell>
          <cell r="P338">
            <v>1</v>
          </cell>
          <cell r="R338">
            <v>2</v>
          </cell>
          <cell r="S338">
            <v>2</v>
          </cell>
          <cell r="U338" t="str">
            <v>LP_Transport_Teleported</v>
          </cell>
        </row>
        <row r="339">
          <cell r="A339" t="str">
            <v>LP_Transport_Teleported_01</v>
          </cell>
          <cell r="B339" t="str">
            <v>LP_Transport_Teleported</v>
          </cell>
          <cell r="C339" t="str">
            <v/>
          </cell>
          <cell r="D339">
            <v>1</v>
          </cell>
          <cell r="E339" t="str">
            <v>Teleported</v>
          </cell>
          <cell r="H339" t="str">
            <v/>
          </cell>
          <cell r="I339">
            <v>10</v>
          </cell>
          <cell r="O339" t="str">
            <v/>
          </cell>
          <cell r="S339" t="str">
            <v/>
          </cell>
          <cell r="U339" t="str">
            <v>MagicSphere_12_D</v>
          </cell>
          <cell r="V339" t="str">
            <v>Effect6_Collision_D</v>
          </cell>
          <cell r="W339" t="str">
            <v>Effect6_Collision_D2</v>
          </cell>
        </row>
        <row r="340">
          <cell r="A340" t="str">
            <v>LP_Transport_Teleported_02</v>
          </cell>
          <cell r="B340" t="str">
            <v>LP_Transport_Teleported</v>
          </cell>
          <cell r="C340" t="str">
            <v/>
          </cell>
          <cell r="D340">
            <v>2</v>
          </cell>
          <cell r="E340" t="str">
            <v>Teleported</v>
          </cell>
          <cell r="H340" t="str">
            <v/>
          </cell>
          <cell r="I340">
            <v>10</v>
          </cell>
          <cell r="O340" t="str">
            <v/>
          </cell>
          <cell r="S340" t="str">
            <v/>
          </cell>
          <cell r="U340" t="str">
            <v>MagicSphere_12_D</v>
          </cell>
          <cell r="V340" t="str">
            <v>Effect6_Collision_D</v>
          </cell>
          <cell r="W340" t="str">
            <v>Effect6_Collision_D2</v>
          </cell>
        </row>
        <row r="341">
          <cell r="A341" t="str">
            <v>LP_Transport_Teleported_03</v>
          </cell>
          <cell r="B341" t="str">
            <v>LP_Transport_Teleported</v>
          </cell>
          <cell r="C341" t="str">
            <v/>
          </cell>
          <cell r="D341">
            <v>3</v>
          </cell>
          <cell r="E341" t="str">
            <v>Teleported</v>
          </cell>
          <cell r="H341" t="str">
            <v/>
          </cell>
          <cell r="I341">
            <v>10</v>
          </cell>
          <cell r="O341" t="str">
            <v/>
          </cell>
          <cell r="S341" t="str">
            <v/>
          </cell>
          <cell r="U341" t="str">
            <v>MagicSphere_12_D</v>
          </cell>
          <cell r="V341" t="str">
            <v>Effect6_Collision_D</v>
          </cell>
          <cell r="W341" t="str">
            <v>Effect6_Collision_D2</v>
          </cell>
        </row>
        <row r="342">
          <cell r="A342" t="str">
            <v>LP_Transport_Teleported_04</v>
          </cell>
          <cell r="B342" t="str">
            <v>LP_Transport_Teleported</v>
          </cell>
          <cell r="C342" t="str">
            <v/>
          </cell>
          <cell r="D342">
            <v>4</v>
          </cell>
          <cell r="E342" t="str">
            <v>Teleported</v>
          </cell>
          <cell r="H342" t="str">
            <v/>
          </cell>
          <cell r="I342">
            <v>10</v>
          </cell>
          <cell r="O342" t="str">
            <v/>
          </cell>
          <cell r="S342" t="str">
            <v/>
          </cell>
          <cell r="U342" t="str">
            <v>MagicSphere_12_D</v>
          </cell>
          <cell r="V342" t="str">
            <v>Effect6_Collision_D</v>
          </cell>
          <cell r="W342" t="str">
            <v>Effect6_Collision_D2</v>
          </cell>
        </row>
        <row r="343">
          <cell r="A343" t="str">
            <v>LP_Transport_Teleported_05</v>
          </cell>
          <cell r="B343" t="str">
            <v>LP_Transport_Teleported</v>
          </cell>
          <cell r="C343" t="str">
            <v/>
          </cell>
          <cell r="D343">
            <v>5</v>
          </cell>
          <cell r="E343" t="str">
            <v>Teleported</v>
          </cell>
          <cell r="H343" t="str">
            <v/>
          </cell>
          <cell r="I343">
            <v>10</v>
          </cell>
          <cell r="O343" t="str">
            <v/>
          </cell>
          <cell r="S343" t="str">
            <v/>
          </cell>
          <cell r="U343" t="str">
            <v>MagicSphere_12_D</v>
          </cell>
          <cell r="V343" t="str">
            <v>Effect6_Collision_D</v>
          </cell>
          <cell r="W343" t="str">
            <v>Effect6_Collision_D2</v>
          </cell>
        </row>
        <row r="344">
          <cell r="A344" t="str">
            <v>LP_SummonShield_01</v>
          </cell>
          <cell r="B344" t="str">
            <v>LP_SummonShield</v>
          </cell>
          <cell r="C344" t="str">
            <v/>
          </cell>
          <cell r="D344">
            <v>1</v>
          </cell>
          <cell r="E344" t="str">
            <v>CreateWall</v>
          </cell>
          <cell r="H344" t="str">
            <v/>
          </cell>
          <cell r="I344">
            <v>-1</v>
          </cell>
          <cell r="J344">
            <v>5</v>
          </cell>
          <cell r="K344">
            <v>3</v>
          </cell>
          <cell r="O344" t="str">
            <v/>
          </cell>
          <cell r="S344" t="str">
            <v/>
          </cell>
          <cell r="T344" t="str">
            <v>Magic_shield_2_D</v>
          </cell>
        </row>
        <row r="345">
          <cell r="A345" t="str">
            <v>LP_SummonShield_02</v>
          </cell>
          <cell r="B345" t="str">
            <v>LP_SummonShield</v>
          </cell>
          <cell r="C345" t="str">
            <v/>
          </cell>
          <cell r="D345">
            <v>2</v>
          </cell>
          <cell r="E345" t="str">
            <v>CreateWall</v>
          </cell>
          <cell r="H345" t="str">
            <v/>
          </cell>
          <cell r="I345">
            <v>-1</v>
          </cell>
          <cell r="J345">
            <v>4</v>
          </cell>
          <cell r="K345">
            <v>3</v>
          </cell>
          <cell r="O345" t="str">
            <v/>
          </cell>
          <cell r="S345" t="str">
            <v/>
          </cell>
          <cell r="T345" t="str">
            <v>Magic_shield_2_D</v>
          </cell>
        </row>
        <row r="346">
          <cell r="A346" t="str">
            <v>LP_SummonShield_03</v>
          </cell>
          <cell r="B346" t="str">
            <v>LP_SummonShield</v>
          </cell>
          <cell r="C346" t="str">
            <v/>
          </cell>
          <cell r="D346">
            <v>3</v>
          </cell>
          <cell r="E346" t="str">
            <v>CreateWall</v>
          </cell>
          <cell r="H346" t="str">
            <v/>
          </cell>
          <cell r="I346">
            <v>-1</v>
          </cell>
          <cell r="J346">
            <v>3</v>
          </cell>
          <cell r="K346">
            <v>3</v>
          </cell>
          <cell r="O346" t="str">
            <v/>
          </cell>
          <cell r="S346" t="str">
            <v/>
          </cell>
          <cell r="T346" t="str">
            <v>Magic_shield_2_D</v>
          </cell>
        </row>
        <row r="347">
          <cell r="A347" t="str">
            <v>LP_SummonShield_04</v>
          </cell>
          <cell r="B347" t="str">
            <v>LP_SummonShield</v>
          </cell>
          <cell r="C347" t="str">
            <v/>
          </cell>
          <cell r="D347">
            <v>4</v>
          </cell>
          <cell r="E347" t="str">
            <v>CreateWall</v>
          </cell>
          <cell r="H347" t="str">
            <v/>
          </cell>
          <cell r="I347">
            <v>-1</v>
          </cell>
          <cell r="J347">
            <v>2</v>
          </cell>
          <cell r="K347">
            <v>3</v>
          </cell>
          <cell r="O347" t="str">
            <v/>
          </cell>
          <cell r="S347" t="str">
            <v/>
          </cell>
          <cell r="T347" t="str">
            <v>Magic_shield_2_D</v>
          </cell>
        </row>
        <row r="348">
          <cell r="A348" t="str">
            <v>LP_SummonShield_05</v>
          </cell>
          <cell r="B348" t="str">
            <v>LP_SummonShield</v>
          </cell>
          <cell r="C348" t="str">
            <v/>
          </cell>
          <cell r="D348">
            <v>5</v>
          </cell>
          <cell r="E348" t="str">
            <v>CreateWall</v>
          </cell>
          <cell r="H348" t="str">
            <v/>
          </cell>
          <cell r="I348">
            <v>-1</v>
          </cell>
          <cell r="J348">
            <v>1</v>
          </cell>
          <cell r="K348">
            <v>3</v>
          </cell>
          <cell r="O348" t="str">
            <v/>
          </cell>
          <cell r="S348" t="str">
            <v/>
          </cell>
          <cell r="T348" t="str">
            <v>Magic_shield_2_D</v>
          </cell>
        </row>
        <row r="349">
          <cell r="A349" t="str">
            <v>PN_Magic2Times_01</v>
          </cell>
          <cell r="B349" t="str">
            <v>PN_Magic2Times</v>
          </cell>
          <cell r="C349" t="str">
            <v/>
          </cell>
          <cell r="D349">
            <v>1</v>
          </cell>
          <cell r="E349" t="str">
            <v>EnlargeDamage</v>
          </cell>
          <cell r="G349" t="str">
            <v>DefenderSource==Magic</v>
          </cell>
          <cell r="H349" t="str">
            <v/>
          </cell>
          <cell r="I349">
            <v>-1</v>
          </cell>
          <cell r="J349">
            <v>1</v>
          </cell>
          <cell r="O349" t="str">
            <v/>
          </cell>
          <cell r="S349" t="str">
            <v/>
          </cell>
        </row>
        <row r="350">
          <cell r="A350" t="str">
            <v>PN_Machine2Times_01</v>
          </cell>
          <cell r="B350" t="str">
            <v>PN_Machine2Times</v>
          </cell>
          <cell r="C350" t="str">
            <v/>
          </cell>
          <cell r="D350">
            <v>1</v>
          </cell>
          <cell r="E350" t="str">
            <v>EnlargeDamage</v>
          </cell>
          <cell r="G350" t="str">
            <v>DefenderSource==Machine</v>
          </cell>
          <cell r="H350" t="str">
            <v/>
          </cell>
          <cell r="I350">
            <v>-1</v>
          </cell>
          <cell r="J350">
            <v>1</v>
          </cell>
          <cell r="O350" t="str">
            <v/>
          </cell>
          <cell r="S350" t="str">
            <v/>
          </cell>
        </row>
        <row r="351">
          <cell r="A351" t="str">
            <v>PN_Nature2Times_01</v>
          </cell>
          <cell r="B351" t="str">
            <v>PN_Nature2Times</v>
          </cell>
          <cell r="C351" t="str">
            <v/>
          </cell>
          <cell r="D351">
            <v>1</v>
          </cell>
          <cell r="E351" t="str">
            <v>EnlargeDamage</v>
          </cell>
          <cell r="G351" t="str">
            <v>DefenderSource==Nature</v>
          </cell>
          <cell r="H351" t="str">
            <v/>
          </cell>
          <cell r="I351">
            <v>-1</v>
          </cell>
          <cell r="J351">
            <v>1</v>
          </cell>
          <cell r="O351" t="str">
            <v/>
          </cell>
          <cell r="S351" t="str">
            <v/>
          </cell>
        </row>
        <row r="352">
          <cell r="A352" t="str">
            <v>PN_Qigong2Times_01</v>
          </cell>
          <cell r="B352" t="str">
            <v>PN_Qigong2Times</v>
          </cell>
          <cell r="C352" t="str">
            <v/>
          </cell>
          <cell r="D352">
            <v>1</v>
          </cell>
          <cell r="E352" t="str">
            <v>EnlargeDamage</v>
          </cell>
          <cell r="G352" t="str">
            <v>DefenderSource==Qigong</v>
          </cell>
          <cell r="H352" t="str">
            <v/>
          </cell>
          <cell r="I352">
            <v>-1</v>
          </cell>
          <cell r="J352">
            <v>1</v>
          </cell>
          <cell r="O352" t="str">
            <v/>
          </cell>
          <cell r="S352" t="str">
            <v/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게임경험치성장"/>
    </sheetNames>
    <sheetDataSet>
      <sheetData sheetId="0">
        <row r="1">
          <cell r="C1" t="str">
            <v>맵아이디</v>
          </cell>
          <cell r="D1" t="str">
            <v>잔몹수</v>
          </cell>
          <cell r="E1" t="str">
            <v>잔몹누적참고</v>
          </cell>
          <cell r="F1" t="str">
            <v>표준누적경험치</v>
          </cell>
          <cell r="G1" t="str">
            <v>총경험치획득량</v>
          </cell>
          <cell r="H1" t="str">
            <v>누적경험치</v>
          </cell>
          <cell r="I1" t="str">
            <v>클리어후레벨</v>
          </cell>
          <cell r="J1" t="str">
            <v>클리어후경험치</v>
          </cell>
          <cell r="K1" t="str">
            <v>보정</v>
          </cell>
        </row>
        <row r="2">
          <cell r="D2" t="e">
            <v>#N/A</v>
          </cell>
          <cell r="E2" t="e">
            <v>#N/A</v>
          </cell>
          <cell r="F2">
            <v>25</v>
          </cell>
          <cell r="G2" t="e">
            <v>#N/A</v>
          </cell>
          <cell r="H2" t="e">
            <v>#N/A</v>
          </cell>
          <cell r="I2" t="e">
            <v>#N/A</v>
          </cell>
          <cell r="J2" t="str">
            <v>Max</v>
          </cell>
        </row>
        <row r="3">
          <cell r="D3" t="e">
            <v>#N/A</v>
          </cell>
          <cell r="E3" t="e">
            <v>#N/A</v>
          </cell>
          <cell r="F3">
            <v>25</v>
          </cell>
          <cell r="G3" t="e">
            <v>#N/A</v>
          </cell>
          <cell r="H3" t="e">
            <v>#N/A</v>
          </cell>
          <cell r="I3" t="e">
            <v>#N/A</v>
          </cell>
          <cell r="J3" t="str">
            <v>Max</v>
          </cell>
          <cell r="K3">
            <v>-10</v>
          </cell>
        </row>
        <row r="4">
          <cell r="D4" t="e">
            <v>#N/A</v>
          </cell>
          <cell r="E4" t="e">
            <v>#N/A</v>
          </cell>
          <cell r="F4">
            <v>25</v>
          </cell>
          <cell r="G4" t="e">
            <v>#N/A</v>
          </cell>
          <cell r="H4" t="e">
            <v>#N/A</v>
          </cell>
          <cell r="I4" t="e">
            <v>#N/A</v>
          </cell>
          <cell r="J4" t="str">
            <v>Max</v>
          </cell>
        </row>
        <row r="5">
          <cell r="D5" t="e">
            <v>#N/A</v>
          </cell>
          <cell r="E5" t="e">
            <v>#N/A</v>
          </cell>
          <cell r="F5">
            <v>25</v>
          </cell>
          <cell r="G5" t="e">
            <v>#N/A</v>
          </cell>
          <cell r="H5" t="e">
            <v>#N/A</v>
          </cell>
          <cell r="I5" t="e">
            <v>#N/A</v>
          </cell>
          <cell r="J5" t="str">
            <v>Max</v>
          </cell>
        </row>
        <row r="6">
          <cell r="D6" t="e">
            <v>#N/A</v>
          </cell>
          <cell r="E6" t="e">
            <v>#N/A</v>
          </cell>
          <cell r="F6">
            <v>0</v>
          </cell>
          <cell r="G6" t="e">
            <v>#N/A</v>
          </cell>
          <cell r="H6" t="e">
            <v>#N/A</v>
          </cell>
          <cell r="I6" t="e">
            <v>#N/A</v>
          </cell>
          <cell r="J6" t="str">
            <v>Max</v>
          </cell>
        </row>
        <row r="7">
          <cell r="D7" t="e">
            <v>#N/A</v>
          </cell>
          <cell r="E7" t="e">
            <v>#N/A</v>
          </cell>
          <cell r="F7">
            <v>25</v>
          </cell>
          <cell r="G7" t="e">
            <v>#N/A</v>
          </cell>
          <cell r="H7" t="e">
            <v>#N/A</v>
          </cell>
          <cell r="I7" t="e">
            <v>#N/A</v>
          </cell>
          <cell r="J7" t="str">
            <v>Max</v>
          </cell>
        </row>
        <row r="8">
          <cell r="D8" t="e">
            <v>#N/A</v>
          </cell>
          <cell r="E8" t="e">
            <v>#N/A</v>
          </cell>
          <cell r="F8">
            <v>25</v>
          </cell>
          <cell r="G8" t="e">
            <v>#N/A</v>
          </cell>
          <cell r="H8" t="e">
            <v>#N/A</v>
          </cell>
          <cell r="I8" t="e">
            <v>#N/A</v>
          </cell>
          <cell r="J8" t="str">
            <v>Max</v>
          </cell>
        </row>
        <row r="9">
          <cell r="D9" t="e">
            <v>#N/A</v>
          </cell>
          <cell r="E9" t="e">
            <v>#N/A</v>
          </cell>
          <cell r="F9">
            <v>25</v>
          </cell>
          <cell r="G9" t="e">
            <v>#N/A</v>
          </cell>
          <cell r="H9" t="e">
            <v>#N/A</v>
          </cell>
          <cell r="I9" t="e">
            <v>#N/A</v>
          </cell>
          <cell r="J9" t="str">
            <v>Max</v>
          </cell>
        </row>
        <row r="10">
          <cell r="D10" t="e">
            <v>#N/A</v>
          </cell>
          <cell r="E10" t="e">
            <v>#N/A</v>
          </cell>
          <cell r="F10">
            <v>25</v>
          </cell>
          <cell r="G10" t="e">
            <v>#N/A</v>
          </cell>
          <cell r="H10" t="e">
            <v>#N/A</v>
          </cell>
          <cell r="I10" t="e">
            <v>#N/A</v>
          </cell>
          <cell r="J10" t="str">
            <v>Max</v>
          </cell>
        </row>
        <row r="11">
          <cell r="D11" t="e">
            <v>#N/A</v>
          </cell>
          <cell r="E11" t="e">
            <v>#N/A</v>
          </cell>
          <cell r="F11">
            <v>100</v>
          </cell>
          <cell r="G11" t="e">
            <v>#N/A</v>
          </cell>
          <cell r="H11" t="e">
            <v>#N/A</v>
          </cell>
          <cell r="I11" t="e">
            <v>#N/A</v>
          </cell>
          <cell r="J11" t="str">
            <v>Max</v>
          </cell>
        </row>
        <row r="12">
          <cell r="D12" t="e">
            <v>#N/A</v>
          </cell>
          <cell r="E12" t="e">
            <v>#N/A</v>
          </cell>
          <cell r="F12">
            <v>50</v>
          </cell>
          <cell r="G12" t="e">
            <v>#N/A</v>
          </cell>
          <cell r="H12" t="e">
            <v>#N/A</v>
          </cell>
          <cell r="I12" t="e">
            <v>#N/A</v>
          </cell>
          <cell r="J12" t="str">
            <v>Max</v>
          </cell>
        </row>
        <row r="13">
          <cell r="D13" t="e">
            <v>#N/A</v>
          </cell>
          <cell r="E13" t="e">
            <v>#N/A</v>
          </cell>
          <cell r="F13">
            <v>50</v>
          </cell>
          <cell r="G13" t="e">
            <v>#N/A</v>
          </cell>
          <cell r="H13" t="e">
            <v>#N/A</v>
          </cell>
          <cell r="I13" t="e">
            <v>#N/A</v>
          </cell>
          <cell r="J13" t="str">
            <v>Max</v>
          </cell>
        </row>
        <row r="14">
          <cell r="D14" t="e">
            <v>#N/A</v>
          </cell>
          <cell r="E14" t="e">
            <v>#N/A</v>
          </cell>
          <cell r="F14">
            <v>50</v>
          </cell>
          <cell r="G14" t="e">
            <v>#N/A</v>
          </cell>
          <cell r="H14" t="e">
            <v>#N/A</v>
          </cell>
          <cell r="I14" t="e">
            <v>#N/A</v>
          </cell>
          <cell r="J14" t="str">
            <v>Max</v>
          </cell>
        </row>
        <row r="15">
          <cell r="D15" t="e">
            <v>#N/A</v>
          </cell>
          <cell r="E15" t="e">
            <v>#N/A</v>
          </cell>
          <cell r="F15">
            <v>50</v>
          </cell>
          <cell r="G15" t="e">
            <v>#N/A</v>
          </cell>
          <cell r="H15" t="e">
            <v>#N/A</v>
          </cell>
          <cell r="I15" t="e">
            <v>#N/A</v>
          </cell>
          <cell r="J15" t="str">
            <v>Max</v>
          </cell>
        </row>
        <row r="16">
          <cell r="D16" t="e">
            <v>#N/A</v>
          </cell>
          <cell r="E16" t="e">
            <v>#N/A</v>
          </cell>
          <cell r="F16">
            <v>0</v>
          </cell>
          <cell r="G16" t="e">
            <v>#N/A</v>
          </cell>
          <cell r="H16" t="e">
            <v>#N/A</v>
          </cell>
          <cell r="I16" t="e">
            <v>#N/A</v>
          </cell>
          <cell r="J16" t="str">
            <v>Max</v>
          </cell>
        </row>
        <row r="17">
          <cell r="D17" t="e">
            <v>#N/A</v>
          </cell>
          <cell r="E17" t="e">
            <v>#N/A</v>
          </cell>
          <cell r="F17">
            <v>50</v>
          </cell>
          <cell r="G17" t="e">
            <v>#N/A</v>
          </cell>
          <cell r="H17" t="e">
            <v>#N/A</v>
          </cell>
          <cell r="I17" t="e">
            <v>#N/A</v>
          </cell>
          <cell r="J17" t="str">
            <v>Max</v>
          </cell>
        </row>
        <row r="18">
          <cell r="D18" t="e">
            <v>#N/A</v>
          </cell>
          <cell r="E18" t="e">
            <v>#N/A</v>
          </cell>
          <cell r="F18">
            <v>50</v>
          </cell>
          <cell r="G18" t="e">
            <v>#N/A</v>
          </cell>
          <cell r="H18" t="e">
            <v>#N/A</v>
          </cell>
          <cell r="I18" t="e">
            <v>#N/A</v>
          </cell>
          <cell r="J18" t="str">
            <v>Max</v>
          </cell>
        </row>
        <row r="19">
          <cell r="D19" t="e">
            <v>#N/A</v>
          </cell>
          <cell r="E19" t="e">
            <v>#N/A</v>
          </cell>
          <cell r="F19">
            <v>50</v>
          </cell>
          <cell r="G19" t="e">
            <v>#N/A</v>
          </cell>
          <cell r="H19" t="e">
            <v>#N/A</v>
          </cell>
          <cell r="I19" t="e">
            <v>#N/A</v>
          </cell>
          <cell r="J19" t="str">
            <v>Max</v>
          </cell>
        </row>
        <row r="20">
          <cell r="D20" t="e">
            <v>#N/A</v>
          </cell>
          <cell r="E20" t="e">
            <v>#N/A</v>
          </cell>
          <cell r="F20">
            <v>50</v>
          </cell>
          <cell r="G20" t="e">
            <v>#N/A</v>
          </cell>
          <cell r="H20" t="e">
            <v>#N/A</v>
          </cell>
          <cell r="I20" t="e">
            <v>#N/A</v>
          </cell>
          <cell r="J20" t="str">
            <v>Max</v>
          </cell>
        </row>
        <row r="21">
          <cell r="D21" t="e">
            <v>#N/A</v>
          </cell>
          <cell r="E21" t="e">
            <v>#N/A</v>
          </cell>
          <cell r="F21">
            <v>200</v>
          </cell>
          <cell r="G21" t="e">
            <v>#N/A</v>
          </cell>
          <cell r="H21" t="e">
            <v>#N/A</v>
          </cell>
          <cell r="I21" t="e">
            <v>#N/A</v>
          </cell>
          <cell r="J21" t="str">
            <v>Max</v>
          </cell>
        </row>
        <row r="22">
          <cell r="D22" t="e">
            <v>#N/A</v>
          </cell>
          <cell r="E22" t="e">
            <v>#N/A</v>
          </cell>
          <cell r="F22">
            <v>75</v>
          </cell>
          <cell r="G22" t="e">
            <v>#N/A</v>
          </cell>
          <cell r="H22" t="e">
            <v>#N/A</v>
          </cell>
          <cell r="I22" t="e">
            <v>#N/A</v>
          </cell>
          <cell r="J22" t="str">
            <v>Max</v>
          </cell>
        </row>
        <row r="23">
          <cell r="D23" t="e">
            <v>#N/A</v>
          </cell>
          <cell r="E23" t="e">
            <v>#N/A</v>
          </cell>
          <cell r="F23">
            <v>75</v>
          </cell>
          <cell r="G23" t="e">
            <v>#N/A</v>
          </cell>
          <cell r="H23" t="e">
            <v>#N/A</v>
          </cell>
          <cell r="I23" t="e">
            <v>#N/A</v>
          </cell>
          <cell r="J23" t="str">
            <v>Max</v>
          </cell>
        </row>
        <row r="24">
          <cell r="D24" t="e">
            <v>#N/A</v>
          </cell>
          <cell r="E24" t="e">
            <v>#N/A</v>
          </cell>
          <cell r="F24">
            <v>75</v>
          </cell>
          <cell r="G24" t="e">
            <v>#N/A</v>
          </cell>
          <cell r="H24" t="e">
            <v>#N/A</v>
          </cell>
          <cell r="I24" t="e">
            <v>#N/A</v>
          </cell>
          <cell r="J24" t="str">
            <v>Max</v>
          </cell>
        </row>
        <row r="25">
          <cell r="D25" t="e">
            <v>#N/A</v>
          </cell>
          <cell r="E25" t="e">
            <v>#N/A</v>
          </cell>
          <cell r="F25">
            <v>75</v>
          </cell>
          <cell r="G25" t="e">
            <v>#N/A</v>
          </cell>
          <cell r="H25" t="e">
            <v>#N/A</v>
          </cell>
          <cell r="I25" t="e">
            <v>#N/A</v>
          </cell>
          <cell r="J25" t="str">
            <v>Max</v>
          </cell>
        </row>
        <row r="26">
          <cell r="D26" t="e">
            <v>#N/A</v>
          </cell>
          <cell r="E26" t="e">
            <v>#N/A</v>
          </cell>
          <cell r="F26">
            <v>0</v>
          </cell>
          <cell r="G26" t="e">
            <v>#N/A</v>
          </cell>
          <cell r="H26" t="e">
            <v>#N/A</v>
          </cell>
          <cell r="I26" t="e">
            <v>#N/A</v>
          </cell>
          <cell r="J26" t="str">
            <v>Max</v>
          </cell>
        </row>
        <row r="27">
          <cell r="D27" t="e">
            <v>#N/A</v>
          </cell>
          <cell r="E27" t="e">
            <v>#N/A</v>
          </cell>
          <cell r="F27">
            <v>75</v>
          </cell>
          <cell r="G27" t="e">
            <v>#N/A</v>
          </cell>
          <cell r="H27" t="e">
            <v>#N/A</v>
          </cell>
          <cell r="I27" t="e">
            <v>#N/A</v>
          </cell>
          <cell r="J27" t="str">
            <v>Max</v>
          </cell>
        </row>
        <row r="28">
          <cell r="D28" t="e">
            <v>#N/A</v>
          </cell>
          <cell r="E28" t="e">
            <v>#N/A</v>
          </cell>
          <cell r="F28">
            <v>75</v>
          </cell>
          <cell r="G28" t="e">
            <v>#N/A</v>
          </cell>
          <cell r="H28" t="e">
            <v>#N/A</v>
          </cell>
          <cell r="I28" t="e">
            <v>#N/A</v>
          </cell>
          <cell r="J28" t="str">
            <v>Max</v>
          </cell>
        </row>
        <row r="29">
          <cell r="D29" t="e">
            <v>#N/A</v>
          </cell>
          <cell r="E29" t="e">
            <v>#N/A</v>
          </cell>
          <cell r="F29">
            <v>75</v>
          </cell>
          <cell r="G29" t="e">
            <v>#N/A</v>
          </cell>
          <cell r="H29" t="e">
            <v>#N/A</v>
          </cell>
          <cell r="I29" t="e">
            <v>#N/A</v>
          </cell>
          <cell r="J29" t="str">
            <v>Max</v>
          </cell>
        </row>
        <row r="30">
          <cell r="D30" t="e">
            <v>#N/A</v>
          </cell>
          <cell r="E30" t="e">
            <v>#N/A</v>
          </cell>
          <cell r="F30">
            <v>75</v>
          </cell>
          <cell r="G30" t="e">
            <v>#N/A</v>
          </cell>
          <cell r="H30" t="e">
            <v>#N/A</v>
          </cell>
          <cell r="I30" t="e">
            <v>#N/A</v>
          </cell>
          <cell r="J30" t="str">
            <v>Max</v>
          </cell>
        </row>
        <row r="31">
          <cell r="D31" t="e">
            <v>#N/A</v>
          </cell>
          <cell r="E31" t="e">
            <v>#N/A</v>
          </cell>
          <cell r="F31">
            <v>300</v>
          </cell>
          <cell r="G31" t="e">
            <v>#N/A</v>
          </cell>
          <cell r="H31" t="e">
            <v>#N/A</v>
          </cell>
          <cell r="I31" t="e">
            <v>#N/A</v>
          </cell>
          <cell r="J31" t="str">
            <v>Max</v>
          </cell>
        </row>
        <row r="32">
          <cell r="C32" t="str">
            <v>Map_1x1</v>
          </cell>
          <cell r="D32">
            <v>4</v>
          </cell>
          <cell r="E32">
            <v>4</v>
          </cell>
          <cell r="F32">
            <v>25</v>
          </cell>
          <cell r="G32">
            <v>20</v>
          </cell>
          <cell r="H32">
            <v>20</v>
          </cell>
          <cell r="I32">
            <v>2</v>
          </cell>
          <cell r="J32">
            <v>3.4482758620689655E-2</v>
          </cell>
        </row>
        <row r="33">
          <cell r="C33" t="str">
            <v>Map_1x2</v>
          </cell>
          <cell r="D33">
            <v>8</v>
          </cell>
          <cell r="E33">
            <v>12</v>
          </cell>
          <cell r="F33">
            <v>25</v>
          </cell>
          <cell r="G33">
            <v>40</v>
          </cell>
          <cell r="H33">
            <v>60</v>
          </cell>
          <cell r="I33">
            <v>3</v>
          </cell>
          <cell r="J33">
            <v>0.27272727272727271</v>
          </cell>
          <cell r="K33">
            <v>-12</v>
          </cell>
        </row>
        <row r="34">
          <cell r="C34" t="str">
            <v>Map_1x3</v>
          </cell>
          <cell r="D34">
            <v>7</v>
          </cell>
          <cell r="E34">
            <v>19</v>
          </cell>
          <cell r="F34">
            <v>25</v>
          </cell>
          <cell r="G34">
            <v>35</v>
          </cell>
          <cell r="H34">
            <v>95</v>
          </cell>
          <cell r="I34">
            <v>4</v>
          </cell>
          <cell r="J34">
            <v>5.7692307692307696E-2</v>
          </cell>
          <cell r="K34">
            <v>-10</v>
          </cell>
        </row>
        <row r="35">
          <cell r="C35" t="str">
            <v>Map_1x4</v>
          </cell>
          <cell r="D35">
            <v>6</v>
          </cell>
          <cell r="E35">
            <v>25</v>
          </cell>
          <cell r="F35">
            <v>25</v>
          </cell>
          <cell r="G35">
            <v>30</v>
          </cell>
          <cell r="H35">
            <v>125</v>
          </cell>
          <cell r="I35">
            <v>4</v>
          </cell>
          <cell r="J35">
            <v>0.63461538461538458</v>
          </cell>
          <cell r="K35">
            <v>-5</v>
          </cell>
        </row>
        <row r="36">
          <cell r="C36" t="str">
            <v>Map_1xAngel1</v>
          </cell>
          <cell r="D36">
            <v>0</v>
          </cell>
          <cell r="E36">
            <v>25</v>
          </cell>
          <cell r="F36">
            <v>0</v>
          </cell>
          <cell r="G36">
            <v>0</v>
          </cell>
          <cell r="H36">
            <v>125</v>
          </cell>
          <cell r="I36">
            <v>4</v>
          </cell>
          <cell r="J36">
            <v>0.63461538461538458</v>
          </cell>
        </row>
        <row r="37">
          <cell r="C37" t="str">
            <v>Map_1x6</v>
          </cell>
          <cell r="D37">
            <v>6</v>
          </cell>
          <cell r="E37">
            <v>31</v>
          </cell>
          <cell r="F37">
            <v>25</v>
          </cell>
          <cell r="G37">
            <v>30</v>
          </cell>
          <cell r="H37">
            <v>155</v>
          </cell>
          <cell r="I37">
            <v>5</v>
          </cell>
          <cell r="J37">
            <v>0.11224489795918367</v>
          </cell>
          <cell r="K37">
            <v>-5</v>
          </cell>
        </row>
        <row r="38">
          <cell r="C38" t="str">
            <v>Map_1x7</v>
          </cell>
          <cell r="D38">
            <v>6</v>
          </cell>
          <cell r="E38">
            <v>37</v>
          </cell>
          <cell r="F38">
            <v>25</v>
          </cell>
          <cell r="G38">
            <v>30</v>
          </cell>
          <cell r="H38">
            <v>185</v>
          </cell>
          <cell r="I38">
            <v>5</v>
          </cell>
          <cell r="J38">
            <v>0.41836734693877553</v>
          </cell>
          <cell r="K38">
            <v>-5</v>
          </cell>
        </row>
        <row r="39">
          <cell r="C39" t="str">
            <v>Map_1x8</v>
          </cell>
          <cell r="D39">
            <v>7</v>
          </cell>
          <cell r="E39">
            <v>44</v>
          </cell>
          <cell r="F39">
            <v>25</v>
          </cell>
          <cell r="G39">
            <v>35</v>
          </cell>
          <cell r="H39">
            <v>220</v>
          </cell>
          <cell r="I39">
            <v>5</v>
          </cell>
          <cell r="J39">
            <v>0.77551020408163263</v>
          </cell>
          <cell r="K39">
            <v>-10</v>
          </cell>
        </row>
        <row r="40">
          <cell r="C40" t="str">
            <v>Map_1x9</v>
          </cell>
          <cell r="D40">
            <v>12</v>
          </cell>
          <cell r="E40">
            <v>56</v>
          </cell>
          <cell r="F40">
            <v>25</v>
          </cell>
          <cell r="G40">
            <v>60</v>
          </cell>
          <cell r="H40">
            <v>280</v>
          </cell>
          <cell r="I40">
            <v>6</v>
          </cell>
          <cell r="J40">
            <v>0.2289156626506024</v>
          </cell>
          <cell r="K40">
            <v>-30</v>
          </cell>
        </row>
        <row r="41">
          <cell r="C41" t="str">
            <v>Map_1xMiddle1</v>
          </cell>
          <cell r="D41">
            <v>0</v>
          </cell>
          <cell r="E41">
            <v>56</v>
          </cell>
          <cell r="F41">
            <v>100</v>
          </cell>
          <cell r="G41">
            <v>100</v>
          </cell>
          <cell r="H41">
            <v>380</v>
          </cell>
          <cell r="I41">
            <v>6</v>
          </cell>
          <cell r="J41">
            <v>0.83132530120481929</v>
          </cell>
        </row>
        <row r="42">
          <cell r="C42" t="str">
            <v>Map_1x11</v>
          </cell>
          <cell r="D42">
            <v>10</v>
          </cell>
          <cell r="E42">
            <v>66</v>
          </cell>
          <cell r="F42">
            <v>50</v>
          </cell>
          <cell r="G42">
            <v>50</v>
          </cell>
          <cell r="H42">
            <v>430</v>
          </cell>
          <cell r="I42">
            <v>7</v>
          </cell>
          <cell r="J42">
            <v>0.11827956989247312</v>
          </cell>
        </row>
        <row r="43">
          <cell r="C43" t="str">
            <v>Map_1x12</v>
          </cell>
          <cell r="D43">
            <v>10</v>
          </cell>
          <cell r="E43">
            <v>76</v>
          </cell>
          <cell r="F43">
            <v>50</v>
          </cell>
          <cell r="G43">
            <v>50</v>
          </cell>
          <cell r="H43">
            <v>480</v>
          </cell>
          <cell r="I43">
            <v>7</v>
          </cell>
          <cell r="J43">
            <v>0.38709677419354838</v>
          </cell>
        </row>
        <row r="44">
          <cell r="C44" t="str">
            <v>Map_1x13</v>
          </cell>
          <cell r="D44">
            <v>7</v>
          </cell>
          <cell r="E44">
            <v>83</v>
          </cell>
          <cell r="F44">
            <v>50</v>
          </cell>
          <cell r="G44">
            <v>35</v>
          </cell>
          <cell r="H44">
            <v>515</v>
          </cell>
          <cell r="I44">
            <v>7</v>
          </cell>
          <cell r="J44">
            <v>0.57526881720430112</v>
          </cell>
        </row>
        <row r="45">
          <cell r="C45" t="str">
            <v>Map_1x14</v>
          </cell>
          <cell r="D45">
            <v>12</v>
          </cell>
          <cell r="E45">
            <v>95</v>
          </cell>
          <cell r="F45">
            <v>50</v>
          </cell>
          <cell r="G45">
            <v>60</v>
          </cell>
          <cell r="H45">
            <v>575</v>
          </cell>
          <cell r="I45">
            <v>7</v>
          </cell>
          <cell r="J45">
            <v>0.89784946236559138</v>
          </cell>
        </row>
        <row r="46">
          <cell r="C46" t="str">
            <v>Map_1xAngel2</v>
          </cell>
          <cell r="D46">
            <v>0</v>
          </cell>
          <cell r="E46">
            <v>95</v>
          </cell>
          <cell r="F46">
            <v>0</v>
          </cell>
          <cell r="G46">
            <v>0</v>
          </cell>
          <cell r="H46">
            <v>575</v>
          </cell>
          <cell r="I46">
            <v>7</v>
          </cell>
          <cell r="J46">
            <v>0.89784946236559138</v>
          </cell>
        </row>
        <row r="47">
          <cell r="C47" t="str">
            <v>Map_1x16</v>
          </cell>
          <cell r="D47">
            <v>10</v>
          </cell>
          <cell r="E47">
            <v>105</v>
          </cell>
          <cell r="F47">
            <v>50</v>
          </cell>
          <cell r="G47">
            <v>50</v>
          </cell>
          <cell r="H47">
            <v>625</v>
          </cell>
          <cell r="I47">
            <v>8</v>
          </cell>
          <cell r="J47">
            <v>0.15656565656565657</v>
          </cell>
        </row>
        <row r="48">
          <cell r="C48" t="str">
            <v>Map_1x17</v>
          </cell>
          <cell r="D48">
            <v>8</v>
          </cell>
          <cell r="E48">
            <v>113</v>
          </cell>
          <cell r="F48">
            <v>50</v>
          </cell>
          <cell r="G48">
            <v>40</v>
          </cell>
          <cell r="H48">
            <v>665</v>
          </cell>
          <cell r="I48">
            <v>8</v>
          </cell>
          <cell r="J48">
            <v>0.35858585858585856</v>
          </cell>
          <cell r="K48">
            <v>10</v>
          </cell>
        </row>
        <row r="49">
          <cell r="C49" t="str">
            <v>Map_1x18</v>
          </cell>
          <cell r="D49">
            <v>10</v>
          </cell>
          <cell r="E49">
            <v>123</v>
          </cell>
          <cell r="F49">
            <v>50</v>
          </cell>
          <cell r="G49">
            <v>50</v>
          </cell>
          <cell r="H49">
            <v>715</v>
          </cell>
          <cell r="I49">
            <v>8</v>
          </cell>
          <cell r="J49">
            <v>0.61111111111111116</v>
          </cell>
        </row>
        <row r="50">
          <cell r="C50" t="str">
            <v>Map_1x19</v>
          </cell>
          <cell r="D50">
            <v>13</v>
          </cell>
          <cell r="E50">
            <v>136</v>
          </cell>
          <cell r="F50">
            <v>50</v>
          </cell>
          <cell r="G50">
            <v>65</v>
          </cell>
          <cell r="H50">
            <v>780</v>
          </cell>
          <cell r="I50">
            <v>8</v>
          </cell>
          <cell r="J50">
            <v>0.93939393939393945</v>
          </cell>
        </row>
        <row r="51">
          <cell r="C51" t="str">
            <v>Map_1xMiddle2</v>
          </cell>
          <cell r="D51">
            <v>0</v>
          </cell>
          <cell r="E51">
            <v>136</v>
          </cell>
          <cell r="F51">
            <v>200</v>
          </cell>
          <cell r="G51">
            <v>200</v>
          </cell>
          <cell r="H51">
            <v>980</v>
          </cell>
          <cell r="I51">
            <v>9</v>
          </cell>
          <cell r="J51">
            <v>0.71482889733840305</v>
          </cell>
        </row>
        <row r="52">
          <cell r="C52" t="str">
            <v>Map_1x21</v>
          </cell>
          <cell r="D52">
            <v>12</v>
          </cell>
          <cell r="E52">
            <v>148</v>
          </cell>
          <cell r="F52">
            <v>75</v>
          </cell>
          <cell r="G52">
            <v>60</v>
          </cell>
          <cell r="H52">
            <v>1040</v>
          </cell>
          <cell r="I52">
            <v>9</v>
          </cell>
          <cell r="J52">
            <v>0.94296577946768056</v>
          </cell>
          <cell r="K52">
            <v>15</v>
          </cell>
        </row>
        <row r="53">
          <cell r="C53" t="str">
            <v>Map_1x22</v>
          </cell>
          <cell r="D53">
            <v>12</v>
          </cell>
          <cell r="E53">
            <v>160</v>
          </cell>
          <cell r="F53">
            <v>75</v>
          </cell>
          <cell r="G53">
            <v>60</v>
          </cell>
          <cell r="H53">
            <v>1100</v>
          </cell>
          <cell r="I53">
            <v>10</v>
          </cell>
          <cell r="J53">
            <v>0.156794425087108</v>
          </cell>
        </row>
        <row r="54">
          <cell r="C54" t="str">
            <v>Map_1x23</v>
          </cell>
          <cell r="D54">
            <v>13</v>
          </cell>
          <cell r="E54">
            <v>173</v>
          </cell>
          <cell r="F54">
            <v>75</v>
          </cell>
          <cell r="G54">
            <v>65</v>
          </cell>
          <cell r="H54">
            <v>1165</v>
          </cell>
          <cell r="I54">
            <v>10</v>
          </cell>
          <cell r="J54">
            <v>0.38327526132404183</v>
          </cell>
          <cell r="K54">
            <v>10</v>
          </cell>
        </row>
        <row r="55">
          <cell r="C55" t="str">
            <v>Map_1x24</v>
          </cell>
          <cell r="D55">
            <v>13</v>
          </cell>
          <cell r="E55">
            <v>186</v>
          </cell>
          <cell r="F55">
            <v>75</v>
          </cell>
          <cell r="G55">
            <v>65</v>
          </cell>
          <cell r="H55">
            <v>1230</v>
          </cell>
          <cell r="I55">
            <v>10</v>
          </cell>
          <cell r="J55">
            <v>0.6097560975609756</v>
          </cell>
          <cell r="K55">
            <v>10</v>
          </cell>
        </row>
        <row r="56">
          <cell r="C56" t="str">
            <v>Map_1xAngel3</v>
          </cell>
          <cell r="D56">
            <v>0</v>
          </cell>
          <cell r="E56">
            <v>186</v>
          </cell>
          <cell r="F56">
            <v>0</v>
          </cell>
          <cell r="G56">
            <v>0</v>
          </cell>
          <cell r="H56">
            <v>1230</v>
          </cell>
          <cell r="I56">
            <v>10</v>
          </cell>
          <cell r="J56">
            <v>0.6097560975609756</v>
          </cell>
        </row>
        <row r="57">
          <cell r="C57" t="str">
            <v>Map_1x26</v>
          </cell>
          <cell r="D57">
            <v>12</v>
          </cell>
          <cell r="E57">
            <v>198</v>
          </cell>
          <cell r="F57">
            <v>75</v>
          </cell>
          <cell r="G57">
            <v>60</v>
          </cell>
          <cell r="H57">
            <v>1290</v>
          </cell>
          <cell r="I57">
            <v>10</v>
          </cell>
          <cell r="J57">
            <v>0.81881533101045301</v>
          </cell>
          <cell r="K57">
            <v>10</v>
          </cell>
        </row>
        <row r="58">
          <cell r="C58" t="str">
            <v>Map_1x27</v>
          </cell>
          <cell r="D58">
            <v>13</v>
          </cell>
          <cell r="E58">
            <v>211</v>
          </cell>
          <cell r="F58">
            <v>75</v>
          </cell>
          <cell r="G58">
            <v>65</v>
          </cell>
          <cell r="H58">
            <v>1355</v>
          </cell>
          <cell r="I58">
            <v>11</v>
          </cell>
          <cell r="J58">
            <v>4.3624161073825503E-2</v>
          </cell>
          <cell r="K58">
            <v>10</v>
          </cell>
        </row>
        <row r="59">
          <cell r="C59" t="str">
            <v>Map_1x28</v>
          </cell>
          <cell r="D59">
            <v>16</v>
          </cell>
          <cell r="E59">
            <v>227</v>
          </cell>
          <cell r="F59">
            <v>75</v>
          </cell>
          <cell r="G59">
            <v>80</v>
          </cell>
          <cell r="H59">
            <v>1435</v>
          </cell>
          <cell r="I59">
            <v>11</v>
          </cell>
          <cell r="J59">
            <v>0.31208053691275167</v>
          </cell>
        </row>
        <row r="60">
          <cell r="C60" t="str">
            <v>Map_1x29</v>
          </cell>
          <cell r="D60">
            <v>14</v>
          </cell>
          <cell r="E60">
            <v>241</v>
          </cell>
          <cell r="F60">
            <v>75</v>
          </cell>
          <cell r="G60">
            <v>70</v>
          </cell>
          <cell r="H60">
            <v>1505</v>
          </cell>
          <cell r="I60">
            <v>11</v>
          </cell>
          <cell r="J60">
            <v>0.54697986577181212</v>
          </cell>
        </row>
        <row r="61">
          <cell r="C61" t="str">
            <v>Map_1xMiddle3</v>
          </cell>
          <cell r="D61">
            <v>0</v>
          </cell>
          <cell r="E61">
            <v>241</v>
          </cell>
          <cell r="F61">
            <v>300</v>
          </cell>
          <cell r="G61">
            <v>300</v>
          </cell>
          <cell r="H61">
            <v>1805</v>
          </cell>
          <cell r="I61">
            <v>12</v>
          </cell>
          <cell r="J61">
            <v>0.45706371191135736</v>
          </cell>
        </row>
        <row r="62">
          <cell r="C62" t="str">
            <v>Map_1x31</v>
          </cell>
          <cell r="D62">
            <v>15</v>
          </cell>
          <cell r="E62">
            <v>256</v>
          </cell>
          <cell r="F62">
            <v>100</v>
          </cell>
          <cell r="G62">
            <v>75</v>
          </cell>
          <cell r="H62">
            <v>1880</v>
          </cell>
          <cell r="I62">
            <v>12</v>
          </cell>
          <cell r="J62">
            <v>0.66481994459833793</v>
          </cell>
          <cell r="K62">
            <v>25</v>
          </cell>
        </row>
        <row r="63">
          <cell r="C63" t="str">
            <v>Map_1x32</v>
          </cell>
          <cell r="D63">
            <v>18</v>
          </cell>
          <cell r="E63">
            <v>274</v>
          </cell>
          <cell r="F63">
            <v>100</v>
          </cell>
          <cell r="G63">
            <v>90</v>
          </cell>
          <cell r="H63">
            <v>1970</v>
          </cell>
          <cell r="I63">
            <v>12</v>
          </cell>
          <cell r="J63">
            <v>0.91412742382271472</v>
          </cell>
          <cell r="K63">
            <v>10</v>
          </cell>
        </row>
        <row r="64">
          <cell r="C64" t="str">
            <v>Map_1x33</v>
          </cell>
          <cell r="D64">
            <v>18</v>
          </cell>
          <cell r="E64">
            <v>292</v>
          </cell>
          <cell r="F64">
            <v>100</v>
          </cell>
          <cell r="G64">
            <v>90</v>
          </cell>
          <cell r="H64">
            <v>2060</v>
          </cell>
          <cell r="I64">
            <v>13</v>
          </cell>
          <cell r="J64">
            <v>0.15051020408163265</v>
          </cell>
        </row>
        <row r="65">
          <cell r="C65" t="str">
            <v>Map_1x34</v>
          </cell>
          <cell r="D65">
            <v>19</v>
          </cell>
          <cell r="E65">
            <v>311</v>
          </cell>
          <cell r="F65">
            <v>100</v>
          </cell>
          <cell r="G65">
            <v>95</v>
          </cell>
          <cell r="H65">
            <v>2155</v>
          </cell>
          <cell r="I65">
            <v>13</v>
          </cell>
          <cell r="J65">
            <v>0.39285714285714285</v>
          </cell>
        </row>
        <row r="66">
          <cell r="C66" t="str">
            <v>Map_1xAngel4</v>
          </cell>
          <cell r="D66">
            <v>0</v>
          </cell>
          <cell r="E66">
            <v>311</v>
          </cell>
          <cell r="F66">
            <v>0</v>
          </cell>
          <cell r="G66">
            <v>0</v>
          </cell>
          <cell r="H66">
            <v>2155</v>
          </cell>
          <cell r="I66">
            <v>13</v>
          </cell>
          <cell r="J66">
            <v>0.39285714285714285</v>
          </cell>
        </row>
        <row r="67">
          <cell r="C67" t="str">
            <v>Map_1x36</v>
          </cell>
          <cell r="D67">
            <v>22</v>
          </cell>
          <cell r="E67">
            <v>333</v>
          </cell>
          <cell r="F67">
            <v>100</v>
          </cell>
          <cell r="G67">
            <v>110</v>
          </cell>
          <cell r="H67">
            <v>2265</v>
          </cell>
          <cell r="I67">
            <v>13</v>
          </cell>
          <cell r="J67">
            <v>0.67346938775510201</v>
          </cell>
        </row>
        <row r="68">
          <cell r="C68" t="str">
            <v>Map_1x37</v>
          </cell>
          <cell r="D68">
            <v>17</v>
          </cell>
          <cell r="E68">
            <v>350</v>
          </cell>
          <cell r="F68">
            <v>100</v>
          </cell>
          <cell r="G68">
            <v>85</v>
          </cell>
          <cell r="H68">
            <v>2350</v>
          </cell>
          <cell r="I68">
            <v>13</v>
          </cell>
          <cell r="J68">
            <v>0.89030612244897955</v>
          </cell>
          <cell r="K68">
            <v>20</v>
          </cell>
        </row>
        <row r="69">
          <cell r="C69" t="str">
            <v>Map_1x38</v>
          </cell>
          <cell r="D69">
            <v>20</v>
          </cell>
          <cell r="E69">
            <v>370</v>
          </cell>
          <cell r="F69">
            <v>100</v>
          </cell>
          <cell r="G69">
            <v>100</v>
          </cell>
          <cell r="H69">
            <v>2450</v>
          </cell>
          <cell r="I69">
            <v>14</v>
          </cell>
          <cell r="J69">
            <v>0.14285714285714285</v>
          </cell>
        </row>
        <row r="70">
          <cell r="C70" t="str">
            <v>Map_1x39</v>
          </cell>
          <cell r="D70">
            <v>22</v>
          </cell>
          <cell r="E70">
            <v>392</v>
          </cell>
          <cell r="F70">
            <v>100</v>
          </cell>
          <cell r="G70">
            <v>110</v>
          </cell>
          <cell r="H70">
            <v>2560</v>
          </cell>
          <cell r="I70">
            <v>14</v>
          </cell>
          <cell r="J70">
            <v>0.41854636591478694</v>
          </cell>
        </row>
        <row r="71">
          <cell r="C71" t="str">
            <v>Map_1xMiddle4</v>
          </cell>
          <cell r="D71">
            <v>0</v>
          </cell>
          <cell r="E71">
            <v>392</v>
          </cell>
          <cell r="F71">
            <v>400</v>
          </cell>
          <cell r="G71">
            <v>400</v>
          </cell>
          <cell r="H71">
            <v>2960</v>
          </cell>
          <cell r="I71">
            <v>15</v>
          </cell>
          <cell r="J71">
            <v>0.19288174512055109</v>
          </cell>
        </row>
        <row r="72">
          <cell r="C72" t="str">
            <v>Map_1x41</v>
          </cell>
          <cell r="D72">
            <v>20</v>
          </cell>
          <cell r="E72">
            <v>412</v>
          </cell>
          <cell r="F72">
            <v>125</v>
          </cell>
          <cell r="G72">
            <v>100</v>
          </cell>
          <cell r="H72">
            <v>3060</v>
          </cell>
          <cell r="I72">
            <v>15</v>
          </cell>
          <cell r="J72">
            <v>0.30769230769230771</v>
          </cell>
          <cell r="K72">
            <v>20</v>
          </cell>
        </row>
        <row r="73">
          <cell r="C73" t="str">
            <v>Map_1x42</v>
          </cell>
          <cell r="D73">
            <v>21</v>
          </cell>
          <cell r="E73">
            <v>433</v>
          </cell>
          <cell r="F73">
            <v>125</v>
          </cell>
          <cell r="G73">
            <v>105</v>
          </cell>
          <cell r="H73">
            <v>3165</v>
          </cell>
          <cell r="I73">
            <v>15</v>
          </cell>
          <cell r="J73">
            <v>0.42824339839265213</v>
          </cell>
          <cell r="K73">
            <v>20</v>
          </cell>
        </row>
        <row r="74">
          <cell r="C74" t="str">
            <v>Map_1x43</v>
          </cell>
          <cell r="D74">
            <v>21</v>
          </cell>
          <cell r="E74">
            <v>454</v>
          </cell>
          <cell r="F74">
            <v>125</v>
          </cell>
          <cell r="G74">
            <v>105</v>
          </cell>
          <cell r="H74">
            <v>3270</v>
          </cell>
          <cell r="I74">
            <v>15</v>
          </cell>
          <cell r="J74">
            <v>0.54879448909299655</v>
          </cell>
          <cell r="K74">
            <v>20</v>
          </cell>
        </row>
        <row r="75">
          <cell r="C75" t="str">
            <v>Map_1x44</v>
          </cell>
          <cell r="D75">
            <v>21</v>
          </cell>
          <cell r="E75">
            <v>475</v>
          </cell>
          <cell r="F75">
            <v>125</v>
          </cell>
          <cell r="G75">
            <v>105</v>
          </cell>
          <cell r="H75">
            <v>3375</v>
          </cell>
          <cell r="I75">
            <v>15</v>
          </cell>
          <cell r="J75">
            <v>0.66934557979334097</v>
          </cell>
          <cell r="K75">
            <v>20</v>
          </cell>
        </row>
        <row r="76">
          <cell r="C76" t="str">
            <v>Map_1xAngel5</v>
          </cell>
          <cell r="D76">
            <v>0</v>
          </cell>
          <cell r="E76">
            <v>475</v>
          </cell>
          <cell r="F76">
            <v>0</v>
          </cell>
          <cell r="G76">
            <v>0</v>
          </cell>
          <cell r="H76">
            <v>3375</v>
          </cell>
          <cell r="I76">
            <v>15</v>
          </cell>
          <cell r="J76">
            <v>0.66934557979334097</v>
          </cell>
        </row>
        <row r="77">
          <cell r="C77" t="str">
            <v>Map_1x46</v>
          </cell>
          <cell r="D77">
            <v>19</v>
          </cell>
          <cell r="E77">
            <v>494</v>
          </cell>
          <cell r="F77">
            <v>125</v>
          </cell>
          <cell r="G77">
            <v>95</v>
          </cell>
          <cell r="H77">
            <v>3470</v>
          </cell>
          <cell r="I77">
            <v>15</v>
          </cell>
          <cell r="J77">
            <v>0.77841561423650973</v>
          </cell>
          <cell r="K77">
            <v>20</v>
          </cell>
        </row>
        <row r="78">
          <cell r="C78" t="str">
            <v>Map_1x47</v>
          </cell>
          <cell r="D78">
            <v>19</v>
          </cell>
          <cell r="E78">
            <v>513</v>
          </cell>
          <cell r="F78">
            <v>125</v>
          </cell>
          <cell r="G78">
            <v>95</v>
          </cell>
          <cell r="H78">
            <v>3565</v>
          </cell>
          <cell r="I78">
            <v>15</v>
          </cell>
          <cell r="J78">
            <v>0.8874856486796785</v>
          </cell>
          <cell r="K78">
            <v>20</v>
          </cell>
        </row>
        <row r="79">
          <cell r="C79" t="str">
            <v>Map_1x48</v>
          </cell>
          <cell r="D79">
            <v>18</v>
          </cell>
          <cell r="E79">
            <v>531</v>
          </cell>
          <cell r="F79">
            <v>125</v>
          </cell>
          <cell r="G79">
            <v>90</v>
          </cell>
          <cell r="H79">
            <v>3655</v>
          </cell>
          <cell r="I79">
            <v>15</v>
          </cell>
          <cell r="J79">
            <v>0.99081515499425943</v>
          </cell>
          <cell r="K79">
            <v>20</v>
          </cell>
        </row>
        <row r="80">
          <cell r="C80" t="str">
            <v>Map_1x49</v>
          </cell>
          <cell r="D80">
            <v>17</v>
          </cell>
          <cell r="E80">
            <v>548</v>
          </cell>
          <cell r="F80">
            <v>125</v>
          </cell>
          <cell r="G80">
            <v>85</v>
          </cell>
          <cell r="H80">
            <v>3740</v>
          </cell>
          <cell r="I80">
            <v>16</v>
          </cell>
          <cell r="J80" t="str">
            <v>Max</v>
          </cell>
          <cell r="K80">
            <v>20</v>
          </cell>
        </row>
        <row r="81">
          <cell r="C81" t="str">
            <v>Map_1xFinal</v>
          </cell>
          <cell r="D81">
            <v>0</v>
          </cell>
          <cell r="E81">
            <v>548</v>
          </cell>
          <cell r="F81">
            <v>0</v>
          </cell>
          <cell r="G81">
            <v>0</v>
          </cell>
          <cell r="H81">
            <v>3740</v>
          </cell>
          <cell r="I81">
            <v>16</v>
          </cell>
          <cell r="J81" t="str">
            <v>Max</v>
          </cell>
        </row>
        <row r="82">
          <cell r="C82" t="str">
            <v>Map_1x1</v>
          </cell>
          <cell r="D82">
            <v>4</v>
          </cell>
          <cell r="E82">
            <v>4</v>
          </cell>
          <cell r="F82">
            <v>25</v>
          </cell>
          <cell r="G82">
            <v>20</v>
          </cell>
          <cell r="H82">
            <v>20</v>
          </cell>
          <cell r="I82">
            <v>2</v>
          </cell>
          <cell r="J82">
            <v>3.4482758620689655E-2</v>
          </cell>
        </row>
        <row r="83">
          <cell r="C83" t="str">
            <v>Map_1x2</v>
          </cell>
          <cell r="D83">
            <v>8</v>
          </cell>
          <cell r="E83">
            <v>12</v>
          </cell>
          <cell r="F83">
            <v>25</v>
          </cell>
          <cell r="G83">
            <v>40</v>
          </cell>
          <cell r="H83">
            <v>60</v>
          </cell>
          <cell r="I83">
            <v>3</v>
          </cell>
          <cell r="J83">
            <v>0.27272727272727271</v>
          </cell>
        </row>
        <row r="84">
          <cell r="C84" t="str">
            <v>Map_1x3</v>
          </cell>
          <cell r="D84">
            <v>7</v>
          </cell>
          <cell r="E84">
            <v>19</v>
          </cell>
          <cell r="F84">
            <v>25</v>
          </cell>
          <cell r="G84">
            <v>35</v>
          </cell>
          <cell r="H84">
            <v>95</v>
          </cell>
          <cell r="I84">
            <v>4</v>
          </cell>
          <cell r="J84">
            <v>5.7692307692307696E-2</v>
          </cell>
        </row>
        <row r="85">
          <cell r="C85" t="str">
            <v>Map_1x4</v>
          </cell>
          <cell r="D85">
            <v>6</v>
          </cell>
          <cell r="E85">
            <v>25</v>
          </cell>
          <cell r="F85">
            <v>25</v>
          </cell>
          <cell r="G85">
            <v>30</v>
          </cell>
          <cell r="H85">
            <v>125</v>
          </cell>
          <cell r="I85">
            <v>4</v>
          </cell>
          <cell r="J85">
            <v>0.63461538461538458</v>
          </cell>
        </row>
        <row r="86">
          <cell r="C86" t="str">
            <v>Map_1xAngel1</v>
          </cell>
          <cell r="D86">
            <v>0</v>
          </cell>
          <cell r="E86">
            <v>25</v>
          </cell>
          <cell r="F86">
            <v>0</v>
          </cell>
          <cell r="G86">
            <v>0</v>
          </cell>
          <cell r="H86">
            <v>125</v>
          </cell>
          <cell r="I86">
            <v>4</v>
          </cell>
          <cell r="J86">
            <v>0.63461538461538458</v>
          </cell>
        </row>
        <row r="87">
          <cell r="C87" t="str">
            <v>Map_1x6</v>
          </cell>
          <cell r="D87">
            <v>6</v>
          </cell>
          <cell r="E87">
            <v>31</v>
          </cell>
          <cell r="F87">
            <v>25</v>
          </cell>
          <cell r="G87">
            <v>30</v>
          </cell>
          <cell r="H87">
            <v>155</v>
          </cell>
          <cell r="I87">
            <v>5</v>
          </cell>
          <cell r="J87">
            <v>0.11224489795918367</v>
          </cell>
        </row>
        <row r="88">
          <cell r="C88" t="str">
            <v>Map_1x7</v>
          </cell>
          <cell r="D88">
            <v>6</v>
          </cell>
          <cell r="E88">
            <v>37</v>
          </cell>
          <cell r="F88">
            <v>25</v>
          </cell>
          <cell r="G88">
            <v>30</v>
          </cell>
          <cell r="H88">
            <v>185</v>
          </cell>
          <cell r="I88">
            <v>5</v>
          </cell>
          <cell r="J88">
            <v>0.41836734693877553</v>
          </cell>
        </row>
        <row r="89">
          <cell r="C89" t="str">
            <v>Map_1x8</v>
          </cell>
          <cell r="D89">
            <v>7</v>
          </cell>
          <cell r="E89">
            <v>44</v>
          </cell>
          <cell r="F89">
            <v>25</v>
          </cell>
          <cell r="G89">
            <v>35</v>
          </cell>
          <cell r="H89">
            <v>220</v>
          </cell>
          <cell r="I89">
            <v>5</v>
          </cell>
          <cell r="J89">
            <v>0.77551020408163263</v>
          </cell>
        </row>
        <row r="90">
          <cell r="C90" t="str">
            <v>Map_1x9</v>
          </cell>
          <cell r="D90">
            <v>12</v>
          </cell>
          <cell r="E90">
            <v>56</v>
          </cell>
          <cell r="F90">
            <v>25</v>
          </cell>
          <cell r="G90">
            <v>60</v>
          </cell>
          <cell r="H90">
            <v>280</v>
          </cell>
          <cell r="I90">
            <v>6</v>
          </cell>
          <cell r="J90">
            <v>0.2289156626506024</v>
          </cell>
        </row>
        <row r="91">
          <cell r="C91" t="str">
            <v>Map_1xMiddle1</v>
          </cell>
          <cell r="D91">
            <v>0</v>
          </cell>
          <cell r="E91">
            <v>56</v>
          </cell>
          <cell r="F91">
            <v>100</v>
          </cell>
          <cell r="G91">
            <v>100</v>
          </cell>
          <cell r="H91">
            <v>380</v>
          </cell>
          <cell r="I91">
            <v>6</v>
          </cell>
          <cell r="J91">
            <v>0.83132530120481929</v>
          </cell>
        </row>
        <row r="92">
          <cell r="C92" t="str">
            <v>Map_1x11</v>
          </cell>
          <cell r="D92">
            <v>10</v>
          </cell>
          <cell r="E92">
            <v>66</v>
          </cell>
          <cell r="F92">
            <v>50</v>
          </cell>
          <cell r="G92">
            <v>50</v>
          </cell>
          <cell r="H92">
            <v>430</v>
          </cell>
          <cell r="I92">
            <v>7</v>
          </cell>
          <cell r="J92">
            <v>0.11827956989247312</v>
          </cell>
        </row>
        <row r="93">
          <cell r="C93" t="str">
            <v>Map_1x12</v>
          </cell>
          <cell r="D93">
            <v>10</v>
          </cell>
          <cell r="E93">
            <v>76</v>
          </cell>
          <cell r="F93">
            <v>50</v>
          </cell>
          <cell r="G93">
            <v>50</v>
          </cell>
          <cell r="H93">
            <v>480</v>
          </cell>
          <cell r="I93">
            <v>7</v>
          </cell>
          <cell r="J93">
            <v>0.38709677419354838</v>
          </cell>
        </row>
        <row r="94">
          <cell r="C94" t="str">
            <v>Map_1x13</v>
          </cell>
          <cell r="D94">
            <v>7</v>
          </cell>
          <cell r="E94">
            <v>83</v>
          </cell>
          <cell r="F94">
            <v>50</v>
          </cell>
          <cell r="G94">
            <v>35</v>
          </cell>
          <cell r="H94">
            <v>515</v>
          </cell>
          <cell r="I94">
            <v>7</v>
          </cell>
          <cell r="J94">
            <v>0.57526881720430112</v>
          </cell>
        </row>
        <row r="95">
          <cell r="C95" t="str">
            <v>Map_1x14</v>
          </cell>
          <cell r="D95">
            <v>12</v>
          </cell>
          <cell r="E95">
            <v>95</v>
          </cell>
          <cell r="F95">
            <v>50</v>
          </cell>
          <cell r="G95">
            <v>60</v>
          </cell>
          <cell r="H95">
            <v>575</v>
          </cell>
          <cell r="I95">
            <v>7</v>
          </cell>
          <cell r="J95">
            <v>0.89784946236559138</v>
          </cell>
        </row>
        <row r="96">
          <cell r="C96" t="str">
            <v>Map_1xAngel2</v>
          </cell>
          <cell r="D96">
            <v>0</v>
          </cell>
          <cell r="E96">
            <v>95</v>
          </cell>
          <cell r="F96">
            <v>0</v>
          </cell>
          <cell r="G96">
            <v>0</v>
          </cell>
          <cell r="H96">
            <v>575</v>
          </cell>
          <cell r="I96">
            <v>7</v>
          </cell>
          <cell r="J96">
            <v>0.89784946236559138</v>
          </cell>
        </row>
        <row r="97">
          <cell r="C97" t="str">
            <v>Map_1x16</v>
          </cell>
          <cell r="D97">
            <v>10</v>
          </cell>
          <cell r="E97">
            <v>105</v>
          </cell>
          <cell r="F97">
            <v>50</v>
          </cell>
          <cell r="G97">
            <v>50</v>
          </cell>
          <cell r="H97">
            <v>625</v>
          </cell>
          <cell r="I97">
            <v>8</v>
          </cell>
          <cell r="J97">
            <v>0.15656565656565657</v>
          </cell>
        </row>
        <row r="98">
          <cell r="C98" t="str">
            <v>Map_1x17</v>
          </cell>
          <cell r="D98">
            <v>8</v>
          </cell>
          <cell r="E98">
            <v>113</v>
          </cell>
          <cell r="F98">
            <v>50</v>
          </cell>
          <cell r="G98">
            <v>40</v>
          </cell>
          <cell r="H98">
            <v>665</v>
          </cell>
          <cell r="I98">
            <v>8</v>
          </cell>
          <cell r="J98">
            <v>0.35858585858585856</v>
          </cell>
        </row>
        <row r="99">
          <cell r="C99" t="str">
            <v>Map_1x18</v>
          </cell>
          <cell r="D99">
            <v>10</v>
          </cell>
          <cell r="E99">
            <v>123</v>
          </cell>
          <cell r="F99">
            <v>50</v>
          </cell>
          <cell r="G99">
            <v>50</v>
          </cell>
          <cell r="H99">
            <v>715</v>
          </cell>
          <cell r="I99">
            <v>8</v>
          </cell>
          <cell r="J99">
            <v>0.61111111111111116</v>
          </cell>
        </row>
        <row r="100">
          <cell r="C100" t="str">
            <v>Map_1x19</v>
          </cell>
          <cell r="D100">
            <v>13</v>
          </cell>
          <cell r="E100">
            <v>136</v>
          </cell>
          <cell r="F100">
            <v>50</v>
          </cell>
          <cell r="G100">
            <v>65</v>
          </cell>
          <cell r="H100">
            <v>780</v>
          </cell>
          <cell r="I100">
            <v>8</v>
          </cell>
          <cell r="J100">
            <v>0.93939393939393945</v>
          </cell>
        </row>
        <row r="101">
          <cell r="C101" t="str">
            <v>Map_1xMiddle2</v>
          </cell>
          <cell r="D101">
            <v>0</v>
          </cell>
          <cell r="E101">
            <v>136</v>
          </cell>
          <cell r="F101">
            <v>200</v>
          </cell>
          <cell r="G101">
            <v>200</v>
          </cell>
          <cell r="H101">
            <v>980</v>
          </cell>
          <cell r="I101">
            <v>9</v>
          </cell>
          <cell r="J101">
            <v>0.71482889733840305</v>
          </cell>
        </row>
        <row r="102">
          <cell r="C102" t="str">
            <v>Map_1x21</v>
          </cell>
          <cell r="D102">
            <v>12</v>
          </cell>
          <cell r="E102">
            <v>148</v>
          </cell>
          <cell r="F102">
            <v>75</v>
          </cell>
          <cell r="G102">
            <v>60</v>
          </cell>
          <cell r="H102">
            <v>1040</v>
          </cell>
          <cell r="I102">
            <v>9</v>
          </cell>
          <cell r="J102">
            <v>0.94296577946768056</v>
          </cell>
        </row>
        <row r="103">
          <cell r="C103" t="str">
            <v>Map_1x22</v>
          </cell>
          <cell r="D103">
            <v>12</v>
          </cell>
          <cell r="E103">
            <v>160</v>
          </cell>
          <cell r="F103">
            <v>75</v>
          </cell>
          <cell r="G103">
            <v>60</v>
          </cell>
          <cell r="H103">
            <v>1100</v>
          </cell>
          <cell r="I103">
            <v>10</v>
          </cell>
          <cell r="J103">
            <v>0.156794425087108</v>
          </cell>
        </row>
        <row r="104">
          <cell r="C104" t="str">
            <v>Map_1x23</v>
          </cell>
          <cell r="D104">
            <v>13</v>
          </cell>
          <cell r="E104">
            <v>173</v>
          </cell>
          <cell r="F104">
            <v>75</v>
          </cell>
          <cell r="G104">
            <v>65</v>
          </cell>
          <cell r="H104">
            <v>1165</v>
          </cell>
          <cell r="I104">
            <v>10</v>
          </cell>
          <cell r="J104">
            <v>0.38327526132404183</v>
          </cell>
        </row>
        <row r="105">
          <cell r="C105" t="str">
            <v>Map_1x24</v>
          </cell>
          <cell r="D105">
            <v>13</v>
          </cell>
          <cell r="E105">
            <v>186</v>
          </cell>
          <cell r="F105">
            <v>75</v>
          </cell>
          <cell r="G105">
            <v>65</v>
          </cell>
          <cell r="H105">
            <v>1230</v>
          </cell>
          <cell r="I105">
            <v>10</v>
          </cell>
          <cell r="J105">
            <v>0.6097560975609756</v>
          </cell>
        </row>
        <row r="106">
          <cell r="C106" t="str">
            <v>Map_1xAngel3</v>
          </cell>
          <cell r="D106">
            <v>0</v>
          </cell>
          <cell r="E106">
            <v>186</v>
          </cell>
          <cell r="F106">
            <v>0</v>
          </cell>
          <cell r="G106">
            <v>0</v>
          </cell>
          <cell r="H106">
            <v>1230</v>
          </cell>
          <cell r="I106">
            <v>10</v>
          </cell>
          <cell r="J106">
            <v>0.6097560975609756</v>
          </cell>
        </row>
        <row r="107">
          <cell r="C107" t="str">
            <v>Map_1x26</v>
          </cell>
          <cell r="D107">
            <v>12</v>
          </cell>
          <cell r="E107">
            <v>198</v>
          </cell>
          <cell r="F107">
            <v>75</v>
          </cell>
          <cell r="G107">
            <v>60</v>
          </cell>
          <cell r="H107">
            <v>1290</v>
          </cell>
          <cell r="I107">
            <v>10</v>
          </cell>
          <cell r="J107">
            <v>0.81881533101045301</v>
          </cell>
        </row>
        <row r="108">
          <cell r="C108" t="str">
            <v>Map_1x27</v>
          </cell>
          <cell r="D108">
            <v>13</v>
          </cell>
          <cell r="E108">
            <v>211</v>
          </cell>
          <cell r="F108">
            <v>75</v>
          </cell>
          <cell r="G108">
            <v>65</v>
          </cell>
          <cell r="H108">
            <v>1355</v>
          </cell>
          <cell r="I108">
            <v>11</v>
          </cell>
          <cell r="J108">
            <v>4.3624161073825503E-2</v>
          </cell>
        </row>
        <row r="109">
          <cell r="C109" t="str">
            <v>Map_1x28</v>
          </cell>
          <cell r="D109">
            <v>16</v>
          </cell>
          <cell r="E109">
            <v>227</v>
          </cell>
          <cell r="F109">
            <v>75</v>
          </cell>
          <cell r="G109">
            <v>80</v>
          </cell>
          <cell r="H109">
            <v>1435</v>
          </cell>
          <cell r="I109">
            <v>11</v>
          </cell>
          <cell r="J109">
            <v>0.31208053691275167</v>
          </cell>
        </row>
        <row r="110">
          <cell r="C110" t="str">
            <v>Map_1x29</v>
          </cell>
          <cell r="D110">
            <v>14</v>
          </cell>
          <cell r="E110">
            <v>241</v>
          </cell>
          <cell r="F110">
            <v>75</v>
          </cell>
          <cell r="G110">
            <v>70</v>
          </cell>
          <cell r="H110">
            <v>1505</v>
          </cell>
          <cell r="I110">
            <v>11</v>
          </cell>
          <cell r="J110">
            <v>0.54697986577181212</v>
          </cell>
        </row>
        <row r="111">
          <cell r="C111" t="str">
            <v>Map_1xMiddle3</v>
          </cell>
          <cell r="D111">
            <v>0</v>
          </cell>
          <cell r="E111">
            <v>241</v>
          </cell>
          <cell r="F111">
            <v>300</v>
          </cell>
          <cell r="G111">
            <v>300</v>
          </cell>
          <cell r="H111">
            <v>1805</v>
          </cell>
          <cell r="I111">
            <v>12</v>
          </cell>
          <cell r="J111">
            <v>0.45706371191135736</v>
          </cell>
        </row>
        <row r="112">
          <cell r="C112" t="str">
            <v>Map_1x31</v>
          </cell>
          <cell r="D112">
            <v>15</v>
          </cell>
          <cell r="E112">
            <v>256</v>
          </cell>
          <cell r="F112">
            <v>100</v>
          </cell>
          <cell r="G112">
            <v>75</v>
          </cell>
          <cell r="H112">
            <v>1880</v>
          </cell>
          <cell r="I112">
            <v>12</v>
          </cell>
          <cell r="J112">
            <v>0.66481994459833793</v>
          </cell>
        </row>
        <row r="113">
          <cell r="C113" t="str">
            <v>Map_1x32</v>
          </cell>
          <cell r="D113">
            <v>18</v>
          </cell>
          <cell r="E113">
            <v>274</v>
          </cell>
          <cell r="F113">
            <v>100</v>
          </cell>
          <cell r="G113">
            <v>90</v>
          </cell>
          <cell r="H113">
            <v>1970</v>
          </cell>
          <cell r="I113">
            <v>12</v>
          </cell>
          <cell r="J113">
            <v>0.91412742382271472</v>
          </cell>
        </row>
        <row r="114">
          <cell r="C114" t="str">
            <v>Map_1x33</v>
          </cell>
          <cell r="D114">
            <v>18</v>
          </cell>
          <cell r="E114">
            <v>292</v>
          </cell>
          <cell r="F114">
            <v>100</v>
          </cell>
          <cell r="G114">
            <v>90</v>
          </cell>
          <cell r="H114">
            <v>2060</v>
          </cell>
          <cell r="I114">
            <v>13</v>
          </cell>
          <cell r="J114">
            <v>0.15051020408163265</v>
          </cell>
        </row>
        <row r="115">
          <cell r="C115" t="str">
            <v>Map_1x34</v>
          </cell>
          <cell r="D115">
            <v>19</v>
          </cell>
          <cell r="E115">
            <v>311</v>
          </cell>
          <cell r="F115">
            <v>100</v>
          </cell>
          <cell r="G115">
            <v>95</v>
          </cell>
          <cell r="H115">
            <v>2155</v>
          </cell>
          <cell r="I115">
            <v>13</v>
          </cell>
          <cell r="J115">
            <v>0.39285714285714285</v>
          </cell>
        </row>
        <row r="116">
          <cell r="C116" t="str">
            <v>Map_1xAngel4</v>
          </cell>
          <cell r="D116">
            <v>0</v>
          </cell>
          <cell r="E116">
            <v>311</v>
          </cell>
          <cell r="F116">
            <v>0</v>
          </cell>
          <cell r="G116">
            <v>0</v>
          </cell>
          <cell r="H116">
            <v>2155</v>
          </cell>
          <cell r="I116">
            <v>13</v>
          </cell>
          <cell r="J116">
            <v>0.39285714285714285</v>
          </cell>
        </row>
        <row r="117">
          <cell r="C117" t="str">
            <v>Map_1x36</v>
          </cell>
          <cell r="D117">
            <v>22</v>
          </cell>
          <cell r="E117">
            <v>333</v>
          </cell>
          <cell r="F117">
            <v>100</v>
          </cell>
          <cell r="G117">
            <v>110</v>
          </cell>
          <cell r="H117">
            <v>2265</v>
          </cell>
          <cell r="I117">
            <v>13</v>
          </cell>
          <cell r="J117">
            <v>0.67346938775510201</v>
          </cell>
        </row>
        <row r="118">
          <cell r="C118" t="str">
            <v>Map_1x37</v>
          </cell>
          <cell r="D118">
            <v>17</v>
          </cell>
          <cell r="E118">
            <v>350</v>
          </cell>
          <cell r="F118">
            <v>100</v>
          </cell>
          <cell r="G118">
            <v>85</v>
          </cell>
          <cell r="H118">
            <v>2350</v>
          </cell>
          <cell r="I118">
            <v>13</v>
          </cell>
          <cell r="J118">
            <v>0.89030612244897955</v>
          </cell>
        </row>
        <row r="119">
          <cell r="C119" t="str">
            <v>Map_1x38</v>
          </cell>
          <cell r="D119">
            <v>20</v>
          </cell>
          <cell r="E119">
            <v>370</v>
          </cell>
          <cell r="F119">
            <v>100</v>
          </cell>
          <cell r="G119">
            <v>100</v>
          </cell>
          <cell r="H119">
            <v>2450</v>
          </cell>
          <cell r="I119">
            <v>14</v>
          </cell>
          <cell r="J119">
            <v>0.14285714285714285</v>
          </cell>
        </row>
        <row r="120">
          <cell r="C120" t="str">
            <v>Map_1x39</v>
          </cell>
          <cell r="D120">
            <v>22</v>
          </cell>
          <cell r="E120">
            <v>392</v>
          </cell>
          <cell r="F120">
            <v>100</v>
          </cell>
          <cell r="G120">
            <v>110</v>
          </cell>
          <cell r="H120">
            <v>2560</v>
          </cell>
          <cell r="I120">
            <v>14</v>
          </cell>
          <cell r="J120">
            <v>0.41854636591478694</v>
          </cell>
        </row>
        <row r="121">
          <cell r="C121" t="str">
            <v>Map_1xMiddle4</v>
          </cell>
          <cell r="D121">
            <v>0</v>
          </cell>
          <cell r="E121">
            <v>392</v>
          </cell>
          <cell r="F121">
            <v>400</v>
          </cell>
          <cell r="G121">
            <v>400</v>
          </cell>
          <cell r="H121">
            <v>2960</v>
          </cell>
          <cell r="I121">
            <v>15</v>
          </cell>
          <cell r="J121">
            <v>0.19288174512055109</v>
          </cell>
        </row>
        <row r="122">
          <cell r="C122" t="str">
            <v>Map_1x41</v>
          </cell>
          <cell r="D122">
            <v>20</v>
          </cell>
          <cell r="E122">
            <v>412</v>
          </cell>
          <cell r="F122">
            <v>125</v>
          </cell>
          <cell r="G122">
            <v>100</v>
          </cell>
          <cell r="H122">
            <v>3060</v>
          </cell>
          <cell r="I122">
            <v>15</v>
          </cell>
          <cell r="J122">
            <v>0.30769230769230771</v>
          </cell>
        </row>
        <row r="123">
          <cell r="C123" t="str">
            <v>Map_1x42</v>
          </cell>
          <cell r="D123">
            <v>21</v>
          </cell>
          <cell r="E123">
            <v>433</v>
          </cell>
          <cell r="F123">
            <v>125</v>
          </cell>
          <cell r="G123">
            <v>105</v>
          </cell>
          <cell r="H123">
            <v>3165</v>
          </cell>
          <cell r="I123">
            <v>15</v>
          </cell>
          <cell r="J123">
            <v>0.42824339839265213</v>
          </cell>
        </row>
        <row r="124">
          <cell r="C124" t="str">
            <v>Map_1x43</v>
          </cell>
          <cell r="D124">
            <v>21</v>
          </cell>
          <cell r="E124">
            <v>454</v>
          </cell>
          <cell r="F124">
            <v>125</v>
          </cell>
          <cell r="G124">
            <v>105</v>
          </cell>
          <cell r="H124">
            <v>3270</v>
          </cell>
          <cell r="I124">
            <v>15</v>
          </cell>
          <cell r="J124">
            <v>0.54879448909299655</v>
          </cell>
        </row>
        <row r="125">
          <cell r="C125" t="str">
            <v>Map_1x44</v>
          </cell>
          <cell r="D125">
            <v>21</v>
          </cell>
          <cell r="E125">
            <v>475</v>
          </cell>
          <cell r="F125">
            <v>125</v>
          </cell>
          <cell r="G125">
            <v>105</v>
          </cell>
          <cell r="H125">
            <v>3375</v>
          </cell>
          <cell r="I125">
            <v>15</v>
          </cell>
          <cell r="J125">
            <v>0.66934557979334097</v>
          </cell>
        </row>
        <row r="126">
          <cell r="C126" t="str">
            <v>Map_1xAngel5</v>
          </cell>
          <cell r="D126">
            <v>0</v>
          </cell>
          <cell r="E126">
            <v>475</v>
          </cell>
          <cell r="F126">
            <v>0</v>
          </cell>
          <cell r="G126">
            <v>0</v>
          </cell>
          <cell r="H126">
            <v>3375</v>
          </cell>
          <cell r="I126">
            <v>15</v>
          </cell>
          <cell r="J126">
            <v>0.66934557979334097</v>
          </cell>
        </row>
        <row r="127">
          <cell r="C127" t="str">
            <v>Map_1x46</v>
          </cell>
          <cell r="D127">
            <v>19</v>
          </cell>
          <cell r="E127">
            <v>494</v>
          </cell>
          <cell r="F127">
            <v>125</v>
          </cell>
          <cell r="G127">
            <v>95</v>
          </cell>
          <cell r="H127">
            <v>3470</v>
          </cell>
          <cell r="I127">
            <v>15</v>
          </cell>
          <cell r="J127">
            <v>0.77841561423650973</v>
          </cell>
        </row>
        <row r="128">
          <cell r="C128" t="str">
            <v>Map_1x47</v>
          </cell>
          <cell r="D128">
            <v>19</v>
          </cell>
          <cell r="E128">
            <v>513</v>
          </cell>
          <cell r="F128">
            <v>125</v>
          </cell>
          <cell r="G128">
            <v>95</v>
          </cell>
          <cell r="H128">
            <v>3565</v>
          </cell>
          <cell r="I128">
            <v>15</v>
          </cell>
          <cell r="J128">
            <v>0.8874856486796785</v>
          </cell>
        </row>
        <row r="129">
          <cell r="C129" t="str">
            <v>Map_1x48</v>
          </cell>
          <cell r="D129">
            <v>18</v>
          </cell>
          <cell r="E129">
            <v>531</v>
          </cell>
          <cell r="F129">
            <v>125</v>
          </cell>
          <cell r="G129">
            <v>90</v>
          </cell>
          <cell r="H129">
            <v>3655</v>
          </cell>
          <cell r="I129">
            <v>15</v>
          </cell>
          <cell r="J129">
            <v>0.99081515499425943</v>
          </cell>
        </row>
        <row r="130">
          <cell r="C130" t="str">
            <v>Map_1x49</v>
          </cell>
          <cell r="D130">
            <v>17</v>
          </cell>
          <cell r="E130">
            <v>548</v>
          </cell>
          <cell r="F130">
            <v>125</v>
          </cell>
          <cell r="G130">
            <v>85</v>
          </cell>
          <cell r="H130">
            <v>3740</v>
          </cell>
          <cell r="I130">
            <v>16</v>
          </cell>
          <cell r="J130" t="str">
            <v>Max</v>
          </cell>
        </row>
        <row r="131">
          <cell r="C131" t="str">
            <v>Map_1xFinal</v>
          </cell>
          <cell r="D131">
            <v>0</v>
          </cell>
          <cell r="E131">
            <v>548</v>
          </cell>
          <cell r="F131">
            <v>0</v>
          </cell>
          <cell r="G131">
            <v>0</v>
          </cell>
          <cell r="H131">
            <v>3740</v>
          </cell>
          <cell r="I131">
            <v>16</v>
          </cell>
          <cell r="J131" t="str">
            <v>Max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U30"/>
  <sheetViews>
    <sheetView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5" max="5" width="16.75" customWidth="1"/>
    <col min="6" max="6" width="17.75" hidden="1" customWidth="1" outlineLevel="1"/>
    <col min="7" max="7" width="17.75" customWidth="1" collapsed="1"/>
    <col min="8" max="8" width="17.75" hidden="1" customWidth="1" outlineLevel="1"/>
    <col min="9" max="9" width="8.375" customWidth="1" collapsed="1"/>
    <col min="10" max="10" width="9.875" hidden="1" customWidth="1" outlineLevel="1"/>
    <col min="11" max="15" width="8.625" hidden="1" customWidth="1" outlineLevel="1"/>
    <col min="16" max="16" width="9" collapsed="1"/>
    <col min="17" max="17" width="16" hidden="1" customWidth="1" outlineLevel="1"/>
    <col min="18" max="18" width="9" collapsed="1"/>
    <col min="19" max="19" width="16" hidden="1" customWidth="1" outlineLevel="1"/>
    <col min="20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137</v>
      </c>
      <c r="C1" t="s">
        <v>112</v>
      </c>
      <c r="D1" t="s">
        <v>480</v>
      </c>
      <c r="E1" t="s">
        <v>138</v>
      </c>
      <c r="F1" t="s">
        <v>136</v>
      </c>
      <c r="G1" t="s">
        <v>114</v>
      </c>
      <c r="H1" t="s">
        <v>136</v>
      </c>
      <c r="I1" t="s">
        <v>113</v>
      </c>
      <c r="J1" t="s">
        <v>231</v>
      </c>
      <c r="K1" t="s">
        <v>232</v>
      </c>
      <c r="L1" t="s">
        <v>366</v>
      </c>
      <c r="M1" t="s">
        <v>367</v>
      </c>
      <c r="N1" t="s">
        <v>368</v>
      </c>
      <c r="O1" t="s">
        <v>369</v>
      </c>
      <c r="Q1" t="s">
        <v>230</v>
      </c>
      <c r="S1" t="s">
        <v>240</v>
      </c>
      <c r="T1">
        <v>5</v>
      </c>
    </row>
    <row r="2" spans="1:20" x14ac:dyDescent="0.3">
      <c r="A2">
        <v>1</v>
      </c>
      <c r="B2">
        <v>50</v>
      </c>
      <c r="C2">
        <v>1</v>
      </c>
      <c r="D2">
        <f t="shared" ref="D2:D4" si="0">C2+2</f>
        <v>3</v>
      </c>
      <c r="E2" t="s">
        <v>173</v>
      </c>
      <c r="F2" t="str">
        <f>IF(ISBLANK(E2),"",
IFERROR(VLOOKUP(E2,[1]StringTable!$1:$1048576,MATCH([1]StringTable!$B$1,[1]StringTable!$1:$1,0),0),
IFERROR(VLOOKUP(E2,[1]InApkStringTable!$1:$1048576,MATCH([1]InApkStringTable!$B$1,[1]InApkStringTable!$1:$1,0),0),
"스트링없음")))</f>
        <v>드넓은 평야</v>
      </c>
      <c r="G2" t="s">
        <v>115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하얀 눈보라는 휘날리는 설원입니다. 래빗 무리가 몰려오고 있으니 조심하세요!</v>
      </c>
      <c r="I2">
        <v>100</v>
      </c>
      <c r="J2">
        <f>[2]PowerLevelTable!$C$3*Q2</f>
        <v>180</v>
      </c>
      <c r="K2">
        <f>[2]PowerLevelTable!$B$3/Q5</f>
        <v>100</v>
      </c>
      <c r="N2">
        <f>IF(ISBLANK(L2),J2,L2)</f>
        <v>180</v>
      </c>
      <c r="O2">
        <f t="shared" ref="O2:O30" si="1">IF(ISBLANK(M2),K2,M2)</f>
        <v>100</v>
      </c>
      <c r="Q2">
        <v>1.2</v>
      </c>
      <c r="S2" t="s">
        <v>239</v>
      </c>
      <c r="T2">
        <v>0</v>
      </c>
    </row>
    <row r="3" spans="1:20" x14ac:dyDescent="0.3">
      <c r="A3">
        <v>2</v>
      </c>
      <c r="B3">
        <v>50</v>
      </c>
      <c r="C3">
        <v>1</v>
      </c>
      <c r="D3">
        <f t="shared" si="0"/>
        <v>3</v>
      </c>
      <c r="E3" t="s">
        <v>174</v>
      </c>
      <c r="F3" t="str">
        <f>IF(ISBLANK(E3),"",
IFERROR(VLOOKUP(E3,[1]StringTable!$1:$1048576,MATCH([1]StringTable!$B$1,[1]StringTable!$1:$1,0),0),
IFERROR(VLOOKUP(E3,[1]InApkStringTable!$1:$1048576,MATCH([1]InApkStringTable!$B$1,[1]InApkStringTable!$1:$1,0),0),
"스트링없음")))</f>
        <v>드넓은 평야2</v>
      </c>
      <c r="G3" t="s">
        <v>116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챕터2 디스크립션 {0} 등을 이용해서 저지하세요.</v>
      </c>
      <c r="I3">
        <v>100</v>
      </c>
      <c r="J3">
        <f>N2*$Q$20</f>
        <v>270</v>
      </c>
      <c r="K3">
        <f>O2*$Q$20</f>
        <v>150</v>
      </c>
      <c r="N3">
        <f t="shared" ref="N3:N30" si="2">IF(ISBLANK(L3),J3,L3)</f>
        <v>270</v>
      </c>
      <c r="O3">
        <f t="shared" si="1"/>
        <v>150</v>
      </c>
      <c r="S3" t="s">
        <v>241</v>
      </c>
      <c r="T3">
        <v>1</v>
      </c>
    </row>
    <row r="4" spans="1:20" x14ac:dyDescent="0.3">
      <c r="A4">
        <v>3</v>
      </c>
      <c r="B4">
        <v>50</v>
      </c>
      <c r="C4">
        <v>2</v>
      </c>
      <c r="D4">
        <f t="shared" si="0"/>
        <v>4</v>
      </c>
      <c r="E4" t="s">
        <v>175</v>
      </c>
      <c r="F4" t="str">
        <f>IF(ISBLANK(E4),"",
IFERROR(VLOOKUP(E4,[1]StringTable!$1:$1048576,MATCH([1]StringTable!$B$1,[1]StringTable!$1:$1,0),0),
IFERROR(VLOOKUP(E4,[1]InApkStringTable!$1:$1048576,MATCH([1]InApkStringTable!$B$1,[1]InApkStringTable!$1:$1,0),0),
"스트링없음")))</f>
        <v>드넓은 평야3</v>
      </c>
      <c r="G4" t="s">
        <v>117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챕터3 디스크립션 {0} 등을 이용해서 저지하세요.</v>
      </c>
      <c r="I4">
        <v>100</v>
      </c>
      <c r="J4">
        <f t="shared" ref="J4:J30" si="3">N3*$Q$20</f>
        <v>405</v>
      </c>
      <c r="K4">
        <f t="shared" ref="K4:K30" si="4">O3*$Q$20</f>
        <v>225</v>
      </c>
      <c r="N4">
        <f t="shared" si="2"/>
        <v>405</v>
      </c>
      <c r="O4">
        <f t="shared" si="1"/>
        <v>225</v>
      </c>
      <c r="Q4" t="s">
        <v>228</v>
      </c>
      <c r="S4" t="s">
        <v>242</v>
      </c>
      <c r="T4">
        <v>1</v>
      </c>
    </row>
    <row r="5" spans="1:20" x14ac:dyDescent="0.3">
      <c r="A5">
        <v>4</v>
      </c>
      <c r="B5">
        <v>50</v>
      </c>
      <c r="C5">
        <v>2</v>
      </c>
      <c r="D5">
        <f t="shared" ref="D5:D7" si="5">C5+3</f>
        <v>5</v>
      </c>
      <c r="E5" t="s">
        <v>176</v>
      </c>
      <c r="F5" t="str">
        <f>IF(ISBLANK(E5),"",
IFERROR(VLOOKUP(E5,[1]StringTable!$1:$1048576,MATCH([1]StringTable!$B$1,[1]StringTable!$1:$1,0),0),
IFERROR(VLOOKUP(E5,[1]InApkStringTable!$1:$1048576,MATCH([1]InApkStringTable!$B$1,[1]InApkStringTable!$1:$1,0),0),
"스트링없음")))</f>
        <v>드넓은 평야4</v>
      </c>
      <c r="G5" t="s">
        <v>118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챕터4 디스크립션 {0} 등을 이용해서 저지하세요.</v>
      </c>
      <c r="I5">
        <v>100</v>
      </c>
      <c r="J5">
        <f t="shared" si="3"/>
        <v>607.5</v>
      </c>
      <c r="K5">
        <f t="shared" si="4"/>
        <v>337.5</v>
      </c>
      <c r="N5">
        <f t="shared" si="2"/>
        <v>607.5</v>
      </c>
      <c r="O5">
        <f t="shared" si="1"/>
        <v>337.5</v>
      </c>
      <c r="Q5">
        <v>6</v>
      </c>
      <c r="S5" t="s">
        <v>243</v>
      </c>
      <c r="T5">
        <v>0.35</v>
      </c>
    </row>
    <row r="6" spans="1:20" x14ac:dyDescent="0.3">
      <c r="A6">
        <v>5</v>
      </c>
      <c r="B6">
        <v>50</v>
      </c>
      <c r="C6">
        <v>3</v>
      </c>
      <c r="D6">
        <f t="shared" si="5"/>
        <v>6</v>
      </c>
      <c r="E6" t="s">
        <v>177</v>
      </c>
      <c r="F6" t="str">
        <f>IF(ISBLANK(E6),"",
IFERROR(VLOOKUP(E6,[1]StringTable!$1:$1048576,MATCH([1]StringTable!$B$1,[1]StringTable!$1:$1,0),0),
IFERROR(VLOOKUP(E6,[1]InApkStringTable!$1:$1048576,MATCH([1]InApkStringTable!$B$1,[1]InApkStringTable!$1:$1,0),0),
"스트링없음")))</f>
        <v>드넓은 평야5</v>
      </c>
      <c r="G6" t="s">
        <v>119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>챕터5 디스크립션 {0} 등을 이용해서 저지하세요.</v>
      </c>
      <c r="I6">
        <v>100</v>
      </c>
      <c r="J6">
        <f t="shared" si="3"/>
        <v>911.25</v>
      </c>
      <c r="K6">
        <f t="shared" si="4"/>
        <v>506.25</v>
      </c>
      <c r="N6">
        <f t="shared" si="2"/>
        <v>911.25</v>
      </c>
      <c r="O6">
        <f t="shared" si="1"/>
        <v>506.25</v>
      </c>
      <c r="S6" t="s">
        <v>244</v>
      </c>
      <c r="T6">
        <v>0.2</v>
      </c>
    </row>
    <row r="7" spans="1:20" x14ac:dyDescent="0.3">
      <c r="A7">
        <v>6</v>
      </c>
      <c r="B7">
        <v>50</v>
      </c>
      <c r="C7">
        <v>3</v>
      </c>
      <c r="D7">
        <f t="shared" si="5"/>
        <v>6</v>
      </c>
      <c r="E7" t="s">
        <v>178</v>
      </c>
      <c r="F7" t="str">
        <f>IF(ISBLANK(E7),"",
IFERROR(VLOOKUP(E7,[1]StringTable!$1:$1048576,MATCH([1]StringTable!$B$1,[1]StringTable!$1:$1,0),0),
IFERROR(VLOOKUP(E7,[1]InApkStringTable!$1:$1048576,MATCH([1]InApkStringTable!$B$1,[1]InApkStringTable!$1:$1,0),0),
"스트링없음")))</f>
        <v>드넓은 평야6</v>
      </c>
      <c r="G7" t="s">
        <v>120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>챕터6 디스크립션 {0} 등을 이용해서 저지하세요.</v>
      </c>
      <c r="I7">
        <v>100</v>
      </c>
      <c r="J7">
        <f t="shared" si="3"/>
        <v>1366.875</v>
      </c>
      <c r="K7">
        <f t="shared" si="4"/>
        <v>759.375</v>
      </c>
      <c r="N7">
        <f t="shared" si="2"/>
        <v>1366.875</v>
      </c>
      <c r="O7">
        <f t="shared" si="1"/>
        <v>759.375</v>
      </c>
      <c r="Q7" t="s">
        <v>229</v>
      </c>
    </row>
    <row r="8" spans="1:20" x14ac:dyDescent="0.3">
      <c r="A8">
        <v>7</v>
      </c>
      <c r="B8">
        <v>6</v>
      </c>
      <c r="C8">
        <v>4</v>
      </c>
      <c r="D8">
        <f t="shared" ref="D8:D9" si="6">C8+4</f>
        <v>8</v>
      </c>
      <c r="E8" t="s">
        <v>179</v>
      </c>
      <c r="F8" t="str">
        <f>IF(ISBLANK(E8),"",
IFERROR(VLOOKUP(E8,[1]StringTable!$1:$1048576,MATCH([1]StringTable!$B$1,[1]StringTable!$1:$1,0),0),
IFERROR(VLOOKUP(E8,[1]InApkStringTable!$1:$1048576,MATCH([1]InApkStringTable!$B$1,[1]InApkStringTable!$1:$1,0),0),
"스트링없음")))</f>
        <v>드넓은 평야7</v>
      </c>
      <c r="G8" t="s">
        <v>121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I8">
        <v>100</v>
      </c>
      <c r="J8">
        <f t="shared" si="3"/>
        <v>2050.3125</v>
      </c>
      <c r="K8">
        <f t="shared" si="4"/>
        <v>1139.0625</v>
      </c>
      <c r="N8">
        <f t="shared" si="2"/>
        <v>2050.3125</v>
      </c>
      <c r="O8">
        <f t="shared" si="1"/>
        <v>1139.0625</v>
      </c>
      <c r="Q8">
        <f>1/Q5</f>
        <v>0.16666666666666666</v>
      </c>
      <c r="S8" t="s">
        <v>247</v>
      </c>
      <c r="T8">
        <v>0</v>
      </c>
    </row>
    <row r="9" spans="1:20" x14ac:dyDescent="0.3">
      <c r="A9">
        <v>8</v>
      </c>
      <c r="B9">
        <v>50</v>
      </c>
      <c r="C9">
        <v>4</v>
      </c>
      <c r="D9">
        <f t="shared" si="6"/>
        <v>8</v>
      </c>
      <c r="E9" t="s">
        <v>180</v>
      </c>
      <c r="F9" t="str">
        <f>IF(ISBLANK(E9),"",
IFERROR(VLOOKUP(E9,[1]StringTable!$1:$1048576,MATCH([1]StringTable!$B$1,[1]StringTable!$1:$1,0),0),
IFERROR(VLOOKUP(E9,[1]InApkStringTable!$1:$1048576,MATCH([1]InApkStringTable!$B$1,[1]InApkStringTable!$1:$1,0),0),
"스트링없음")))</f>
        <v>드넓은 평야8</v>
      </c>
      <c r="G9" t="s">
        <v>122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>챕터8 디스크립션 {0} 등을 이용해서 저지하세요.</v>
      </c>
      <c r="I9">
        <v>100</v>
      </c>
      <c r="J9">
        <f t="shared" si="3"/>
        <v>3075.46875</v>
      </c>
      <c r="K9">
        <f t="shared" si="4"/>
        <v>1708.59375</v>
      </c>
      <c r="N9">
        <f t="shared" si="2"/>
        <v>3075.46875</v>
      </c>
      <c r="O9">
        <f t="shared" si="1"/>
        <v>1708.59375</v>
      </c>
      <c r="S9" t="s">
        <v>248</v>
      </c>
      <c r="T9">
        <v>-1</v>
      </c>
    </row>
    <row r="10" spans="1:20" x14ac:dyDescent="0.3">
      <c r="A10">
        <v>9</v>
      </c>
      <c r="B10">
        <v>50</v>
      </c>
      <c r="C10">
        <v>4</v>
      </c>
      <c r="D10">
        <f t="shared" ref="D10:D11" si="7">C10+5</f>
        <v>9</v>
      </c>
      <c r="E10" t="s">
        <v>181</v>
      </c>
      <c r="F10" t="str">
        <f>IF(ISBLANK(E10),"",
IFERROR(VLOOKUP(E10,[1]StringTable!$1:$1048576,MATCH([1]StringTable!$B$1,[1]StringTable!$1:$1,0),0),
IFERROR(VLOOKUP(E10,[1]InApkStringTable!$1:$1048576,MATCH([1]InApkStringTable!$B$1,[1]InApkStringTable!$1:$1,0),0),
"스트링없음")))</f>
        <v>드넓은 평야9</v>
      </c>
      <c r="G10" t="s">
        <v>123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>챕터9 디스크립션 {0} 등을 이용해서 저지하세요.</v>
      </c>
      <c r="I10">
        <v>100</v>
      </c>
      <c r="J10">
        <f t="shared" si="3"/>
        <v>4613.203125</v>
      </c>
      <c r="K10">
        <f t="shared" si="4"/>
        <v>2562.890625</v>
      </c>
      <c r="N10">
        <f t="shared" si="2"/>
        <v>4613.203125</v>
      </c>
      <c r="O10">
        <f t="shared" si="1"/>
        <v>2562.890625</v>
      </c>
      <c r="Q10" t="s">
        <v>233</v>
      </c>
      <c r="S10" t="s">
        <v>251</v>
      </c>
      <c r="T10">
        <v>1</v>
      </c>
    </row>
    <row r="11" spans="1:20" x14ac:dyDescent="0.3">
      <c r="A11">
        <v>10</v>
      </c>
      <c r="B11">
        <v>50</v>
      </c>
      <c r="C11">
        <v>5</v>
      </c>
      <c r="D11">
        <f t="shared" si="7"/>
        <v>10</v>
      </c>
      <c r="E11" t="s">
        <v>182</v>
      </c>
      <c r="F11" t="str">
        <f>IF(ISBLANK(E11),"",
IFERROR(VLOOKUP(E11,[1]StringTable!$1:$1048576,MATCH([1]StringTable!$B$1,[1]StringTable!$1:$1,0),0),
IFERROR(VLOOKUP(E11,[1]InApkStringTable!$1:$1048576,MATCH([1]InApkStringTable!$B$1,[1]InApkStringTable!$1:$1,0),0),
"스트링없음")))</f>
        <v>드넓은 평야10</v>
      </c>
      <c r="G11" t="s">
        <v>124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>챕터10 디스크립션 {0} 등을 이용해서 저지하세요.</v>
      </c>
      <c r="I11">
        <v>100</v>
      </c>
      <c r="J11">
        <f t="shared" si="3"/>
        <v>6919.8046875</v>
      </c>
      <c r="K11">
        <f t="shared" si="4"/>
        <v>3844.3359375</v>
      </c>
      <c r="N11">
        <f t="shared" si="2"/>
        <v>6919.8046875</v>
      </c>
      <c r="O11">
        <f t="shared" si="1"/>
        <v>3844.3359375</v>
      </c>
      <c r="Q11">
        <v>1</v>
      </c>
      <c r="S11" t="s">
        <v>252</v>
      </c>
      <c r="T11">
        <v>1</v>
      </c>
    </row>
    <row r="12" spans="1:20" x14ac:dyDescent="0.3">
      <c r="A12">
        <v>11</v>
      </c>
      <c r="B12">
        <v>50</v>
      </c>
      <c r="C12">
        <v>5</v>
      </c>
      <c r="D12">
        <f t="shared" ref="D12:D13" si="8">C12+6</f>
        <v>11</v>
      </c>
      <c r="E12" t="s">
        <v>183</v>
      </c>
      <c r="F12" t="str">
        <f>IF(ISBLANK(E12),"",
IFERROR(VLOOKUP(E12,[1]StringTable!$1:$1048576,MATCH([1]StringTable!$B$1,[1]StringTable!$1:$1,0),0),
IFERROR(VLOOKUP(E12,[1]InApkStringTable!$1:$1048576,MATCH([1]InApkStringTable!$B$1,[1]InApkStringTable!$1:$1,0),0),
"스트링없음")))</f>
        <v>드넓은 평야11</v>
      </c>
      <c r="G12" t="s">
        <v>125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>챕터11 디스크립션 {0} 등을 이용해서 저지하세요.</v>
      </c>
      <c r="I12">
        <v>100</v>
      </c>
      <c r="J12">
        <f t="shared" si="3"/>
        <v>10379.70703125</v>
      </c>
      <c r="K12">
        <f t="shared" si="4"/>
        <v>5766.50390625</v>
      </c>
      <c r="N12">
        <f t="shared" si="2"/>
        <v>10379.70703125</v>
      </c>
      <c r="O12">
        <f t="shared" si="1"/>
        <v>5766.50390625</v>
      </c>
      <c r="S12" t="s">
        <v>253</v>
      </c>
      <c r="T12">
        <v>0.35</v>
      </c>
    </row>
    <row r="13" spans="1:20" x14ac:dyDescent="0.3">
      <c r="A13">
        <v>12</v>
      </c>
      <c r="B13">
        <v>50</v>
      </c>
      <c r="C13">
        <v>5</v>
      </c>
      <c r="D13">
        <f t="shared" si="8"/>
        <v>11</v>
      </c>
      <c r="E13" t="s">
        <v>184</v>
      </c>
      <c r="F13" t="str">
        <f>IF(ISBLANK(E13),"",
IFERROR(VLOOKUP(E13,[1]StringTable!$1:$1048576,MATCH([1]StringTable!$B$1,[1]StringTable!$1:$1,0),0),
IFERROR(VLOOKUP(E13,[1]InApkStringTable!$1:$1048576,MATCH([1]InApkStringTable!$B$1,[1]InApkStringTable!$1:$1,0),0),
"스트링없음")))</f>
        <v>드넓은 평야12</v>
      </c>
      <c r="G13" t="s">
        <v>126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>챕터12 디스크립션 {0} 등을 이용해서 저지하세요.</v>
      </c>
      <c r="I13">
        <v>100</v>
      </c>
      <c r="J13">
        <f t="shared" si="3"/>
        <v>15569.560546875</v>
      </c>
      <c r="K13">
        <f t="shared" si="4"/>
        <v>8649.755859375</v>
      </c>
      <c r="N13">
        <f t="shared" si="2"/>
        <v>15569.560546875</v>
      </c>
      <c r="O13">
        <f t="shared" si="1"/>
        <v>8649.755859375</v>
      </c>
      <c r="Q13" t="s">
        <v>234</v>
      </c>
      <c r="S13" t="s">
        <v>254</v>
      </c>
      <c r="T13">
        <v>0.2</v>
      </c>
    </row>
    <row r="14" spans="1:20" x14ac:dyDescent="0.3">
      <c r="A14">
        <v>13</v>
      </c>
      <c r="B14">
        <v>50</v>
      </c>
      <c r="C14">
        <v>5</v>
      </c>
      <c r="D14">
        <f t="shared" ref="D14:D16" si="9">C14+7</f>
        <v>12</v>
      </c>
      <c r="E14" t="s">
        <v>185</v>
      </c>
      <c r="F14" t="str">
        <f>IF(ISBLANK(E14),"",
IFERROR(VLOOKUP(E14,[1]StringTable!$1:$1048576,MATCH([1]StringTable!$B$1,[1]StringTable!$1:$1,0),0),
IFERROR(VLOOKUP(E14,[1]InApkStringTable!$1:$1048576,MATCH([1]InApkStringTable!$B$1,[1]InApkStringTable!$1:$1,0),0),
"스트링없음")))</f>
        <v>드넓은 평야13</v>
      </c>
      <c r="G14" t="s">
        <v>127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>챕터13 디스크립션 {0} 등을 이용해서 저지하세요.</v>
      </c>
      <c r="I14">
        <v>100</v>
      </c>
      <c r="J14">
        <f t="shared" si="3"/>
        <v>23354.3408203125</v>
      </c>
      <c r="K14">
        <f t="shared" si="4"/>
        <v>12974.6337890625</v>
      </c>
      <c r="N14">
        <f t="shared" si="2"/>
        <v>23354.3408203125</v>
      </c>
      <c r="O14">
        <f t="shared" si="1"/>
        <v>12974.6337890625</v>
      </c>
      <c r="Q14">
        <v>0.85</v>
      </c>
    </row>
    <row r="15" spans="1:20" x14ac:dyDescent="0.3">
      <c r="A15">
        <v>14</v>
      </c>
      <c r="B15">
        <v>7</v>
      </c>
      <c r="C15">
        <v>6</v>
      </c>
      <c r="D15">
        <f t="shared" si="9"/>
        <v>13</v>
      </c>
      <c r="E15" t="s">
        <v>186</v>
      </c>
      <c r="F15" t="str">
        <f>IF(ISBLANK(E15),"",
IFERROR(VLOOKUP(E15,[1]StringTable!$1:$1048576,MATCH([1]StringTable!$B$1,[1]StringTable!$1:$1,0),0),
IFERROR(VLOOKUP(E15,[1]InApkStringTable!$1:$1048576,MATCH([1]InApkStringTable!$B$1,[1]InApkStringTable!$1:$1,0),0),
"스트링없음")))</f>
        <v>드넓은 평야14</v>
      </c>
      <c r="G15" t="s">
        <v>128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>챕터14 디스크립션 {0} 등을 이용해서 저지하세요.</v>
      </c>
      <c r="I15">
        <v>100</v>
      </c>
      <c r="J15">
        <f t="shared" si="3"/>
        <v>35031.51123046875</v>
      </c>
      <c r="K15">
        <f t="shared" si="4"/>
        <v>19461.95068359375</v>
      </c>
      <c r="N15">
        <f t="shared" si="2"/>
        <v>35031.51123046875</v>
      </c>
      <c r="O15">
        <f t="shared" si="1"/>
        <v>19461.95068359375</v>
      </c>
    </row>
    <row r="16" spans="1:20" x14ac:dyDescent="0.3">
      <c r="A16">
        <v>15</v>
      </c>
      <c r="B16">
        <v>50</v>
      </c>
      <c r="C16">
        <v>6</v>
      </c>
      <c r="D16">
        <f t="shared" si="9"/>
        <v>13</v>
      </c>
      <c r="E16" t="s">
        <v>187</v>
      </c>
      <c r="F16" t="str">
        <f>IF(ISBLANK(E16),"",
IFERROR(VLOOKUP(E16,[1]StringTable!$1:$1048576,MATCH([1]StringTable!$B$1,[1]StringTable!$1:$1,0),0),
IFERROR(VLOOKUP(E16,[1]InApkStringTable!$1:$1048576,MATCH([1]InApkStringTable!$B$1,[1]InApkStringTable!$1:$1,0),0),
"스트링없음")))</f>
        <v>드넓은 평야15</v>
      </c>
      <c r="G16" t="s">
        <v>129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>챕터15 디스크립션 {0} 등을 이용해서 저지하세요.</v>
      </c>
      <c r="I16">
        <v>100</v>
      </c>
      <c r="J16">
        <f t="shared" si="3"/>
        <v>52547.266845703125</v>
      </c>
      <c r="K16">
        <f t="shared" si="4"/>
        <v>29192.926025390625</v>
      </c>
      <c r="N16">
        <f t="shared" si="2"/>
        <v>52547.266845703125</v>
      </c>
      <c r="O16">
        <f t="shared" si="1"/>
        <v>29192.926025390625</v>
      </c>
      <c r="Q16" t="s">
        <v>246</v>
      </c>
    </row>
    <row r="17" spans="1:19" x14ac:dyDescent="0.3">
      <c r="A17">
        <v>16</v>
      </c>
      <c r="B17">
        <v>50</v>
      </c>
      <c r="C17">
        <v>6</v>
      </c>
      <c r="D17">
        <f t="shared" ref="D17:D18" si="10">C17+8</f>
        <v>14</v>
      </c>
      <c r="E17" t="s">
        <v>188</v>
      </c>
      <c r="F17" t="str">
        <f>IF(ISBLANK(E17),"",
IFERROR(VLOOKUP(E17,[1]StringTable!$1:$1048576,MATCH([1]StringTable!$B$1,[1]StringTable!$1:$1,0),0),
IFERROR(VLOOKUP(E17,[1]InApkStringTable!$1:$1048576,MATCH([1]InApkStringTable!$B$1,[1]InApkStringTable!$1:$1,0),0),
"스트링없음")))</f>
        <v>드넓은 평야16</v>
      </c>
      <c r="G17" t="s">
        <v>130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>챕터16 디스크립션 {0} 등을 이용해서 저지하세요.</v>
      </c>
      <c r="I17">
        <v>100</v>
      </c>
      <c r="J17">
        <f t="shared" si="3"/>
        <v>78820.900268554688</v>
      </c>
      <c r="K17">
        <f t="shared" si="4"/>
        <v>43789.389038085938</v>
      </c>
      <c r="N17">
        <f t="shared" si="2"/>
        <v>78820.900268554688</v>
      </c>
      <c r="O17">
        <f t="shared" si="1"/>
        <v>43789.389038085938</v>
      </c>
      <c r="Q17">
        <f>1/1.5</f>
        <v>0.66666666666666663</v>
      </c>
    </row>
    <row r="18" spans="1:19" x14ac:dyDescent="0.3">
      <c r="A18">
        <v>17</v>
      </c>
      <c r="B18">
        <v>50</v>
      </c>
      <c r="C18">
        <v>6</v>
      </c>
      <c r="D18">
        <f t="shared" si="10"/>
        <v>14</v>
      </c>
      <c r="E18" t="s">
        <v>189</v>
      </c>
      <c r="F18" t="str">
        <f>IF(ISBLANK(E18),"",
IFERROR(VLOOKUP(E18,[1]StringTable!$1:$1048576,MATCH([1]StringTable!$B$1,[1]StringTable!$1:$1,0),0),
IFERROR(VLOOKUP(E18,[1]InApkStringTable!$1:$1048576,MATCH([1]InApkStringTable!$B$1,[1]InApkStringTable!$1:$1,0),0),
"스트링없음")))</f>
        <v>드넓은 평야17</v>
      </c>
      <c r="G18" t="s">
        <v>131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>챕터17 디스크립션 {0} 등을 이용해서 저지하세요.</v>
      </c>
      <c r="I18">
        <v>100</v>
      </c>
      <c r="J18">
        <f t="shared" si="3"/>
        <v>118231.35040283203</v>
      </c>
      <c r="K18">
        <f t="shared" si="4"/>
        <v>65684.083557128906</v>
      </c>
      <c r="N18">
        <f t="shared" si="2"/>
        <v>118231.35040283203</v>
      </c>
      <c r="O18">
        <f t="shared" si="1"/>
        <v>65684.083557128906</v>
      </c>
    </row>
    <row r="19" spans="1:19" x14ac:dyDescent="0.3">
      <c r="A19">
        <v>18</v>
      </c>
      <c r="B19">
        <v>50</v>
      </c>
      <c r="C19">
        <v>6</v>
      </c>
      <c r="D19">
        <f t="shared" ref="D19:D20" si="11">C19+9</f>
        <v>15</v>
      </c>
      <c r="E19" t="s">
        <v>190</v>
      </c>
      <c r="F19" t="str">
        <f>IF(ISBLANK(E19),"",
IFERROR(VLOOKUP(E19,[1]StringTable!$1:$1048576,MATCH([1]StringTable!$B$1,[1]StringTable!$1:$1,0),0),
IFERROR(VLOOKUP(E19,[1]InApkStringTable!$1:$1048576,MATCH([1]InApkStringTable!$B$1,[1]InApkStringTable!$1:$1,0),0),
"스트링없음")))</f>
        <v>드넓은 평야18</v>
      </c>
      <c r="G19" t="s">
        <v>132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>챕터18 디스크립션 {0} 등을 이용해서 저지하세요.</v>
      </c>
      <c r="I19">
        <v>100</v>
      </c>
      <c r="J19">
        <f t="shared" si="3"/>
        <v>177347.02560424805</v>
      </c>
      <c r="K19">
        <f t="shared" si="4"/>
        <v>98526.125335693359</v>
      </c>
      <c r="N19">
        <f t="shared" si="2"/>
        <v>177347.02560424805</v>
      </c>
      <c r="O19">
        <f t="shared" si="1"/>
        <v>98526.125335693359</v>
      </c>
      <c r="Q19" t="s">
        <v>235</v>
      </c>
      <c r="S19" t="s">
        <v>255</v>
      </c>
    </row>
    <row r="20" spans="1:19" x14ac:dyDescent="0.3">
      <c r="A20">
        <v>19</v>
      </c>
      <c r="B20">
        <v>50</v>
      </c>
      <c r="C20">
        <v>7</v>
      </c>
      <c r="D20">
        <f t="shared" si="11"/>
        <v>16</v>
      </c>
      <c r="E20" t="s">
        <v>191</v>
      </c>
      <c r="F20" t="str">
        <f>IF(ISBLANK(E20),"",
IFERROR(VLOOKUP(E20,[1]StringTable!$1:$1048576,MATCH([1]StringTable!$B$1,[1]StringTable!$1:$1,0),0),
IFERROR(VLOOKUP(E20,[1]InApkStringTable!$1:$1048576,MATCH([1]InApkStringTable!$B$1,[1]InApkStringTable!$1:$1,0),0),
"스트링없음")))</f>
        <v>드넓은 평야19</v>
      </c>
      <c r="G20" t="s">
        <v>133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>챕터19 디스크립션 {0} 등을 이용해서 저지하세요.</v>
      </c>
      <c r="I20">
        <v>100</v>
      </c>
      <c r="J20">
        <f t="shared" si="3"/>
        <v>266020.53840637207</v>
      </c>
      <c r="K20">
        <f t="shared" si="4"/>
        <v>147789.18800354004</v>
      </c>
      <c r="N20">
        <f t="shared" si="2"/>
        <v>266020.53840637207</v>
      </c>
      <c r="O20">
        <f t="shared" si="1"/>
        <v>147789.18800354004</v>
      </c>
      <c r="Q20">
        <v>1.5</v>
      </c>
      <c r="S20">
        <v>7</v>
      </c>
    </row>
    <row r="21" spans="1:19" x14ac:dyDescent="0.3">
      <c r="A21">
        <v>20</v>
      </c>
      <c r="B21">
        <v>50</v>
      </c>
      <c r="C21">
        <v>7</v>
      </c>
      <c r="D21">
        <f t="shared" ref="D21:D22" si="12">C21+10</f>
        <v>17</v>
      </c>
      <c r="E21" t="s">
        <v>192</v>
      </c>
      <c r="F21" t="str">
        <f>IF(ISBLANK(E21),"",
IFERROR(VLOOKUP(E21,[1]StringTable!$1:$1048576,MATCH([1]StringTable!$B$1,[1]StringTable!$1:$1,0),0),
IFERROR(VLOOKUP(E21,[1]InApkStringTable!$1:$1048576,MATCH([1]InApkStringTable!$B$1,[1]InApkStringTable!$1:$1,0),0),
"스트링없음")))</f>
        <v>드넓은 평야20</v>
      </c>
      <c r="G21" t="s">
        <v>134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>챕터20 디스크립션 {0} 등을 이용해서 저지하세요.</v>
      </c>
      <c r="I21">
        <v>100</v>
      </c>
      <c r="J21">
        <f t="shared" si="3"/>
        <v>399030.80760955811</v>
      </c>
      <c r="K21">
        <f t="shared" si="4"/>
        <v>221683.78200531006</v>
      </c>
      <c r="N21">
        <f t="shared" si="2"/>
        <v>399030.80760955811</v>
      </c>
      <c r="O21">
        <f t="shared" si="1"/>
        <v>221683.78200531006</v>
      </c>
    </row>
    <row r="22" spans="1:19" x14ac:dyDescent="0.3">
      <c r="A22">
        <v>21</v>
      </c>
      <c r="B22">
        <v>8</v>
      </c>
      <c r="C22">
        <v>7</v>
      </c>
      <c r="D22">
        <f t="shared" si="12"/>
        <v>17</v>
      </c>
      <c r="E22" t="s">
        <v>193</v>
      </c>
      <c r="F22" t="str">
        <f>IF(ISBLANK(E22),"",
IFERROR(VLOOKUP(E22,[1]StringTable!$1:$1048576,MATCH([1]StringTable!$B$1,[1]StringTable!$1:$1,0),0),
IFERROR(VLOOKUP(E22,[1]InApkStringTable!$1:$1048576,MATCH([1]InApkStringTable!$B$1,[1]InApkStringTable!$1:$1,0),0),
"스트링없음")))</f>
        <v>드넓은 평야21</v>
      </c>
      <c r="G22" t="s">
        <v>135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>챕터21 디스크립션 {0} 등을 이용해서 저지하세요.</v>
      </c>
      <c r="I22">
        <v>100</v>
      </c>
      <c r="J22">
        <f t="shared" si="3"/>
        <v>598546.21141433716</v>
      </c>
      <c r="K22">
        <f t="shared" si="4"/>
        <v>332525.67300796509</v>
      </c>
      <c r="N22">
        <f t="shared" si="2"/>
        <v>598546.21141433716</v>
      </c>
      <c r="O22">
        <f t="shared" si="1"/>
        <v>332525.67300796509</v>
      </c>
      <c r="Q22" t="s">
        <v>236</v>
      </c>
      <c r="S22" t="s">
        <v>249</v>
      </c>
    </row>
    <row r="23" spans="1:19" x14ac:dyDescent="0.3">
      <c r="A23">
        <v>22</v>
      </c>
      <c r="B23">
        <v>50</v>
      </c>
      <c r="C23">
        <v>7</v>
      </c>
      <c r="D23">
        <f t="shared" ref="D23:D30" si="13">C23+11</f>
        <v>18</v>
      </c>
      <c r="E23" t="s">
        <v>212</v>
      </c>
      <c r="F23" t="str">
        <f>IF(ISBLANK(E23),"",
IFERROR(VLOOKUP(E23,[1]StringTable!$1:$1048576,MATCH([1]StringTable!$B$1,[1]StringTable!$1:$1,0),0),
IFERROR(VLOOKUP(E23,[1]InApkStringTable!$1:$1048576,MATCH([1]InApkStringTable!$B$1,[1]InApkStringTable!$1:$1,0),0),
"스트링없음")))</f>
        <v>드넓은 평야22</v>
      </c>
      <c r="G23" t="s">
        <v>220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>챕터22 디스크립션 {0} 등을 이용해서 저지하세요.</v>
      </c>
      <c r="I23">
        <v>100</v>
      </c>
      <c r="J23">
        <f t="shared" si="3"/>
        <v>897819.31712150574</v>
      </c>
      <c r="K23">
        <f t="shared" si="4"/>
        <v>498788.50951194763</v>
      </c>
      <c r="N23">
        <f t="shared" si="2"/>
        <v>897819.31712150574</v>
      </c>
      <c r="O23">
        <f t="shared" si="1"/>
        <v>498788.50951194763</v>
      </c>
      <c r="Q23">
        <v>10</v>
      </c>
      <c r="S23">
        <v>1</v>
      </c>
    </row>
    <row r="24" spans="1:19" x14ac:dyDescent="0.3">
      <c r="A24">
        <v>23</v>
      </c>
      <c r="B24">
        <v>50</v>
      </c>
      <c r="C24">
        <v>7</v>
      </c>
      <c r="D24">
        <f t="shared" si="13"/>
        <v>18</v>
      </c>
      <c r="E24" t="s">
        <v>213</v>
      </c>
      <c r="F24" t="str">
        <f>IF(ISBLANK(E24),"",
IFERROR(VLOOKUP(E24,[1]StringTable!$1:$1048576,MATCH([1]StringTable!$B$1,[1]StringTable!$1:$1,0),0),
IFERROR(VLOOKUP(E24,[1]InApkStringTable!$1:$1048576,MATCH([1]InApkStringTable!$B$1,[1]InApkStringTable!$1:$1,0),0),
"스트링없음")))</f>
        <v>드넓은 평야23</v>
      </c>
      <c r="G24" t="s">
        <v>221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>챕터23 디스크립션 {0} 등을 이용해서 저지하세요.</v>
      </c>
      <c r="I24">
        <v>100</v>
      </c>
      <c r="J24">
        <f t="shared" si="3"/>
        <v>1346728.9756822586</v>
      </c>
      <c r="K24">
        <f t="shared" si="4"/>
        <v>748182.76426792145</v>
      </c>
      <c r="N24">
        <f t="shared" si="2"/>
        <v>1346728.9756822586</v>
      </c>
      <c r="O24">
        <f t="shared" si="1"/>
        <v>748182.76426792145</v>
      </c>
    </row>
    <row r="25" spans="1:19" x14ac:dyDescent="0.3">
      <c r="A25">
        <v>24</v>
      </c>
      <c r="B25">
        <v>50</v>
      </c>
      <c r="C25">
        <v>8</v>
      </c>
      <c r="D25">
        <f t="shared" si="13"/>
        <v>19</v>
      </c>
      <c r="E25" t="s">
        <v>214</v>
      </c>
      <c r="F25" t="str">
        <f>IF(ISBLANK(E25),"",
IFERROR(VLOOKUP(E25,[1]StringTable!$1:$1048576,MATCH([1]StringTable!$B$1,[1]StringTable!$1:$1,0),0),
IFERROR(VLOOKUP(E25,[1]InApkStringTable!$1:$1048576,MATCH([1]InApkStringTable!$B$1,[1]InApkStringTable!$1:$1,0),0),
"스트링없음")))</f>
        <v>드넓은 평야24</v>
      </c>
      <c r="G25" t="s">
        <v>222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>챕터24 디스크립션 {0} 등을 이용해서 저지하세요.</v>
      </c>
      <c r="I25">
        <v>100</v>
      </c>
      <c r="J25">
        <f t="shared" si="3"/>
        <v>2020093.4635233879</v>
      </c>
      <c r="K25">
        <f t="shared" si="4"/>
        <v>1122274.1464018822</v>
      </c>
      <c r="N25">
        <f t="shared" si="2"/>
        <v>2020093.4635233879</v>
      </c>
      <c r="O25">
        <f t="shared" si="1"/>
        <v>1122274.1464018822</v>
      </c>
      <c r="Q25" t="s">
        <v>245</v>
      </c>
      <c r="S25" t="s">
        <v>250</v>
      </c>
    </row>
    <row r="26" spans="1:19" x14ac:dyDescent="0.3">
      <c r="A26">
        <v>25</v>
      </c>
      <c r="B26">
        <v>50</v>
      </c>
      <c r="C26">
        <v>8</v>
      </c>
      <c r="D26">
        <f t="shared" si="13"/>
        <v>19</v>
      </c>
      <c r="E26" t="s">
        <v>215</v>
      </c>
      <c r="F26" t="str">
        <f>IF(ISBLANK(E26),"",
IFERROR(VLOOKUP(E26,[1]StringTable!$1:$1048576,MATCH([1]StringTable!$B$1,[1]StringTable!$1:$1,0),0),
IFERROR(VLOOKUP(E26,[1]InApkStringTable!$1:$1048576,MATCH([1]InApkStringTable!$B$1,[1]InApkStringTable!$1:$1,0),0),
"스트링없음")))</f>
        <v>드넓은 평야25</v>
      </c>
      <c r="G26" t="s">
        <v>223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>챕터25 디스크립션 {0} 등을 이용해서 저지하세요.</v>
      </c>
      <c r="I26">
        <v>100</v>
      </c>
      <c r="J26">
        <f t="shared" si="3"/>
        <v>3030140.1952850819</v>
      </c>
      <c r="K26">
        <f t="shared" si="4"/>
        <v>1683411.2196028233</v>
      </c>
      <c r="N26">
        <f t="shared" si="2"/>
        <v>3030140.1952850819</v>
      </c>
      <c r="O26">
        <f t="shared" si="1"/>
        <v>1683411.2196028233</v>
      </c>
      <c r="Q26">
        <v>-1</v>
      </c>
      <c r="S26">
        <v>-1</v>
      </c>
    </row>
    <row r="27" spans="1:19" x14ac:dyDescent="0.3">
      <c r="A27">
        <v>26</v>
      </c>
      <c r="B27">
        <v>50</v>
      </c>
      <c r="C27">
        <v>8</v>
      </c>
      <c r="D27">
        <f t="shared" si="13"/>
        <v>19</v>
      </c>
      <c r="E27" t="s">
        <v>216</v>
      </c>
      <c r="F27" t="str">
        <f>IF(ISBLANK(E27),"",
IFERROR(VLOOKUP(E27,[1]StringTable!$1:$1048576,MATCH([1]StringTable!$B$1,[1]StringTable!$1:$1,0),0),
IFERROR(VLOOKUP(E27,[1]InApkStringTable!$1:$1048576,MATCH([1]InApkStringTable!$B$1,[1]InApkStringTable!$1:$1,0),0),
"스트링없음")))</f>
        <v>드넓은 평야26</v>
      </c>
      <c r="G27" t="s">
        <v>224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>챕터26 디스크립션 {0} 등을 이용해서 저지하세요.</v>
      </c>
      <c r="I27">
        <v>100</v>
      </c>
      <c r="J27">
        <f t="shared" si="3"/>
        <v>4545210.2929276228</v>
      </c>
      <c r="K27">
        <f t="shared" si="4"/>
        <v>2525116.8294042349</v>
      </c>
      <c r="N27">
        <f t="shared" si="2"/>
        <v>4545210.2929276228</v>
      </c>
      <c r="O27">
        <f t="shared" si="1"/>
        <v>2525116.8294042349</v>
      </c>
    </row>
    <row r="28" spans="1:19" x14ac:dyDescent="0.3">
      <c r="A28">
        <v>27</v>
      </c>
      <c r="B28">
        <v>50</v>
      </c>
      <c r="C28">
        <v>8</v>
      </c>
      <c r="D28">
        <f t="shared" si="13"/>
        <v>19</v>
      </c>
      <c r="E28" t="s">
        <v>217</v>
      </c>
      <c r="F28" t="str">
        <f>IF(ISBLANK(E28),"",
IFERROR(VLOOKUP(E28,[1]StringTable!$1:$1048576,MATCH([1]StringTable!$B$1,[1]StringTable!$1:$1,0),0),
IFERROR(VLOOKUP(E28,[1]InApkStringTable!$1:$1048576,MATCH([1]InApkStringTable!$B$1,[1]InApkStringTable!$1:$1,0),0),
"스트링없음")))</f>
        <v>드넓은 평야27</v>
      </c>
      <c r="G28" t="s">
        <v>225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>챕터27 디스크립션 {0} 등을 이용해서 저지하세요.</v>
      </c>
      <c r="I28">
        <v>100</v>
      </c>
      <c r="J28">
        <f t="shared" si="3"/>
        <v>6817815.4393914342</v>
      </c>
      <c r="K28">
        <f t="shared" si="4"/>
        <v>3787675.2441063523</v>
      </c>
      <c r="N28">
        <f t="shared" si="2"/>
        <v>6817815.4393914342</v>
      </c>
      <c r="O28">
        <f t="shared" si="1"/>
        <v>3787675.2441063523</v>
      </c>
    </row>
    <row r="29" spans="1:19" x14ac:dyDescent="0.3">
      <c r="A29">
        <v>28</v>
      </c>
      <c r="B29">
        <v>9</v>
      </c>
      <c r="C29">
        <v>9</v>
      </c>
      <c r="D29">
        <f t="shared" si="13"/>
        <v>20</v>
      </c>
      <c r="E29" t="s">
        <v>218</v>
      </c>
      <c r="F29" t="str">
        <f>IF(ISBLANK(E29),"",
IFERROR(VLOOKUP(E29,[1]StringTable!$1:$1048576,MATCH([1]StringTable!$B$1,[1]StringTable!$1:$1,0),0),
IFERROR(VLOOKUP(E29,[1]InApkStringTable!$1:$1048576,MATCH([1]InApkStringTable!$B$1,[1]InApkStringTable!$1:$1,0),0),
"스트링없음")))</f>
        <v>드넓은 평야28</v>
      </c>
      <c r="G29" t="s">
        <v>226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>챕터28 디스크립션 {0} 등을 이용해서 저지하세요.</v>
      </c>
      <c r="I29">
        <v>100</v>
      </c>
      <c r="J29">
        <f t="shared" si="3"/>
        <v>10226723.159087151</v>
      </c>
      <c r="K29">
        <f t="shared" si="4"/>
        <v>5681512.8661595285</v>
      </c>
      <c r="N29">
        <f t="shared" si="2"/>
        <v>10226723.159087151</v>
      </c>
      <c r="O29">
        <f t="shared" si="1"/>
        <v>5681512.8661595285</v>
      </c>
    </row>
    <row r="30" spans="1:19" x14ac:dyDescent="0.3">
      <c r="A30">
        <v>29</v>
      </c>
      <c r="B30">
        <v>50</v>
      </c>
      <c r="C30">
        <v>9</v>
      </c>
      <c r="D30">
        <f t="shared" si="13"/>
        <v>20</v>
      </c>
      <c r="E30" t="s">
        <v>219</v>
      </c>
      <c r="F30" t="str">
        <f>IF(ISBLANK(E30),"",
IFERROR(VLOOKUP(E30,[1]StringTable!$1:$1048576,MATCH([1]StringTable!$B$1,[1]StringTable!$1:$1,0),0),
IFERROR(VLOOKUP(E30,[1]InApkStringTable!$1:$1048576,MATCH([1]InApkStringTable!$B$1,[1]InApkStringTable!$1:$1,0),0),
"스트링없음")))</f>
        <v>드넓은 평야29</v>
      </c>
      <c r="G30" t="s">
        <v>227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>챕터29 디스크립션 {0} 등을 이용해서 저지하세요.</v>
      </c>
      <c r="I30">
        <v>100</v>
      </c>
      <c r="J30">
        <f t="shared" si="3"/>
        <v>15340084.738630727</v>
      </c>
      <c r="K30">
        <f t="shared" si="4"/>
        <v>8522269.2992392927</v>
      </c>
      <c r="N30">
        <f t="shared" si="2"/>
        <v>15340084.738630727</v>
      </c>
      <c r="O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workbookViewId="0">
      <pane xSplit="2" ySplit="1" topLeftCell="E32" activePane="bottomRight" state="frozen"/>
      <selection pane="topRight" activeCell="C1" sqref="C1"/>
      <selection pane="bottomLeft" activeCell="A2" sqref="A2"/>
      <selection pane="bottomRight" activeCell="U44" sqref="U44:U47"/>
    </sheetView>
    <sheetView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4" ht="27" customHeight="1" x14ac:dyDescent="0.3">
      <c r="A1" t="s">
        <v>0</v>
      </c>
      <c r="B1" t="s">
        <v>1</v>
      </c>
      <c r="C1" t="s">
        <v>237</v>
      </c>
      <c r="D1" t="s">
        <v>238</v>
      </c>
      <c r="E1" t="s">
        <v>2</v>
      </c>
      <c r="F1" t="s">
        <v>3</v>
      </c>
      <c r="G1" t="s">
        <v>109</v>
      </c>
      <c r="H1" t="s">
        <v>157</v>
      </c>
      <c r="I1" t="s">
        <v>158</v>
      </c>
      <c r="J1" t="s">
        <v>172</v>
      </c>
      <c r="K1" t="s">
        <v>165</v>
      </c>
      <c r="L1" t="s">
        <v>105</v>
      </c>
      <c r="M1" t="s">
        <v>6</v>
      </c>
      <c r="N1" t="s">
        <v>46</v>
      </c>
      <c r="O1" t="s">
        <v>260</v>
      </c>
      <c r="P1" t="s">
        <v>259</v>
      </c>
      <c r="Q1" t="s">
        <v>7</v>
      </c>
      <c r="R1" t="s">
        <v>261</v>
      </c>
      <c r="S1" t="s">
        <v>262</v>
      </c>
      <c r="T1" t="s">
        <v>263</v>
      </c>
      <c r="U1" t="s">
        <v>8</v>
      </c>
      <c r="V1" t="s">
        <v>47</v>
      </c>
      <c r="W1" t="s">
        <v>45</v>
      </c>
      <c r="X1" t="s">
        <v>49</v>
      </c>
      <c r="Y1" t="s">
        <v>98</v>
      </c>
      <c r="Z1" t="s">
        <v>99</v>
      </c>
      <c r="AA1" t="s">
        <v>100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356</v>
      </c>
    </row>
    <row r="2" spans="1:34" x14ac:dyDescent="0.3">
      <c r="A2">
        <v>0</v>
      </c>
      <c r="B2">
        <v>0</v>
      </c>
      <c r="C2">
        <f>IF(OR($L2=TRUE,$A2=0,MOD($A2,ChapterTable!$S$20)&lt;&gt;0),
MAX(0,INT(($B2+ChapterTable!$Q$26+VLOOKUP(SUBSTITUTE(C$1,"성장단계","")&amp;"단계오프셋",ChapterTable!$S:$T,2,0))/ChapterTable!$Q$23)),
MAX(0,INT(($B2+ChapterTable!$S$26+VLOOKUP(SUBSTITUTE(C$1,"성장단계","")&amp;"보스단계오프셋",ChapterTable!$S:$T,2,0))/ChapterTable!$S$23)))</f>
        <v>0</v>
      </c>
      <c r="D2">
        <f>IF(OR($L2=TRUE,$A2=0,MOD($A2,ChapterTable!$S$20)&lt;&gt;0),
MAX(0,INT(($B2+ChapterTable!$Q$26+VLOOKUP(SUBSTITUTE(D$1,"성장단계","")&amp;"단계오프셋",ChapterTable!$S:$T,2,0))/ChapterTable!$Q$23)),
MAX(0,INT(($B2+ChapterTable!$S$26+VLOOKUP(SUBSTITUTE(D$1,"성장단계","")&amp;"보스단계오프셋",ChapterTable!$S:$T,2,0))/ChapterTable!$S$23)))</f>
        <v>0</v>
      </c>
      <c r="E2" s="1">
        <f ca="1">IF(AND($A2=0,$B2=1),
    VLOOKUP(1,ChapterTable!$1:$1048576,MATCH("최종"&amp;SUBSTITUTE(SUBSTITUTE(E$1,"standard",""),"|Float",""),ChapterTable!$1:$1,0),0)*ChapterTable!$Q$17,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VLOOKUP($A2-ChapterTable!$Q$11,ChapterTable!$1:$1048576,MATCH("최종"&amp;SUBSTITUTE(SUBSTITUTE(E$1,"standard",""),"|Float",""),ChapterTable!$1:$1,0),0)*ChapterTable!$Q$14
    ),
  OFFSET(E2,-$B2+IF($L2,1,0),0)*
    (VLOOKUP(SUBSTITUTE(SUBSTITUTE(E$1,"standard",""),"|Float","")&amp;"인게임누적곱배수",ChapterTable!$S:$T,2,0)^C2
    +VLOOKUP(SUBSTITUTE(SUBSTITUTE(E$1,"standard",""),"|Float","")&amp;"인게임누적합배수",ChapterTable!$S:$T,2,0)*C2)
  )
  )
  )
)</f>
        <v>120</v>
      </c>
      <c r="F2" s="1">
        <f ca="1">IF(AND($A2=0,$B2=1),
    VLOOKUP(1,ChapterTable!$1:$1048576,MATCH("최종"&amp;SUBSTITUTE(SUBSTITUTE(F$1,"standard",""),"|Float",""),ChapterTable!$1:$1,0),0)*ChapterTable!$Q$17,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VLOOKUP($A2-ChapterTable!$Q$11,ChapterTable!$1:$1048576,MATCH("최종"&amp;SUBSTITUTE(SUBSTITUTE(F$1,"standard",""),"|Float",""),ChapterTable!$1:$1,0),0)*ChapterTable!$Q$14
    ),
  OFFSET(F2,-$B2+IF($L2,1,0),0)*
    (VLOOKUP(SUBSTITUTE(SUBSTITUTE(F$1,"standard",""),"|Float","")&amp;"인게임누적곱배수",ChapterTable!$S:$T,2,0)^D2
    +VLOOKUP(SUBSTITUTE(SUBSTITUTE(F$1,"standard",""),"|Float","")&amp;"인게임누적합배수",ChapterTable!$S:$T,2,0)*D2)
  )
  )
  )
)</f>
        <v>66.666666666666657</v>
      </c>
      <c r="G2" t="s">
        <v>76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72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9.8000000000000007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IF(OR($L3=TRUE,$A3=0,MOD($A3,ChapterTable!$S$20)&lt;&gt;0),
MAX(0,INT(($B3+ChapterTable!$Q$26+VLOOKUP(SUBSTITUTE(C$1,"성장단계","")&amp;"단계오프셋",ChapterTable!$S:$T,2,0))/ChapterTable!$Q$23)),
MAX(0,INT(($B3+ChapterTable!$S$26+VLOOKUP(SUBSTITUTE(C$1,"성장단계","")&amp;"보스단계오프셋",ChapterTable!$S:$T,2,0))/ChapterTable!$S$23)))</f>
        <v>0</v>
      </c>
      <c r="D3">
        <f>IF(OR($L3=TRUE,$A3=0,MOD($A3,ChapterTable!$S$20)&lt;&gt;0),
MAX(0,INT(($B3+ChapterTable!$Q$26+VLOOKUP(SUBSTITUTE(D$1,"성장단계","")&amp;"단계오프셋",ChapterTable!$S:$T,2,0))/ChapterTable!$Q$23)),
MAX(0,INT(($B3+ChapterTable!$S$26+VLOOKUP(SUBSTITUTE(D$1,"성장단계","")&amp;"보스단계오프셋",ChapterTable!$S:$T,2,0))/ChapterTable!$S$23)))</f>
        <v>0</v>
      </c>
      <c r="E3" s="1">
        <f ca="1">IF(AND($A3=0,$B3=1),
    VLOOKUP(1,ChapterTable!$1:$1048576,MATCH("최종"&amp;SUBSTITUTE(SUBSTITUTE(E$1,"standard",""),"|Float",""),ChapterTable!$1:$1,0),0)*ChapterTable!$Q$17,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VLOOKUP($A3-ChapterTable!$Q$11,ChapterTable!$1:$1048576,MATCH("최종"&amp;SUBSTITUTE(SUBSTITUTE(E$1,"standard",""),"|Float",""),ChapterTable!$1:$1,0),0)*ChapterTable!$Q$14
    ),
  OFFSET(E3,-$B3+IF($L3,1,0),0)*
    (VLOOKUP(SUBSTITUTE(SUBSTITUTE(E$1,"standard",""),"|Float","")&amp;"인게임누적곱배수",ChapterTable!$S:$T,2,0)^C3
    +VLOOKUP(SUBSTITUTE(SUBSTITUTE(E$1,"standard",""),"|Float","")&amp;"인게임누적합배수",ChapterTable!$S:$T,2,0)*C3)
  )
  )
  )
)</f>
        <v>120</v>
      </c>
      <c r="F3" s="1">
        <f ca="1">IF(AND($A3=0,$B3=1),
    VLOOKUP(1,ChapterTable!$1:$1048576,MATCH("최종"&amp;SUBSTITUTE(SUBSTITUTE(F$1,"standard",""),"|Float",""),ChapterTable!$1:$1,0),0)*ChapterTable!$Q$17,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VLOOKUP($A3-ChapterTable!$Q$11,ChapterTable!$1:$1048576,MATCH("최종"&amp;SUBSTITUTE(SUBSTITUTE(F$1,"standard",""),"|Float",""),ChapterTable!$1:$1,0),0)*ChapterTable!$Q$14
    ),
  OFFSET(F3,-$B3+IF($L3,1,0),0)*
    (VLOOKUP(SUBSTITUTE(SUBSTITUTE(F$1,"standard",""),"|Float","")&amp;"인게임누적곱배수",ChapterTable!$S:$T,2,0)^D3
    +VLOOKUP(SUBSTITUTE(SUBSTITUTE(F$1,"standard",""),"|Float","")&amp;"인게임누적합배수",ChapterTable!$S:$T,2,0)*D3)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72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9.8000000000000007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IF(OR($L4=TRUE,$A4=0,MOD($A4,ChapterTable!$S$20)&lt;&gt;0),
MAX(0,INT(($B4+ChapterTable!$Q$26+VLOOKUP(SUBSTITUTE(C$1,"성장단계","")&amp;"단계오프셋",ChapterTable!$S:$T,2,0))/ChapterTable!$Q$23)),
MAX(0,INT(($B4+ChapterTable!$S$26+VLOOKUP(SUBSTITUTE(C$1,"성장단계","")&amp;"보스단계오프셋",ChapterTable!$S:$T,2,0))/ChapterTable!$S$23)))</f>
        <v>0</v>
      </c>
      <c r="D4">
        <f>IF(OR($L4=TRUE,$A4=0,MOD($A4,ChapterTable!$S$20)&lt;&gt;0),
MAX(0,INT(($B4+ChapterTable!$Q$26+VLOOKUP(SUBSTITUTE(D$1,"성장단계","")&amp;"단계오프셋",ChapterTable!$S:$T,2,0))/ChapterTable!$Q$23)),
MAX(0,INT(($B4+ChapterTable!$S$26+VLOOKUP(SUBSTITUTE(D$1,"성장단계","")&amp;"보스단계오프셋",ChapterTable!$S:$T,2,0))/ChapterTable!$S$23)))</f>
        <v>0</v>
      </c>
      <c r="E4" s="1">
        <f ca="1">IF(AND($A4=0,$B4=1),
    VLOOKUP(1,ChapterTable!$1:$1048576,MATCH("최종"&amp;SUBSTITUTE(SUBSTITUTE(E$1,"standard",""),"|Float",""),ChapterTable!$1:$1,0),0)*ChapterTable!$Q$17,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VLOOKUP($A4-ChapterTable!$Q$11,ChapterTable!$1:$1048576,MATCH("최종"&amp;SUBSTITUTE(SUBSTITUTE(E$1,"standard",""),"|Float",""),ChapterTable!$1:$1,0),0)*ChapterTable!$Q$14
    ),
  OFFSET(E4,-$B4+IF($L4,1,0),0)*
    (VLOOKUP(SUBSTITUTE(SUBSTITUTE(E$1,"standard",""),"|Float","")&amp;"인게임누적곱배수",ChapterTable!$S:$T,2,0)^C4
    +VLOOKUP(SUBSTITUTE(SUBSTITUTE(E$1,"standard",""),"|Float","")&amp;"인게임누적합배수",ChapterTable!$S:$T,2,0)*C4)
  )
  )
  )
)</f>
        <v>120</v>
      </c>
      <c r="F4" s="1">
        <f ca="1">IF(AND($A4=0,$B4=1),
    VLOOKUP(1,ChapterTable!$1:$1048576,MATCH("최종"&amp;SUBSTITUTE(SUBSTITUTE(F$1,"standard",""),"|Float",""),ChapterTable!$1:$1,0),0)*ChapterTable!$Q$17,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VLOOKUP($A4-ChapterTable!$Q$11,ChapterTable!$1:$1048576,MATCH("최종"&amp;SUBSTITUTE(SUBSTITUTE(F$1,"standard",""),"|Float",""),ChapterTable!$1:$1,0),0)*ChapterTable!$Q$14
    ),
  OFFSET(F4,-$B4+IF($L4,1,0),0)*
    (VLOOKUP(SUBSTITUTE(SUBSTITUTE(F$1,"standard",""),"|Float","")&amp;"인게임누적곱배수",ChapterTable!$S:$T,2,0)^D4
    +VLOOKUP(SUBSTITUTE(SUBSTITUTE(F$1,"standard",""),"|Float","")&amp;"인게임누적합배수",ChapterTable!$S:$T,2,0)*D4)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72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9.8000000000000007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IF(OR($L5=TRUE,$A5=0,MOD($A5,ChapterTable!$S$20)&lt;&gt;0),
MAX(0,INT(($B5+ChapterTable!$Q$26+VLOOKUP(SUBSTITUTE(C$1,"성장단계","")&amp;"단계오프셋",ChapterTable!$S:$T,2,0))/ChapterTable!$Q$23)),
MAX(0,INT(($B5+ChapterTable!$S$26+VLOOKUP(SUBSTITUTE(C$1,"성장단계","")&amp;"보스단계오프셋",ChapterTable!$S:$T,2,0))/ChapterTable!$S$23)))</f>
        <v>0</v>
      </c>
      <c r="D5">
        <f>IF(OR($L5=TRUE,$A5=0,MOD($A5,ChapterTable!$S$20)&lt;&gt;0),
MAX(0,INT(($B5+ChapterTable!$Q$26+VLOOKUP(SUBSTITUTE(D$1,"성장단계","")&amp;"단계오프셋",ChapterTable!$S:$T,2,0))/ChapterTable!$Q$23)),
MAX(0,INT(($B5+ChapterTable!$S$26+VLOOKUP(SUBSTITUTE(D$1,"성장단계","")&amp;"보스단계오프셋",ChapterTable!$S:$T,2,0))/ChapterTable!$S$23)))</f>
        <v>0</v>
      </c>
      <c r="E5" s="1">
        <f ca="1">IF(AND($A5=0,$B5=1),
    VLOOKUP(1,ChapterTable!$1:$1048576,MATCH("최종"&amp;SUBSTITUTE(SUBSTITUTE(E$1,"standard",""),"|Float",""),ChapterTable!$1:$1,0),0)*ChapterTable!$Q$17,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VLOOKUP($A5-ChapterTable!$Q$11,ChapterTable!$1:$1048576,MATCH("최종"&amp;SUBSTITUTE(SUBSTITUTE(E$1,"standard",""),"|Float",""),ChapterTable!$1:$1,0),0)*ChapterTable!$Q$14
    ),
  OFFSET(E5,-$B5+IF($L5,1,0),0)*
    (VLOOKUP(SUBSTITUTE(SUBSTITUTE(E$1,"standard",""),"|Float","")&amp;"인게임누적곱배수",ChapterTable!$S:$T,2,0)^C5
    +VLOOKUP(SUBSTITUTE(SUBSTITUTE(E$1,"standard",""),"|Float","")&amp;"인게임누적합배수",ChapterTable!$S:$T,2,0)*C5)
  )
  )
  )
)</f>
        <v>120</v>
      </c>
      <c r="F5" s="1">
        <f ca="1">IF(AND($A5=0,$B5=1),
    VLOOKUP(1,ChapterTable!$1:$1048576,MATCH("최종"&amp;SUBSTITUTE(SUBSTITUTE(F$1,"standard",""),"|Float",""),ChapterTable!$1:$1,0),0)*ChapterTable!$Q$17,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VLOOKUP($A5-ChapterTable!$Q$11,ChapterTable!$1:$1048576,MATCH("최종"&amp;SUBSTITUTE(SUBSTITUTE(F$1,"standard",""),"|Float",""),ChapterTable!$1:$1,0),0)*ChapterTable!$Q$14
    ),
  OFFSET(F5,-$B5+IF($L5,1,0),0)*
    (VLOOKUP(SUBSTITUTE(SUBSTITUTE(F$1,"standard",""),"|Float","")&amp;"인게임누적곱배수",ChapterTable!$S:$T,2,0)^D5
    +VLOOKUP(SUBSTITUTE(SUBSTITUTE(F$1,"standard",""),"|Float","")&amp;"인게임누적합배수",ChapterTable!$S:$T,2,0)*D5)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72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9.8000000000000007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IF(OR($L6=TRUE,$A6=0,MOD($A6,ChapterTable!$S$20)&lt;&gt;0),
MAX(0,INT(($B6+ChapterTable!$Q$26+VLOOKUP(SUBSTITUTE(C$1,"성장단계","")&amp;"단계오프셋",ChapterTable!$S:$T,2,0))/ChapterTable!$Q$23)),
MAX(0,INT(($B6+ChapterTable!$S$26+VLOOKUP(SUBSTITUTE(C$1,"성장단계","")&amp;"보스단계오프셋",ChapterTable!$S:$T,2,0))/ChapterTable!$S$23)))</f>
        <v>0</v>
      </c>
      <c r="D6">
        <f>IF(OR($L6=TRUE,$A6=0,MOD($A6,ChapterTable!$S$20)&lt;&gt;0),
MAX(0,INT(($B6+ChapterTable!$Q$26+VLOOKUP(SUBSTITUTE(D$1,"성장단계","")&amp;"단계오프셋",ChapterTable!$S:$T,2,0))/ChapterTable!$Q$23)),
MAX(0,INT(($B6+ChapterTable!$S$26+VLOOKUP(SUBSTITUTE(D$1,"성장단계","")&amp;"보스단계오프셋",ChapterTable!$S:$T,2,0))/ChapterTable!$S$23)))</f>
        <v>0</v>
      </c>
      <c r="E6" s="1">
        <f ca="1">IF(AND($A6=0,$B6=1),
    VLOOKUP(1,ChapterTable!$1:$1048576,MATCH("최종"&amp;SUBSTITUTE(SUBSTITUTE(E$1,"standard",""),"|Float",""),ChapterTable!$1:$1,0),0)*ChapterTable!$Q$17,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VLOOKUP($A6-ChapterTable!$Q$11,ChapterTable!$1:$1048576,MATCH("최종"&amp;SUBSTITUTE(SUBSTITUTE(E$1,"standard",""),"|Float",""),ChapterTable!$1:$1,0),0)*ChapterTable!$Q$14
    ),
  OFFSET(E6,-$B6+IF($L6,1,0),0)*
    (VLOOKUP(SUBSTITUTE(SUBSTITUTE(E$1,"standard",""),"|Float","")&amp;"인게임누적곱배수",ChapterTable!$S:$T,2,0)^C6
    +VLOOKUP(SUBSTITUTE(SUBSTITUTE(E$1,"standard",""),"|Float","")&amp;"인게임누적합배수",ChapterTable!$S:$T,2,0)*C6)
  )
  )
  )
)</f>
        <v>120</v>
      </c>
      <c r="F6" s="1">
        <f ca="1">IF(AND($A6=0,$B6=1),
    VLOOKUP(1,ChapterTable!$1:$1048576,MATCH("최종"&amp;SUBSTITUTE(SUBSTITUTE(F$1,"standard",""),"|Float",""),ChapterTable!$1:$1,0),0)*ChapterTable!$Q$17,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VLOOKUP($A6-ChapterTable!$Q$11,ChapterTable!$1:$1048576,MATCH("최종"&amp;SUBSTITUTE(SUBSTITUTE(F$1,"standard",""),"|Float",""),ChapterTable!$1:$1,0),0)*ChapterTable!$Q$14
    ),
  OFFSET(F6,-$B6+IF($L6,1,0),0)*
    (VLOOKUP(SUBSTITUTE(SUBSTITUTE(F$1,"standard",""),"|Float","")&amp;"인게임누적곱배수",ChapterTable!$S:$T,2,0)^D6
    +VLOOKUP(SUBSTITUTE(SUBSTITUTE(F$1,"standard",""),"|Float","")&amp;"인게임누적합배수",ChapterTable!$S:$T,2,0)*D6)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72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9.8000000000000007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IF(OR($L7=TRUE,$A7=0,MOD($A7,ChapterTable!$S$20)&lt;&gt;0),
MAX(0,INT(($B7+ChapterTable!$Q$26+VLOOKUP(SUBSTITUTE(C$1,"성장단계","")&amp;"단계오프셋",ChapterTable!$S:$T,2,0))/ChapterTable!$Q$23)),
MAX(0,INT(($B7+ChapterTable!$S$26+VLOOKUP(SUBSTITUTE(C$1,"성장단계","")&amp;"보스단계오프셋",ChapterTable!$S:$T,2,0))/ChapterTable!$S$23)))</f>
        <v>0</v>
      </c>
      <c r="D7">
        <f>IF(OR($L7=TRUE,$A7=0,MOD($A7,ChapterTable!$S$20)&lt;&gt;0),
MAX(0,INT(($B7+ChapterTable!$Q$26+VLOOKUP(SUBSTITUTE(D$1,"성장단계","")&amp;"단계오프셋",ChapterTable!$S:$T,2,0))/ChapterTable!$Q$23)),
MAX(0,INT(($B7+ChapterTable!$S$26+VLOOKUP(SUBSTITUTE(D$1,"성장단계","")&amp;"보스단계오프셋",ChapterTable!$S:$T,2,0))/ChapterTable!$S$23)))</f>
        <v>0</v>
      </c>
      <c r="E7" s="1">
        <f ca="1">IF(AND($A7=0,$B7=1),
    VLOOKUP(1,ChapterTable!$1:$1048576,MATCH("최종"&amp;SUBSTITUTE(SUBSTITUTE(E$1,"standard",""),"|Float",""),ChapterTable!$1:$1,0),0)*ChapterTable!$Q$17,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VLOOKUP($A7-ChapterTable!$Q$11,ChapterTable!$1:$1048576,MATCH("최종"&amp;SUBSTITUTE(SUBSTITUTE(E$1,"standard",""),"|Float",""),ChapterTable!$1:$1,0),0)*ChapterTable!$Q$14
    ),
  OFFSET(E7,-$B7+IF($L7,1,0),0)*
    (VLOOKUP(SUBSTITUTE(SUBSTITUTE(E$1,"standard",""),"|Float","")&amp;"인게임누적곱배수",ChapterTable!$S:$T,2,0)^C7
    +VLOOKUP(SUBSTITUTE(SUBSTITUTE(E$1,"standard",""),"|Float","")&amp;"인게임누적합배수",ChapterTable!$S:$T,2,0)*C7)
  )
  )
  )
)</f>
        <v>120</v>
      </c>
      <c r="F7" s="1">
        <f ca="1">IF(AND($A7=0,$B7=1),
    VLOOKUP(1,ChapterTable!$1:$1048576,MATCH("최종"&amp;SUBSTITUTE(SUBSTITUTE(F$1,"standard",""),"|Float",""),ChapterTable!$1:$1,0),0)*ChapterTable!$Q$17,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VLOOKUP($A7-ChapterTable!$Q$11,ChapterTable!$1:$1048576,MATCH("최종"&amp;SUBSTITUTE(SUBSTITUTE(F$1,"standard",""),"|Float",""),ChapterTable!$1:$1,0),0)*ChapterTable!$Q$14
    ),
  OFFSET(F7,-$B7+IF($L7,1,0),0)*
    (VLOOKUP(SUBSTITUTE(SUBSTITUTE(F$1,"standard",""),"|Float","")&amp;"인게임누적곱배수",ChapterTable!$S:$T,2,0)^D7
    +VLOOKUP(SUBSTITUTE(SUBSTITUTE(F$1,"standard",""),"|Float","")&amp;"인게임누적합배수",ChapterTable!$S:$T,2,0)*D7)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72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9.8000000000000007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IF(OR($L8=TRUE,$A8=0,MOD($A8,ChapterTable!$S$20)&lt;&gt;0),
MAX(0,INT(($B8+ChapterTable!$Q$26+VLOOKUP(SUBSTITUTE(C$1,"성장단계","")&amp;"단계오프셋",ChapterTable!$S:$T,2,0))/ChapterTable!$Q$23)),
MAX(0,INT(($B8+ChapterTable!$S$26+VLOOKUP(SUBSTITUTE(C$1,"성장단계","")&amp;"보스단계오프셋",ChapterTable!$S:$T,2,0))/ChapterTable!$S$23)))</f>
        <v>1</v>
      </c>
      <c r="D8">
        <f>IF(OR($L8=TRUE,$A8=0,MOD($A8,ChapterTable!$S$20)&lt;&gt;0),
MAX(0,INT(($B8+ChapterTable!$Q$26+VLOOKUP(SUBSTITUTE(D$1,"성장단계","")&amp;"단계오프셋",ChapterTable!$S:$T,2,0))/ChapterTable!$Q$23)),
MAX(0,INT(($B8+ChapterTable!$S$26+VLOOKUP(SUBSTITUTE(D$1,"성장단계","")&amp;"보스단계오프셋",ChapterTable!$S:$T,2,0))/ChapterTable!$S$23)))</f>
        <v>0</v>
      </c>
      <c r="E8" s="1">
        <f ca="1">IF(AND($A8=0,$B8=1),
    VLOOKUP(1,ChapterTable!$1:$1048576,MATCH("최종"&amp;SUBSTITUTE(SUBSTITUTE(E$1,"standard",""),"|Float",""),ChapterTable!$1:$1,0),0)*ChapterTable!$Q$17,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VLOOKUP($A8-ChapterTable!$Q$11,ChapterTable!$1:$1048576,MATCH("최종"&amp;SUBSTITUTE(SUBSTITUTE(E$1,"standard",""),"|Float",""),ChapterTable!$1:$1,0),0)*ChapterTable!$Q$14
    ),
  OFFSET(E8,-$B8+IF($L8,1,0),0)*
    (VLOOKUP(SUBSTITUTE(SUBSTITUTE(E$1,"standard",""),"|Float","")&amp;"인게임누적곱배수",ChapterTable!$S:$T,2,0)^C8
    +VLOOKUP(SUBSTITUTE(SUBSTITUTE(E$1,"standard",""),"|Float","")&amp;"인게임누적합배수",ChapterTable!$S:$T,2,0)*C8)
  )
  )
  )
)</f>
        <v>162</v>
      </c>
      <c r="F8" s="1">
        <f ca="1">IF(AND($A8=0,$B8=1),
    VLOOKUP(1,ChapterTable!$1:$1048576,MATCH("최종"&amp;SUBSTITUTE(SUBSTITUTE(F$1,"standard",""),"|Float",""),ChapterTable!$1:$1,0),0)*ChapterTable!$Q$17,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VLOOKUP($A8-ChapterTable!$Q$11,ChapterTable!$1:$1048576,MATCH("최종"&amp;SUBSTITUTE(SUBSTITUTE(F$1,"standard",""),"|Float",""),ChapterTable!$1:$1,0),0)*ChapterTable!$Q$14
    ),
  OFFSET(F8,-$B8+IF($L8,1,0),0)*
    (VLOOKUP(SUBSTITUTE(SUBSTITUTE(F$1,"standard",""),"|Float","")&amp;"인게임누적곱배수",ChapterTable!$S:$T,2,0)^D8
    +VLOOKUP(SUBSTITUTE(SUBSTITUTE(F$1,"standard",""),"|Float","")&amp;"인게임누적합배수",ChapterTable!$S:$T,2,0)*D8)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72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9.8000000000000007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IF(OR($L9=TRUE,$A9=0,MOD($A9,ChapterTable!$S$20)&lt;&gt;0),
MAX(0,INT(($B9+ChapterTable!$Q$26+VLOOKUP(SUBSTITUTE(C$1,"성장단계","")&amp;"단계오프셋",ChapterTable!$S:$T,2,0))/ChapterTable!$Q$23)),
MAX(0,INT(($B9+ChapterTable!$S$26+VLOOKUP(SUBSTITUTE(C$1,"성장단계","")&amp;"보스단계오프셋",ChapterTable!$S:$T,2,0))/ChapterTable!$S$23)))</f>
        <v>1</v>
      </c>
      <c r="D9">
        <f>IF(OR($L9=TRUE,$A9=0,MOD($A9,ChapterTable!$S$20)&lt;&gt;0),
MAX(0,INT(($B9+ChapterTable!$Q$26+VLOOKUP(SUBSTITUTE(D$1,"성장단계","")&amp;"단계오프셋",ChapterTable!$S:$T,2,0))/ChapterTable!$Q$23)),
MAX(0,INT(($B9+ChapterTable!$S$26+VLOOKUP(SUBSTITUTE(D$1,"성장단계","")&amp;"보스단계오프셋",ChapterTable!$S:$T,2,0))/ChapterTable!$S$23)))</f>
        <v>0</v>
      </c>
      <c r="E9" s="1">
        <f ca="1">IF(AND($A9=0,$B9=1),
    VLOOKUP(1,ChapterTable!$1:$1048576,MATCH("최종"&amp;SUBSTITUTE(SUBSTITUTE(E$1,"standard",""),"|Float",""),ChapterTable!$1:$1,0),0)*ChapterTable!$Q$17,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VLOOKUP($A9-ChapterTable!$Q$11,ChapterTable!$1:$1048576,MATCH("최종"&amp;SUBSTITUTE(SUBSTITUTE(E$1,"standard",""),"|Float",""),ChapterTable!$1:$1,0),0)*ChapterTable!$Q$14
    ),
  OFFSET(E9,-$B9+IF($L9,1,0),0)*
    (VLOOKUP(SUBSTITUTE(SUBSTITUTE(E$1,"standard",""),"|Float","")&amp;"인게임누적곱배수",ChapterTable!$S:$T,2,0)^C9
    +VLOOKUP(SUBSTITUTE(SUBSTITUTE(E$1,"standard",""),"|Float","")&amp;"인게임누적합배수",ChapterTable!$S:$T,2,0)*C9)
  )
  )
  )
)</f>
        <v>162</v>
      </c>
      <c r="F9" s="1">
        <f ca="1">IF(AND($A9=0,$B9=1),
    VLOOKUP(1,ChapterTable!$1:$1048576,MATCH("최종"&amp;SUBSTITUTE(SUBSTITUTE(F$1,"standard",""),"|Float",""),ChapterTable!$1:$1,0),0)*ChapterTable!$Q$17,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VLOOKUP($A9-ChapterTable!$Q$11,ChapterTable!$1:$1048576,MATCH("최종"&amp;SUBSTITUTE(SUBSTITUTE(F$1,"standard",""),"|Float",""),ChapterTable!$1:$1,0),0)*ChapterTable!$Q$14
    ),
  OFFSET(F9,-$B9+IF($L9,1,0),0)*
    (VLOOKUP(SUBSTITUTE(SUBSTITUTE(F$1,"standard",""),"|Float","")&amp;"인게임누적곱배수",ChapterTable!$S:$T,2,0)^D9
    +VLOOKUP(SUBSTITUTE(SUBSTITUTE(F$1,"standard",""),"|Float","")&amp;"인게임누적합배수",ChapterTable!$S:$T,2,0)*D9)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72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9.8000000000000007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IF(OR($L10=TRUE,$A10=0,MOD($A10,ChapterTable!$S$20)&lt;&gt;0),
MAX(0,INT(($B10+ChapterTable!$Q$26+VLOOKUP(SUBSTITUTE(C$1,"성장단계","")&amp;"단계오프셋",ChapterTable!$S:$T,2,0))/ChapterTable!$Q$23)),
MAX(0,INT(($B10+ChapterTable!$S$26+VLOOKUP(SUBSTITUTE(C$1,"성장단계","")&amp;"보스단계오프셋",ChapterTable!$S:$T,2,0))/ChapterTable!$S$23)))</f>
        <v>1</v>
      </c>
      <c r="D10">
        <f>IF(OR($L10=TRUE,$A10=0,MOD($A10,ChapterTable!$S$20)&lt;&gt;0),
MAX(0,INT(($B10+ChapterTable!$Q$26+VLOOKUP(SUBSTITUTE(D$1,"성장단계","")&amp;"단계오프셋",ChapterTable!$S:$T,2,0))/ChapterTable!$Q$23)),
MAX(0,INT(($B10+ChapterTable!$S$26+VLOOKUP(SUBSTITUTE(D$1,"성장단계","")&amp;"보스단계오프셋",ChapterTable!$S:$T,2,0))/ChapterTable!$S$23)))</f>
        <v>0</v>
      </c>
      <c r="E10" s="1">
        <f ca="1">IF(AND($A10=0,$B10=1),
    VLOOKUP(1,ChapterTable!$1:$1048576,MATCH("최종"&amp;SUBSTITUTE(SUBSTITUTE(E$1,"standard",""),"|Float",""),ChapterTable!$1:$1,0),0)*ChapterTable!$Q$17,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VLOOKUP($A10-ChapterTable!$Q$11,ChapterTable!$1:$1048576,MATCH("최종"&amp;SUBSTITUTE(SUBSTITUTE(E$1,"standard",""),"|Float",""),ChapterTable!$1:$1,0),0)*ChapterTable!$Q$14
    ),
  OFFSET(E10,-$B10+IF($L10,1,0),0)*
    (VLOOKUP(SUBSTITUTE(SUBSTITUTE(E$1,"standard",""),"|Float","")&amp;"인게임누적곱배수",ChapterTable!$S:$T,2,0)^C10
    +VLOOKUP(SUBSTITUTE(SUBSTITUTE(E$1,"standard",""),"|Float","")&amp;"인게임누적합배수",ChapterTable!$S:$T,2,0)*C10)
  )
  )
  )
)</f>
        <v>162</v>
      </c>
      <c r="F10" s="1">
        <f ca="1">IF(AND($A10=0,$B10=1),
    VLOOKUP(1,ChapterTable!$1:$1048576,MATCH("최종"&amp;SUBSTITUTE(SUBSTITUTE(F$1,"standard",""),"|Float",""),ChapterTable!$1:$1,0),0)*ChapterTable!$Q$17,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VLOOKUP($A10-ChapterTable!$Q$11,ChapterTable!$1:$1048576,MATCH("최종"&amp;SUBSTITUTE(SUBSTITUTE(F$1,"standard",""),"|Float",""),ChapterTable!$1:$1,0),0)*ChapterTable!$Q$14
    ),
  OFFSET(F10,-$B10+IF($L10,1,0),0)*
    (VLOOKUP(SUBSTITUTE(SUBSTITUTE(F$1,"standard",""),"|Float","")&amp;"인게임누적곱배수",ChapterTable!$S:$T,2,0)^D10
    +VLOOKUP(SUBSTITUTE(SUBSTITUTE(F$1,"standard",""),"|Float","")&amp;"인게임누적합배수",ChapterTable!$S:$T,2,0)*D10)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72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9.8000000000000007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IF(OR($L11=TRUE,$A11=0,MOD($A11,ChapterTable!$S$20)&lt;&gt;0),
MAX(0,INT(($B11+ChapterTable!$Q$26+VLOOKUP(SUBSTITUTE(C$1,"성장단계","")&amp;"단계오프셋",ChapterTable!$S:$T,2,0))/ChapterTable!$Q$23)),
MAX(0,INT(($B11+ChapterTable!$S$26+VLOOKUP(SUBSTITUTE(C$1,"성장단계","")&amp;"보스단계오프셋",ChapterTable!$S:$T,2,0))/ChapterTable!$S$23)))</f>
        <v>1</v>
      </c>
      <c r="D11">
        <f>IF(OR($L11=TRUE,$A11=0,MOD($A11,ChapterTable!$S$20)&lt;&gt;0),
MAX(0,INT(($B11+ChapterTable!$Q$26+VLOOKUP(SUBSTITUTE(D$1,"성장단계","")&amp;"단계오프셋",ChapterTable!$S:$T,2,0))/ChapterTable!$Q$23)),
MAX(0,INT(($B11+ChapterTable!$S$26+VLOOKUP(SUBSTITUTE(D$1,"성장단계","")&amp;"보스단계오프셋",ChapterTable!$S:$T,2,0))/ChapterTable!$S$23)))</f>
        <v>0</v>
      </c>
      <c r="E11" s="1">
        <f ca="1">IF(AND($A11=0,$B11=1),
    VLOOKUP(1,ChapterTable!$1:$1048576,MATCH("최종"&amp;SUBSTITUTE(SUBSTITUTE(E$1,"standard",""),"|Float",""),ChapterTable!$1:$1,0),0)*ChapterTable!$Q$17,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VLOOKUP($A11-ChapterTable!$Q$11,ChapterTable!$1:$1048576,MATCH("최종"&amp;SUBSTITUTE(SUBSTITUTE(E$1,"standard",""),"|Float",""),ChapterTable!$1:$1,0),0)*ChapterTable!$Q$14
    ),
  OFFSET(E11,-$B11+IF($L11,1,0),0)*
    (VLOOKUP(SUBSTITUTE(SUBSTITUTE(E$1,"standard",""),"|Float","")&amp;"인게임누적곱배수",ChapterTable!$S:$T,2,0)^C11
    +VLOOKUP(SUBSTITUTE(SUBSTITUTE(E$1,"standard",""),"|Float","")&amp;"인게임누적합배수",ChapterTable!$S:$T,2,0)*C11)
  )
  )
  )
)</f>
        <v>162</v>
      </c>
      <c r="F11" s="1">
        <f ca="1">IF(AND($A11=0,$B11=1),
    VLOOKUP(1,ChapterTable!$1:$1048576,MATCH("최종"&amp;SUBSTITUTE(SUBSTITUTE(F$1,"standard",""),"|Float",""),ChapterTable!$1:$1,0),0)*ChapterTable!$Q$17,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VLOOKUP($A11-ChapterTable!$Q$11,ChapterTable!$1:$1048576,MATCH("최종"&amp;SUBSTITUTE(SUBSTITUTE(F$1,"standard",""),"|Float",""),ChapterTable!$1:$1,0),0)*ChapterTable!$Q$14
    ),
  OFFSET(F11,-$B11+IF($L11,1,0),0)*
    (VLOOKUP(SUBSTITUTE(SUBSTITUTE(F$1,"standard",""),"|Float","")&amp;"인게임누적곱배수",ChapterTable!$S:$T,2,0)^D11
    +VLOOKUP(SUBSTITUTE(SUBSTITUTE(F$1,"standard",""),"|Float","")&amp;"인게임누적합배수",ChapterTable!$S:$T,2,0)*D11)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72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9.8000000000000007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IF(OR($L12=TRUE,$A12=0,MOD($A12,ChapterTable!$S$20)&lt;&gt;0),
MAX(0,INT(($B12+ChapterTable!$Q$26+VLOOKUP(SUBSTITUTE(C$1,"성장단계","")&amp;"단계오프셋",ChapterTable!$S:$T,2,0))/ChapterTable!$Q$23)),
MAX(0,INT(($B12+ChapterTable!$S$26+VLOOKUP(SUBSTITUTE(C$1,"성장단계","")&amp;"보스단계오프셋",ChapterTable!$S:$T,2,0))/ChapterTable!$S$23)))</f>
        <v>1</v>
      </c>
      <c r="D12">
        <f>IF(OR($L12=TRUE,$A12=0,MOD($A12,ChapterTable!$S$20)&lt;&gt;0),
MAX(0,INT(($B12+ChapterTable!$Q$26+VLOOKUP(SUBSTITUTE(D$1,"성장단계","")&amp;"단계오프셋",ChapterTable!$S:$T,2,0))/ChapterTable!$Q$23)),
MAX(0,INT(($B12+ChapterTable!$S$26+VLOOKUP(SUBSTITUTE(D$1,"성장단계","")&amp;"보스단계오프셋",ChapterTable!$S:$T,2,0))/ChapterTable!$S$23)))</f>
        <v>0</v>
      </c>
      <c r="E12" s="1">
        <f ca="1">IF(AND($A12=0,$B12=1),
    VLOOKUP(1,ChapterTable!$1:$1048576,MATCH("최종"&amp;SUBSTITUTE(SUBSTITUTE(E$1,"standard",""),"|Float",""),ChapterTable!$1:$1,0),0)*ChapterTable!$Q$17,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VLOOKUP($A12-ChapterTable!$Q$11,ChapterTable!$1:$1048576,MATCH("최종"&amp;SUBSTITUTE(SUBSTITUTE(E$1,"standard",""),"|Float",""),ChapterTable!$1:$1,0),0)*ChapterTable!$Q$14
    ),
  OFFSET(E12,-$B12+IF($L12,1,0),0)*
    (VLOOKUP(SUBSTITUTE(SUBSTITUTE(E$1,"standard",""),"|Float","")&amp;"인게임누적곱배수",ChapterTable!$S:$T,2,0)^C12
    +VLOOKUP(SUBSTITUTE(SUBSTITUTE(E$1,"standard",""),"|Float","")&amp;"인게임누적합배수",ChapterTable!$S:$T,2,0)*C12)
  )
  )
  )
)</f>
        <v>162</v>
      </c>
      <c r="F12" s="1">
        <f ca="1">IF(AND($A12=0,$B12=1),
    VLOOKUP(1,ChapterTable!$1:$1048576,MATCH("최종"&amp;SUBSTITUTE(SUBSTITUTE(F$1,"standard",""),"|Float",""),ChapterTable!$1:$1,0),0)*ChapterTable!$Q$17,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VLOOKUP($A12-ChapterTable!$Q$11,ChapterTable!$1:$1048576,MATCH("최종"&amp;SUBSTITUTE(SUBSTITUTE(F$1,"standard",""),"|Float",""),ChapterTable!$1:$1,0),0)*ChapterTable!$Q$14
    ),
  OFFSET(F12,-$B12+IF($L12,1,0),0)*
    (VLOOKUP(SUBSTITUTE(SUBSTITUTE(F$1,"standard",""),"|Float","")&amp;"인게임누적곱배수",ChapterTable!$S:$T,2,0)^D12
    +VLOOKUP(SUBSTITUTE(SUBSTITUTE(F$1,"standard",""),"|Float","")&amp;"인게임누적합배수",ChapterTable!$S:$T,2,0)*D12)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72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IF(OR($L13=TRUE,$A13=0,MOD($A13,ChapterTable!$S$20)&lt;&gt;0),
MAX(0,INT(($B13+ChapterTable!$Q$26+VLOOKUP(SUBSTITUTE(C$1,"성장단계","")&amp;"단계오프셋",ChapterTable!$S:$T,2,0))/ChapterTable!$Q$23)),
MAX(0,INT(($B13+ChapterTable!$S$26+VLOOKUP(SUBSTITUTE(C$1,"성장단계","")&amp;"보스단계오프셋",ChapterTable!$S:$T,2,0))/ChapterTable!$S$23)))</f>
        <v>1</v>
      </c>
      <c r="D13">
        <f>IF(OR($L13=TRUE,$A13=0,MOD($A13,ChapterTable!$S$20)&lt;&gt;0),
MAX(0,INT(($B13+ChapterTable!$Q$26+VLOOKUP(SUBSTITUTE(D$1,"성장단계","")&amp;"단계오프셋",ChapterTable!$S:$T,2,0))/ChapterTable!$Q$23)),
MAX(0,INT(($B13+ChapterTable!$S$26+VLOOKUP(SUBSTITUTE(D$1,"성장단계","")&amp;"보스단계오프셋",ChapterTable!$S:$T,2,0))/ChapterTable!$S$23)))</f>
        <v>1</v>
      </c>
      <c r="E13" s="1">
        <f ca="1">IF(AND($A13=0,$B13=1),
    VLOOKUP(1,ChapterTable!$1:$1048576,MATCH("최종"&amp;SUBSTITUTE(SUBSTITUTE(E$1,"standard",""),"|Float",""),ChapterTable!$1:$1,0),0)*ChapterTable!$Q$17,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VLOOKUP($A13-ChapterTable!$Q$11,ChapterTable!$1:$1048576,MATCH("최종"&amp;SUBSTITUTE(SUBSTITUTE(E$1,"standard",""),"|Float",""),ChapterTable!$1:$1,0),0)*ChapterTable!$Q$14
    ),
  OFFSET(E13,-$B13+IF($L13,1,0),0)*
    (VLOOKUP(SUBSTITUTE(SUBSTITUTE(E$1,"standard",""),"|Float","")&amp;"인게임누적곱배수",ChapterTable!$S:$T,2,0)^C13
    +VLOOKUP(SUBSTITUTE(SUBSTITUTE(E$1,"standard",""),"|Float","")&amp;"인게임누적합배수",ChapterTable!$S:$T,2,0)*C13)
  )
  )
  )
)</f>
        <v>162</v>
      </c>
      <c r="F13" s="1">
        <f ca="1">IF(AND($A13=0,$B13=1),
    VLOOKUP(1,ChapterTable!$1:$1048576,MATCH("최종"&amp;SUBSTITUTE(SUBSTITUTE(F$1,"standard",""),"|Float",""),ChapterTable!$1:$1,0),0)*ChapterTable!$Q$17,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VLOOKUP($A13-ChapterTable!$Q$11,ChapterTable!$1:$1048576,MATCH("최종"&amp;SUBSTITUTE(SUBSTITUTE(F$1,"standard",""),"|Float",""),ChapterTable!$1:$1,0),0)*ChapterTable!$Q$14
    ),
  OFFSET(F13,-$B13+IF($L13,1,0),0)*
    (VLOOKUP(SUBSTITUTE(SUBSTITUTE(F$1,"standard",""),"|Float","")&amp;"인게임누적곱배수",ChapterTable!$S:$T,2,0)^D13
    +VLOOKUP(SUBSTITUTE(SUBSTITUTE(F$1,"standard",""),"|Float","")&amp;"인게임누적합배수",ChapterTable!$S:$T,2,0)*D13)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72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9.8000000000000007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IF(OR($L14=TRUE,$A14=0,MOD($A14,ChapterTable!$S$20)&lt;&gt;0),
MAX(0,INT(($B14+ChapterTable!$Q$26+VLOOKUP(SUBSTITUTE(C$1,"성장단계","")&amp;"단계오프셋",ChapterTable!$S:$T,2,0))/ChapterTable!$Q$23)),
MAX(0,INT(($B14+ChapterTable!$S$26+VLOOKUP(SUBSTITUTE(C$1,"성장단계","")&amp;"보스단계오프셋",ChapterTable!$S:$T,2,0))/ChapterTable!$S$23)))</f>
        <v>1</v>
      </c>
      <c r="D14">
        <f>IF(OR($L14=TRUE,$A14=0,MOD($A14,ChapterTable!$S$20)&lt;&gt;0),
MAX(0,INT(($B14+ChapterTable!$Q$26+VLOOKUP(SUBSTITUTE(D$1,"성장단계","")&amp;"단계오프셋",ChapterTable!$S:$T,2,0))/ChapterTable!$Q$23)),
MAX(0,INT(($B14+ChapterTable!$S$26+VLOOKUP(SUBSTITUTE(D$1,"성장단계","")&amp;"보스단계오프셋",ChapterTable!$S:$T,2,0))/ChapterTable!$S$23)))</f>
        <v>1</v>
      </c>
      <c r="E14" s="1">
        <f ca="1">IF(AND($A14=0,$B14=1),
    VLOOKUP(1,ChapterTable!$1:$1048576,MATCH("최종"&amp;SUBSTITUTE(SUBSTITUTE(E$1,"standard",""),"|Float",""),ChapterTable!$1:$1,0),0)*ChapterTable!$Q$17,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VLOOKUP($A14-ChapterTable!$Q$11,ChapterTable!$1:$1048576,MATCH("최종"&amp;SUBSTITUTE(SUBSTITUTE(E$1,"standard",""),"|Float",""),ChapterTable!$1:$1,0),0)*ChapterTable!$Q$14
    ),
  OFFSET(E14,-$B14+IF($L14,1,0),0)*
    (VLOOKUP(SUBSTITUTE(SUBSTITUTE(E$1,"standard",""),"|Float","")&amp;"인게임누적곱배수",ChapterTable!$S:$T,2,0)^C14
    +VLOOKUP(SUBSTITUTE(SUBSTITUTE(E$1,"standard",""),"|Float","")&amp;"인게임누적합배수",ChapterTable!$S:$T,2,0)*C14)
  )
  )
  )
)</f>
        <v>162</v>
      </c>
      <c r="F14" s="1">
        <f ca="1">IF(AND($A14=0,$B14=1),
    VLOOKUP(1,ChapterTable!$1:$1048576,MATCH("최종"&amp;SUBSTITUTE(SUBSTITUTE(F$1,"standard",""),"|Float",""),ChapterTable!$1:$1,0),0)*ChapterTable!$Q$17,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VLOOKUP($A14-ChapterTable!$Q$11,ChapterTable!$1:$1048576,MATCH("최종"&amp;SUBSTITUTE(SUBSTITUTE(F$1,"standard",""),"|Float",""),ChapterTable!$1:$1,0),0)*ChapterTable!$Q$14
    ),
  OFFSET(F14,-$B14+IF($L14,1,0),0)*
    (VLOOKUP(SUBSTITUTE(SUBSTITUTE(F$1,"standard",""),"|Float","")&amp;"인게임누적곱배수",ChapterTable!$S:$T,2,0)^D14
    +VLOOKUP(SUBSTITUTE(SUBSTITUTE(F$1,"standard",""),"|Float","")&amp;"인게임누적합배수",ChapterTable!$S:$T,2,0)*D14)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72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9.8000000000000007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IF(OR($L15=TRUE,$A15=0,MOD($A15,ChapterTable!$S$20)&lt;&gt;0),
MAX(0,INT(($B15+ChapterTable!$Q$26+VLOOKUP(SUBSTITUTE(C$1,"성장단계","")&amp;"단계오프셋",ChapterTable!$S:$T,2,0))/ChapterTable!$Q$23)),
MAX(0,INT(($B15+ChapterTable!$S$26+VLOOKUP(SUBSTITUTE(C$1,"성장단계","")&amp;"보스단계오프셋",ChapterTable!$S:$T,2,0))/ChapterTable!$S$23)))</f>
        <v>1</v>
      </c>
      <c r="D15">
        <f>IF(OR($L15=TRUE,$A15=0,MOD($A15,ChapterTable!$S$20)&lt;&gt;0),
MAX(0,INT(($B15+ChapterTable!$Q$26+VLOOKUP(SUBSTITUTE(D$1,"성장단계","")&amp;"단계오프셋",ChapterTable!$S:$T,2,0))/ChapterTable!$Q$23)),
MAX(0,INT(($B15+ChapterTable!$S$26+VLOOKUP(SUBSTITUTE(D$1,"성장단계","")&amp;"보스단계오프셋",ChapterTable!$S:$T,2,0))/ChapterTable!$S$23)))</f>
        <v>1</v>
      </c>
      <c r="E15" s="1">
        <f ca="1">IF(AND($A15=0,$B15=1),
    VLOOKUP(1,ChapterTable!$1:$1048576,MATCH("최종"&amp;SUBSTITUTE(SUBSTITUTE(E$1,"standard",""),"|Float",""),ChapterTable!$1:$1,0),0)*ChapterTable!$Q$17,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VLOOKUP($A15-ChapterTable!$Q$11,ChapterTable!$1:$1048576,MATCH("최종"&amp;SUBSTITUTE(SUBSTITUTE(E$1,"standard",""),"|Float",""),ChapterTable!$1:$1,0),0)*ChapterTable!$Q$14
    ),
  OFFSET(E15,-$B15+IF($L15,1,0),0)*
    (VLOOKUP(SUBSTITUTE(SUBSTITUTE(E$1,"standard",""),"|Float","")&amp;"인게임누적곱배수",ChapterTable!$S:$T,2,0)^C15
    +VLOOKUP(SUBSTITUTE(SUBSTITUTE(E$1,"standard",""),"|Float","")&amp;"인게임누적합배수",ChapterTable!$S:$T,2,0)*C15)
  )
  )
  )
)</f>
        <v>162</v>
      </c>
      <c r="F15" s="1">
        <f ca="1">IF(AND($A15=0,$B15=1),
    VLOOKUP(1,ChapterTable!$1:$1048576,MATCH("최종"&amp;SUBSTITUTE(SUBSTITUTE(F$1,"standard",""),"|Float",""),ChapterTable!$1:$1,0),0)*ChapterTable!$Q$17,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VLOOKUP($A15-ChapterTable!$Q$11,ChapterTable!$1:$1048576,MATCH("최종"&amp;SUBSTITUTE(SUBSTITUTE(F$1,"standard",""),"|Float",""),ChapterTable!$1:$1,0),0)*ChapterTable!$Q$14
    ),
  OFFSET(F15,-$B15+IF($L15,1,0),0)*
    (VLOOKUP(SUBSTITUTE(SUBSTITUTE(F$1,"standard",""),"|Float","")&amp;"인게임누적곱배수",ChapterTable!$S:$T,2,0)^D15
    +VLOOKUP(SUBSTITUTE(SUBSTITUTE(F$1,"standard",""),"|Float","")&amp;"인게임누적합배수",ChapterTable!$S:$T,2,0)*D15)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72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9.8000000000000007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IF(OR($L16=TRUE,$A16=0,MOD($A16,ChapterTable!$S$20)&lt;&gt;0),
MAX(0,INT(($B16+ChapterTable!$Q$26+VLOOKUP(SUBSTITUTE(C$1,"성장단계","")&amp;"단계오프셋",ChapterTable!$S:$T,2,0))/ChapterTable!$Q$23)),
MAX(0,INT(($B16+ChapterTable!$S$26+VLOOKUP(SUBSTITUTE(C$1,"성장단계","")&amp;"보스단계오프셋",ChapterTable!$S:$T,2,0))/ChapterTable!$S$23)))</f>
        <v>1</v>
      </c>
      <c r="D16">
        <f>IF(OR($L16=TRUE,$A16=0,MOD($A16,ChapterTable!$S$20)&lt;&gt;0),
MAX(0,INT(($B16+ChapterTable!$Q$26+VLOOKUP(SUBSTITUTE(D$1,"성장단계","")&amp;"단계오프셋",ChapterTable!$S:$T,2,0))/ChapterTable!$Q$23)),
MAX(0,INT(($B16+ChapterTable!$S$26+VLOOKUP(SUBSTITUTE(D$1,"성장단계","")&amp;"보스단계오프셋",ChapterTable!$S:$T,2,0))/ChapterTable!$S$23)))</f>
        <v>1</v>
      </c>
      <c r="E16" s="1">
        <f ca="1">IF(AND($A16=0,$B16=1),
    VLOOKUP(1,ChapterTable!$1:$1048576,MATCH("최종"&amp;SUBSTITUTE(SUBSTITUTE(E$1,"standard",""),"|Float",""),ChapterTable!$1:$1,0),0)*ChapterTable!$Q$17,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VLOOKUP($A16-ChapterTable!$Q$11,ChapterTable!$1:$1048576,MATCH("최종"&amp;SUBSTITUTE(SUBSTITUTE(E$1,"standard",""),"|Float",""),ChapterTable!$1:$1,0),0)*ChapterTable!$Q$14
    ),
  OFFSET(E16,-$B16+IF($L16,1,0),0)*
    (VLOOKUP(SUBSTITUTE(SUBSTITUTE(E$1,"standard",""),"|Float","")&amp;"인게임누적곱배수",ChapterTable!$S:$T,2,0)^C16
    +VLOOKUP(SUBSTITUTE(SUBSTITUTE(E$1,"standard",""),"|Float","")&amp;"인게임누적합배수",ChapterTable!$S:$T,2,0)*C16)
  )
  )
  )
)</f>
        <v>162</v>
      </c>
      <c r="F16" s="1">
        <f ca="1">IF(AND($A16=0,$B16=1),
    VLOOKUP(1,ChapterTable!$1:$1048576,MATCH("최종"&amp;SUBSTITUTE(SUBSTITUTE(F$1,"standard",""),"|Float",""),ChapterTable!$1:$1,0),0)*ChapterTable!$Q$17,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VLOOKUP($A16-ChapterTable!$Q$11,ChapterTable!$1:$1048576,MATCH("최종"&amp;SUBSTITUTE(SUBSTITUTE(F$1,"standard",""),"|Float",""),ChapterTable!$1:$1,0),0)*ChapterTable!$Q$14
    ),
  OFFSET(F16,-$B16+IF($L16,1,0),0)*
    (VLOOKUP(SUBSTITUTE(SUBSTITUTE(F$1,"standard",""),"|Float","")&amp;"인게임누적곱배수",ChapterTable!$S:$T,2,0)^D16
    +VLOOKUP(SUBSTITUTE(SUBSTITUTE(F$1,"standard",""),"|Float","")&amp;"인게임누적합배수",ChapterTable!$S:$T,2,0)*D16)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72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9.8000000000000007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IF(OR($L17=TRUE,$A17=0,MOD($A17,ChapterTable!$S$20)&lt;&gt;0),
MAX(0,INT(($B17+ChapterTable!$Q$26+VLOOKUP(SUBSTITUTE(C$1,"성장단계","")&amp;"단계오프셋",ChapterTable!$S:$T,2,0))/ChapterTable!$Q$23)),
MAX(0,INT(($B17+ChapterTable!$S$26+VLOOKUP(SUBSTITUTE(C$1,"성장단계","")&amp;"보스단계오프셋",ChapterTable!$S:$T,2,0))/ChapterTable!$S$23)))</f>
        <v>1</v>
      </c>
      <c r="D17">
        <f>IF(OR($L17=TRUE,$A17=0,MOD($A17,ChapterTable!$S$20)&lt;&gt;0),
MAX(0,INT(($B17+ChapterTable!$Q$26+VLOOKUP(SUBSTITUTE(D$1,"성장단계","")&amp;"단계오프셋",ChapterTable!$S:$T,2,0))/ChapterTable!$Q$23)),
MAX(0,INT(($B17+ChapterTable!$S$26+VLOOKUP(SUBSTITUTE(D$1,"성장단계","")&amp;"보스단계오프셋",ChapterTable!$S:$T,2,0))/ChapterTable!$S$23)))</f>
        <v>1</v>
      </c>
      <c r="E17" s="1">
        <f ca="1">IF(AND($A17=0,$B17=1),
    VLOOKUP(1,ChapterTable!$1:$1048576,MATCH("최종"&amp;SUBSTITUTE(SUBSTITUTE(E$1,"standard",""),"|Float",""),ChapterTable!$1:$1,0),0)*ChapterTable!$Q$17,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VLOOKUP($A17-ChapterTable!$Q$11,ChapterTable!$1:$1048576,MATCH("최종"&amp;SUBSTITUTE(SUBSTITUTE(E$1,"standard",""),"|Float",""),ChapterTable!$1:$1,0),0)*ChapterTable!$Q$14
    ),
  OFFSET(E17,-$B17+IF($L17,1,0),0)*
    (VLOOKUP(SUBSTITUTE(SUBSTITUTE(E$1,"standard",""),"|Float","")&amp;"인게임누적곱배수",ChapterTable!$S:$T,2,0)^C17
    +VLOOKUP(SUBSTITUTE(SUBSTITUTE(E$1,"standard",""),"|Float","")&amp;"인게임누적합배수",ChapterTable!$S:$T,2,0)*C17)
  )
  )
  )
)</f>
        <v>162</v>
      </c>
      <c r="F17" s="1">
        <f ca="1">IF(AND($A17=0,$B17=1),
    VLOOKUP(1,ChapterTable!$1:$1048576,MATCH("최종"&amp;SUBSTITUTE(SUBSTITUTE(F$1,"standard",""),"|Float",""),ChapterTable!$1:$1,0),0)*ChapterTable!$Q$17,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VLOOKUP($A17-ChapterTable!$Q$11,ChapterTable!$1:$1048576,MATCH("최종"&amp;SUBSTITUTE(SUBSTITUTE(F$1,"standard",""),"|Float",""),ChapterTable!$1:$1,0),0)*ChapterTable!$Q$14
    ),
  OFFSET(F17,-$B17+IF($L17,1,0),0)*
    (VLOOKUP(SUBSTITUTE(SUBSTITUTE(F$1,"standard",""),"|Float","")&amp;"인게임누적곱배수",ChapterTable!$S:$T,2,0)^D17
    +VLOOKUP(SUBSTITUTE(SUBSTITUTE(F$1,"standard",""),"|Float","")&amp;"인게임누적합배수",ChapterTable!$S:$T,2,0)*D17)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72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9.8000000000000007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IF(OR($L18=TRUE,$A18=0,MOD($A18,ChapterTable!$S$20)&lt;&gt;0),
MAX(0,INT(($B18+ChapterTable!$Q$26+VLOOKUP(SUBSTITUTE(C$1,"성장단계","")&amp;"단계오프셋",ChapterTable!$S:$T,2,0))/ChapterTable!$Q$23)),
MAX(0,INT(($B18+ChapterTable!$S$26+VLOOKUP(SUBSTITUTE(C$1,"성장단계","")&amp;"보스단계오프셋",ChapterTable!$S:$T,2,0))/ChapterTable!$S$23)))</f>
        <v>2</v>
      </c>
      <c r="D18">
        <f>IF(OR($L18=TRUE,$A18=0,MOD($A18,ChapterTable!$S$20)&lt;&gt;0),
MAX(0,INT(($B18+ChapterTable!$Q$26+VLOOKUP(SUBSTITUTE(D$1,"성장단계","")&amp;"단계오프셋",ChapterTable!$S:$T,2,0))/ChapterTable!$Q$23)),
MAX(0,INT(($B18+ChapterTable!$S$26+VLOOKUP(SUBSTITUTE(D$1,"성장단계","")&amp;"보스단계오프셋",ChapterTable!$S:$T,2,0))/ChapterTable!$S$23)))</f>
        <v>1</v>
      </c>
      <c r="E18" s="1">
        <f ca="1">IF(AND($A18=0,$B18=1),
    VLOOKUP(1,ChapterTable!$1:$1048576,MATCH("최종"&amp;SUBSTITUTE(SUBSTITUTE(E$1,"standard",""),"|Float",""),ChapterTable!$1:$1,0),0)*ChapterTable!$Q$17,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VLOOKUP($A18-ChapterTable!$Q$11,ChapterTable!$1:$1048576,MATCH("최종"&amp;SUBSTITUTE(SUBSTITUTE(E$1,"standard",""),"|Float",""),ChapterTable!$1:$1,0),0)*ChapterTable!$Q$14
    ),
  OFFSET(E18,-$B18+IF($L18,1,0),0)*
    (VLOOKUP(SUBSTITUTE(SUBSTITUTE(E$1,"standard",""),"|Float","")&amp;"인게임누적곱배수",ChapterTable!$S:$T,2,0)^C18
    +VLOOKUP(SUBSTITUTE(SUBSTITUTE(E$1,"standard",""),"|Float","")&amp;"인게임누적합배수",ChapterTable!$S:$T,2,0)*C18)
  )
  )
  )
)</f>
        <v>204</v>
      </c>
      <c r="F18" s="1">
        <f ca="1">IF(AND($A18=0,$B18=1),
    VLOOKUP(1,ChapterTable!$1:$1048576,MATCH("최종"&amp;SUBSTITUTE(SUBSTITUTE(F$1,"standard",""),"|Float",""),ChapterTable!$1:$1,0),0)*ChapterTable!$Q$17,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VLOOKUP($A18-ChapterTable!$Q$11,ChapterTable!$1:$1048576,MATCH("최종"&amp;SUBSTITUTE(SUBSTITUTE(F$1,"standard",""),"|Float",""),ChapterTable!$1:$1,0),0)*ChapterTable!$Q$14
    ),
  OFFSET(F18,-$B18+IF($L18,1,0),0)*
    (VLOOKUP(SUBSTITUTE(SUBSTITUTE(F$1,"standard",""),"|Float","")&amp;"인게임누적곱배수",ChapterTable!$S:$T,2,0)^D18
    +VLOOKUP(SUBSTITUTE(SUBSTITUTE(F$1,"standard",""),"|Float","")&amp;"인게임누적합배수",ChapterTable!$S:$T,2,0)*D18)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72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9.8000000000000007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IF(OR($L19=TRUE,$A19=0,MOD($A19,ChapterTable!$S$20)&lt;&gt;0),
MAX(0,INT(($B19+ChapterTable!$Q$26+VLOOKUP(SUBSTITUTE(C$1,"성장단계","")&amp;"단계오프셋",ChapterTable!$S:$T,2,0))/ChapterTable!$Q$23)),
MAX(0,INT(($B19+ChapterTable!$S$26+VLOOKUP(SUBSTITUTE(C$1,"성장단계","")&amp;"보스단계오프셋",ChapterTable!$S:$T,2,0))/ChapterTable!$S$23)))</f>
        <v>2</v>
      </c>
      <c r="D19">
        <f>IF(OR($L19=TRUE,$A19=0,MOD($A19,ChapterTable!$S$20)&lt;&gt;0),
MAX(0,INT(($B19+ChapterTable!$Q$26+VLOOKUP(SUBSTITUTE(D$1,"성장단계","")&amp;"단계오프셋",ChapterTable!$S:$T,2,0))/ChapterTable!$Q$23)),
MAX(0,INT(($B19+ChapterTable!$S$26+VLOOKUP(SUBSTITUTE(D$1,"성장단계","")&amp;"보스단계오프셋",ChapterTable!$S:$T,2,0))/ChapterTable!$S$23)))</f>
        <v>1</v>
      </c>
      <c r="E19" s="1">
        <f ca="1">IF(AND($A19=0,$B19=1),
    VLOOKUP(1,ChapterTable!$1:$1048576,MATCH("최종"&amp;SUBSTITUTE(SUBSTITUTE(E$1,"standard",""),"|Float",""),ChapterTable!$1:$1,0),0)*ChapterTable!$Q$17,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VLOOKUP($A19-ChapterTable!$Q$11,ChapterTable!$1:$1048576,MATCH("최종"&amp;SUBSTITUTE(SUBSTITUTE(E$1,"standard",""),"|Float",""),ChapterTable!$1:$1,0),0)*ChapterTable!$Q$14
    ),
  OFFSET(E19,-$B19+IF($L19,1,0),0)*
    (VLOOKUP(SUBSTITUTE(SUBSTITUTE(E$1,"standard",""),"|Float","")&amp;"인게임누적곱배수",ChapterTable!$S:$T,2,0)^C19
    +VLOOKUP(SUBSTITUTE(SUBSTITUTE(E$1,"standard",""),"|Float","")&amp;"인게임누적합배수",ChapterTable!$S:$T,2,0)*C19)
  )
  )
  )
)</f>
        <v>204</v>
      </c>
      <c r="F19" s="1">
        <f ca="1">IF(AND($A19=0,$B19=1),
    VLOOKUP(1,ChapterTable!$1:$1048576,MATCH("최종"&amp;SUBSTITUTE(SUBSTITUTE(F$1,"standard",""),"|Float",""),ChapterTable!$1:$1,0),0)*ChapterTable!$Q$17,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VLOOKUP($A19-ChapterTable!$Q$11,ChapterTable!$1:$1048576,MATCH("최종"&amp;SUBSTITUTE(SUBSTITUTE(F$1,"standard",""),"|Float",""),ChapterTable!$1:$1,0),0)*ChapterTable!$Q$14
    ),
  OFFSET(F19,-$B19+IF($L19,1,0),0)*
    (VLOOKUP(SUBSTITUTE(SUBSTITUTE(F$1,"standard",""),"|Float","")&amp;"인게임누적곱배수",ChapterTable!$S:$T,2,0)^D19
    +VLOOKUP(SUBSTITUTE(SUBSTITUTE(F$1,"standard",""),"|Float","")&amp;"인게임누적합배수",ChapterTable!$S:$T,2,0)*D19)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72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9.8000000000000007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IF(OR($L20=TRUE,$A20=0,MOD($A20,ChapterTable!$S$20)&lt;&gt;0),
MAX(0,INT(($B20+ChapterTable!$Q$26+VLOOKUP(SUBSTITUTE(C$1,"성장단계","")&amp;"단계오프셋",ChapterTable!$S:$T,2,0))/ChapterTable!$Q$23)),
MAX(0,INT(($B20+ChapterTable!$S$26+VLOOKUP(SUBSTITUTE(C$1,"성장단계","")&amp;"보스단계오프셋",ChapterTable!$S:$T,2,0))/ChapterTable!$S$23)))</f>
        <v>2</v>
      </c>
      <c r="D20">
        <f>IF(OR($L20=TRUE,$A20=0,MOD($A20,ChapterTable!$S$20)&lt;&gt;0),
MAX(0,INT(($B20+ChapterTable!$Q$26+VLOOKUP(SUBSTITUTE(D$1,"성장단계","")&amp;"단계오프셋",ChapterTable!$S:$T,2,0))/ChapterTable!$Q$23)),
MAX(0,INT(($B20+ChapterTable!$S$26+VLOOKUP(SUBSTITUTE(D$1,"성장단계","")&amp;"보스단계오프셋",ChapterTable!$S:$T,2,0))/ChapterTable!$S$23)))</f>
        <v>1</v>
      </c>
      <c r="E20" s="1">
        <f ca="1">IF(AND($A20=0,$B20=1),
    VLOOKUP(1,ChapterTable!$1:$1048576,MATCH("최종"&amp;SUBSTITUTE(SUBSTITUTE(E$1,"standard",""),"|Float",""),ChapterTable!$1:$1,0),0)*ChapterTable!$Q$17,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VLOOKUP($A20-ChapterTable!$Q$11,ChapterTable!$1:$1048576,MATCH("최종"&amp;SUBSTITUTE(SUBSTITUTE(E$1,"standard",""),"|Float",""),ChapterTable!$1:$1,0),0)*ChapterTable!$Q$14
    ),
  OFFSET(E20,-$B20+IF($L20,1,0),0)*
    (VLOOKUP(SUBSTITUTE(SUBSTITUTE(E$1,"standard",""),"|Float","")&amp;"인게임누적곱배수",ChapterTable!$S:$T,2,0)^C20
    +VLOOKUP(SUBSTITUTE(SUBSTITUTE(E$1,"standard",""),"|Float","")&amp;"인게임누적합배수",ChapterTable!$S:$T,2,0)*C20)
  )
  )
  )
)</f>
        <v>204</v>
      </c>
      <c r="F20" s="1">
        <f ca="1">IF(AND($A20=0,$B20=1),
    VLOOKUP(1,ChapterTable!$1:$1048576,MATCH("최종"&amp;SUBSTITUTE(SUBSTITUTE(F$1,"standard",""),"|Float",""),ChapterTable!$1:$1,0),0)*ChapterTable!$Q$17,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VLOOKUP($A20-ChapterTable!$Q$11,ChapterTable!$1:$1048576,MATCH("최종"&amp;SUBSTITUTE(SUBSTITUTE(F$1,"standard",""),"|Float",""),ChapterTable!$1:$1,0),0)*ChapterTable!$Q$14
    ),
  OFFSET(F20,-$B20+IF($L20,1,0),0)*
    (VLOOKUP(SUBSTITUTE(SUBSTITUTE(F$1,"standard",""),"|Float","")&amp;"인게임누적곱배수",ChapterTable!$S:$T,2,0)^D20
    +VLOOKUP(SUBSTITUTE(SUBSTITUTE(F$1,"standard",""),"|Float","")&amp;"인게임누적합배수",ChapterTable!$S:$T,2,0)*D20)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72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9.8000000000000007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IF(OR($L21=TRUE,$A21=0,MOD($A21,ChapterTable!$S$20)&lt;&gt;0),
MAX(0,INT(($B21+ChapterTable!$Q$26+VLOOKUP(SUBSTITUTE(C$1,"성장단계","")&amp;"단계오프셋",ChapterTable!$S:$T,2,0))/ChapterTable!$Q$23)),
MAX(0,INT(($B21+ChapterTable!$S$26+VLOOKUP(SUBSTITUTE(C$1,"성장단계","")&amp;"보스단계오프셋",ChapterTable!$S:$T,2,0))/ChapterTable!$S$23)))</f>
        <v>2</v>
      </c>
      <c r="D21">
        <f>IF(OR($L21=TRUE,$A21=0,MOD($A21,ChapterTable!$S$20)&lt;&gt;0),
MAX(0,INT(($B21+ChapterTable!$Q$26+VLOOKUP(SUBSTITUTE(D$1,"성장단계","")&amp;"단계오프셋",ChapterTable!$S:$T,2,0))/ChapterTable!$Q$23)),
MAX(0,INT(($B21+ChapterTable!$S$26+VLOOKUP(SUBSTITUTE(D$1,"성장단계","")&amp;"보스단계오프셋",ChapterTable!$S:$T,2,0))/ChapterTable!$S$23)))</f>
        <v>1</v>
      </c>
      <c r="E21" s="1">
        <f ca="1">IF(AND($A21=0,$B21=1),
    VLOOKUP(1,ChapterTable!$1:$1048576,MATCH("최종"&amp;SUBSTITUTE(SUBSTITUTE(E$1,"standard",""),"|Float",""),ChapterTable!$1:$1,0),0)*ChapterTable!$Q$17,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VLOOKUP($A21-ChapterTable!$Q$11,ChapterTable!$1:$1048576,MATCH("최종"&amp;SUBSTITUTE(SUBSTITUTE(E$1,"standard",""),"|Float",""),ChapterTable!$1:$1,0),0)*ChapterTable!$Q$14
    ),
  OFFSET(E21,-$B21+IF($L21,1,0),0)*
    (VLOOKUP(SUBSTITUTE(SUBSTITUTE(E$1,"standard",""),"|Float","")&amp;"인게임누적곱배수",ChapterTable!$S:$T,2,0)^C21
    +VLOOKUP(SUBSTITUTE(SUBSTITUTE(E$1,"standard",""),"|Float","")&amp;"인게임누적합배수",ChapterTable!$S:$T,2,0)*C21)
  )
  )
  )
)</f>
        <v>204</v>
      </c>
      <c r="F21" s="1">
        <f ca="1">IF(AND($A21=0,$B21=1),
    VLOOKUP(1,ChapterTable!$1:$1048576,MATCH("최종"&amp;SUBSTITUTE(SUBSTITUTE(F$1,"standard",""),"|Float",""),ChapterTable!$1:$1,0),0)*ChapterTable!$Q$17,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VLOOKUP($A21-ChapterTable!$Q$11,ChapterTable!$1:$1048576,MATCH("최종"&amp;SUBSTITUTE(SUBSTITUTE(F$1,"standard",""),"|Float",""),ChapterTable!$1:$1,0),0)*ChapterTable!$Q$14
    ),
  OFFSET(F21,-$B21+IF($L21,1,0),0)*
    (VLOOKUP(SUBSTITUTE(SUBSTITUTE(F$1,"standard",""),"|Float","")&amp;"인게임누적곱배수",ChapterTable!$S:$T,2,0)^D21
    +VLOOKUP(SUBSTITUTE(SUBSTITUTE(F$1,"standard",""),"|Float","")&amp;"인게임누적합배수",ChapterTable!$S:$T,2,0)*D21)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72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9.8000000000000007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IF(OR($L22=TRUE,$A22=0,MOD($A22,ChapterTable!$S$20)&lt;&gt;0),
MAX(0,INT(($B22+ChapterTable!$Q$26+VLOOKUP(SUBSTITUTE(C$1,"성장단계","")&amp;"단계오프셋",ChapterTable!$S:$T,2,0))/ChapterTable!$Q$23)),
MAX(0,INT(($B22+ChapterTable!$S$26+VLOOKUP(SUBSTITUTE(C$1,"성장단계","")&amp;"보스단계오프셋",ChapterTable!$S:$T,2,0))/ChapterTable!$S$23)))</f>
        <v>2</v>
      </c>
      <c r="D22">
        <f>IF(OR($L22=TRUE,$A22=0,MOD($A22,ChapterTable!$S$20)&lt;&gt;0),
MAX(0,INT(($B22+ChapterTable!$Q$26+VLOOKUP(SUBSTITUTE(D$1,"성장단계","")&amp;"단계오프셋",ChapterTable!$S:$T,2,0))/ChapterTable!$Q$23)),
MAX(0,INT(($B22+ChapterTable!$S$26+VLOOKUP(SUBSTITUTE(D$1,"성장단계","")&amp;"보스단계오프셋",ChapterTable!$S:$T,2,0))/ChapterTable!$S$23)))</f>
        <v>1</v>
      </c>
      <c r="E22" s="1">
        <f ca="1">IF(AND($A22=0,$B22=1),
    VLOOKUP(1,ChapterTable!$1:$1048576,MATCH("최종"&amp;SUBSTITUTE(SUBSTITUTE(E$1,"standard",""),"|Float",""),ChapterTable!$1:$1,0),0)*ChapterTable!$Q$17,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VLOOKUP($A22-ChapterTable!$Q$11,ChapterTable!$1:$1048576,MATCH("최종"&amp;SUBSTITUTE(SUBSTITUTE(E$1,"standard",""),"|Float",""),ChapterTable!$1:$1,0),0)*ChapterTable!$Q$14
    ),
  OFFSET(E22,-$B22+IF($L22,1,0),0)*
    (VLOOKUP(SUBSTITUTE(SUBSTITUTE(E$1,"standard",""),"|Float","")&amp;"인게임누적곱배수",ChapterTable!$S:$T,2,0)^C22
    +VLOOKUP(SUBSTITUTE(SUBSTITUTE(E$1,"standard",""),"|Float","")&amp;"인게임누적합배수",ChapterTable!$S:$T,2,0)*C22)
  )
  )
  )
)</f>
        <v>204</v>
      </c>
      <c r="F22" s="1">
        <f ca="1">IF(AND($A22=0,$B22=1),
    VLOOKUP(1,ChapterTable!$1:$1048576,MATCH("최종"&amp;SUBSTITUTE(SUBSTITUTE(F$1,"standard",""),"|Float",""),ChapterTable!$1:$1,0),0)*ChapterTable!$Q$17,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VLOOKUP($A22-ChapterTable!$Q$11,ChapterTable!$1:$1048576,MATCH("최종"&amp;SUBSTITUTE(SUBSTITUTE(F$1,"standard",""),"|Float",""),ChapterTable!$1:$1,0),0)*ChapterTable!$Q$14
    ),
  OFFSET(F22,-$B22+IF($L22,1,0),0)*
    (VLOOKUP(SUBSTITUTE(SUBSTITUTE(F$1,"standard",""),"|Float","")&amp;"인게임누적곱배수",ChapterTable!$S:$T,2,0)^D22
    +VLOOKUP(SUBSTITUTE(SUBSTITUTE(F$1,"standard",""),"|Float","")&amp;"인게임누적합배수",ChapterTable!$S:$T,2,0)*D22)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72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IF(OR($L23=TRUE,$A23=0,MOD($A23,ChapterTable!$S$20)&lt;&gt;0),
MAX(0,INT(($B23+ChapterTable!$Q$26+VLOOKUP(SUBSTITUTE(C$1,"성장단계","")&amp;"단계오프셋",ChapterTable!$S:$T,2,0))/ChapterTable!$Q$23)),
MAX(0,INT(($B23+ChapterTable!$S$26+VLOOKUP(SUBSTITUTE(C$1,"성장단계","")&amp;"보스단계오프셋",ChapterTable!$S:$T,2,0))/ChapterTable!$S$23)))</f>
        <v>2</v>
      </c>
      <c r="D23">
        <f>IF(OR($L23=TRUE,$A23=0,MOD($A23,ChapterTable!$S$20)&lt;&gt;0),
MAX(0,INT(($B23+ChapterTable!$Q$26+VLOOKUP(SUBSTITUTE(D$1,"성장단계","")&amp;"단계오프셋",ChapterTable!$S:$T,2,0))/ChapterTable!$Q$23)),
MAX(0,INT(($B23+ChapterTable!$S$26+VLOOKUP(SUBSTITUTE(D$1,"성장단계","")&amp;"보스단계오프셋",ChapterTable!$S:$T,2,0))/ChapterTable!$S$23)))</f>
        <v>2</v>
      </c>
      <c r="E23" s="1">
        <f ca="1">IF(AND($A23=0,$B23=1),
    VLOOKUP(1,ChapterTable!$1:$1048576,MATCH("최종"&amp;SUBSTITUTE(SUBSTITUTE(E$1,"standard",""),"|Float",""),ChapterTable!$1:$1,0),0)*ChapterTable!$Q$17,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VLOOKUP($A23-ChapterTable!$Q$11,ChapterTable!$1:$1048576,MATCH("최종"&amp;SUBSTITUTE(SUBSTITUTE(E$1,"standard",""),"|Float",""),ChapterTable!$1:$1,0),0)*ChapterTable!$Q$14
    ),
  OFFSET(E23,-$B23+IF($L23,1,0),0)*
    (VLOOKUP(SUBSTITUTE(SUBSTITUTE(E$1,"standard",""),"|Float","")&amp;"인게임누적곱배수",ChapterTable!$S:$T,2,0)^C23
    +VLOOKUP(SUBSTITUTE(SUBSTITUTE(E$1,"standard",""),"|Float","")&amp;"인게임누적합배수",ChapterTable!$S:$T,2,0)*C23)
  )
  )
  )
)</f>
        <v>204</v>
      </c>
      <c r="F23" s="1">
        <f ca="1">IF(AND($A23=0,$B23=1),
    VLOOKUP(1,ChapterTable!$1:$1048576,MATCH("최종"&amp;SUBSTITUTE(SUBSTITUTE(F$1,"standard",""),"|Float",""),ChapterTable!$1:$1,0),0)*ChapterTable!$Q$17,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VLOOKUP($A23-ChapterTable!$Q$11,ChapterTable!$1:$1048576,MATCH("최종"&amp;SUBSTITUTE(SUBSTITUTE(F$1,"standard",""),"|Float",""),ChapterTable!$1:$1,0),0)*ChapterTable!$Q$14
    ),
  OFFSET(F23,-$B23+IF($L23,1,0),0)*
    (VLOOKUP(SUBSTITUTE(SUBSTITUTE(F$1,"standard",""),"|Float","")&amp;"인게임누적곱배수",ChapterTable!$S:$T,2,0)^D23
    +VLOOKUP(SUBSTITUTE(SUBSTITUTE(F$1,"standard",""),"|Float","")&amp;"인게임누적합배수",ChapterTable!$S:$T,2,0)*D23)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72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9.8000000000000007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IF(OR($L24=TRUE,$A24=0,MOD($A24,ChapterTable!$S$20)&lt;&gt;0),
MAX(0,INT(($B24+ChapterTable!$Q$26+VLOOKUP(SUBSTITUTE(C$1,"성장단계","")&amp;"단계오프셋",ChapterTable!$S:$T,2,0))/ChapterTable!$Q$23)),
MAX(0,INT(($B24+ChapterTable!$S$26+VLOOKUP(SUBSTITUTE(C$1,"성장단계","")&amp;"보스단계오프셋",ChapterTable!$S:$T,2,0))/ChapterTable!$S$23)))</f>
        <v>2</v>
      </c>
      <c r="D24">
        <f>IF(OR($L24=TRUE,$A24=0,MOD($A24,ChapterTable!$S$20)&lt;&gt;0),
MAX(0,INT(($B24+ChapterTable!$Q$26+VLOOKUP(SUBSTITUTE(D$1,"성장단계","")&amp;"단계오프셋",ChapterTable!$S:$T,2,0))/ChapterTable!$Q$23)),
MAX(0,INT(($B24+ChapterTable!$S$26+VLOOKUP(SUBSTITUTE(D$1,"성장단계","")&amp;"보스단계오프셋",ChapterTable!$S:$T,2,0))/ChapterTable!$S$23)))</f>
        <v>2</v>
      </c>
      <c r="E24" s="1">
        <f ca="1">IF(AND($A24=0,$B24=1),
    VLOOKUP(1,ChapterTable!$1:$1048576,MATCH("최종"&amp;SUBSTITUTE(SUBSTITUTE(E$1,"standard",""),"|Float",""),ChapterTable!$1:$1,0),0)*ChapterTable!$Q$17,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VLOOKUP($A24-ChapterTable!$Q$11,ChapterTable!$1:$1048576,MATCH("최종"&amp;SUBSTITUTE(SUBSTITUTE(E$1,"standard",""),"|Float",""),ChapterTable!$1:$1,0),0)*ChapterTable!$Q$14
    ),
  OFFSET(E24,-$B24+IF($L24,1,0),0)*
    (VLOOKUP(SUBSTITUTE(SUBSTITUTE(E$1,"standard",""),"|Float","")&amp;"인게임누적곱배수",ChapterTable!$S:$T,2,0)^C24
    +VLOOKUP(SUBSTITUTE(SUBSTITUTE(E$1,"standard",""),"|Float","")&amp;"인게임누적합배수",ChapterTable!$S:$T,2,0)*C24)
  )
  )
  )
)</f>
        <v>204</v>
      </c>
      <c r="F24" s="1">
        <f ca="1">IF(AND($A24=0,$B24=1),
    VLOOKUP(1,ChapterTable!$1:$1048576,MATCH("최종"&amp;SUBSTITUTE(SUBSTITUTE(F$1,"standard",""),"|Float",""),ChapterTable!$1:$1,0),0)*ChapterTable!$Q$17,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VLOOKUP($A24-ChapterTable!$Q$11,ChapterTable!$1:$1048576,MATCH("최종"&amp;SUBSTITUTE(SUBSTITUTE(F$1,"standard",""),"|Float",""),ChapterTable!$1:$1,0),0)*ChapterTable!$Q$14
    ),
  OFFSET(F24,-$B24+IF($L24,1,0),0)*
    (VLOOKUP(SUBSTITUTE(SUBSTITUTE(F$1,"standard",""),"|Float","")&amp;"인게임누적곱배수",ChapterTable!$S:$T,2,0)^D24
    +VLOOKUP(SUBSTITUTE(SUBSTITUTE(F$1,"standard",""),"|Float","")&amp;"인게임누적합배수",ChapterTable!$S:$T,2,0)*D24)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72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9.8000000000000007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IF(OR($L25=TRUE,$A25=0,MOD($A25,ChapterTable!$S$20)&lt;&gt;0),
MAX(0,INT(($B25+ChapterTable!$Q$26+VLOOKUP(SUBSTITUTE(C$1,"성장단계","")&amp;"단계오프셋",ChapterTable!$S:$T,2,0))/ChapterTable!$Q$23)),
MAX(0,INT(($B25+ChapterTable!$S$26+VLOOKUP(SUBSTITUTE(C$1,"성장단계","")&amp;"보스단계오프셋",ChapterTable!$S:$T,2,0))/ChapterTable!$S$23)))</f>
        <v>2</v>
      </c>
      <c r="D25">
        <f>IF(OR($L25=TRUE,$A25=0,MOD($A25,ChapterTable!$S$20)&lt;&gt;0),
MAX(0,INT(($B25+ChapterTable!$Q$26+VLOOKUP(SUBSTITUTE(D$1,"성장단계","")&amp;"단계오프셋",ChapterTable!$S:$T,2,0))/ChapterTable!$Q$23)),
MAX(0,INT(($B25+ChapterTable!$S$26+VLOOKUP(SUBSTITUTE(D$1,"성장단계","")&amp;"보스단계오프셋",ChapterTable!$S:$T,2,0))/ChapterTable!$S$23)))</f>
        <v>2</v>
      </c>
      <c r="E25" s="1">
        <f ca="1">IF(AND($A25=0,$B25=1),
    VLOOKUP(1,ChapterTable!$1:$1048576,MATCH("최종"&amp;SUBSTITUTE(SUBSTITUTE(E$1,"standard",""),"|Float",""),ChapterTable!$1:$1,0),0)*ChapterTable!$Q$17,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VLOOKUP($A25-ChapterTable!$Q$11,ChapterTable!$1:$1048576,MATCH("최종"&amp;SUBSTITUTE(SUBSTITUTE(E$1,"standard",""),"|Float",""),ChapterTable!$1:$1,0),0)*ChapterTable!$Q$14
    ),
  OFFSET(E25,-$B25+IF($L25,1,0),0)*
    (VLOOKUP(SUBSTITUTE(SUBSTITUTE(E$1,"standard",""),"|Float","")&amp;"인게임누적곱배수",ChapterTable!$S:$T,2,0)^C25
    +VLOOKUP(SUBSTITUTE(SUBSTITUTE(E$1,"standard",""),"|Float","")&amp;"인게임누적합배수",ChapterTable!$S:$T,2,0)*C25)
  )
  )
  )
)</f>
        <v>204</v>
      </c>
      <c r="F25" s="1">
        <f ca="1">IF(AND($A25=0,$B25=1),
    VLOOKUP(1,ChapterTable!$1:$1048576,MATCH("최종"&amp;SUBSTITUTE(SUBSTITUTE(F$1,"standard",""),"|Float",""),ChapterTable!$1:$1,0),0)*ChapterTable!$Q$17,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VLOOKUP($A25-ChapterTable!$Q$11,ChapterTable!$1:$1048576,MATCH("최종"&amp;SUBSTITUTE(SUBSTITUTE(F$1,"standard",""),"|Float",""),ChapterTable!$1:$1,0),0)*ChapterTable!$Q$14
    ),
  OFFSET(F25,-$B25+IF($L25,1,0),0)*
    (VLOOKUP(SUBSTITUTE(SUBSTITUTE(F$1,"standard",""),"|Float","")&amp;"인게임누적곱배수",ChapterTable!$S:$T,2,0)^D25
    +VLOOKUP(SUBSTITUTE(SUBSTITUTE(F$1,"standard",""),"|Float","")&amp;"인게임누적합배수",ChapterTable!$S:$T,2,0)*D25)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72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9.8000000000000007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IF(OR($L26=TRUE,$A26=0,MOD($A26,ChapterTable!$S$20)&lt;&gt;0),
MAX(0,INT(($B26+ChapterTable!$Q$26+VLOOKUP(SUBSTITUTE(C$1,"성장단계","")&amp;"단계오프셋",ChapterTable!$S:$T,2,0))/ChapterTable!$Q$23)),
MAX(0,INT(($B26+ChapterTable!$S$26+VLOOKUP(SUBSTITUTE(C$1,"성장단계","")&amp;"보스단계오프셋",ChapterTable!$S:$T,2,0))/ChapterTable!$S$23)))</f>
        <v>2</v>
      </c>
      <c r="D26">
        <f>IF(OR($L26=TRUE,$A26=0,MOD($A26,ChapterTable!$S$20)&lt;&gt;0),
MAX(0,INT(($B26+ChapterTable!$Q$26+VLOOKUP(SUBSTITUTE(D$1,"성장단계","")&amp;"단계오프셋",ChapterTable!$S:$T,2,0))/ChapterTable!$Q$23)),
MAX(0,INT(($B26+ChapterTable!$S$26+VLOOKUP(SUBSTITUTE(D$1,"성장단계","")&amp;"보스단계오프셋",ChapterTable!$S:$T,2,0))/ChapterTable!$S$23)))</f>
        <v>2</v>
      </c>
      <c r="E26" s="1">
        <f ca="1">IF(AND($A26=0,$B26=1),
    VLOOKUP(1,ChapterTable!$1:$1048576,MATCH("최종"&amp;SUBSTITUTE(SUBSTITUTE(E$1,"standard",""),"|Float",""),ChapterTable!$1:$1,0),0)*ChapterTable!$Q$17,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VLOOKUP($A26-ChapterTable!$Q$11,ChapterTable!$1:$1048576,MATCH("최종"&amp;SUBSTITUTE(SUBSTITUTE(E$1,"standard",""),"|Float",""),ChapterTable!$1:$1,0),0)*ChapterTable!$Q$14
    ),
  OFFSET(E26,-$B26+IF($L26,1,0),0)*
    (VLOOKUP(SUBSTITUTE(SUBSTITUTE(E$1,"standard",""),"|Float","")&amp;"인게임누적곱배수",ChapterTable!$S:$T,2,0)^C26
    +VLOOKUP(SUBSTITUTE(SUBSTITUTE(E$1,"standard",""),"|Float","")&amp;"인게임누적합배수",ChapterTable!$S:$T,2,0)*C26)
  )
  )
  )
)</f>
        <v>204</v>
      </c>
      <c r="F26" s="1">
        <f ca="1">IF(AND($A26=0,$B26=1),
    VLOOKUP(1,ChapterTable!$1:$1048576,MATCH("최종"&amp;SUBSTITUTE(SUBSTITUTE(F$1,"standard",""),"|Float",""),ChapterTable!$1:$1,0),0)*ChapterTable!$Q$17,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VLOOKUP($A26-ChapterTable!$Q$11,ChapterTable!$1:$1048576,MATCH("최종"&amp;SUBSTITUTE(SUBSTITUTE(F$1,"standard",""),"|Float",""),ChapterTable!$1:$1,0),0)*ChapterTable!$Q$14
    ),
  OFFSET(F26,-$B26+IF($L26,1,0),0)*
    (VLOOKUP(SUBSTITUTE(SUBSTITUTE(F$1,"standard",""),"|Float","")&amp;"인게임누적곱배수",ChapterTable!$S:$T,2,0)^D26
    +VLOOKUP(SUBSTITUTE(SUBSTITUTE(F$1,"standard",""),"|Float","")&amp;"인게임누적합배수",ChapterTable!$S:$T,2,0)*D26)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72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9.8000000000000007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IF(OR($L27=TRUE,$A27=0,MOD($A27,ChapterTable!$S$20)&lt;&gt;0),
MAX(0,INT(($B27+ChapterTable!$Q$26+VLOOKUP(SUBSTITUTE(C$1,"성장단계","")&amp;"단계오프셋",ChapterTable!$S:$T,2,0))/ChapterTable!$Q$23)),
MAX(0,INT(($B27+ChapterTable!$S$26+VLOOKUP(SUBSTITUTE(C$1,"성장단계","")&amp;"보스단계오프셋",ChapterTable!$S:$T,2,0))/ChapterTable!$S$23)))</f>
        <v>2</v>
      </c>
      <c r="D27">
        <f>IF(OR($L27=TRUE,$A27=0,MOD($A27,ChapterTable!$S$20)&lt;&gt;0),
MAX(0,INT(($B27+ChapterTable!$Q$26+VLOOKUP(SUBSTITUTE(D$1,"성장단계","")&amp;"단계오프셋",ChapterTable!$S:$T,2,0))/ChapterTable!$Q$23)),
MAX(0,INT(($B27+ChapterTable!$S$26+VLOOKUP(SUBSTITUTE(D$1,"성장단계","")&amp;"보스단계오프셋",ChapterTable!$S:$T,2,0))/ChapterTable!$S$23)))</f>
        <v>2</v>
      </c>
      <c r="E27" s="1">
        <f ca="1">IF(AND($A27=0,$B27=1),
    VLOOKUP(1,ChapterTable!$1:$1048576,MATCH("최종"&amp;SUBSTITUTE(SUBSTITUTE(E$1,"standard",""),"|Float",""),ChapterTable!$1:$1,0),0)*ChapterTable!$Q$17,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VLOOKUP($A27-ChapterTable!$Q$11,ChapterTable!$1:$1048576,MATCH("최종"&amp;SUBSTITUTE(SUBSTITUTE(E$1,"standard",""),"|Float",""),ChapterTable!$1:$1,0),0)*ChapterTable!$Q$14
    ),
  OFFSET(E27,-$B27+IF($L27,1,0),0)*
    (VLOOKUP(SUBSTITUTE(SUBSTITUTE(E$1,"standard",""),"|Float","")&amp;"인게임누적곱배수",ChapterTable!$S:$T,2,0)^C27
    +VLOOKUP(SUBSTITUTE(SUBSTITUTE(E$1,"standard",""),"|Float","")&amp;"인게임누적합배수",ChapterTable!$S:$T,2,0)*C27)
  )
  )
  )
)</f>
        <v>204</v>
      </c>
      <c r="F27" s="1">
        <f ca="1">IF(AND($A27=0,$B27=1),
    VLOOKUP(1,ChapterTable!$1:$1048576,MATCH("최종"&amp;SUBSTITUTE(SUBSTITUTE(F$1,"standard",""),"|Float",""),ChapterTable!$1:$1,0),0)*ChapterTable!$Q$17,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VLOOKUP($A27-ChapterTable!$Q$11,ChapterTable!$1:$1048576,MATCH("최종"&amp;SUBSTITUTE(SUBSTITUTE(F$1,"standard",""),"|Float",""),ChapterTable!$1:$1,0),0)*ChapterTable!$Q$14
    ),
  OFFSET(F27,-$B27+IF($L27,1,0),0)*
    (VLOOKUP(SUBSTITUTE(SUBSTITUTE(F$1,"standard",""),"|Float","")&amp;"인게임누적곱배수",ChapterTable!$S:$T,2,0)^D27
    +VLOOKUP(SUBSTITUTE(SUBSTITUTE(F$1,"standard",""),"|Float","")&amp;"인게임누적합배수",ChapterTable!$S:$T,2,0)*D27)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72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9.8000000000000007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IF(OR($L28=TRUE,$A28=0,MOD($A28,ChapterTable!$S$20)&lt;&gt;0),
MAX(0,INT(($B28+ChapterTable!$Q$26+VLOOKUP(SUBSTITUTE(C$1,"성장단계","")&amp;"단계오프셋",ChapterTable!$S:$T,2,0))/ChapterTable!$Q$23)),
MAX(0,INT(($B28+ChapterTable!$S$26+VLOOKUP(SUBSTITUTE(C$1,"성장단계","")&amp;"보스단계오프셋",ChapterTable!$S:$T,2,0))/ChapterTable!$S$23)))</f>
        <v>3</v>
      </c>
      <c r="D28">
        <f>IF(OR($L28=TRUE,$A28=0,MOD($A28,ChapterTable!$S$20)&lt;&gt;0),
MAX(0,INT(($B28+ChapterTable!$Q$26+VLOOKUP(SUBSTITUTE(D$1,"성장단계","")&amp;"단계오프셋",ChapterTable!$S:$T,2,0))/ChapterTable!$Q$23)),
MAX(0,INT(($B28+ChapterTable!$S$26+VLOOKUP(SUBSTITUTE(D$1,"성장단계","")&amp;"보스단계오프셋",ChapterTable!$S:$T,2,0))/ChapterTable!$S$23)))</f>
        <v>2</v>
      </c>
      <c r="E28" s="1">
        <f ca="1">IF(AND($A28=0,$B28=1),
    VLOOKUP(1,ChapterTable!$1:$1048576,MATCH("최종"&amp;SUBSTITUTE(SUBSTITUTE(E$1,"standard",""),"|Float",""),ChapterTable!$1:$1,0),0)*ChapterTable!$Q$17,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VLOOKUP($A28-ChapterTable!$Q$11,ChapterTable!$1:$1048576,MATCH("최종"&amp;SUBSTITUTE(SUBSTITUTE(E$1,"standard",""),"|Float",""),ChapterTable!$1:$1,0),0)*ChapterTable!$Q$14
    ),
  OFFSET(E28,-$B28+IF($L28,1,0),0)*
    (VLOOKUP(SUBSTITUTE(SUBSTITUTE(E$1,"standard",""),"|Float","")&amp;"인게임누적곱배수",ChapterTable!$S:$T,2,0)^C28
    +VLOOKUP(SUBSTITUTE(SUBSTITUTE(E$1,"standard",""),"|Float","")&amp;"인게임누적합배수",ChapterTable!$S:$T,2,0)*C28)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VLOOKUP(1,ChapterTable!$1:$1048576,MATCH("최종"&amp;SUBSTITUTE(SUBSTITUTE(F$1,"standard",""),"|Float",""),ChapterTable!$1:$1,0),0)*ChapterTable!$Q$17,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VLOOKUP($A28-ChapterTable!$Q$11,ChapterTable!$1:$1048576,MATCH("최종"&amp;SUBSTITUTE(SUBSTITUTE(F$1,"standard",""),"|Float",""),ChapterTable!$1:$1,0),0)*ChapterTable!$Q$14
    ),
  OFFSET(F28,-$B28+IF($L28,1,0),0)*
    (VLOOKUP(SUBSTITUTE(SUBSTITUTE(F$1,"standard",""),"|Float","")&amp;"인게임누적곱배수",ChapterTable!$S:$T,2,0)^D28
    +VLOOKUP(SUBSTITUTE(SUBSTITUTE(F$1,"standard",""),"|Float","")&amp;"인게임누적합배수",ChapterTable!$S:$T,2,0)*D28)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72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9.8000000000000007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IF(OR($L29=TRUE,$A29=0,MOD($A29,ChapterTable!$S$20)&lt;&gt;0),
MAX(0,INT(($B29+ChapterTable!$Q$26+VLOOKUP(SUBSTITUTE(C$1,"성장단계","")&amp;"단계오프셋",ChapterTable!$S:$T,2,0))/ChapterTable!$Q$23)),
MAX(0,INT(($B29+ChapterTable!$S$26+VLOOKUP(SUBSTITUTE(C$1,"성장단계","")&amp;"보스단계오프셋",ChapterTable!$S:$T,2,0))/ChapterTable!$S$23)))</f>
        <v>3</v>
      </c>
      <c r="D29">
        <f>IF(OR($L29=TRUE,$A29=0,MOD($A29,ChapterTable!$S$20)&lt;&gt;0),
MAX(0,INT(($B29+ChapterTable!$Q$26+VLOOKUP(SUBSTITUTE(D$1,"성장단계","")&amp;"단계오프셋",ChapterTable!$S:$T,2,0))/ChapterTable!$Q$23)),
MAX(0,INT(($B29+ChapterTable!$S$26+VLOOKUP(SUBSTITUTE(D$1,"성장단계","")&amp;"보스단계오프셋",ChapterTable!$S:$T,2,0))/ChapterTable!$S$23)))</f>
        <v>2</v>
      </c>
      <c r="E29" s="1">
        <f ca="1">IF(AND($A29=0,$B29=1),
    VLOOKUP(1,ChapterTable!$1:$1048576,MATCH("최종"&amp;SUBSTITUTE(SUBSTITUTE(E$1,"standard",""),"|Float",""),ChapterTable!$1:$1,0),0)*ChapterTable!$Q$17,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VLOOKUP($A29-ChapterTable!$Q$11,ChapterTable!$1:$1048576,MATCH("최종"&amp;SUBSTITUTE(SUBSTITUTE(E$1,"standard",""),"|Float",""),ChapterTable!$1:$1,0),0)*ChapterTable!$Q$14
    ),
  OFFSET(E29,-$B29+IF($L29,1,0),0)*
    (VLOOKUP(SUBSTITUTE(SUBSTITUTE(E$1,"standard",""),"|Float","")&amp;"인게임누적곱배수",ChapterTable!$S:$T,2,0)^C29
    +VLOOKUP(SUBSTITUTE(SUBSTITUTE(E$1,"standard",""),"|Float","")&amp;"인게임누적합배수",ChapterTable!$S:$T,2,0)*C29)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VLOOKUP(1,ChapterTable!$1:$1048576,MATCH("최종"&amp;SUBSTITUTE(SUBSTITUTE(F$1,"standard",""),"|Float",""),ChapterTable!$1:$1,0),0)*ChapterTable!$Q$17,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VLOOKUP($A29-ChapterTable!$Q$11,ChapterTable!$1:$1048576,MATCH("최종"&amp;SUBSTITUTE(SUBSTITUTE(F$1,"standard",""),"|Float",""),ChapterTable!$1:$1,0),0)*ChapterTable!$Q$14
    ),
  OFFSET(F29,-$B29+IF($L29,1,0),0)*
    (VLOOKUP(SUBSTITUTE(SUBSTITUTE(F$1,"standard",""),"|Float","")&amp;"인게임누적곱배수",ChapterTable!$S:$T,2,0)^D29
    +VLOOKUP(SUBSTITUTE(SUBSTITUTE(F$1,"standard",""),"|Float","")&amp;"인게임누적합배수",ChapterTable!$S:$T,2,0)*D29)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72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9.8000000000000007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IF(OR($L30=TRUE,$A30=0,MOD($A30,ChapterTable!$S$20)&lt;&gt;0),
MAX(0,INT(($B30+ChapterTable!$Q$26+VLOOKUP(SUBSTITUTE(C$1,"성장단계","")&amp;"단계오프셋",ChapterTable!$S:$T,2,0))/ChapterTable!$Q$23)),
MAX(0,INT(($B30+ChapterTable!$S$26+VLOOKUP(SUBSTITUTE(C$1,"성장단계","")&amp;"보스단계오프셋",ChapterTable!$S:$T,2,0))/ChapterTable!$S$23)))</f>
        <v>3</v>
      </c>
      <c r="D30">
        <f>IF(OR($L30=TRUE,$A30=0,MOD($A30,ChapterTable!$S$20)&lt;&gt;0),
MAX(0,INT(($B30+ChapterTable!$Q$26+VLOOKUP(SUBSTITUTE(D$1,"성장단계","")&amp;"단계오프셋",ChapterTable!$S:$T,2,0))/ChapterTable!$Q$23)),
MAX(0,INT(($B30+ChapterTable!$S$26+VLOOKUP(SUBSTITUTE(D$1,"성장단계","")&amp;"보스단계오프셋",ChapterTable!$S:$T,2,0))/ChapterTable!$S$23)))</f>
        <v>2</v>
      </c>
      <c r="E30" s="1">
        <f ca="1">IF(AND($A30=0,$B30=1),
    VLOOKUP(1,ChapterTable!$1:$1048576,MATCH("최종"&amp;SUBSTITUTE(SUBSTITUTE(E$1,"standard",""),"|Float",""),ChapterTable!$1:$1,0),0)*ChapterTable!$Q$17,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VLOOKUP($A30-ChapterTable!$Q$11,ChapterTable!$1:$1048576,MATCH("최종"&amp;SUBSTITUTE(SUBSTITUTE(E$1,"standard",""),"|Float",""),ChapterTable!$1:$1,0),0)*ChapterTable!$Q$14
    ),
  OFFSET(E30,-$B30+IF($L30,1,0),0)*
    (VLOOKUP(SUBSTITUTE(SUBSTITUTE(E$1,"standard",""),"|Float","")&amp;"인게임누적곱배수",ChapterTable!$S:$T,2,0)^C30
    +VLOOKUP(SUBSTITUTE(SUBSTITUTE(E$1,"standard",""),"|Float","")&amp;"인게임누적합배수",ChapterTable!$S:$T,2,0)*C30)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VLOOKUP(1,ChapterTable!$1:$1048576,MATCH("최종"&amp;SUBSTITUTE(SUBSTITUTE(F$1,"standard",""),"|Float",""),ChapterTable!$1:$1,0),0)*ChapterTable!$Q$17,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VLOOKUP($A30-ChapterTable!$Q$11,ChapterTable!$1:$1048576,MATCH("최종"&amp;SUBSTITUTE(SUBSTITUTE(F$1,"standard",""),"|Float",""),ChapterTable!$1:$1,0),0)*ChapterTable!$Q$14
    ),
  OFFSET(F30,-$B30+IF($L30,1,0),0)*
    (VLOOKUP(SUBSTITUTE(SUBSTITUTE(F$1,"standard",""),"|Float","")&amp;"인게임누적곱배수",ChapterTable!$S:$T,2,0)^D30
    +VLOOKUP(SUBSTITUTE(SUBSTITUTE(F$1,"standard",""),"|Float","")&amp;"인게임누적합배수",ChapterTable!$S:$T,2,0)*D30)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72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9.8000000000000007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IF(OR($L31=TRUE,$A31=0,MOD($A31,ChapterTable!$S$20)&lt;&gt;0),
MAX(0,INT(($B31+ChapterTable!$Q$26+VLOOKUP(SUBSTITUTE(C$1,"성장단계","")&amp;"단계오프셋",ChapterTable!$S:$T,2,0))/ChapterTable!$Q$23)),
MAX(0,INT(($B31+ChapterTable!$S$26+VLOOKUP(SUBSTITUTE(C$1,"성장단계","")&amp;"보스단계오프셋",ChapterTable!$S:$T,2,0))/ChapterTable!$S$23)))</f>
        <v>3</v>
      </c>
      <c r="D31">
        <f>IF(OR($L31=TRUE,$A31=0,MOD($A31,ChapterTable!$S$20)&lt;&gt;0),
MAX(0,INT(($B31+ChapterTable!$Q$26+VLOOKUP(SUBSTITUTE(D$1,"성장단계","")&amp;"단계오프셋",ChapterTable!$S:$T,2,0))/ChapterTable!$Q$23)),
MAX(0,INT(($B31+ChapterTable!$S$26+VLOOKUP(SUBSTITUTE(D$1,"성장단계","")&amp;"보스단계오프셋",ChapterTable!$S:$T,2,0))/ChapterTable!$S$23)))</f>
        <v>2</v>
      </c>
      <c r="E31" s="1">
        <f ca="1">IF(AND($A31=0,$B31=1),
    VLOOKUP(1,ChapterTable!$1:$1048576,MATCH("최종"&amp;SUBSTITUTE(SUBSTITUTE(E$1,"standard",""),"|Float",""),ChapterTable!$1:$1,0),0)*ChapterTable!$Q$17,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VLOOKUP($A31-ChapterTable!$Q$11,ChapterTable!$1:$1048576,MATCH("최종"&amp;SUBSTITUTE(SUBSTITUTE(E$1,"standard",""),"|Float",""),ChapterTable!$1:$1,0),0)*ChapterTable!$Q$14
    ),
  OFFSET(E31,-$B31+IF($L31,1,0),0)*
    (VLOOKUP(SUBSTITUTE(SUBSTITUTE(E$1,"standard",""),"|Float","")&amp;"인게임누적곱배수",ChapterTable!$S:$T,2,0)^C31
    +VLOOKUP(SUBSTITUTE(SUBSTITUTE(E$1,"standard",""),"|Float","")&amp;"인게임누적합배수",ChapterTable!$S:$T,2,0)*C31)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VLOOKUP(1,ChapterTable!$1:$1048576,MATCH("최종"&amp;SUBSTITUTE(SUBSTITUTE(F$1,"standard",""),"|Float",""),ChapterTable!$1:$1,0),0)*ChapterTable!$Q$17,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VLOOKUP($A31-ChapterTable!$Q$11,ChapterTable!$1:$1048576,MATCH("최종"&amp;SUBSTITUTE(SUBSTITUTE(F$1,"standard",""),"|Float",""),ChapterTable!$1:$1,0),0)*ChapterTable!$Q$14
    ),
  OFFSET(F31,-$B31+IF($L31,1,0),0)*
    (VLOOKUP(SUBSTITUTE(SUBSTITUTE(F$1,"standard",""),"|Float","")&amp;"인게임누적곱배수",ChapterTable!$S:$T,2,0)^D31
    +VLOOKUP(SUBSTITUTE(SUBSTITUTE(F$1,"standard",""),"|Float","")&amp;"인게임누적합배수",ChapterTable!$S:$T,2,0)*D31)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72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9.8000000000000007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IF(OR($L32=TRUE,$A32=0,MOD($A32,ChapterTable!$S$20)&lt;&gt;0),
MAX(0,INT(($B32+ChapterTable!$Q$26+VLOOKUP(SUBSTITUTE(C$1,"성장단계","")&amp;"단계오프셋",ChapterTable!$S:$T,2,0))/ChapterTable!$Q$23)),
MAX(0,INT(($B32+ChapterTable!$S$26+VLOOKUP(SUBSTITUTE(C$1,"성장단계","")&amp;"보스단계오프셋",ChapterTable!$S:$T,2,0))/ChapterTable!$S$23)))</f>
        <v>3</v>
      </c>
      <c r="D32">
        <f>IF(OR($L32=TRUE,$A32=0,MOD($A32,ChapterTable!$S$20)&lt;&gt;0),
MAX(0,INT(($B32+ChapterTable!$Q$26+VLOOKUP(SUBSTITUTE(D$1,"성장단계","")&amp;"단계오프셋",ChapterTable!$S:$T,2,0))/ChapterTable!$Q$23)),
MAX(0,INT(($B32+ChapterTable!$S$26+VLOOKUP(SUBSTITUTE(D$1,"성장단계","")&amp;"보스단계오프셋",ChapterTable!$S:$T,2,0))/ChapterTable!$S$23)))</f>
        <v>2</v>
      </c>
      <c r="E32" s="1">
        <f ca="1">IF(AND($A32=0,$B32=1),
    VLOOKUP(1,ChapterTable!$1:$1048576,MATCH("최종"&amp;SUBSTITUTE(SUBSTITUTE(E$1,"standard",""),"|Float",""),ChapterTable!$1:$1,0),0)*ChapterTable!$Q$17,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VLOOKUP($A32-ChapterTable!$Q$11,ChapterTable!$1:$1048576,MATCH("최종"&amp;SUBSTITUTE(SUBSTITUTE(E$1,"standard",""),"|Float",""),ChapterTable!$1:$1,0),0)*ChapterTable!$Q$14
    ),
  OFFSET(E32,-$B32+IF($L32,1,0),0)*
    (VLOOKUP(SUBSTITUTE(SUBSTITUTE(E$1,"standard",""),"|Float","")&amp;"인게임누적곱배수",ChapterTable!$S:$T,2,0)^C32
    +VLOOKUP(SUBSTITUTE(SUBSTITUTE(E$1,"standard",""),"|Float","")&amp;"인게임누적합배수",ChapterTable!$S:$T,2,0)*C32)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VLOOKUP(1,ChapterTable!$1:$1048576,MATCH("최종"&amp;SUBSTITUTE(SUBSTITUTE(F$1,"standard",""),"|Float",""),ChapterTable!$1:$1,0),0)*ChapterTable!$Q$17,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VLOOKUP($A32-ChapterTable!$Q$11,ChapterTable!$1:$1048576,MATCH("최종"&amp;SUBSTITUTE(SUBSTITUTE(F$1,"standard",""),"|Float",""),ChapterTable!$1:$1,0),0)*ChapterTable!$Q$14
    ),
  OFFSET(F32,-$B32+IF($L32,1,0),0)*
    (VLOOKUP(SUBSTITUTE(SUBSTITUTE(F$1,"standard",""),"|Float","")&amp;"인게임누적곱배수",ChapterTable!$S:$T,2,0)^D32
    +VLOOKUP(SUBSTITUTE(SUBSTITUTE(F$1,"standard",""),"|Float","")&amp;"인게임누적합배수",ChapterTable!$S:$T,2,0)*D32)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72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IF(OR($L33=TRUE,$A33=0,MOD($A33,ChapterTable!$S$20)&lt;&gt;0),
MAX(0,INT(($B33+ChapterTable!$Q$26+VLOOKUP(SUBSTITUTE(C$1,"성장단계","")&amp;"단계오프셋",ChapterTable!$S:$T,2,0))/ChapterTable!$Q$23)),
MAX(0,INT(($B33+ChapterTable!$S$26+VLOOKUP(SUBSTITUTE(C$1,"성장단계","")&amp;"보스단계오프셋",ChapterTable!$S:$T,2,0))/ChapterTable!$S$23)))</f>
        <v>0</v>
      </c>
      <c r="D33">
        <f>IF(OR($L33=TRUE,$A33=0,MOD($A33,ChapterTable!$S$20)&lt;&gt;0),
MAX(0,INT(($B33+ChapterTable!$Q$26+VLOOKUP(SUBSTITUTE(D$1,"성장단계","")&amp;"단계오프셋",ChapterTable!$S:$T,2,0))/ChapterTable!$Q$23)),
MAX(0,INT(($B33+ChapterTable!$S$26+VLOOKUP(SUBSTITUTE(D$1,"성장단계","")&amp;"보스단계오프셋",ChapterTable!$S:$T,2,0))/ChapterTable!$S$23)))</f>
        <v>0</v>
      </c>
      <c r="E33" s="1">
        <f ca="1">IF(AND($A33=0,$B33=1),
    VLOOKUP(1,ChapterTable!$1:$1048576,MATCH("최종"&amp;SUBSTITUTE(SUBSTITUTE(E$1,"standard",""),"|Float",""),ChapterTable!$1:$1,0),0)*ChapterTable!$Q$17,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VLOOKUP($A33-ChapterTable!$Q$11,ChapterTable!$1:$1048576,MATCH("최종"&amp;SUBSTITUTE(SUBSTITUTE(E$1,"standard",""),"|Float",""),ChapterTable!$1:$1,0),0)*ChapterTable!$Q$14
    ),
  OFFSET(E33,-$B33+IF($L33,1,0),0)*
    (VLOOKUP(SUBSTITUTE(SUBSTITUTE(E$1,"standard",""),"|Float","")&amp;"인게임누적곱배수",ChapterTable!$S:$T,2,0)^C33
    +VLOOKUP(SUBSTITUTE(SUBSTITUTE(E$1,"standard",""),"|Float","")&amp;"인게임누적합배수",ChapterTable!$S:$T,2,0)*C33)
  )
  )
  )
)</f>
        <v>180</v>
      </c>
      <c r="F33" s="1">
        <f ca="1">IF(AND($A33=0,$B33=1),
    VLOOKUP(1,ChapterTable!$1:$1048576,MATCH("최종"&amp;SUBSTITUTE(SUBSTITUTE(F$1,"standard",""),"|Float",""),ChapterTable!$1:$1,0),0)*ChapterTable!$Q$17,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VLOOKUP($A33-ChapterTable!$Q$11,ChapterTable!$1:$1048576,MATCH("최종"&amp;SUBSTITUTE(SUBSTITUTE(F$1,"standard",""),"|Float",""),ChapterTable!$1:$1,0),0)*ChapterTable!$Q$14
    ),
  OFFSET(F33,-$B33+IF($L33,1,0),0)*
    (VLOOKUP(SUBSTITUTE(SUBSTITUTE(F$1,"standard",""),"|Float","")&amp;"인게임누적곱배수",ChapterTable!$S:$T,2,0)^D33
    +VLOOKUP(SUBSTITUTE(SUBSTITUTE(F$1,"standard",""),"|Float","")&amp;"인게임누적합배수",ChapterTable!$S:$T,2,0)*D33)
  )
  )
  )
)</f>
        <v>100</v>
      </c>
      <c r="G33" t="s">
        <v>76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72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IF(OR($L34=TRUE,$A34=0,MOD($A34,ChapterTable!$S$20)&lt;&gt;0),
MAX(0,INT(($B34+ChapterTable!$Q$26+VLOOKUP(SUBSTITUTE(C$1,"성장단계","")&amp;"단계오프셋",ChapterTable!$S:$T,2,0))/ChapterTable!$Q$23)),
MAX(0,INT(($B34+ChapterTable!$S$26+VLOOKUP(SUBSTITUTE(C$1,"성장단계","")&amp;"보스단계오프셋",ChapterTable!$S:$T,2,0))/ChapterTable!$S$23)))</f>
        <v>0</v>
      </c>
      <c r="D34">
        <f>IF(OR($L34=TRUE,$A34=0,MOD($A34,ChapterTable!$S$20)&lt;&gt;0),
MAX(0,INT(($B34+ChapterTable!$Q$26+VLOOKUP(SUBSTITUTE(D$1,"성장단계","")&amp;"단계오프셋",ChapterTable!$S:$T,2,0))/ChapterTable!$Q$23)),
MAX(0,INT(($B34+ChapterTable!$S$26+VLOOKUP(SUBSTITUTE(D$1,"성장단계","")&amp;"보스단계오프셋",ChapterTable!$S:$T,2,0))/ChapterTable!$S$23)))</f>
        <v>0</v>
      </c>
      <c r="E34" s="1">
        <f ca="1">IF(AND($A34=0,$B34=1),
    VLOOKUP(1,ChapterTable!$1:$1048576,MATCH("최종"&amp;SUBSTITUTE(SUBSTITUTE(E$1,"standard",""),"|Float",""),ChapterTable!$1:$1,0),0)*ChapterTable!$Q$17,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VLOOKUP($A34-ChapterTable!$Q$11,ChapterTable!$1:$1048576,MATCH("최종"&amp;SUBSTITUTE(SUBSTITUTE(E$1,"standard",""),"|Float",""),ChapterTable!$1:$1,0),0)*ChapterTable!$Q$14
    ),
  OFFSET(E34,-$B34+IF($L34,1,0),0)*
    (VLOOKUP(SUBSTITUTE(SUBSTITUTE(E$1,"standard",""),"|Float","")&amp;"인게임누적곱배수",ChapterTable!$S:$T,2,0)^C34
    +VLOOKUP(SUBSTITUTE(SUBSTITUTE(E$1,"standard",""),"|Float","")&amp;"인게임누적합배수",ChapterTable!$S:$T,2,0)*C34)
  )
  )
  )
)</f>
        <v>180</v>
      </c>
      <c r="F34" s="1">
        <f ca="1">IF(AND($A34=0,$B34=1),
    VLOOKUP(1,ChapterTable!$1:$1048576,MATCH("최종"&amp;SUBSTITUTE(SUBSTITUTE(F$1,"standard",""),"|Float",""),ChapterTable!$1:$1,0),0)*ChapterTable!$Q$17,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VLOOKUP($A34-ChapterTable!$Q$11,ChapterTable!$1:$1048576,MATCH("최종"&amp;SUBSTITUTE(SUBSTITUTE(F$1,"standard",""),"|Float",""),ChapterTable!$1:$1,0),0)*ChapterTable!$Q$14
    ),
  OFFSET(F34,-$B34+IF($L34,1,0),0)*
    (VLOOKUP(SUBSTITUTE(SUBSTITUTE(F$1,"standard",""),"|Float","")&amp;"인게임누적곱배수",ChapterTable!$S:$T,2,0)^D34
    +VLOOKUP(SUBSTITUTE(SUBSTITUTE(F$1,"standard",""),"|Float","")&amp;"인게임누적합배수",ChapterTable!$S:$T,2,0)*D34)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9.8000000000000007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IF(OR($L35=TRUE,$A35=0,MOD($A35,ChapterTable!$S$20)&lt;&gt;0),
MAX(0,INT(($B35+ChapterTable!$Q$26+VLOOKUP(SUBSTITUTE(C$1,"성장단계","")&amp;"단계오프셋",ChapterTable!$S:$T,2,0))/ChapterTable!$Q$23)),
MAX(0,INT(($B35+ChapterTable!$S$26+VLOOKUP(SUBSTITUTE(C$1,"성장단계","")&amp;"보스단계오프셋",ChapterTable!$S:$T,2,0))/ChapterTable!$S$23)))</f>
        <v>0</v>
      </c>
      <c r="D35">
        <f>IF(OR($L35=TRUE,$A35=0,MOD($A35,ChapterTable!$S$20)&lt;&gt;0),
MAX(0,INT(($B35+ChapterTable!$Q$26+VLOOKUP(SUBSTITUTE(D$1,"성장단계","")&amp;"단계오프셋",ChapterTable!$S:$T,2,0))/ChapterTable!$Q$23)),
MAX(0,INT(($B35+ChapterTable!$S$26+VLOOKUP(SUBSTITUTE(D$1,"성장단계","")&amp;"보스단계오프셋",ChapterTable!$S:$T,2,0))/ChapterTable!$S$23)))</f>
        <v>0</v>
      </c>
      <c r="E35" s="1">
        <f ca="1">IF(AND($A35=0,$B35=1),
    VLOOKUP(1,ChapterTable!$1:$1048576,MATCH("최종"&amp;SUBSTITUTE(SUBSTITUTE(E$1,"standard",""),"|Float",""),ChapterTable!$1:$1,0),0)*ChapterTable!$Q$17,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VLOOKUP($A35-ChapterTable!$Q$11,ChapterTable!$1:$1048576,MATCH("최종"&amp;SUBSTITUTE(SUBSTITUTE(E$1,"standard",""),"|Float",""),ChapterTable!$1:$1,0),0)*ChapterTable!$Q$14
    ),
  OFFSET(E35,-$B35+IF($L35,1,0),0)*
    (VLOOKUP(SUBSTITUTE(SUBSTITUTE(E$1,"standard",""),"|Float","")&amp;"인게임누적곱배수",ChapterTable!$S:$T,2,0)^C35
    +VLOOKUP(SUBSTITUTE(SUBSTITUTE(E$1,"standard",""),"|Float","")&amp;"인게임누적합배수",ChapterTable!$S:$T,2,0)*C35)
  )
  )
  )
)</f>
        <v>180</v>
      </c>
      <c r="F35" s="1">
        <f ca="1">IF(AND($A35=0,$B35=1),
    VLOOKUP(1,ChapterTable!$1:$1048576,MATCH("최종"&amp;SUBSTITUTE(SUBSTITUTE(F$1,"standard",""),"|Float",""),ChapterTable!$1:$1,0),0)*ChapterTable!$Q$17,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VLOOKUP($A35-ChapterTable!$Q$11,ChapterTable!$1:$1048576,MATCH("최종"&amp;SUBSTITUTE(SUBSTITUTE(F$1,"standard",""),"|Float",""),ChapterTable!$1:$1,0),0)*ChapterTable!$Q$14
    ),
  OFFSET(F35,-$B35+IF($L35,1,0),0)*
    (VLOOKUP(SUBSTITUTE(SUBSTITUTE(F$1,"standard",""),"|Float","")&amp;"인게임누적곱배수",ChapterTable!$S:$T,2,0)^D35
    +VLOOKUP(SUBSTITUTE(SUBSTITUTE(F$1,"standard",""),"|Float","")&amp;"인게임누적합배수",ChapterTable!$S:$T,2,0)*D35)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342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9.8000000000000007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IF(OR($L36=TRUE,$A36=0,MOD($A36,ChapterTable!$S$20)&lt;&gt;0),
MAX(0,INT(($B36+ChapterTable!$Q$26+VLOOKUP(SUBSTITUTE(C$1,"성장단계","")&amp;"단계오프셋",ChapterTable!$S:$T,2,0))/ChapterTable!$Q$23)),
MAX(0,INT(($B36+ChapterTable!$S$26+VLOOKUP(SUBSTITUTE(C$1,"성장단계","")&amp;"보스단계오프셋",ChapterTable!$S:$T,2,0))/ChapterTable!$S$23)))</f>
        <v>0</v>
      </c>
      <c r="D36">
        <f>IF(OR($L36=TRUE,$A36=0,MOD($A36,ChapterTable!$S$20)&lt;&gt;0),
MAX(0,INT(($B36+ChapterTable!$Q$26+VLOOKUP(SUBSTITUTE(D$1,"성장단계","")&amp;"단계오프셋",ChapterTable!$S:$T,2,0))/ChapterTable!$Q$23)),
MAX(0,INT(($B36+ChapterTable!$S$26+VLOOKUP(SUBSTITUTE(D$1,"성장단계","")&amp;"보스단계오프셋",ChapterTable!$S:$T,2,0))/ChapterTable!$S$23)))</f>
        <v>0</v>
      </c>
      <c r="E36" s="1">
        <f ca="1">IF(AND($A36=0,$B36=1),
    VLOOKUP(1,ChapterTable!$1:$1048576,MATCH("최종"&amp;SUBSTITUTE(SUBSTITUTE(E$1,"standard",""),"|Float",""),ChapterTable!$1:$1,0),0)*ChapterTable!$Q$17,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VLOOKUP($A36-ChapterTable!$Q$11,ChapterTable!$1:$1048576,MATCH("최종"&amp;SUBSTITUTE(SUBSTITUTE(E$1,"standard",""),"|Float",""),ChapterTable!$1:$1,0),0)*ChapterTable!$Q$14
    ),
  OFFSET(E36,-$B36+IF($L36,1,0),0)*
    (VLOOKUP(SUBSTITUTE(SUBSTITUTE(E$1,"standard",""),"|Float","")&amp;"인게임누적곱배수",ChapterTable!$S:$T,2,0)^C36
    +VLOOKUP(SUBSTITUTE(SUBSTITUTE(E$1,"standard",""),"|Float","")&amp;"인게임누적합배수",ChapterTable!$S:$T,2,0)*C36)
  )
  )
  )
)</f>
        <v>180</v>
      </c>
      <c r="F36" s="1">
        <f ca="1">IF(AND($A36=0,$B36=1),
    VLOOKUP(1,ChapterTable!$1:$1048576,MATCH("최종"&amp;SUBSTITUTE(SUBSTITUTE(F$1,"standard",""),"|Float",""),ChapterTable!$1:$1,0),0)*ChapterTable!$Q$17,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VLOOKUP($A36-ChapterTable!$Q$11,ChapterTable!$1:$1048576,MATCH("최종"&amp;SUBSTITUTE(SUBSTITUTE(F$1,"standard",""),"|Float",""),ChapterTable!$1:$1,0),0)*ChapterTable!$Q$14
    ),
  OFFSET(F36,-$B36+IF($L36,1,0),0)*
    (VLOOKUP(SUBSTITUTE(SUBSTITUTE(F$1,"standard",""),"|Float","")&amp;"인게임누적곱배수",ChapterTable!$S:$T,2,0)^D36
    +VLOOKUP(SUBSTITUTE(SUBSTITUTE(F$1,"standard",""),"|Float","")&amp;"인게임누적합배수",ChapterTable!$S:$T,2,0)*D36)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9.8000000000000007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IF(OR($L37=TRUE,$A37=0,MOD($A37,ChapterTable!$S$20)&lt;&gt;0),
MAX(0,INT(($B37+ChapterTable!$Q$26+VLOOKUP(SUBSTITUTE(C$1,"성장단계","")&amp;"단계오프셋",ChapterTable!$S:$T,2,0))/ChapterTable!$Q$23)),
MAX(0,INT(($B37+ChapterTable!$S$26+VLOOKUP(SUBSTITUTE(C$1,"성장단계","")&amp;"보스단계오프셋",ChapterTable!$S:$T,2,0))/ChapterTable!$S$23)))</f>
        <v>0</v>
      </c>
      <c r="D37">
        <f>IF(OR($L37=TRUE,$A37=0,MOD($A37,ChapterTable!$S$20)&lt;&gt;0),
MAX(0,INT(($B37+ChapterTable!$Q$26+VLOOKUP(SUBSTITUTE(D$1,"성장단계","")&amp;"단계오프셋",ChapterTable!$S:$T,2,0))/ChapterTable!$Q$23)),
MAX(0,INT(($B37+ChapterTable!$S$26+VLOOKUP(SUBSTITUTE(D$1,"성장단계","")&amp;"보스단계오프셋",ChapterTable!$S:$T,2,0))/ChapterTable!$S$23)))</f>
        <v>0</v>
      </c>
      <c r="E37" s="1">
        <f ca="1">IF(AND($A37=0,$B37=1),
    VLOOKUP(1,ChapterTable!$1:$1048576,MATCH("최종"&amp;SUBSTITUTE(SUBSTITUTE(E$1,"standard",""),"|Float",""),ChapterTable!$1:$1,0),0)*ChapterTable!$Q$17,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VLOOKUP($A37-ChapterTable!$Q$11,ChapterTable!$1:$1048576,MATCH("최종"&amp;SUBSTITUTE(SUBSTITUTE(E$1,"standard",""),"|Float",""),ChapterTable!$1:$1,0),0)*ChapterTable!$Q$14
    ),
  OFFSET(E37,-$B37+IF($L37,1,0),0)*
    (VLOOKUP(SUBSTITUTE(SUBSTITUTE(E$1,"standard",""),"|Float","")&amp;"인게임누적곱배수",ChapterTable!$S:$T,2,0)^C37
    +VLOOKUP(SUBSTITUTE(SUBSTITUTE(E$1,"standard",""),"|Float","")&amp;"인게임누적합배수",ChapterTable!$S:$T,2,0)*C37)
  )
  )
  )
)</f>
        <v>180</v>
      </c>
      <c r="F37" s="1">
        <f ca="1">IF(AND($A37=0,$B37=1),
    VLOOKUP(1,ChapterTable!$1:$1048576,MATCH("최종"&amp;SUBSTITUTE(SUBSTITUTE(F$1,"standard",""),"|Float",""),ChapterTable!$1:$1,0),0)*ChapterTable!$Q$17,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VLOOKUP($A37-ChapterTable!$Q$11,ChapterTable!$1:$1048576,MATCH("최종"&amp;SUBSTITUTE(SUBSTITUTE(F$1,"standard",""),"|Float",""),ChapterTable!$1:$1,0),0)*ChapterTable!$Q$14
    ),
  OFFSET(F37,-$B37+IF($L37,1,0),0)*
    (VLOOKUP(SUBSTITUTE(SUBSTITUTE(F$1,"standard",""),"|Float","")&amp;"인게임누적곱배수",ChapterTable!$S:$T,2,0)^D37
    +VLOOKUP(SUBSTITUTE(SUBSTITUTE(F$1,"standard",""),"|Float","")&amp;"인게임누적합배수",ChapterTable!$S:$T,2,0)*D37)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9.8000000000000007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IF(OR($L38=TRUE,$A38=0,MOD($A38,ChapterTable!$S$20)&lt;&gt;0),
MAX(0,INT(($B38+ChapterTable!$Q$26+VLOOKUP(SUBSTITUTE(C$1,"성장단계","")&amp;"단계오프셋",ChapterTable!$S:$T,2,0))/ChapterTable!$Q$23)),
MAX(0,INT(($B38+ChapterTable!$S$26+VLOOKUP(SUBSTITUTE(C$1,"성장단계","")&amp;"보스단계오프셋",ChapterTable!$S:$T,2,0))/ChapterTable!$S$23)))</f>
        <v>0</v>
      </c>
      <c r="D38">
        <f>IF(OR($L38=TRUE,$A38=0,MOD($A38,ChapterTable!$S$20)&lt;&gt;0),
MAX(0,INT(($B38+ChapterTable!$Q$26+VLOOKUP(SUBSTITUTE(D$1,"성장단계","")&amp;"단계오프셋",ChapterTable!$S:$T,2,0))/ChapterTable!$Q$23)),
MAX(0,INT(($B38+ChapterTable!$S$26+VLOOKUP(SUBSTITUTE(D$1,"성장단계","")&amp;"보스단계오프셋",ChapterTable!$S:$T,2,0))/ChapterTable!$S$23)))</f>
        <v>0</v>
      </c>
      <c r="E38" s="1">
        <f ca="1">IF(AND($A38=0,$B38=1),
    VLOOKUP(1,ChapterTable!$1:$1048576,MATCH("최종"&amp;SUBSTITUTE(SUBSTITUTE(E$1,"standard",""),"|Float",""),ChapterTable!$1:$1,0),0)*ChapterTable!$Q$17,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VLOOKUP($A38-ChapterTable!$Q$11,ChapterTable!$1:$1048576,MATCH("최종"&amp;SUBSTITUTE(SUBSTITUTE(E$1,"standard",""),"|Float",""),ChapterTable!$1:$1,0),0)*ChapterTable!$Q$14
    ),
  OFFSET(E38,-$B38+IF($L38,1,0),0)*
    (VLOOKUP(SUBSTITUTE(SUBSTITUTE(E$1,"standard",""),"|Float","")&amp;"인게임누적곱배수",ChapterTable!$S:$T,2,0)^C38
    +VLOOKUP(SUBSTITUTE(SUBSTITUTE(E$1,"standard",""),"|Float","")&amp;"인게임누적합배수",ChapterTable!$S:$T,2,0)*C38)
  )
  )
  )
)</f>
        <v>180</v>
      </c>
      <c r="F38" s="1">
        <f ca="1">IF(AND($A38=0,$B38=1),
    VLOOKUP(1,ChapterTable!$1:$1048576,MATCH("최종"&amp;SUBSTITUTE(SUBSTITUTE(F$1,"standard",""),"|Float",""),ChapterTable!$1:$1,0),0)*ChapterTable!$Q$17,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VLOOKUP($A38-ChapterTable!$Q$11,ChapterTable!$1:$1048576,MATCH("최종"&amp;SUBSTITUTE(SUBSTITUTE(F$1,"standard",""),"|Float",""),ChapterTable!$1:$1,0),0)*ChapterTable!$Q$14
    ),
  OFFSET(F38,-$B38+IF($L38,1,0),0)*
    (VLOOKUP(SUBSTITUTE(SUBSTITUTE(F$1,"standard",""),"|Float","")&amp;"인게임누적곱배수",ChapterTable!$S:$T,2,0)^D38
    +VLOOKUP(SUBSTITUTE(SUBSTITUTE(F$1,"standard",""),"|Float","")&amp;"인게임누적합배수",ChapterTable!$S:$T,2,0)*D38)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9.8000000000000007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IF(OR($L39=TRUE,$A39=0,MOD($A39,ChapterTable!$S$20)&lt;&gt;0),
MAX(0,INT(($B39+ChapterTable!$Q$26+VLOOKUP(SUBSTITUTE(C$1,"성장단계","")&amp;"단계오프셋",ChapterTable!$S:$T,2,0))/ChapterTable!$Q$23)),
MAX(0,INT(($B39+ChapterTable!$S$26+VLOOKUP(SUBSTITUTE(C$1,"성장단계","")&amp;"보스단계오프셋",ChapterTable!$S:$T,2,0))/ChapterTable!$S$23)))</f>
        <v>1</v>
      </c>
      <c r="D39">
        <f>IF(OR($L39=TRUE,$A39=0,MOD($A39,ChapterTable!$S$20)&lt;&gt;0),
MAX(0,INT(($B39+ChapterTable!$Q$26+VLOOKUP(SUBSTITUTE(D$1,"성장단계","")&amp;"단계오프셋",ChapterTable!$S:$T,2,0))/ChapterTable!$Q$23)),
MAX(0,INT(($B39+ChapterTable!$S$26+VLOOKUP(SUBSTITUTE(D$1,"성장단계","")&amp;"보스단계오프셋",ChapterTable!$S:$T,2,0))/ChapterTable!$S$23)))</f>
        <v>0</v>
      </c>
      <c r="E39" s="1">
        <f ca="1">IF(AND($A39=0,$B39=1),
    VLOOKUP(1,ChapterTable!$1:$1048576,MATCH("최종"&amp;SUBSTITUTE(SUBSTITUTE(E$1,"standard",""),"|Float",""),ChapterTable!$1:$1,0),0)*ChapterTable!$Q$17,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VLOOKUP($A39-ChapterTable!$Q$11,ChapterTable!$1:$1048576,MATCH("최종"&amp;SUBSTITUTE(SUBSTITUTE(E$1,"standard",""),"|Float",""),ChapterTable!$1:$1,0),0)*ChapterTable!$Q$14
    ),
  OFFSET(E39,-$B39+IF($L39,1,0),0)*
    (VLOOKUP(SUBSTITUTE(SUBSTITUTE(E$1,"standard",""),"|Float","")&amp;"인게임누적곱배수",ChapterTable!$S:$T,2,0)^C39
    +VLOOKUP(SUBSTITUTE(SUBSTITUTE(E$1,"standard",""),"|Float","")&amp;"인게임누적합배수",ChapterTable!$S:$T,2,0)*C39)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VLOOKUP(1,ChapterTable!$1:$1048576,MATCH("최종"&amp;SUBSTITUTE(SUBSTITUTE(F$1,"standard",""),"|Float",""),ChapterTable!$1:$1,0),0)*ChapterTable!$Q$17,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VLOOKUP($A39-ChapterTable!$Q$11,ChapterTable!$1:$1048576,MATCH("최종"&amp;SUBSTITUTE(SUBSTITUTE(F$1,"standard",""),"|Float",""),ChapterTable!$1:$1,0),0)*ChapterTable!$Q$14
    ),
  OFFSET(F39,-$B39+IF($L39,1,0),0)*
    (VLOOKUP(SUBSTITUTE(SUBSTITUTE(F$1,"standard",""),"|Float","")&amp;"인게임누적곱배수",ChapterTable!$S:$T,2,0)^D39
    +VLOOKUP(SUBSTITUTE(SUBSTITUTE(F$1,"standard",""),"|Float","")&amp;"인게임누적합배수",ChapterTable!$S:$T,2,0)*D39)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9.8000000000000007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IF(OR($L40=TRUE,$A40=0,MOD($A40,ChapterTable!$S$20)&lt;&gt;0),
MAX(0,INT(($B40+ChapterTable!$Q$26+VLOOKUP(SUBSTITUTE(C$1,"성장단계","")&amp;"단계오프셋",ChapterTable!$S:$T,2,0))/ChapterTable!$Q$23)),
MAX(0,INT(($B40+ChapterTable!$S$26+VLOOKUP(SUBSTITUTE(C$1,"성장단계","")&amp;"보스단계오프셋",ChapterTable!$S:$T,2,0))/ChapterTable!$S$23)))</f>
        <v>1</v>
      </c>
      <c r="D40">
        <f>IF(OR($L40=TRUE,$A40=0,MOD($A40,ChapterTable!$S$20)&lt;&gt;0),
MAX(0,INT(($B40+ChapterTable!$Q$26+VLOOKUP(SUBSTITUTE(D$1,"성장단계","")&amp;"단계오프셋",ChapterTable!$S:$T,2,0))/ChapterTable!$Q$23)),
MAX(0,INT(($B40+ChapterTable!$S$26+VLOOKUP(SUBSTITUTE(D$1,"성장단계","")&amp;"보스단계오프셋",ChapterTable!$S:$T,2,0))/ChapterTable!$S$23)))</f>
        <v>0</v>
      </c>
      <c r="E40" s="1">
        <f ca="1">IF(AND($A40=0,$B40=1),
    VLOOKUP(1,ChapterTable!$1:$1048576,MATCH("최종"&amp;SUBSTITUTE(SUBSTITUTE(E$1,"standard",""),"|Float",""),ChapterTable!$1:$1,0),0)*ChapterTable!$Q$17,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VLOOKUP($A40-ChapterTable!$Q$11,ChapterTable!$1:$1048576,MATCH("최종"&amp;SUBSTITUTE(SUBSTITUTE(E$1,"standard",""),"|Float",""),ChapterTable!$1:$1,0),0)*ChapterTable!$Q$14
    ),
  OFFSET(E40,-$B40+IF($L40,1,0),0)*
    (VLOOKUP(SUBSTITUTE(SUBSTITUTE(E$1,"standard",""),"|Float","")&amp;"인게임누적곱배수",ChapterTable!$S:$T,2,0)^C40
    +VLOOKUP(SUBSTITUTE(SUBSTITUTE(E$1,"standard",""),"|Float","")&amp;"인게임누적합배수",ChapterTable!$S:$T,2,0)*C40)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VLOOKUP(1,ChapterTable!$1:$1048576,MATCH("최종"&amp;SUBSTITUTE(SUBSTITUTE(F$1,"standard",""),"|Float",""),ChapterTable!$1:$1,0),0)*ChapterTable!$Q$17,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VLOOKUP($A40-ChapterTable!$Q$11,ChapterTable!$1:$1048576,MATCH("최종"&amp;SUBSTITUTE(SUBSTITUTE(F$1,"standard",""),"|Float",""),ChapterTable!$1:$1,0),0)*ChapterTable!$Q$14
    ),
  OFFSET(F40,-$B40+IF($L40,1,0),0)*
    (VLOOKUP(SUBSTITUTE(SUBSTITUTE(F$1,"standard",""),"|Float","")&amp;"인게임누적곱배수",ChapterTable!$S:$T,2,0)^D40
    +VLOOKUP(SUBSTITUTE(SUBSTITUTE(F$1,"standard",""),"|Float","")&amp;"인게임누적합배수",ChapterTable!$S:$T,2,0)*D40)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9.8000000000000007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IF(OR($L41=TRUE,$A41=0,MOD($A41,ChapterTable!$S$20)&lt;&gt;0),
MAX(0,INT(($B41+ChapterTable!$Q$26+VLOOKUP(SUBSTITUTE(C$1,"성장단계","")&amp;"단계오프셋",ChapterTable!$S:$T,2,0))/ChapterTable!$Q$23)),
MAX(0,INT(($B41+ChapterTable!$S$26+VLOOKUP(SUBSTITUTE(C$1,"성장단계","")&amp;"보스단계오프셋",ChapterTable!$S:$T,2,0))/ChapterTable!$S$23)))</f>
        <v>1</v>
      </c>
      <c r="D41">
        <f>IF(OR($L41=TRUE,$A41=0,MOD($A41,ChapterTable!$S$20)&lt;&gt;0),
MAX(0,INT(($B41+ChapterTable!$Q$26+VLOOKUP(SUBSTITUTE(D$1,"성장단계","")&amp;"단계오프셋",ChapterTable!$S:$T,2,0))/ChapterTable!$Q$23)),
MAX(0,INT(($B41+ChapterTable!$S$26+VLOOKUP(SUBSTITUTE(D$1,"성장단계","")&amp;"보스단계오프셋",ChapterTable!$S:$T,2,0))/ChapterTable!$S$23)))</f>
        <v>0</v>
      </c>
      <c r="E41" s="1">
        <f ca="1">IF(AND($A41=0,$B41=1),
    VLOOKUP(1,ChapterTable!$1:$1048576,MATCH("최종"&amp;SUBSTITUTE(SUBSTITUTE(E$1,"standard",""),"|Float",""),ChapterTable!$1:$1,0),0)*ChapterTable!$Q$17,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VLOOKUP($A41-ChapterTable!$Q$11,ChapterTable!$1:$1048576,MATCH("최종"&amp;SUBSTITUTE(SUBSTITUTE(E$1,"standard",""),"|Float",""),ChapterTable!$1:$1,0),0)*ChapterTable!$Q$14
    ),
  OFFSET(E41,-$B41+IF($L41,1,0),0)*
    (VLOOKUP(SUBSTITUTE(SUBSTITUTE(E$1,"standard",""),"|Float","")&amp;"인게임누적곱배수",ChapterTable!$S:$T,2,0)^C41
    +VLOOKUP(SUBSTITUTE(SUBSTITUTE(E$1,"standard",""),"|Float","")&amp;"인게임누적합배수",ChapterTable!$S:$T,2,0)*C41)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VLOOKUP(1,ChapterTable!$1:$1048576,MATCH("최종"&amp;SUBSTITUTE(SUBSTITUTE(F$1,"standard",""),"|Float",""),ChapterTable!$1:$1,0),0)*ChapterTable!$Q$17,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VLOOKUP($A41-ChapterTable!$Q$11,ChapterTable!$1:$1048576,MATCH("최종"&amp;SUBSTITUTE(SUBSTITUTE(F$1,"standard",""),"|Float",""),ChapterTable!$1:$1,0),0)*ChapterTable!$Q$14
    ),
  OFFSET(F41,-$B41+IF($L41,1,0),0)*
    (VLOOKUP(SUBSTITUTE(SUBSTITUTE(F$1,"standard",""),"|Float","")&amp;"인게임누적곱배수",ChapterTable!$S:$T,2,0)^D41
    +VLOOKUP(SUBSTITUTE(SUBSTITUTE(F$1,"standard",""),"|Float","")&amp;"인게임누적합배수",ChapterTable!$S:$T,2,0)*D41)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294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9.8000000000000007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IF(OR($L42=TRUE,$A42=0,MOD($A42,ChapterTable!$S$20)&lt;&gt;0),
MAX(0,INT(($B42+ChapterTable!$Q$26+VLOOKUP(SUBSTITUTE(C$1,"성장단계","")&amp;"단계오프셋",ChapterTable!$S:$T,2,0))/ChapterTable!$Q$23)),
MAX(0,INT(($B42+ChapterTable!$S$26+VLOOKUP(SUBSTITUTE(C$1,"성장단계","")&amp;"보스단계오프셋",ChapterTable!$S:$T,2,0))/ChapterTable!$S$23)))</f>
        <v>1</v>
      </c>
      <c r="D42">
        <f>IF(OR($L42=TRUE,$A42=0,MOD($A42,ChapterTable!$S$20)&lt;&gt;0),
MAX(0,INT(($B42+ChapterTable!$Q$26+VLOOKUP(SUBSTITUTE(D$1,"성장단계","")&amp;"단계오프셋",ChapterTable!$S:$T,2,0))/ChapterTable!$Q$23)),
MAX(0,INT(($B42+ChapterTable!$S$26+VLOOKUP(SUBSTITUTE(D$1,"성장단계","")&amp;"보스단계오프셋",ChapterTable!$S:$T,2,0))/ChapterTable!$S$23)))</f>
        <v>0</v>
      </c>
      <c r="E42" s="1">
        <f ca="1">IF(AND($A42=0,$B42=1),
    VLOOKUP(1,ChapterTable!$1:$1048576,MATCH("최종"&amp;SUBSTITUTE(SUBSTITUTE(E$1,"standard",""),"|Float",""),ChapterTable!$1:$1,0),0)*ChapterTable!$Q$17,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VLOOKUP($A42-ChapterTable!$Q$11,ChapterTable!$1:$1048576,MATCH("최종"&amp;SUBSTITUTE(SUBSTITUTE(E$1,"standard",""),"|Float",""),ChapterTable!$1:$1,0),0)*ChapterTable!$Q$14
    ),
  OFFSET(E42,-$B42+IF($L42,1,0),0)*
    (VLOOKUP(SUBSTITUTE(SUBSTITUTE(E$1,"standard",""),"|Float","")&amp;"인게임누적곱배수",ChapterTable!$S:$T,2,0)^C42
    +VLOOKUP(SUBSTITUTE(SUBSTITUTE(E$1,"standard",""),"|Float","")&amp;"인게임누적합배수",ChapterTable!$S:$T,2,0)*C42)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VLOOKUP(1,ChapterTable!$1:$1048576,MATCH("최종"&amp;SUBSTITUTE(SUBSTITUTE(F$1,"standard",""),"|Float",""),ChapterTable!$1:$1,0),0)*ChapterTable!$Q$17,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VLOOKUP($A42-ChapterTable!$Q$11,ChapterTable!$1:$1048576,MATCH("최종"&amp;SUBSTITUTE(SUBSTITUTE(F$1,"standard",""),"|Float",""),ChapterTable!$1:$1,0),0)*ChapterTable!$Q$14
    ),
  OFFSET(F42,-$B42+IF($L42,1,0),0)*
    (VLOOKUP(SUBSTITUTE(SUBSTITUTE(F$1,"standard",""),"|Float","")&amp;"인게임누적곱배수",ChapterTable!$S:$T,2,0)^D42
    +VLOOKUP(SUBSTITUTE(SUBSTITUTE(F$1,"standard",""),"|Float","")&amp;"인게임누적합배수",ChapterTable!$S:$T,2,0)*D42)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9.8000000000000007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IF(OR($L43=TRUE,$A43=0,MOD($A43,ChapterTable!$S$20)&lt;&gt;0),
MAX(0,INT(($B43+ChapterTable!$Q$26+VLOOKUP(SUBSTITUTE(C$1,"성장단계","")&amp;"단계오프셋",ChapterTable!$S:$T,2,0))/ChapterTable!$Q$23)),
MAX(0,INT(($B43+ChapterTable!$S$26+VLOOKUP(SUBSTITUTE(C$1,"성장단계","")&amp;"보스단계오프셋",ChapterTable!$S:$T,2,0))/ChapterTable!$S$23)))</f>
        <v>1</v>
      </c>
      <c r="D43">
        <f>IF(OR($L43=TRUE,$A43=0,MOD($A43,ChapterTable!$S$20)&lt;&gt;0),
MAX(0,INT(($B43+ChapterTable!$Q$26+VLOOKUP(SUBSTITUTE(D$1,"성장단계","")&amp;"단계오프셋",ChapterTable!$S:$T,2,0))/ChapterTable!$Q$23)),
MAX(0,INT(($B43+ChapterTable!$S$26+VLOOKUP(SUBSTITUTE(D$1,"성장단계","")&amp;"보스단계오프셋",ChapterTable!$S:$T,2,0))/ChapterTable!$S$23)))</f>
        <v>0</v>
      </c>
      <c r="E43" s="1">
        <f ca="1">IF(AND($A43=0,$B43=1),
    VLOOKUP(1,ChapterTable!$1:$1048576,MATCH("최종"&amp;SUBSTITUTE(SUBSTITUTE(E$1,"standard",""),"|Float",""),ChapterTable!$1:$1,0),0)*ChapterTable!$Q$17,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VLOOKUP($A43-ChapterTable!$Q$11,ChapterTable!$1:$1048576,MATCH("최종"&amp;SUBSTITUTE(SUBSTITUTE(E$1,"standard",""),"|Float",""),ChapterTable!$1:$1,0),0)*ChapterTable!$Q$14
    ),
  OFFSET(E43,-$B43+IF($L43,1,0),0)*
    (VLOOKUP(SUBSTITUTE(SUBSTITUTE(E$1,"standard",""),"|Float","")&amp;"인게임누적곱배수",ChapterTable!$S:$T,2,0)^C43
    +VLOOKUP(SUBSTITUTE(SUBSTITUTE(E$1,"standard",""),"|Float","")&amp;"인게임누적합배수",ChapterTable!$S:$T,2,0)*C43)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VLOOKUP(1,ChapterTable!$1:$1048576,MATCH("최종"&amp;SUBSTITUTE(SUBSTITUTE(F$1,"standard",""),"|Float",""),ChapterTable!$1:$1,0),0)*ChapterTable!$Q$17,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VLOOKUP($A43-ChapterTable!$Q$11,ChapterTable!$1:$1048576,MATCH("최종"&amp;SUBSTITUTE(SUBSTITUTE(F$1,"standard",""),"|Float",""),ChapterTable!$1:$1,0),0)*ChapterTable!$Q$14
    ),
  OFFSET(F43,-$B43+IF($L43,1,0),0)*
    (VLOOKUP(SUBSTITUTE(SUBSTITUTE(F$1,"standard",""),"|Float","")&amp;"인게임누적곱배수",ChapterTable!$S:$T,2,0)^D43
    +VLOOKUP(SUBSTITUTE(SUBSTITUTE(F$1,"standard",""),"|Float","")&amp;"인게임누적합배수",ChapterTable!$S:$T,2,0)*D43)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IF(OR($L44=TRUE,$A44=0,MOD($A44,ChapterTable!$S$20)&lt;&gt;0),
MAX(0,INT(($B44+ChapterTable!$Q$26+VLOOKUP(SUBSTITUTE(C$1,"성장단계","")&amp;"단계오프셋",ChapterTable!$S:$T,2,0))/ChapterTable!$Q$23)),
MAX(0,INT(($B44+ChapterTable!$S$26+VLOOKUP(SUBSTITUTE(C$1,"성장단계","")&amp;"보스단계오프셋",ChapterTable!$S:$T,2,0))/ChapterTable!$S$23)))</f>
        <v>1</v>
      </c>
      <c r="D44">
        <f>IF(OR($L44=TRUE,$A44=0,MOD($A44,ChapterTable!$S$20)&lt;&gt;0),
MAX(0,INT(($B44+ChapterTable!$Q$26+VLOOKUP(SUBSTITUTE(D$1,"성장단계","")&amp;"단계오프셋",ChapterTable!$S:$T,2,0))/ChapterTable!$Q$23)),
MAX(0,INT(($B44+ChapterTable!$S$26+VLOOKUP(SUBSTITUTE(D$1,"성장단계","")&amp;"보스단계오프셋",ChapterTable!$S:$T,2,0))/ChapterTable!$S$23)))</f>
        <v>1</v>
      </c>
      <c r="E44" s="1">
        <f ca="1">IF(AND($A44=0,$B44=1),
    VLOOKUP(1,ChapterTable!$1:$1048576,MATCH("최종"&amp;SUBSTITUTE(SUBSTITUTE(E$1,"standard",""),"|Float",""),ChapterTable!$1:$1,0),0)*ChapterTable!$Q$17,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VLOOKUP($A44-ChapterTable!$Q$11,ChapterTable!$1:$1048576,MATCH("최종"&amp;SUBSTITUTE(SUBSTITUTE(E$1,"standard",""),"|Float",""),ChapterTable!$1:$1,0),0)*ChapterTable!$Q$14
    ),
  OFFSET(E44,-$B44+IF($L44,1,0),0)*
    (VLOOKUP(SUBSTITUTE(SUBSTITUTE(E$1,"standard",""),"|Float","")&amp;"인게임누적곱배수",ChapterTable!$S:$T,2,0)^C44
    +VLOOKUP(SUBSTITUTE(SUBSTITUTE(E$1,"standard",""),"|Float","")&amp;"인게임누적합배수",ChapterTable!$S:$T,2,0)*C44)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VLOOKUP(1,ChapterTable!$1:$1048576,MATCH("최종"&amp;SUBSTITUTE(SUBSTITUTE(F$1,"standard",""),"|Float",""),ChapterTable!$1:$1,0),0)*ChapterTable!$Q$17,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VLOOKUP($A44-ChapterTable!$Q$11,ChapterTable!$1:$1048576,MATCH("최종"&amp;SUBSTITUTE(SUBSTITUTE(F$1,"standard",""),"|Float",""),ChapterTable!$1:$1,0),0)*ChapterTable!$Q$14
    ),
  OFFSET(F44,-$B44+IF($L44,1,0),0)*
    (VLOOKUP(SUBSTITUTE(SUBSTITUTE(F$1,"standard",""),"|Float","")&amp;"인게임누적곱배수",ChapterTable!$S:$T,2,0)^D44
    +VLOOKUP(SUBSTITUTE(SUBSTITUTE(F$1,"standard",""),"|Float","")&amp;"인게임누적합배수",ChapterTable!$S:$T,2,0)*D44)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1002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9.8000000000000007</v>
      </c>
      <c r="AH44">
        <v>0.8</v>
      </c>
    </row>
    <row r="45" spans="1:34" x14ac:dyDescent="0.3">
      <c r="A45">
        <v>1</v>
      </c>
      <c r="B45">
        <v>12</v>
      </c>
      <c r="C45">
        <f>IF(OR($L45=TRUE,$A45=0,MOD($A45,ChapterTable!$S$20)&lt;&gt;0),
MAX(0,INT(($B45+ChapterTable!$Q$26+VLOOKUP(SUBSTITUTE(C$1,"성장단계","")&amp;"단계오프셋",ChapterTable!$S:$T,2,0))/ChapterTable!$Q$23)),
MAX(0,INT(($B45+ChapterTable!$S$26+VLOOKUP(SUBSTITUTE(C$1,"성장단계","")&amp;"보스단계오프셋",ChapterTable!$S:$T,2,0))/ChapterTable!$S$23)))</f>
        <v>1</v>
      </c>
      <c r="D45">
        <f>IF(OR($L45=TRUE,$A45=0,MOD($A45,ChapterTable!$S$20)&lt;&gt;0),
MAX(0,INT(($B45+ChapterTable!$Q$26+VLOOKUP(SUBSTITUTE(D$1,"성장단계","")&amp;"단계오프셋",ChapterTable!$S:$T,2,0))/ChapterTable!$Q$23)),
MAX(0,INT(($B45+ChapterTable!$S$26+VLOOKUP(SUBSTITUTE(D$1,"성장단계","")&amp;"보스단계오프셋",ChapterTable!$S:$T,2,0))/ChapterTable!$S$23)))</f>
        <v>1</v>
      </c>
      <c r="E45" s="1">
        <f ca="1">IF(AND($A45=0,$B45=1),
    VLOOKUP(1,ChapterTable!$1:$1048576,MATCH("최종"&amp;SUBSTITUTE(SUBSTITUTE(E$1,"standard",""),"|Float",""),ChapterTable!$1:$1,0),0)*ChapterTable!$Q$17,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VLOOKUP($A45-ChapterTable!$Q$11,ChapterTable!$1:$1048576,MATCH("최종"&amp;SUBSTITUTE(SUBSTITUTE(E$1,"standard",""),"|Float",""),ChapterTable!$1:$1,0),0)*ChapterTable!$Q$14
    ),
  OFFSET(E45,-$B45+IF($L45,1,0),0)*
    (VLOOKUP(SUBSTITUTE(SUBSTITUTE(E$1,"standard",""),"|Float","")&amp;"인게임누적곱배수",ChapterTable!$S:$T,2,0)^C45
    +VLOOKUP(SUBSTITUTE(SUBSTITUTE(E$1,"standard",""),"|Float","")&amp;"인게임누적합배수",ChapterTable!$S:$T,2,0)*C45)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VLOOKUP(1,ChapterTable!$1:$1048576,MATCH("최종"&amp;SUBSTITUTE(SUBSTITUTE(F$1,"standard",""),"|Float",""),ChapterTable!$1:$1,0),0)*ChapterTable!$Q$17,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VLOOKUP($A45-ChapterTable!$Q$11,ChapterTable!$1:$1048576,MATCH("최종"&amp;SUBSTITUTE(SUBSTITUTE(F$1,"standard",""),"|Float",""),ChapterTable!$1:$1,0),0)*ChapterTable!$Q$14
    ),
  OFFSET(F45,-$B45+IF($L45,1,0),0)*
    (VLOOKUP(SUBSTITUTE(SUBSTITUTE(F$1,"standard",""),"|Float","")&amp;"인게임누적곱배수",ChapterTable!$S:$T,2,0)^D45
    +VLOOKUP(SUBSTITUTE(SUBSTITUTE(F$1,"standard",""),"|Float","")&amp;"인게임누적합배수",ChapterTable!$S:$T,2,0)*D45)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321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1002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9.8000000000000007</v>
      </c>
      <c r="AH45">
        <v>0.8</v>
      </c>
    </row>
    <row r="46" spans="1:34" x14ac:dyDescent="0.3">
      <c r="A46">
        <v>1</v>
      </c>
      <c r="B46">
        <v>13</v>
      </c>
      <c r="C46">
        <f>IF(OR($L46=TRUE,$A46=0,MOD($A46,ChapterTable!$S$20)&lt;&gt;0),
MAX(0,INT(($B46+ChapterTable!$Q$26+VLOOKUP(SUBSTITUTE(C$1,"성장단계","")&amp;"단계오프셋",ChapterTable!$S:$T,2,0))/ChapterTable!$Q$23)),
MAX(0,INT(($B46+ChapterTable!$S$26+VLOOKUP(SUBSTITUTE(C$1,"성장단계","")&amp;"보스단계오프셋",ChapterTable!$S:$T,2,0))/ChapterTable!$S$23)))</f>
        <v>1</v>
      </c>
      <c r="D46">
        <f>IF(OR($L46=TRUE,$A46=0,MOD($A46,ChapterTable!$S$20)&lt;&gt;0),
MAX(0,INT(($B46+ChapterTable!$Q$26+VLOOKUP(SUBSTITUTE(D$1,"성장단계","")&amp;"단계오프셋",ChapterTable!$S:$T,2,0))/ChapterTable!$Q$23)),
MAX(0,INT(($B46+ChapterTable!$S$26+VLOOKUP(SUBSTITUTE(D$1,"성장단계","")&amp;"보스단계오프셋",ChapterTable!$S:$T,2,0))/ChapterTable!$S$23)))</f>
        <v>1</v>
      </c>
      <c r="E46" s="1">
        <f ca="1">IF(AND($A46=0,$B46=1),
    VLOOKUP(1,ChapterTable!$1:$1048576,MATCH("최종"&amp;SUBSTITUTE(SUBSTITUTE(E$1,"standard",""),"|Float",""),ChapterTable!$1:$1,0),0)*ChapterTable!$Q$17,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VLOOKUP($A46-ChapterTable!$Q$11,ChapterTable!$1:$1048576,MATCH("최종"&amp;SUBSTITUTE(SUBSTITUTE(E$1,"standard",""),"|Float",""),ChapterTable!$1:$1,0),0)*ChapterTable!$Q$14
    ),
  OFFSET(E46,-$B46+IF($L46,1,0),0)*
    (VLOOKUP(SUBSTITUTE(SUBSTITUTE(E$1,"standard",""),"|Float","")&amp;"인게임누적곱배수",ChapterTable!$S:$T,2,0)^C46
    +VLOOKUP(SUBSTITUTE(SUBSTITUTE(E$1,"standard",""),"|Float","")&amp;"인게임누적합배수",ChapterTable!$S:$T,2,0)*C46)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VLOOKUP(1,ChapterTable!$1:$1048576,MATCH("최종"&amp;SUBSTITUTE(SUBSTITUTE(F$1,"standard",""),"|Float",""),ChapterTable!$1:$1,0),0)*ChapterTable!$Q$17,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VLOOKUP($A46-ChapterTable!$Q$11,ChapterTable!$1:$1048576,MATCH("최종"&amp;SUBSTITUTE(SUBSTITUTE(F$1,"standard",""),"|Float",""),ChapterTable!$1:$1,0),0)*ChapterTable!$Q$14
    ),
  OFFSET(F46,-$B46+IF($L46,1,0),0)*
    (VLOOKUP(SUBSTITUTE(SUBSTITUTE(F$1,"standard",""),"|Float","")&amp;"인게임누적곱배수",ChapterTable!$S:$T,2,0)^D46
    +VLOOKUP(SUBSTITUTE(SUBSTITUTE(F$1,"standard",""),"|Float","")&amp;"인게임누적합배수",ChapterTable!$S:$T,2,0)*D46)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323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1002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9.8000000000000007</v>
      </c>
      <c r="AH46">
        <v>0.8</v>
      </c>
    </row>
    <row r="47" spans="1:34" x14ac:dyDescent="0.3">
      <c r="A47">
        <v>1</v>
      </c>
      <c r="B47">
        <v>14</v>
      </c>
      <c r="C47">
        <f>IF(OR($L47=TRUE,$A47=0,MOD($A47,ChapterTable!$S$20)&lt;&gt;0),
MAX(0,INT(($B47+ChapterTable!$Q$26+VLOOKUP(SUBSTITUTE(C$1,"성장단계","")&amp;"단계오프셋",ChapterTable!$S:$T,2,0))/ChapterTable!$Q$23)),
MAX(0,INT(($B47+ChapterTable!$S$26+VLOOKUP(SUBSTITUTE(C$1,"성장단계","")&amp;"보스단계오프셋",ChapterTable!$S:$T,2,0))/ChapterTable!$S$23)))</f>
        <v>1</v>
      </c>
      <c r="D47">
        <f>IF(OR($L47=TRUE,$A47=0,MOD($A47,ChapterTable!$S$20)&lt;&gt;0),
MAX(0,INT(($B47+ChapterTable!$Q$26+VLOOKUP(SUBSTITUTE(D$1,"성장단계","")&amp;"단계오프셋",ChapterTable!$S:$T,2,0))/ChapterTable!$Q$23)),
MAX(0,INT(($B47+ChapterTable!$S$26+VLOOKUP(SUBSTITUTE(D$1,"성장단계","")&amp;"보스단계오프셋",ChapterTable!$S:$T,2,0))/ChapterTable!$S$23)))</f>
        <v>1</v>
      </c>
      <c r="E47" s="1">
        <f ca="1">IF(AND($A47=0,$B47=1),
    VLOOKUP(1,ChapterTable!$1:$1048576,MATCH("최종"&amp;SUBSTITUTE(SUBSTITUTE(E$1,"standard",""),"|Float",""),ChapterTable!$1:$1,0),0)*ChapterTable!$Q$17,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VLOOKUP($A47-ChapterTable!$Q$11,ChapterTable!$1:$1048576,MATCH("최종"&amp;SUBSTITUTE(SUBSTITUTE(E$1,"standard",""),"|Float",""),ChapterTable!$1:$1,0),0)*ChapterTable!$Q$14
    ),
  OFFSET(E47,-$B47+IF($L47,1,0),0)*
    (VLOOKUP(SUBSTITUTE(SUBSTITUTE(E$1,"standard",""),"|Float","")&amp;"인게임누적곱배수",ChapterTable!$S:$T,2,0)^C47
    +VLOOKUP(SUBSTITUTE(SUBSTITUTE(E$1,"standard",""),"|Float","")&amp;"인게임누적합배수",ChapterTable!$S:$T,2,0)*C47)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VLOOKUP(1,ChapterTable!$1:$1048576,MATCH("최종"&amp;SUBSTITUTE(SUBSTITUTE(F$1,"standard",""),"|Float",""),ChapterTable!$1:$1,0),0)*ChapterTable!$Q$17,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VLOOKUP($A47-ChapterTable!$Q$11,ChapterTable!$1:$1048576,MATCH("최종"&amp;SUBSTITUTE(SUBSTITUTE(F$1,"standard",""),"|Float",""),ChapterTable!$1:$1,0),0)*ChapterTable!$Q$14
    ),
  OFFSET(F47,-$B47+IF($L47,1,0),0)*
    (VLOOKUP(SUBSTITUTE(SUBSTITUTE(F$1,"standard",""),"|Float","")&amp;"인게임누적곱배수",ChapterTable!$S:$T,2,0)^D47
    +VLOOKUP(SUBSTITUTE(SUBSTITUTE(F$1,"standard",""),"|Float","")&amp;"인게임누적합배수",ChapterTable!$S:$T,2,0)*D47)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1002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9.8000000000000007</v>
      </c>
      <c r="AH47">
        <v>0.8</v>
      </c>
    </row>
    <row r="48" spans="1:34" x14ac:dyDescent="0.3">
      <c r="A48">
        <v>1</v>
      </c>
      <c r="B48">
        <v>15</v>
      </c>
      <c r="C48">
        <f>IF(OR($L48=TRUE,$A48=0,MOD($A48,ChapterTable!$S$20)&lt;&gt;0),
MAX(0,INT(($B48+ChapterTable!$Q$26+VLOOKUP(SUBSTITUTE(C$1,"성장단계","")&amp;"단계오프셋",ChapterTable!$S:$T,2,0))/ChapterTable!$Q$23)),
MAX(0,INT(($B48+ChapterTable!$S$26+VLOOKUP(SUBSTITUTE(C$1,"성장단계","")&amp;"보스단계오프셋",ChapterTable!$S:$T,2,0))/ChapterTable!$S$23)))</f>
        <v>1</v>
      </c>
      <c r="D48">
        <f>IF(OR($L48=TRUE,$A48=0,MOD($A48,ChapterTable!$S$20)&lt;&gt;0),
MAX(0,INT(($B48+ChapterTable!$Q$26+VLOOKUP(SUBSTITUTE(D$1,"성장단계","")&amp;"단계오프셋",ChapterTable!$S:$T,2,0))/ChapterTable!$Q$23)),
MAX(0,INT(($B48+ChapterTable!$S$26+VLOOKUP(SUBSTITUTE(D$1,"성장단계","")&amp;"보스단계오프셋",ChapterTable!$S:$T,2,0))/ChapterTable!$S$23)))</f>
        <v>1</v>
      </c>
      <c r="E48" s="1">
        <f ca="1">IF(AND($A48=0,$B48=1),
    VLOOKUP(1,ChapterTable!$1:$1048576,MATCH("최종"&amp;SUBSTITUTE(SUBSTITUTE(E$1,"standard",""),"|Float",""),ChapterTable!$1:$1,0),0)*ChapterTable!$Q$17,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VLOOKUP($A48-ChapterTable!$Q$11,ChapterTable!$1:$1048576,MATCH("최종"&amp;SUBSTITUTE(SUBSTITUTE(E$1,"standard",""),"|Float",""),ChapterTable!$1:$1,0),0)*ChapterTable!$Q$14
    ),
  OFFSET(E48,-$B48+IF($L48,1,0),0)*
    (VLOOKUP(SUBSTITUTE(SUBSTITUTE(E$1,"standard",""),"|Float","")&amp;"인게임누적곱배수",ChapterTable!$S:$T,2,0)^C48
    +VLOOKUP(SUBSTITUTE(SUBSTITUTE(E$1,"standard",""),"|Float","")&amp;"인게임누적합배수",ChapterTable!$S:$T,2,0)*C48)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VLOOKUP(1,ChapterTable!$1:$1048576,MATCH("최종"&amp;SUBSTITUTE(SUBSTITUTE(F$1,"standard",""),"|Float",""),ChapterTable!$1:$1,0),0)*ChapterTable!$Q$17,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VLOOKUP($A48-ChapterTable!$Q$11,ChapterTable!$1:$1048576,MATCH("최종"&amp;SUBSTITUTE(SUBSTITUTE(F$1,"standard",""),"|Float",""),ChapterTable!$1:$1,0),0)*ChapterTable!$Q$14
    ),
  OFFSET(F48,-$B48+IF($L48,1,0),0)*
    (VLOOKUP(SUBSTITUTE(SUBSTITUTE(F$1,"standard",""),"|Float","")&amp;"인게임누적곱배수",ChapterTable!$S:$T,2,0)^D48
    +VLOOKUP(SUBSTITUTE(SUBSTITUTE(F$1,"standard",""),"|Float","")&amp;"인게임누적합배수",ChapterTable!$S:$T,2,0)*D48)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1002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9.8000000000000007</v>
      </c>
      <c r="AH48">
        <v>0.8</v>
      </c>
    </row>
    <row r="49" spans="1:34" x14ac:dyDescent="0.3">
      <c r="A49">
        <v>1</v>
      </c>
      <c r="B49">
        <v>16</v>
      </c>
      <c r="C49">
        <f>IF(OR($L49=TRUE,$A49=0,MOD($A49,ChapterTable!$S$20)&lt;&gt;0),
MAX(0,INT(($B49+ChapterTable!$Q$26+VLOOKUP(SUBSTITUTE(C$1,"성장단계","")&amp;"단계오프셋",ChapterTable!$S:$T,2,0))/ChapterTable!$Q$23)),
MAX(0,INT(($B49+ChapterTable!$S$26+VLOOKUP(SUBSTITUTE(C$1,"성장단계","")&amp;"보스단계오프셋",ChapterTable!$S:$T,2,0))/ChapterTable!$S$23)))</f>
        <v>2</v>
      </c>
      <c r="D49">
        <f>IF(OR($L49=TRUE,$A49=0,MOD($A49,ChapterTable!$S$20)&lt;&gt;0),
MAX(0,INT(($B49+ChapterTable!$Q$26+VLOOKUP(SUBSTITUTE(D$1,"성장단계","")&amp;"단계오프셋",ChapterTable!$S:$T,2,0))/ChapterTable!$Q$23)),
MAX(0,INT(($B49+ChapterTable!$S$26+VLOOKUP(SUBSTITUTE(D$1,"성장단계","")&amp;"보스단계오프셋",ChapterTable!$S:$T,2,0))/ChapterTable!$S$23)))</f>
        <v>1</v>
      </c>
      <c r="E49" s="1">
        <f ca="1">IF(AND($A49=0,$B49=1),
    VLOOKUP(1,ChapterTable!$1:$1048576,MATCH("최종"&amp;SUBSTITUTE(SUBSTITUTE(E$1,"standard",""),"|Float",""),ChapterTable!$1:$1,0),0)*ChapterTable!$Q$17,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VLOOKUP($A49-ChapterTable!$Q$11,ChapterTable!$1:$1048576,MATCH("최종"&amp;SUBSTITUTE(SUBSTITUTE(E$1,"standard",""),"|Float",""),ChapterTable!$1:$1,0),0)*ChapterTable!$Q$14
    ),
  OFFSET(E49,-$B49+IF($L49,1,0),0)*
    (VLOOKUP(SUBSTITUTE(SUBSTITUTE(E$1,"standard",""),"|Float","")&amp;"인게임누적곱배수",ChapterTable!$S:$T,2,0)^C49
    +VLOOKUP(SUBSTITUTE(SUBSTITUTE(E$1,"standard",""),"|Float","")&amp;"인게임누적합배수",ChapterTable!$S:$T,2,0)*C49)
  )
  )
  )
)</f>
        <v>306</v>
      </c>
      <c r="F49" s="1">
        <f ca="1">IF(AND($A49=0,$B49=1),
    VLOOKUP(1,ChapterTable!$1:$1048576,MATCH("최종"&amp;SUBSTITUTE(SUBSTITUTE(F$1,"standard",""),"|Float",""),ChapterTable!$1:$1,0),0)*ChapterTable!$Q$17,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VLOOKUP($A49-ChapterTable!$Q$11,ChapterTable!$1:$1048576,MATCH("최종"&amp;SUBSTITUTE(SUBSTITUTE(F$1,"standard",""),"|Float",""),ChapterTable!$1:$1,0),0)*ChapterTable!$Q$14
    ),
  OFFSET(F49,-$B49+IF($L49,1,0),0)*
    (VLOOKUP(SUBSTITUTE(SUBSTITUTE(F$1,"standard",""),"|Float","")&amp;"인게임누적곱배수",ChapterTable!$S:$T,2,0)^D49
    +VLOOKUP(SUBSTITUTE(SUBSTITUTE(F$1,"standard",""),"|Float","")&amp;"인게임누적합배수",ChapterTable!$S:$T,2,0)*D49)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1002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9.8000000000000007</v>
      </c>
      <c r="AH49">
        <v>0.8</v>
      </c>
    </row>
    <row r="50" spans="1:34" x14ac:dyDescent="0.3">
      <c r="A50">
        <v>1</v>
      </c>
      <c r="B50">
        <v>17</v>
      </c>
      <c r="C50">
        <f>IF(OR($L50=TRUE,$A50=0,MOD($A50,ChapterTable!$S$20)&lt;&gt;0),
MAX(0,INT(($B50+ChapterTable!$Q$26+VLOOKUP(SUBSTITUTE(C$1,"성장단계","")&amp;"단계오프셋",ChapterTable!$S:$T,2,0))/ChapterTable!$Q$23)),
MAX(0,INT(($B50+ChapterTable!$S$26+VLOOKUP(SUBSTITUTE(C$1,"성장단계","")&amp;"보스단계오프셋",ChapterTable!$S:$T,2,0))/ChapterTable!$S$23)))</f>
        <v>2</v>
      </c>
      <c r="D50">
        <f>IF(OR($L50=TRUE,$A50=0,MOD($A50,ChapterTable!$S$20)&lt;&gt;0),
MAX(0,INT(($B50+ChapterTable!$Q$26+VLOOKUP(SUBSTITUTE(D$1,"성장단계","")&amp;"단계오프셋",ChapterTable!$S:$T,2,0))/ChapterTable!$Q$23)),
MAX(0,INT(($B50+ChapterTable!$S$26+VLOOKUP(SUBSTITUTE(D$1,"성장단계","")&amp;"보스단계오프셋",ChapterTable!$S:$T,2,0))/ChapterTable!$S$23)))</f>
        <v>1</v>
      </c>
      <c r="E50" s="1">
        <f ca="1">IF(AND($A50=0,$B50=1),
    VLOOKUP(1,ChapterTable!$1:$1048576,MATCH("최종"&amp;SUBSTITUTE(SUBSTITUTE(E$1,"standard",""),"|Float",""),ChapterTable!$1:$1,0),0)*ChapterTable!$Q$17,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VLOOKUP($A50-ChapterTable!$Q$11,ChapterTable!$1:$1048576,MATCH("최종"&amp;SUBSTITUTE(SUBSTITUTE(E$1,"standard",""),"|Float",""),ChapterTable!$1:$1,0),0)*ChapterTable!$Q$14
    ),
  OFFSET(E50,-$B50+IF($L50,1,0),0)*
    (VLOOKUP(SUBSTITUTE(SUBSTITUTE(E$1,"standard",""),"|Float","")&amp;"인게임누적곱배수",ChapterTable!$S:$T,2,0)^C50
    +VLOOKUP(SUBSTITUTE(SUBSTITUTE(E$1,"standard",""),"|Float","")&amp;"인게임누적합배수",ChapterTable!$S:$T,2,0)*C50)
  )
  )
  )
)</f>
        <v>306</v>
      </c>
      <c r="F50" s="1">
        <f ca="1">IF(AND($A50=0,$B50=1),
    VLOOKUP(1,ChapterTable!$1:$1048576,MATCH("최종"&amp;SUBSTITUTE(SUBSTITUTE(F$1,"standard",""),"|Float",""),ChapterTable!$1:$1,0),0)*ChapterTable!$Q$17,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VLOOKUP($A50-ChapterTable!$Q$11,ChapterTable!$1:$1048576,MATCH("최종"&amp;SUBSTITUTE(SUBSTITUTE(F$1,"standard",""),"|Float",""),ChapterTable!$1:$1,0),0)*ChapterTable!$Q$14
    ),
  OFFSET(F50,-$B50+IF($L50,1,0),0)*
    (VLOOKUP(SUBSTITUTE(SUBSTITUTE(F$1,"standard",""),"|Float","")&amp;"인게임누적곱배수",ChapterTable!$S:$T,2,0)^D50
    +VLOOKUP(SUBSTITUTE(SUBSTITUTE(F$1,"standard",""),"|Float","")&amp;"인게임누적합배수",ChapterTable!$S:$T,2,0)*D50)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1002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9.8000000000000007</v>
      </c>
      <c r="AH50">
        <v>0.8</v>
      </c>
    </row>
    <row r="51" spans="1:34" x14ac:dyDescent="0.3">
      <c r="A51">
        <v>1</v>
      </c>
      <c r="B51">
        <v>18</v>
      </c>
      <c r="C51">
        <f>IF(OR($L51=TRUE,$A51=0,MOD($A51,ChapterTable!$S$20)&lt;&gt;0),
MAX(0,INT(($B51+ChapterTable!$Q$26+VLOOKUP(SUBSTITUTE(C$1,"성장단계","")&amp;"단계오프셋",ChapterTable!$S:$T,2,0))/ChapterTable!$Q$23)),
MAX(0,INT(($B51+ChapterTable!$S$26+VLOOKUP(SUBSTITUTE(C$1,"성장단계","")&amp;"보스단계오프셋",ChapterTable!$S:$T,2,0))/ChapterTable!$S$23)))</f>
        <v>2</v>
      </c>
      <c r="D51">
        <f>IF(OR($L51=TRUE,$A51=0,MOD($A51,ChapterTable!$S$20)&lt;&gt;0),
MAX(0,INT(($B51+ChapterTable!$Q$26+VLOOKUP(SUBSTITUTE(D$1,"성장단계","")&amp;"단계오프셋",ChapterTable!$S:$T,2,0))/ChapterTable!$Q$23)),
MAX(0,INT(($B51+ChapterTable!$S$26+VLOOKUP(SUBSTITUTE(D$1,"성장단계","")&amp;"보스단계오프셋",ChapterTable!$S:$T,2,0))/ChapterTable!$S$23)))</f>
        <v>1</v>
      </c>
      <c r="E51" s="1">
        <f ca="1">IF(AND($A51=0,$B51=1),
    VLOOKUP(1,ChapterTable!$1:$1048576,MATCH("최종"&amp;SUBSTITUTE(SUBSTITUTE(E$1,"standard",""),"|Float",""),ChapterTable!$1:$1,0),0)*ChapterTable!$Q$17,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VLOOKUP($A51-ChapterTable!$Q$11,ChapterTable!$1:$1048576,MATCH("최종"&amp;SUBSTITUTE(SUBSTITUTE(E$1,"standard",""),"|Float",""),ChapterTable!$1:$1,0),0)*ChapterTable!$Q$14
    ),
  OFFSET(E51,-$B51+IF($L51,1,0),0)*
    (VLOOKUP(SUBSTITUTE(SUBSTITUTE(E$1,"standard",""),"|Float","")&amp;"인게임누적곱배수",ChapterTable!$S:$T,2,0)^C51
    +VLOOKUP(SUBSTITUTE(SUBSTITUTE(E$1,"standard",""),"|Float","")&amp;"인게임누적합배수",ChapterTable!$S:$T,2,0)*C51)
  )
  )
  )
)</f>
        <v>306</v>
      </c>
      <c r="F51" s="1">
        <f ca="1">IF(AND($A51=0,$B51=1),
    VLOOKUP(1,ChapterTable!$1:$1048576,MATCH("최종"&amp;SUBSTITUTE(SUBSTITUTE(F$1,"standard",""),"|Float",""),ChapterTable!$1:$1,0),0)*ChapterTable!$Q$17,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VLOOKUP($A51-ChapterTable!$Q$11,ChapterTable!$1:$1048576,MATCH("최종"&amp;SUBSTITUTE(SUBSTITUTE(F$1,"standard",""),"|Float",""),ChapterTable!$1:$1,0),0)*ChapterTable!$Q$14
    ),
  OFFSET(F51,-$B51+IF($L51,1,0),0)*
    (VLOOKUP(SUBSTITUTE(SUBSTITUTE(F$1,"standard",""),"|Float","")&amp;"인게임누적곱배수",ChapterTable!$S:$T,2,0)^D51
    +VLOOKUP(SUBSTITUTE(SUBSTITUTE(F$1,"standard",""),"|Float","")&amp;"인게임누적합배수",ChapterTable!$S:$T,2,0)*D51)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1002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9.8000000000000007</v>
      </c>
      <c r="AH51">
        <v>0.8</v>
      </c>
    </row>
    <row r="52" spans="1:34" x14ac:dyDescent="0.3">
      <c r="A52">
        <v>1</v>
      </c>
      <c r="B52">
        <v>19</v>
      </c>
      <c r="C52">
        <f>IF(OR($L52=TRUE,$A52=0,MOD($A52,ChapterTable!$S$20)&lt;&gt;0),
MAX(0,INT(($B52+ChapterTable!$Q$26+VLOOKUP(SUBSTITUTE(C$1,"성장단계","")&amp;"단계오프셋",ChapterTable!$S:$T,2,0))/ChapterTable!$Q$23)),
MAX(0,INT(($B52+ChapterTable!$S$26+VLOOKUP(SUBSTITUTE(C$1,"성장단계","")&amp;"보스단계오프셋",ChapterTable!$S:$T,2,0))/ChapterTable!$S$23)))</f>
        <v>2</v>
      </c>
      <c r="D52">
        <f>IF(OR($L52=TRUE,$A52=0,MOD($A52,ChapterTable!$S$20)&lt;&gt;0),
MAX(0,INT(($B52+ChapterTable!$Q$26+VLOOKUP(SUBSTITUTE(D$1,"성장단계","")&amp;"단계오프셋",ChapterTable!$S:$T,2,0))/ChapterTable!$Q$23)),
MAX(0,INT(($B52+ChapterTable!$S$26+VLOOKUP(SUBSTITUTE(D$1,"성장단계","")&amp;"보스단계오프셋",ChapterTable!$S:$T,2,0))/ChapterTable!$S$23)))</f>
        <v>1</v>
      </c>
      <c r="E52" s="1">
        <f ca="1">IF(AND($A52=0,$B52=1),
    VLOOKUP(1,ChapterTable!$1:$1048576,MATCH("최종"&amp;SUBSTITUTE(SUBSTITUTE(E$1,"standard",""),"|Float",""),ChapterTable!$1:$1,0),0)*ChapterTable!$Q$17,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VLOOKUP($A52-ChapterTable!$Q$11,ChapterTable!$1:$1048576,MATCH("최종"&amp;SUBSTITUTE(SUBSTITUTE(E$1,"standard",""),"|Float",""),ChapterTable!$1:$1,0),0)*ChapterTable!$Q$14
    ),
  OFFSET(E52,-$B52+IF($L52,1,0),0)*
    (VLOOKUP(SUBSTITUTE(SUBSTITUTE(E$1,"standard",""),"|Float","")&amp;"인게임누적곱배수",ChapterTable!$S:$T,2,0)^C52
    +VLOOKUP(SUBSTITUTE(SUBSTITUTE(E$1,"standard",""),"|Float","")&amp;"인게임누적합배수",ChapterTable!$S:$T,2,0)*C52)
  )
  )
  )
)</f>
        <v>306</v>
      </c>
      <c r="F52" s="1">
        <f ca="1">IF(AND($A52=0,$B52=1),
    VLOOKUP(1,ChapterTable!$1:$1048576,MATCH("최종"&amp;SUBSTITUTE(SUBSTITUTE(F$1,"standard",""),"|Float",""),ChapterTable!$1:$1,0),0)*ChapterTable!$Q$17,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VLOOKUP($A52-ChapterTable!$Q$11,ChapterTable!$1:$1048576,MATCH("최종"&amp;SUBSTITUTE(SUBSTITUTE(F$1,"standard",""),"|Float",""),ChapterTable!$1:$1,0),0)*ChapterTable!$Q$14
    ),
  OFFSET(F52,-$B52+IF($L52,1,0),0)*
    (VLOOKUP(SUBSTITUTE(SUBSTITUTE(F$1,"standard",""),"|Float","")&amp;"인게임누적곱배수",ChapterTable!$S:$T,2,0)^D52
    +VLOOKUP(SUBSTITUTE(SUBSTITUTE(F$1,"standard",""),"|Float","")&amp;"인게임누적합배수",ChapterTable!$S:$T,2,0)*D52)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1002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9.8000000000000007</v>
      </c>
      <c r="AH52">
        <v>0.8</v>
      </c>
    </row>
    <row r="53" spans="1:34" x14ac:dyDescent="0.3">
      <c r="A53">
        <v>1</v>
      </c>
      <c r="B53">
        <v>20</v>
      </c>
      <c r="C53">
        <f>IF(OR($L53=TRUE,$A53=0,MOD($A53,ChapterTable!$S$20)&lt;&gt;0),
MAX(0,INT(($B53+ChapterTable!$Q$26+VLOOKUP(SUBSTITUTE(C$1,"성장단계","")&amp;"단계오프셋",ChapterTable!$S:$T,2,0))/ChapterTable!$Q$23)),
MAX(0,INT(($B53+ChapterTable!$S$26+VLOOKUP(SUBSTITUTE(C$1,"성장단계","")&amp;"보스단계오프셋",ChapterTable!$S:$T,2,0))/ChapterTable!$S$23)))</f>
        <v>2</v>
      </c>
      <c r="D53">
        <f>IF(OR($L53=TRUE,$A53=0,MOD($A53,ChapterTable!$S$20)&lt;&gt;0),
MAX(0,INT(($B53+ChapterTable!$Q$26+VLOOKUP(SUBSTITUTE(D$1,"성장단계","")&amp;"단계오프셋",ChapterTable!$S:$T,2,0))/ChapterTable!$Q$23)),
MAX(0,INT(($B53+ChapterTable!$S$26+VLOOKUP(SUBSTITUTE(D$1,"성장단계","")&amp;"보스단계오프셋",ChapterTable!$S:$T,2,0))/ChapterTable!$S$23)))</f>
        <v>1</v>
      </c>
      <c r="E53" s="1">
        <f ca="1">IF(AND($A53=0,$B53=1),
    VLOOKUP(1,ChapterTable!$1:$1048576,MATCH("최종"&amp;SUBSTITUTE(SUBSTITUTE(E$1,"standard",""),"|Float",""),ChapterTable!$1:$1,0),0)*ChapterTable!$Q$17,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VLOOKUP($A53-ChapterTable!$Q$11,ChapterTable!$1:$1048576,MATCH("최종"&amp;SUBSTITUTE(SUBSTITUTE(E$1,"standard",""),"|Float",""),ChapterTable!$1:$1,0),0)*ChapterTable!$Q$14
    ),
  OFFSET(E53,-$B53+IF($L53,1,0),0)*
    (VLOOKUP(SUBSTITUTE(SUBSTITUTE(E$1,"standard",""),"|Float","")&amp;"인게임누적곱배수",ChapterTable!$S:$T,2,0)^C53
    +VLOOKUP(SUBSTITUTE(SUBSTITUTE(E$1,"standard",""),"|Float","")&amp;"인게임누적합배수",ChapterTable!$S:$T,2,0)*C53)
  )
  )
  )
)</f>
        <v>306</v>
      </c>
      <c r="F53" s="1">
        <f ca="1">IF(AND($A53=0,$B53=1),
    VLOOKUP(1,ChapterTable!$1:$1048576,MATCH("최종"&amp;SUBSTITUTE(SUBSTITUTE(F$1,"standard",""),"|Float",""),ChapterTable!$1:$1,0),0)*ChapterTable!$Q$17,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VLOOKUP($A53-ChapterTable!$Q$11,ChapterTable!$1:$1048576,MATCH("최종"&amp;SUBSTITUTE(SUBSTITUTE(F$1,"standard",""),"|Float",""),ChapterTable!$1:$1,0),0)*ChapterTable!$Q$14
    ),
  OFFSET(F53,-$B53+IF($L53,1,0),0)*
    (VLOOKUP(SUBSTITUTE(SUBSTITUTE(F$1,"standard",""),"|Float","")&amp;"인게임누적곱배수",ChapterTable!$S:$T,2,0)^D53
    +VLOOKUP(SUBSTITUTE(SUBSTITUTE(F$1,"standard",""),"|Float","")&amp;"인게임누적합배수",ChapterTable!$S:$T,2,0)*D53)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1002</v>
      </c>
      <c r="AC53" t="str">
        <f>IF(ISBLANK(AB53),"",IF(ISERROR(VLOOKUP(AB53,[3]DropTable!$A:$A,1,0)),"드랍없음",""))</f>
        <v/>
      </c>
      <c r="AD53">
        <v>5002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0.8</v>
      </c>
    </row>
    <row r="54" spans="1:34" x14ac:dyDescent="0.3">
      <c r="A54">
        <v>1</v>
      </c>
      <c r="B54">
        <v>21</v>
      </c>
      <c r="C54">
        <f>IF(OR($L54=TRUE,$A54=0,MOD($A54,ChapterTable!$S$20)&lt;&gt;0),
MAX(0,INT(($B54+ChapterTable!$Q$26+VLOOKUP(SUBSTITUTE(C$1,"성장단계","")&amp;"단계오프셋",ChapterTable!$S:$T,2,0))/ChapterTable!$Q$23)),
MAX(0,INT(($B54+ChapterTable!$S$26+VLOOKUP(SUBSTITUTE(C$1,"성장단계","")&amp;"보스단계오프셋",ChapterTable!$S:$T,2,0))/ChapterTable!$S$23)))</f>
        <v>2</v>
      </c>
      <c r="D54">
        <f>IF(OR($L54=TRUE,$A54=0,MOD($A54,ChapterTable!$S$20)&lt;&gt;0),
MAX(0,INT(($B54+ChapterTable!$Q$26+VLOOKUP(SUBSTITUTE(D$1,"성장단계","")&amp;"단계오프셋",ChapterTable!$S:$T,2,0))/ChapterTable!$Q$23)),
MAX(0,INT(($B54+ChapterTable!$S$26+VLOOKUP(SUBSTITUTE(D$1,"성장단계","")&amp;"보스단계오프셋",ChapterTable!$S:$T,2,0))/ChapterTable!$S$23)))</f>
        <v>2</v>
      </c>
      <c r="E54" s="1">
        <f ca="1">IF(AND($A54=0,$B54=1),
    VLOOKUP(1,ChapterTable!$1:$1048576,MATCH("최종"&amp;SUBSTITUTE(SUBSTITUTE(E$1,"standard",""),"|Float",""),ChapterTable!$1:$1,0),0)*ChapterTable!$Q$17,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VLOOKUP($A54-ChapterTable!$Q$11,ChapterTable!$1:$1048576,MATCH("최종"&amp;SUBSTITUTE(SUBSTITUTE(E$1,"standard",""),"|Float",""),ChapterTable!$1:$1,0),0)*ChapterTable!$Q$14
    ),
  OFFSET(E54,-$B54+IF($L54,1,0),0)*
    (VLOOKUP(SUBSTITUTE(SUBSTITUTE(E$1,"standard",""),"|Float","")&amp;"인게임누적곱배수",ChapterTable!$S:$T,2,0)^C54
    +VLOOKUP(SUBSTITUTE(SUBSTITUTE(E$1,"standard",""),"|Float","")&amp;"인게임누적합배수",ChapterTable!$S:$T,2,0)*C54)
  )
  )
  )
)</f>
        <v>306</v>
      </c>
      <c r="F54" s="1">
        <f ca="1">IF(AND($A54=0,$B54=1),
    VLOOKUP(1,ChapterTable!$1:$1048576,MATCH("최종"&amp;SUBSTITUTE(SUBSTITUTE(F$1,"standard",""),"|Float",""),ChapterTable!$1:$1,0),0)*ChapterTable!$Q$17,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VLOOKUP($A54-ChapterTable!$Q$11,ChapterTable!$1:$1048576,MATCH("최종"&amp;SUBSTITUTE(SUBSTITUTE(F$1,"standard",""),"|Float",""),ChapterTable!$1:$1,0),0)*ChapterTable!$Q$14
    ),
  OFFSET(F54,-$B54+IF($L54,1,0),0)*
    (VLOOKUP(SUBSTITUTE(SUBSTITUTE(F$1,"standard",""),"|Float","")&amp;"인게임누적곱배수",ChapterTable!$S:$T,2,0)^D54
    +VLOOKUP(SUBSTITUTE(SUBSTITUTE(F$1,"standard",""),"|Float","")&amp;"인게임누적합배수",ChapterTable!$S:$T,2,0)*D54)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297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1003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9.8000000000000007</v>
      </c>
      <c r="AH54">
        <v>0.65</v>
      </c>
    </row>
    <row r="55" spans="1:34" x14ac:dyDescent="0.3">
      <c r="A55">
        <v>1</v>
      </c>
      <c r="B55">
        <v>22</v>
      </c>
      <c r="C55">
        <f>IF(OR($L55=TRUE,$A55=0,MOD($A55,ChapterTable!$S$20)&lt;&gt;0),
MAX(0,INT(($B55+ChapterTable!$Q$26+VLOOKUP(SUBSTITUTE(C$1,"성장단계","")&amp;"단계오프셋",ChapterTable!$S:$T,2,0))/ChapterTable!$Q$23)),
MAX(0,INT(($B55+ChapterTable!$S$26+VLOOKUP(SUBSTITUTE(C$1,"성장단계","")&amp;"보스단계오프셋",ChapterTable!$S:$T,2,0))/ChapterTable!$S$23)))</f>
        <v>2</v>
      </c>
      <c r="D55">
        <f>IF(OR($L55=TRUE,$A55=0,MOD($A55,ChapterTable!$S$20)&lt;&gt;0),
MAX(0,INT(($B55+ChapterTable!$Q$26+VLOOKUP(SUBSTITUTE(D$1,"성장단계","")&amp;"단계오프셋",ChapterTable!$S:$T,2,0))/ChapterTable!$Q$23)),
MAX(0,INT(($B55+ChapterTable!$S$26+VLOOKUP(SUBSTITUTE(D$1,"성장단계","")&amp;"보스단계오프셋",ChapterTable!$S:$T,2,0))/ChapterTable!$S$23)))</f>
        <v>2</v>
      </c>
      <c r="E55" s="1">
        <f ca="1">IF(AND($A55=0,$B55=1),
    VLOOKUP(1,ChapterTable!$1:$1048576,MATCH("최종"&amp;SUBSTITUTE(SUBSTITUTE(E$1,"standard",""),"|Float",""),ChapterTable!$1:$1,0),0)*ChapterTable!$Q$17,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VLOOKUP($A55-ChapterTable!$Q$11,ChapterTable!$1:$1048576,MATCH("최종"&amp;SUBSTITUTE(SUBSTITUTE(E$1,"standard",""),"|Float",""),ChapterTable!$1:$1,0),0)*ChapterTable!$Q$14
    ),
  OFFSET(E55,-$B55+IF($L55,1,0),0)*
    (VLOOKUP(SUBSTITUTE(SUBSTITUTE(E$1,"standard",""),"|Float","")&amp;"인게임누적곱배수",ChapterTable!$S:$T,2,0)^C55
    +VLOOKUP(SUBSTITUTE(SUBSTITUTE(E$1,"standard",""),"|Float","")&amp;"인게임누적합배수",ChapterTable!$S:$T,2,0)*C55)
  )
  )
  )
)</f>
        <v>306</v>
      </c>
      <c r="F55" s="1">
        <f ca="1">IF(AND($A55=0,$B55=1),
    VLOOKUP(1,ChapterTable!$1:$1048576,MATCH("최종"&amp;SUBSTITUTE(SUBSTITUTE(F$1,"standard",""),"|Float",""),ChapterTable!$1:$1,0),0)*ChapterTable!$Q$17,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VLOOKUP($A55-ChapterTable!$Q$11,ChapterTable!$1:$1048576,MATCH("최종"&amp;SUBSTITUTE(SUBSTITUTE(F$1,"standard",""),"|Float",""),ChapterTable!$1:$1,0),0)*ChapterTable!$Q$14
    ),
  OFFSET(F55,-$B55+IF($L55,1,0),0)*
    (VLOOKUP(SUBSTITUTE(SUBSTITUTE(F$1,"standard",""),"|Float","")&amp;"인게임누적곱배수",ChapterTable!$S:$T,2,0)^D55
    +VLOOKUP(SUBSTITUTE(SUBSTITUTE(F$1,"standard",""),"|Float","")&amp;"인게임누적합배수",ChapterTable!$S:$T,2,0)*D55)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327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1003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9.8000000000000007</v>
      </c>
      <c r="AH55">
        <v>0.65</v>
      </c>
    </row>
    <row r="56" spans="1:34" x14ac:dyDescent="0.3">
      <c r="A56">
        <v>1</v>
      </c>
      <c r="B56">
        <v>23</v>
      </c>
      <c r="C56">
        <f>IF(OR($L56=TRUE,$A56=0,MOD($A56,ChapterTable!$S$20)&lt;&gt;0),
MAX(0,INT(($B56+ChapterTable!$Q$26+VLOOKUP(SUBSTITUTE(C$1,"성장단계","")&amp;"단계오프셋",ChapterTable!$S:$T,2,0))/ChapterTable!$Q$23)),
MAX(0,INT(($B56+ChapterTable!$S$26+VLOOKUP(SUBSTITUTE(C$1,"성장단계","")&amp;"보스단계오프셋",ChapterTable!$S:$T,2,0))/ChapterTable!$S$23)))</f>
        <v>2</v>
      </c>
      <c r="D56">
        <f>IF(OR($L56=TRUE,$A56=0,MOD($A56,ChapterTable!$S$20)&lt;&gt;0),
MAX(0,INT(($B56+ChapterTable!$Q$26+VLOOKUP(SUBSTITUTE(D$1,"성장단계","")&amp;"단계오프셋",ChapterTable!$S:$T,2,0))/ChapterTable!$Q$23)),
MAX(0,INT(($B56+ChapterTable!$S$26+VLOOKUP(SUBSTITUTE(D$1,"성장단계","")&amp;"보스단계오프셋",ChapterTable!$S:$T,2,0))/ChapterTable!$S$23)))</f>
        <v>2</v>
      </c>
      <c r="E56" s="1">
        <f ca="1">IF(AND($A56=0,$B56=1),
    VLOOKUP(1,ChapterTable!$1:$1048576,MATCH("최종"&amp;SUBSTITUTE(SUBSTITUTE(E$1,"standard",""),"|Float",""),ChapterTable!$1:$1,0),0)*ChapterTable!$Q$17,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VLOOKUP($A56-ChapterTable!$Q$11,ChapterTable!$1:$1048576,MATCH("최종"&amp;SUBSTITUTE(SUBSTITUTE(E$1,"standard",""),"|Float",""),ChapterTable!$1:$1,0),0)*ChapterTable!$Q$14
    ),
  OFFSET(E56,-$B56+IF($L56,1,0),0)*
    (VLOOKUP(SUBSTITUTE(SUBSTITUTE(E$1,"standard",""),"|Float","")&amp;"인게임누적곱배수",ChapterTable!$S:$T,2,0)^C56
    +VLOOKUP(SUBSTITUTE(SUBSTITUTE(E$1,"standard",""),"|Float","")&amp;"인게임누적합배수",ChapterTable!$S:$T,2,0)*C56)
  )
  )
  )
)</f>
        <v>306</v>
      </c>
      <c r="F56" s="1">
        <f ca="1">IF(AND($A56=0,$B56=1),
    VLOOKUP(1,ChapterTable!$1:$1048576,MATCH("최종"&amp;SUBSTITUTE(SUBSTITUTE(F$1,"standard",""),"|Float",""),ChapterTable!$1:$1,0),0)*ChapterTable!$Q$17,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VLOOKUP($A56-ChapterTable!$Q$11,ChapterTable!$1:$1048576,MATCH("최종"&amp;SUBSTITUTE(SUBSTITUTE(F$1,"standard",""),"|Float",""),ChapterTable!$1:$1,0),0)*ChapterTable!$Q$14
    ),
  OFFSET(F56,-$B56+IF($L56,1,0),0)*
    (VLOOKUP(SUBSTITUTE(SUBSTITUTE(F$1,"standard",""),"|Float","")&amp;"인게임누적곱배수",ChapterTable!$S:$T,2,0)^D56
    +VLOOKUP(SUBSTITUTE(SUBSTITUTE(F$1,"standard",""),"|Float","")&amp;"인게임누적합배수",ChapterTable!$S:$T,2,0)*D56)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328</v>
      </c>
      <c r="V56" t="str">
        <f>IF(ISBLANK(U56),"",IF(ISERROR(VLOOKUP(U56,MapTable!$A:$A,1,0)),"맵없음",""))</f>
        <v/>
      </c>
      <c r="W56" t="s">
        <v>325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1003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9.8000000000000007</v>
      </c>
      <c r="AH56">
        <v>0.65</v>
      </c>
    </row>
    <row r="57" spans="1:34" x14ac:dyDescent="0.3">
      <c r="A57">
        <v>1</v>
      </c>
      <c r="B57">
        <v>24</v>
      </c>
      <c r="C57">
        <f>IF(OR($L57=TRUE,$A57=0,MOD($A57,ChapterTable!$S$20)&lt;&gt;0),
MAX(0,INT(($B57+ChapterTable!$Q$26+VLOOKUP(SUBSTITUTE(C$1,"성장단계","")&amp;"단계오프셋",ChapterTable!$S:$T,2,0))/ChapterTable!$Q$23)),
MAX(0,INT(($B57+ChapterTable!$S$26+VLOOKUP(SUBSTITUTE(C$1,"성장단계","")&amp;"보스단계오프셋",ChapterTable!$S:$T,2,0))/ChapterTable!$S$23)))</f>
        <v>2</v>
      </c>
      <c r="D57">
        <f>IF(OR($L57=TRUE,$A57=0,MOD($A57,ChapterTable!$S$20)&lt;&gt;0),
MAX(0,INT(($B57+ChapterTable!$Q$26+VLOOKUP(SUBSTITUTE(D$1,"성장단계","")&amp;"단계오프셋",ChapterTable!$S:$T,2,0))/ChapterTable!$Q$23)),
MAX(0,INT(($B57+ChapterTable!$S$26+VLOOKUP(SUBSTITUTE(D$1,"성장단계","")&amp;"보스단계오프셋",ChapterTable!$S:$T,2,0))/ChapterTable!$S$23)))</f>
        <v>2</v>
      </c>
      <c r="E57" s="1">
        <f ca="1">IF(AND($A57=0,$B57=1),
    VLOOKUP(1,ChapterTable!$1:$1048576,MATCH("최종"&amp;SUBSTITUTE(SUBSTITUTE(E$1,"standard",""),"|Float",""),ChapterTable!$1:$1,0),0)*ChapterTable!$Q$17,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VLOOKUP($A57-ChapterTable!$Q$11,ChapterTable!$1:$1048576,MATCH("최종"&amp;SUBSTITUTE(SUBSTITUTE(E$1,"standard",""),"|Float",""),ChapterTable!$1:$1,0),0)*ChapterTable!$Q$14
    ),
  OFFSET(E57,-$B57+IF($L57,1,0),0)*
    (VLOOKUP(SUBSTITUTE(SUBSTITUTE(E$1,"standard",""),"|Float","")&amp;"인게임누적곱배수",ChapterTable!$S:$T,2,0)^C57
    +VLOOKUP(SUBSTITUTE(SUBSTITUTE(E$1,"standard",""),"|Float","")&amp;"인게임누적합배수",ChapterTable!$S:$T,2,0)*C57)
  )
  )
  )
)</f>
        <v>306</v>
      </c>
      <c r="F57" s="1">
        <f ca="1">IF(AND($A57=0,$B57=1),
    VLOOKUP(1,ChapterTable!$1:$1048576,MATCH("최종"&amp;SUBSTITUTE(SUBSTITUTE(F$1,"standard",""),"|Float",""),ChapterTable!$1:$1,0),0)*ChapterTable!$Q$17,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VLOOKUP($A57-ChapterTable!$Q$11,ChapterTable!$1:$1048576,MATCH("최종"&amp;SUBSTITUTE(SUBSTITUTE(F$1,"standard",""),"|Float",""),ChapterTable!$1:$1,0),0)*ChapterTable!$Q$14
    ),
  OFFSET(F57,-$B57+IF($L57,1,0),0)*
    (VLOOKUP(SUBSTITUTE(SUBSTITUTE(F$1,"standard",""),"|Float","")&amp;"인게임누적곱배수",ChapterTable!$S:$T,2,0)^D57
    +VLOOKUP(SUBSTITUTE(SUBSTITUTE(F$1,"standard",""),"|Float","")&amp;"인게임누적합배수",ChapterTable!$S:$T,2,0)*D57)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329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1003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9.8000000000000007</v>
      </c>
      <c r="AH57">
        <v>0.65</v>
      </c>
    </row>
    <row r="58" spans="1:34" x14ac:dyDescent="0.3">
      <c r="A58">
        <v>1</v>
      </c>
      <c r="B58">
        <v>25</v>
      </c>
      <c r="C58">
        <f>IF(OR($L58=TRUE,$A58=0,MOD($A58,ChapterTable!$S$20)&lt;&gt;0),
MAX(0,INT(($B58+ChapterTable!$Q$26+VLOOKUP(SUBSTITUTE(C$1,"성장단계","")&amp;"단계오프셋",ChapterTable!$S:$T,2,0))/ChapterTable!$Q$23)),
MAX(0,INT(($B58+ChapterTable!$S$26+VLOOKUP(SUBSTITUTE(C$1,"성장단계","")&amp;"보스단계오프셋",ChapterTable!$S:$T,2,0))/ChapterTable!$S$23)))</f>
        <v>2</v>
      </c>
      <c r="D58">
        <f>IF(OR($L58=TRUE,$A58=0,MOD($A58,ChapterTable!$S$20)&lt;&gt;0),
MAX(0,INT(($B58+ChapterTable!$Q$26+VLOOKUP(SUBSTITUTE(D$1,"성장단계","")&amp;"단계오프셋",ChapterTable!$S:$T,2,0))/ChapterTable!$Q$23)),
MAX(0,INT(($B58+ChapterTable!$S$26+VLOOKUP(SUBSTITUTE(D$1,"성장단계","")&amp;"보스단계오프셋",ChapterTable!$S:$T,2,0))/ChapterTable!$S$23)))</f>
        <v>2</v>
      </c>
      <c r="E58" s="1">
        <f ca="1">IF(AND($A58=0,$B58=1),
    VLOOKUP(1,ChapterTable!$1:$1048576,MATCH("최종"&amp;SUBSTITUTE(SUBSTITUTE(E$1,"standard",""),"|Float",""),ChapterTable!$1:$1,0),0)*ChapterTable!$Q$17,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VLOOKUP($A58-ChapterTable!$Q$11,ChapterTable!$1:$1048576,MATCH("최종"&amp;SUBSTITUTE(SUBSTITUTE(E$1,"standard",""),"|Float",""),ChapterTable!$1:$1,0),0)*ChapterTable!$Q$14
    ),
  OFFSET(E58,-$B58+IF($L58,1,0),0)*
    (VLOOKUP(SUBSTITUTE(SUBSTITUTE(E$1,"standard",""),"|Float","")&amp;"인게임누적곱배수",ChapterTable!$S:$T,2,0)^C58
    +VLOOKUP(SUBSTITUTE(SUBSTITUTE(E$1,"standard",""),"|Float","")&amp;"인게임누적합배수",ChapterTable!$S:$T,2,0)*C58)
  )
  )
  )
)</f>
        <v>306</v>
      </c>
      <c r="F58" s="1">
        <f ca="1">IF(AND($A58=0,$B58=1),
    VLOOKUP(1,ChapterTable!$1:$1048576,MATCH("최종"&amp;SUBSTITUTE(SUBSTITUTE(F$1,"standard",""),"|Float",""),ChapterTable!$1:$1,0),0)*ChapterTable!$Q$17,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VLOOKUP($A58-ChapterTable!$Q$11,ChapterTable!$1:$1048576,MATCH("최종"&amp;SUBSTITUTE(SUBSTITUTE(F$1,"standard",""),"|Float",""),ChapterTable!$1:$1,0),0)*ChapterTable!$Q$14
    ),
  OFFSET(F58,-$B58+IF($L58,1,0),0)*
    (VLOOKUP(SUBSTITUTE(SUBSTITUTE(F$1,"standard",""),"|Float","")&amp;"인게임누적곱배수",ChapterTable!$S:$T,2,0)^D58
    +VLOOKUP(SUBSTITUTE(SUBSTITUTE(F$1,"standard",""),"|Float","")&amp;"인게임누적합배수",ChapterTable!$S:$T,2,0)*D58)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330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1003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9.8000000000000007</v>
      </c>
      <c r="AH58">
        <v>0.65</v>
      </c>
    </row>
    <row r="59" spans="1:34" x14ac:dyDescent="0.3">
      <c r="A59">
        <v>1</v>
      </c>
      <c r="B59">
        <v>26</v>
      </c>
      <c r="C59">
        <f>IF(OR($L59=TRUE,$A59=0,MOD($A59,ChapterTable!$S$20)&lt;&gt;0),
MAX(0,INT(($B59+ChapterTable!$Q$26+VLOOKUP(SUBSTITUTE(C$1,"성장단계","")&amp;"단계오프셋",ChapterTable!$S:$T,2,0))/ChapterTable!$Q$23)),
MAX(0,INT(($B59+ChapterTable!$S$26+VLOOKUP(SUBSTITUTE(C$1,"성장단계","")&amp;"보스단계오프셋",ChapterTable!$S:$T,2,0))/ChapterTable!$S$23)))</f>
        <v>3</v>
      </c>
      <c r="D59">
        <f>IF(OR($L59=TRUE,$A59=0,MOD($A59,ChapterTable!$S$20)&lt;&gt;0),
MAX(0,INT(($B59+ChapterTable!$Q$26+VLOOKUP(SUBSTITUTE(D$1,"성장단계","")&amp;"단계오프셋",ChapterTable!$S:$T,2,0))/ChapterTable!$Q$23)),
MAX(0,INT(($B59+ChapterTable!$S$26+VLOOKUP(SUBSTITUTE(D$1,"성장단계","")&amp;"보스단계오프셋",ChapterTable!$S:$T,2,0))/ChapterTable!$S$23)))</f>
        <v>2</v>
      </c>
      <c r="E59" s="1">
        <f ca="1">IF(AND($A59=0,$B59=1),
    VLOOKUP(1,ChapterTable!$1:$1048576,MATCH("최종"&amp;SUBSTITUTE(SUBSTITUTE(E$1,"standard",""),"|Float",""),ChapterTable!$1:$1,0),0)*ChapterTable!$Q$17,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VLOOKUP($A59-ChapterTable!$Q$11,ChapterTable!$1:$1048576,MATCH("최종"&amp;SUBSTITUTE(SUBSTITUTE(E$1,"standard",""),"|Float",""),ChapterTable!$1:$1,0),0)*ChapterTable!$Q$14
    ),
  OFFSET(E59,-$B59+IF($L59,1,0),0)*
    (VLOOKUP(SUBSTITUTE(SUBSTITUTE(E$1,"standard",""),"|Float","")&amp;"인게임누적곱배수",ChapterTable!$S:$T,2,0)^C59
    +VLOOKUP(SUBSTITUTE(SUBSTITUTE(E$1,"standard",""),"|Float","")&amp;"인게임누적합배수",ChapterTable!$S:$T,2,0)*C59)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VLOOKUP(1,ChapterTable!$1:$1048576,MATCH("최종"&amp;SUBSTITUTE(SUBSTITUTE(F$1,"standard",""),"|Float",""),ChapterTable!$1:$1,0),0)*ChapterTable!$Q$17,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VLOOKUP($A59-ChapterTable!$Q$11,ChapterTable!$1:$1048576,MATCH("최종"&amp;SUBSTITUTE(SUBSTITUTE(F$1,"standard",""),"|Float",""),ChapterTable!$1:$1,0),0)*ChapterTable!$Q$14
    ),
  OFFSET(F59,-$B59+IF($L59,1,0),0)*
    (VLOOKUP(SUBSTITUTE(SUBSTITUTE(F$1,"standard",""),"|Float","")&amp;"인게임누적곱배수",ChapterTable!$S:$T,2,0)^D59
    +VLOOKUP(SUBSTITUTE(SUBSTITUTE(F$1,"standard",""),"|Float","")&amp;"인게임누적합배수",ChapterTable!$S:$T,2,0)*D59)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301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1003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9.8000000000000007</v>
      </c>
      <c r="AH59">
        <v>0.65</v>
      </c>
    </row>
    <row r="60" spans="1:34" x14ac:dyDescent="0.3">
      <c r="A60">
        <v>1</v>
      </c>
      <c r="B60">
        <v>27</v>
      </c>
      <c r="C60">
        <f>IF(OR($L60=TRUE,$A60=0,MOD($A60,ChapterTable!$S$20)&lt;&gt;0),
MAX(0,INT(($B60+ChapterTable!$Q$26+VLOOKUP(SUBSTITUTE(C$1,"성장단계","")&amp;"단계오프셋",ChapterTable!$S:$T,2,0))/ChapterTable!$Q$23)),
MAX(0,INT(($B60+ChapterTable!$S$26+VLOOKUP(SUBSTITUTE(C$1,"성장단계","")&amp;"보스단계오프셋",ChapterTable!$S:$T,2,0))/ChapterTable!$S$23)))</f>
        <v>3</v>
      </c>
      <c r="D60">
        <f>IF(OR($L60=TRUE,$A60=0,MOD($A60,ChapterTable!$S$20)&lt;&gt;0),
MAX(0,INT(($B60+ChapterTable!$Q$26+VLOOKUP(SUBSTITUTE(D$1,"성장단계","")&amp;"단계오프셋",ChapterTable!$S:$T,2,0))/ChapterTable!$Q$23)),
MAX(0,INT(($B60+ChapterTable!$S$26+VLOOKUP(SUBSTITUTE(D$1,"성장단계","")&amp;"보스단계오프셋",ChapterTable!$S:$T,2,0))/ChapterTable!$S$23)))</f>
        <v>2</v>
      </c>
      <c r="E60" s="1">
        <f ca="1">IF(AND($A60=0,$B60=1),
    VLOOKUP(1,ChapterTable!$1:$1048576,MATCH("최종"&amp;SUBSTITUTE(SUBSTITUTE(E$1,"standard",""),"|Float",""),ChapterTable!$1:$1,0),0)*ChapterTable!$Q$17,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VLOOKUP($A60-ChapterTable!$Q$11,ChapterTable!$1:$1048576,MATCH("최종"&amp;SUBSTITUTE(SUBSTITUTE(E$1,"standard",""),"|Float",""),ChapterTable!$1:$1,0),0)*ChapterTable!$Q$14
    ),
  OFFSET(E60,-$B60+IF($L60,1,0),0)*
    (VLOOKUP(SUBSTITUTE(SUBSTITUTE(E$1,"standard",""),"|Float","")&amp;"인게임누적곱배수",ChapterTable!$S:$T,2,0)^C60
    +VLOOKUP(SUBSTITUTE(SUBSTITUTE(E$1,"standard",""),"|Float","")&amp;"인게임누적합배수",ChapterTable!$S:$T,2,0)*C60)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VLOOKUP(1,ChapterTable!$1:$1048576,MATCH("최종"&amp;SUBSTITUTE(SUBSTITUTE(F$1,"standard",""),"|Float",""),ChapterTable!$1:$1,0),0)*ChapterTable!$Q$17,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VLOOKUP($A60-ChapterTable!$Q$11,ChapterTable!$1:$1048576,MATCH("최종"&amp;SUBSTITUTE(SUBSTITUTE(F$1,"standard",""),"|Float",""),ChapterTable!$1:$1,0),0)*ChapterTable!$Q$14
    ),
  OFFSET(F60,-$B60+IF($L60,1,0),0)*
    (VLOOKUP(SUBSTITUTE(SUBSTITUTE(F$1,"standard",""),"|Float","")&amp;"인게임누적곱배수",ChapterTable!$S:$T,2,0)^D60
    +VLOOKUP(SUBSTITUTE(SUBSTITUTE(F$1,"standard",""),"|Float","")&amp;"인게임누적합배수",ChapterTable!$S:$T,2,0)*D60)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302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1003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9.8000000000000007</v>
      </c>
      <c r="AH60">
        <v>0.65</v>
      </c>
    </row>
    <row r="61" spans="1:34" x14ac:dyDescent="0.3">
      <c r="A61">
        <v>1</v>
      </c>
      <c r="B61">
        <v>28</v>
      </c>
      <c r="C61">
        <f>IF(OR($L61=TRUE,$A61=0,MOD($A61,ChapterTable!$S$20)&lt;&gt;0),
MAX(0,INT(($B61+ChapterTable!$Q$26+VLOOKUP(SUBSTITUTE(C$1,"성장단계","")&amp;"단계오프셋",ChapterTable!$S:$T,2,0))/ChapterTable!$Q$23)),
MAX(0,INT(($B61+ChapterTable!$S$26+VLOOKUP(SUBSTITUTE(C$1,"성장단계","")&amp;"보스단계오프셋",ChapterTable!$S:$T,2,0))/ChapterTable!$S$23)))</f>
        <v>3</v>
      </c>
      <c r="D61">
        <f>IF(OR($L61=TRUE,$A61=0,MOD($A61,ChapterTable!$S$20)&lt;&gt;0),
MAX(0,INT(($B61+ChapterTable!$Q$26+VLOOKUP(SUBSTITUTE(D$1,"성장단계","")&amp;"단계오프셋",ChapterTable!$S:$T,2,0))/ChapterTable!$Q$23)),
MAX(0,INT(($B61+ChapterTable!$S$26+VLOOKUP(SUBSTITUTE(D$1,"성장단계","")&amp;"보스단계오프셋",ChapterTable!$S:$T,2,0))/ChapterTable!$S$23)))</f>
        <v>2</v>
      </c>
      <c r="E61" s="1">
        <f ca="1">IF(AND($A61=0,$B61=1),
    VLOOKUP(1,ChapterTable!$1:$1048576,MATCH("최종"&amp;SUBSTITUTE(SUBSTITUTE(E$1,"standard",""),"|Float",""),ChapterTable!$1:$1,0),0)*ChapterTable!$Q$17,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VLOOKUP($A61-ChapterTable!$Q$11,ChapterTable!$1:$1048576,MATCH("최종"&amp;SUBSTITUTE(SUBSTITUTE(E$1,"standard",""),"|Float",""),ChapterTable!$1:$1,0),0)*ChapterTable!$Q$14
    ),
  OFFSET(E61,-$B61+IF($L61,1,0),0)*
    (VLOOKUP(SUBSTITUTE(SUBSTITUTE(E$1,"standard",""),"|Float","")&amp;"인게임누적곱배수",ChapterTable!$S:$T,2,0)^C61
    +VLOOKUP(SUBSTITUTE(SUBSTITUTE(E$1,"standard",""),"|Float","")&amp;"인게임누적합배수",ChapterTable!$S:$T,2,0)*C61)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VLOOKUP(1,ChapterTable!$1:$1048576,MATCH("최종"&amp;SUBSTITUTE(SUBSTITUTE(F$1,"standard",""),"|Float",""),ChapterTable!$1:$1,0),0)*ChapterTable!$Q$17,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VLOOKUP($A61-ChapterTable!$Q$11,ChapterTable!$1:$1048576,MATCH("최종"&amp;SUBSTITUTE(SUBSTITUTE(F$1,"standard",""),"|Float",""),ChapterTable!$1:$1,0),0)*ChapterTable!$Q$14
    ),
  OFFSET(F61,-$B61+IF($L61,1,0),0)*
    (VLOOKUP(SUBSTITUTE(SUBSTITUTE(F$1,"standard",""),"|Float","")&amp;"인게임누적곱배수",ChapterTable!$S:$T,2,0)^D61
    +VLOOKUP(SUBSTITUTE(SUBSTITUTE(F$1,"standard",""),"|Float","")&amp;"인게임누적합배수",ChapterTable!$S:$T,2,0)*D61)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303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1003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9.8000000000000007</v>
      </c>
      <c r="AH61">
        <v>0.65</v>
      </c>
    </row>
    <row r="62" spans="1:34" x14ac:dyDescent="0.3">
      <c r="A62">
        <v>1</v>
      </c>
      <c r="B62">
        <v>29</v>
      </c>
      <c r="C62">
        <f>IF(OR($L62=TRUE,$A62=0,MOD($A62,ChapterTable!$S$20)&lt;&gt;0),
MAX(0,INT(($B62+ChapterTable!$Q$26+VLOOKUP(SUBSTITUTE(C$1,"성장단계","")&amp;"단계오프셋",ChapterTable!$S:$T,2,0))/ChapterTable!$Q$23)),
MAX(0,INT(($B62+ChapterTable!$S$26+VLOOKUP(SUBSTITUTE(C$1,"성장단계","")&amp;"보스단계오프셋",ChapterTable!$S:$T,2,0))/ChapterTable!$S$23)))</f>
        <v>3</v>
      </c>
      <c r="D62">
        <f>IF(OR($L62=TRUE,$A62=0,MOD($A62,ChapterTable!$S$20)&lt;&gt;0),
MAX(0,INT(($B62+ChapterTable!$Q$26+VLOOKUP(SUBSTITUTE(D$1,"성장단계","")&amp;"단계오프셋",ChapterTable!$S:$T,2,0))/ChapterTable!$Q$23)),
MAX(0,INT(($B62+ChapterTable!$S$26+VLOOKUP(SUBSTITUTE(D$1,"성장단계","")&amp;"보스단계오프셋",ChapterTable!$S:$T,2,0))/ChapterTable!$S$23)))</f>
        <v>2</v>
      </c>
      <c r="E62" s="1">
        <f ca="1">IF(AND($A62=0,$B62=1),
    VLOOKUP(1,ChapterTable!$1:$1048576,MATCH("최종"&amp;SUBSTITUTE(SUBSTITUTE(E$1,"standard",""),"|Float",""),ChapterTable!$1:$1,0),0)*ChapterTable!$Q$17,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VLOOKUP($A62-ChapterTable!$Q$11,ChapterTable!$1:$1048576,MATCH("최종"&amp;SUBSTITUTE(SUBSTITUTE(E$1,"standard",""),"|Float",""),ChapterTable!$1:$1,0),0)*ChapterTable!$Q$14
    ),
  OFFSET(E62,-$B62+IF($L62,1,0),0)*
    (VLOOKUP(SUBSTITUTE(SUBSTITUTE(E$1,"standard",""),"|Float","")&amp;"인게임누적곱배수",ChapterTable!$S:$T,2,0)^C62
    +VLOOKUP(SUBSTITUTE(SUBSTITUTE(E$1,"standard",""),"|Float","")&amp;"인게임누적합배수",ChapterTable!$S:$T,2,0)*C62)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VLOOKUP(1,ChapterTable!$1:$1048576,MATCH("최종"&amp;SUBSTITUTE(SUBSTITUTE(F$1,"standard",""),"|Float",""),ChapterTable!$1:$1,0),0)*ChapterTable!$Q$17,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VLOOKUP($A62-ChapterTable!$Q$11,ChapterTable!$1:$1048576,MATCH("최종"&amp;SUBSTITUTE(SUBSTITUTE(F$1,"standard",""),"|Float",""),ChapterTable!$1:$1,0),0)*ChapterTable!$Q$14
    ),
  OFFSET(F62,-$B62+IF($L62,1,0),0)*
    (VLOOKUP(SUBSTITUTE(SUBSTITUTE(F$1,"standard",""),"|Float","")&amp;"인게임누적곱배수",ChapterTable!$S:$T,2,0)^D62
    +VLOOKUP(SUBSTITUTE(SUBSTITUTE(F$1,"standard",""),"|Float","")&amp;"인게임누적합배수",ChapterTable!$S:$T,2,0)*D62)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304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1003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9.8000000000000007</v>
      </c>
      <c r="AH62">
        <v>0.65</v>
      </c>
    </row>
    <row r="63" spans="1:34" x14ac:dyDescent="0.3">
      <c r="A63">
        <v>1</v>
      </c>
      <c r="B63">
        <v>30</v>
      </c>
      <c r="C63">
        <f>IF(OR($L63=TRUE,$A63=0,MOD($A63,ChapterTable!$S$20)&lt;&gt;0),
MAX(0,INT(($B63+ChapterTable!$Q$26+VLOOKUP(SUBSTITUTE(C$1,"성장단계","")&amp;"단계오프셋",ChapterTable!$S:$T,2,0))/ChapterTable!$Q$23)),
MAX(0,INT(($B63+ChapterTable!$S$26+VLOOKUP(SUBSTITUTE(C$1,"성장단계","")&amp;"보스단계오프셋",ChapterTable!$S:$T,2,0))/ChapterTable!$S$23)))</f>
        <v>3</v>
      </c>
      <c r="D63">
        <f>IF(OR($L63=TRUE,$A63=0,MOD($A63,ChapterTable!$S$20)&lt;&gt;0),
MAX(0,INT(($B63+ChapterTable!$Q$26+VLOOKUP(SUBSTITUTE(D$1,"성장단계","")&amp;"단계오프셋",ChapterTable!$S:$T,2,0))/ChapterTable!$Q$23)),
MAX(0,INT(($B63+ChapterTable!$S$26+VLOOKUP(SUBSTITUTE(D$1,"성장단계","")&amp;"보스단계오프셋",ChapterTable!$S:$T,2,0))/ChapterTable!$S$23)))</f>
        <v>2</v>
      </c>
      <c r="E63" s="1">
        <f ca="1">IF(AND($A63=0,$B63=1),
    VLOOKUP(1,ChapterTable!$1:$1048576,MATCH("최종"&amp;SUBSTITUTE(SUBSTITUTE(E$1,"standard",""),"|Float",""),ChapterTable!$1:$1,0),0)*ChapterTable!$Q$17,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VLOOKUP($A63-ChapterTable!$Q$11,ChapterTable!$1:$1048576,MATCH("최종"&amp;SUBSTITUTE(SUBSTITUTE(E$1,"standard",""),"|Float",""),ChapterTable!$1:$1,0),0)*ChapterTable!$Q$14
    ),
  OFFSET(E63,-$B63+IF($L63,1,0),0)*
    (VLOOKUP(SUBSTITUTE(SUBSTITUTE(E$1,"standard",""),"|Float","")&amp;"인게임누적곱배수",ChapterTable!$S:$T,2,0)^C63
    +VLOOKUP(SUBSTITUTE(SUBSTITUTE(E$1,"standard",""),"|Float","")&amp;"인게임누적합배수",ChapterTable!$S:$T,2,0)*C63)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VLOOKUP(1,ChapterTable!$1:$1048576,MATCH("최종"&amp;SUBSTITUTE(SUBSTITUTE(F$1,"standard",""),"|Float",""),ChapterTable!$1:$1,0),0)*ChapterTable!$Q$17,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VLOOKUP($A63-ChapterTable!$Q$11,ChapterTable!$1:$1048576,MATCH("최종"&amp;SUBSTITUTE(SUBSTITUTE(F$1,"standard",""),"|Float",""),ChapterTable!$1:$1,0),0)*ChapterTable!$Q$14
    ),
  OFFSET(F63,-$B63+IF($L63,1,0),0)*
    (VLOOKUP(SUBSTITUTE(SUBSTITUTE(F$1,"standard",""),"|Float","")&amp;"인게임누적곱배수",ChapterTable!$S:$T,2,0)^D63
    +VLOOKUP(SUBSTITUTE(SUBSTITUTE(F$1,"standard",""),"|Float","")&amp;"인게임누적합배수",ChapterTable!$S:$T,2,0)*D63)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336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1003</v>
      </c>
      <c r="AC63" t="str">
        <f>IF(ISBLANK(AB63),"",IF(ISERROR(VLOOKUP(AB63,[3]DropTable!$A:$A,1,0)),"드랍없음",""))</f>
        <v/>
      </c>
      <c r="AD63">
        <v>5003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0.65</v>
      </c>
    </row>
    <row r="64" spans="1:34" x14ac:dyDescent="0.3">
      <c r="A64">
        <v>1</v>
      </c>
      <c r="B64">
        <v>31</v>
      </c>
      <c r="C64">
        <f>IF(OR($L64=TRUE,$A64=0,MOD($A64,ChapterTable!$S$20)&lt;&gt;0),
MAX(0,INT(($B64+ChapterTable!$Q$26+VLOOKUP(SUBSTITUTE(C$1,"성장단계","")&amp;"단계오프셋",ChapterTable!$S:$T,2,0))/ChapterTable!$Q$23)),
MAX(0,INT(($B64+ChapterTable!$S$26+VLOOKUP(SUBSTITUTE(C$1,"성장단계","")&amp;"보스단계오프셋",ChapterTable!$S:$T,2,0))/ChapterTable!$S$23)))</f>
        <v>3</v>
      </c>
      <c r="D64">
        <f>IF(OR($L64=TRUE,$A64=0,MOD($A64,ChapterTable!$S$20)&lt;&gt;0),
MAX(0,INT(($B64+ChapterTable!$Q$26+VLOOKUP(SUBSTITUTE(D$1,"성장단계","")&amp;"단계오프셋",ChapterTable!$S:$T,2,0))/ChapterTable!$Q$23)),
MAX(0,INT(($B64+ChapterTable!$S$26+VLOOKUP(SUBSTITUTE(D$1,"성장단계","")&amp;"보스단계오프셋",ChapterTable!$S:$T,2,0))/ChapterTable!$S$23)))</f>
        <v>3</v>
      </c>
      <c r="E64" s="1">
        <f ca="1">IF(AND($A64=0,$B64=1),
    VLOOKUP(1,ChapterTable!$1:$1048576,MATCH("최종"&amp;SUBSTITUTE(SUBSTITUTE(E$1,"standard",""),"|Float",""),ChapterTable!$1:$1,0),0)*ChapterTable!$Q$17,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VLOOKUP($A64-ChapterTable!$Q$11,ChapterTable!$1:$1048576,MATCH("최종"&amp;SUBSTITUTE(SUBSTITUTE(E$1,"standard",""),"|Float",""),ChapterTable!$1:$1,0),0)*ChapterTable!$Q$14
    ),
  OFFSET(E64,-$B64+IF($L64,1,0),0)*
    (VLOOKUP(SUBSTITUTE(SUBSTITUTE(E$1,"standard",""),"|Float","")&amp;"인게임누적곱배수",ChapterTable!$S:$T,2,0)^C64
    +VLOOKUP(SUBSTITUTE(SUBSTITUTE(E$1,"standard",""),"|Float","")&amp;"인게임누적합배수",ChapterTable!$S:$T,2,0)*C64)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VLOOKUP(1,ChapterTable!$1:$1048576,MATCH("최종"&amp;SUBSTITUTE(SUBSTITUTE(F$1,"standard",""),"|Float",""),ChapterTable!$1:$1,0),0)*ChapterTable!$Q$17,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VLOOKUP($A64-ChapterTable!$Q$11,ChapterTable!$1:$1048576,MATCH("최종"&amp;SUBSTITUTE(SUBSTITUTE(F$1,"standard",""),"|Float",""),ChapterTable!$1:$1,0),0)*ChapterTable!$Q$14
    ),
  OFFSET(F64,-$B64+IF($L64,1,0),0)*
    (VLOOKUP(SUBSTITUTE(SUBSTITUTE(F$1,"standard",""),"|Float","")&amp;"인게임누적곱배수",ChapterTable!$S:$T,2,0)^D64
    +VLOOKUP(SUBSTITUTE(SUBSTITUTE(F$1,"standard",""),"|Float","")&amp;"인게임누적합배수",ChapterTable!$S:$T,2,0)*D64)
  )
  )
  )
)</f>
        <v>160</v>
      </c>
      <c r="G64" t="s">
        <v>357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305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1004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9.8000000000000007</v>
      </c>
      <c r="AH64">
        <v>0.55000000000000004</v>
      </c>
    </row>
    <row r="65" spans="1:34" x14ac:dyDescent="0.3">
      <c r="A65">
        <v>1</v>
      </c>
      <c r="B65">
        <v>32</v>
      </c>
      <c r="C65">
        <f>IF(OR($L65=TRUE,$A65=0,MOD($A65,ChapterTable!$S$20)&lt;&gt;0),
MAX(0,INT(($B65+ChapterTable!$Q$26+VLOOKUP(SUBSTITUTE(C$1,"성장단계","")&amp;"단계오프셋",ChapterTable!$S:$T,2,0))/ChapterTable!$Q$23)),
MAX(0,INT(($B65+ChapterTable!$S$26+VLOOKUP(SUBSTITUTE(C$1,"성장단계","")&amp;"보스단계오프셋",ChapterTable!$S:$T,2,0))/ChapterTable!$S$23)))</f>
        <v>3</v>
      </c>
      <c r="D65">
        <f>IF(OR($L65=TRUE,$A65=0,MOD($A65,ChapterTable!$S$20)&lt;&gt;0),
MAX(0,INT(($B65+ChapterTable!$Q$26+VLOOKUP(SUBSTITUTE(D$1,"성장단계","")&amp;"단계오프셋",ChapterTable!$S:$T,2,0))/ChapterTable!$Q$23)),
MAX(0,INT(($B65+ChapterTable!$S$26+VLOOKUP(SUBSTITUTE(D$1,"성장단계","")&amp;"보스단계오프셋",ChapterTable!$S:$T,2,0))/ChapterTable!$S$23)))</f>
        <v>3</v>
      </c>
      <c r="E65" s="1">
        <f ca="1">IF(AND($A65=0,$B65=1),
    VLOOKUP(1,ChapterTable!$1:$1048576,MATCH("최종"&amp;SUBSTITUTE(SUBSTITUTE(E$1,"standard",""),"|Float",""),ChapterTable!$1:$1,0),0)*ChapterTable!$Q$17,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VLOOKUP($A65-ChapterTable!$Q$11,ChapterTable!$1:$1048576,MATCH("최종"&amp;SUBSTITUTE(SUBSTITUTE(E$1,"standard",""),"|Float",""),ChapterTable!$1:$1,0),0)*ChapterTable!$Q$14
    ),
  OFFSET(E65,-$B65+IF($L65,1,0),0)*
    (VLOOKUP(SUBSTITUTE(SUBSTITUTE(E$1,"standard",""),"|Float","")&amp;"인게임누적곱배수",ChapterTable!$S:$T,2,0)^C65
    +VLOOKUP(SUBSTITUTE(SUBSTITUTE(E$1,"standard",""),"|Float","")&amp;"인게임누적합배수",ChapterTable!$S:$T,2,0)*C65)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VLOOKUP(1,ChapterTable!$1:$1048576,MATCH("최종"&amp;SUBSTITUTE(SUBSTITUTE(F$1,"standard",""),"|Float",""),ChapterTable!$1:$1,0),0)*ChapterTable!$Q$17,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VLOOKUP($A65-ChapterTable!$Q$11,ChapterTable!$1:$1048576,MATCH("최종"&amp;SUBSTITUTE(SUBSTITUTE(F$1,"standard",""),"|Float",""),ChapterTable!$1:$1,0),0)*ChapterTable!$Q$14
    ),
  OFFSET(F65,-$B65+IF($L65,1,0),0)*
    (VLOOKUP(SUBSTITUTE(SUBSTITUTE(F$1,"standard",""),"|Float","")&amp;"인게임누적곱배수",ChapterTable!$S:$T,2,0)^D65
    +VLOOKUP(SUBSTITUTE(SUBSTITUTE(F$1,"standard",""),"|Float","")&amp;"인게임누적합배수",ChapterTable!$S:$T,2,0)*D65)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306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1004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9.8000000000000007</v>
      </c>
      <c r="AH65">
        <v>0.55000000000000004</v>
      </c>
    </row>
    <row r="66" spans="1:34" x14ac:dyDescent="0.3">
      <c r="A66">
        <v>1</v>
      </c>
      <c r="B66">
        <v>33</v>
      </c>
      <c r="C66">
        <f>IF(OR($L66=TRUE,$A66=0,MOD($A66,ChapterTable!$S$20)&lt;&gt;0),
MAX(0,INT(($B66+ChapterTable!$Q$26+VLOOKUP(SUBSTITUTE(C$1,"성장단계","")&amp;"단계오프셋",ChapterTable!$S:$T,2,0))/ChapterTable!$Q$23)),
MAX(0,INT(($B66+ChapterTable!$S$26+VLOOKUP(SUBSTITUTE(C$1,"성장단계","")&amp;"보스단계오프셋",ChapterTable!$S:$T,2,0))/ChapterTable!$S$23)))</f>
        <v>3</v>
      </c>
      <c r="D66">
        <f>IF(OR($L66=TRUE,$A66=0,MOD($A66,ChapterTable!$S$20)&lt;&gt;0),
MAX(0,INT(($B66+ChapterTable!$Q$26+VLOOKUP(SUBSTITUTE(D$1,"성장단계","")&amp;"단계오프셋",ChapterTable!$S:$T,2,0))/ChapterTable!$Q$23)),
MAX(0,INT(($B66+ChapterTable!$S$26+VLOOKUP(SUBSTITUTE(D$1,"성장단계","")&amp;"보스단계오프셋",ChapterTable!$S:$T,2,0))/ChapterTable!$S$23)))</f>
        <v>3</v>
      </c>
      <c r="E66" s="1">
        <f ca="1">IF(AND($A66=0,$B66=1),
    VLOOKUP(1,ChapterTable!$1:$1048576,MATCH("최종"&amp;SUBSTITUTE(SUBSTITUTE(E$1,"standard",""),"|Float",""),ChapterTable!$1:$1,0),0)*ChapterTable!$Q$17,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VLOOKUP($A66-ChapterTable!$Q$11,ChapterTable!$1:$1048576,MATCH("최종"&amp;SUBSTITUTE(SUBSTITUTE(E$1,"standard",""),"|Float",""),ChapterTable!$1:$1,0),0)*ChapterTable!$Q$14
    ),
  OFFSET(E66,-$B66+IF($L66,1,0),0)*
    (VLOOKUP(SUBSTITUTE(SUBSTITUTE(E$1,"standard",""),"|Float","")&amp;"인게임누적곱배수",ChapterTable!$S:$T,2,0)^C66
    +VLOOKUP(SUBSTITUTE(SUBSTITUTE(E$1,"standard",""),"|Float","")&amp;"인게임누적합배수",ChapterTable!$S:$T,2,0)*C66)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VLOOKUP(1,ChapterTable!$1:$1048576,MATCH("최종"&amp;SUBSTITUTE(SUBSTITUTE(F$1,"standard",""),"|Float",""),ChapterTable!$1:$1,0),0)*ChapterTable!$Q$17,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VLOOKUP($A66-ChapterTable!$Q$11,ChapterTable!$1:$1048576,MATCH("최종"&amp;SUBSTITUTE(SUBSTITUTE(F$1,"standard",""),"|Float",""),ChapterTable!$1:$1,0),0)*ChapterTable!$Q$14
    ),
  OFFSET(F66,-$B66+IF($L66,1,0),0)*
    (VLOOKUP(SUBSTITUTE(SUBSTITUTE(F$1,"standard",""),"|Float","")&amp;"인게임누적곱배수",ChapterTable!$S:$T,2,0)^D66
    +VLOOKUP(SUBSTITUTE(SUBSTITUTE(F$1,"standard",""),"|Float","")&amp;"인게임누적합배수",ChapterTable!$S:$T,2,0)*D66)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307</v>
      </c>
      <c r="V66" t="str">
        <f>IF(ISBLANK(U66),"",IF(ISERROR(VLOOKUP(U66,MapTable!$A:$A,1,0)),"맵없음",""))</f>
        <v/>
      </c>
      <c r="W66" t="s">
        <v>343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1004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9.8000000000000007</v>
      </c>
      <c r="AH66">
        <v>0.55000000000000004</v>
      </c>
    </row>
    <row r="67" spans="1:34" x14ac:dyDescent="0.3">
      <c r="A67">
        <v>1</v>
      </c>
      <c r="B67">
        <v>34</v>
      </c>
      <c r="C67">
        <f>IF(OR($L67=TRUE,$A67=0,MOD($A67,ChapterTable!$S$20)&lt;&gt;0),
MAX(0,INT(($B67+ChapterTable!$Q$26+VLOOKUP(SUBSTITUTE(C$1,"성장단계","")&amp;"단계오프셋",ChapterTable!$S:$T,2,0))/ChapterTable!$Q$23)),
MAX(0,INT(($B67+ChapterTable!$S$26+VLOOKUP(SUBSTITUTE(C$1,"성장단계","")&amp;"보스단계오프셋",ChapterTable!$S:$T,2,0))/ChapterTable!$S$23)))</f>
        <v>3</v>
      </c>
      <c r="D67">
        <f>IF(OR($L67=TRUE,$A67=0,MOD($A67,ChapterTable!$S$20)&lt;&gt;0),
MAX(0,INT(($B67+ChapterTable!$Q$26+VLOOKUP(SUBSTITUTE(D$1,"성장단계","")&amp;"단계오프셋",ChapterTable!$S:$T,2,0))/ChapterTable!$Q$23)),
MAX(0,INT(($B67+ChapterTable!$S$26+VLOOKUP(SUBSTITUTE(D$1,"성장단계","")&amp;"보스단계오프셋",ChapterTable!$S:$T,2,0))/ChapterTable!$S$23)))</f>
        <v>3</v>
      </c>
      <c r="E67" s="1">
        <f ca="1">IF(AND($A67=0,$B67=1),
    VLOOKUP(1,ChapterTable!$1:$1048576,MATCH("최종"&amp;SUBSTITUTE(SUBSTITUTE(E$1,"standard",""),"|Float",""),ChapterTable!$1:$1,0),0)*ChapterTable!$Q$17,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VLOOKUP($A67-ChapterTable!$Q$11,ChapterTable!$1:$1048576,MATCH("최종"&amp;SUBSTITUTE(SUBSTITUTE(E$1,"standard",""),"|Float",""),ChapterTable!$1:$1,0),0)*ChapterTable!$Q$14
    ),
  OFFSET(E67,-$B67+IF($L67,1,0),0)*
    (VLOOKUP(SUBSTITUTE(SUBSTITUTE(E$1,"standard",""),"|Float","")&amp;"인게임누적곱배수",ChapterTable!$S:$T,2,0)^C67
    +VLOOKUP(SUBSTITUTE(SUBSTITUTE(E$1,"standard",""),"|Float","")&amp;"인게임누적합배수",ChapterTable!$S:$T,2,0)*C67)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VLOOKUP(1,ChapterTable!$1:$1048576,MATCH("최종"&amp;SUBSTITUTE(SUBSTITUTE(F$1,"standard",""),"|Float",""),ChapterTable!$1:$1,0),0)*ChapterTable!$Q$17,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VLOOKUP($A67-ChapterTable!$Q$11,ChapterTable!$1:$1048576,MATCH("최종"&amp;SUBSTITUTE(SUBSTITUTE(F$1,"standard",""),"|Float",""),ChapterTable!$1:$1,0),0)*ChapterTable!$Q$14
    ),
  OFFSET(F67,-$B67+IF($L67,1,0),0)*
    (VLOOKUP(SUBSTITUTE(SUBSTITUTE(F$1,"standard",""),"|Float","")&amp;"인게임누적곱배수",ChapterTable!$S:$T,2,0)^D67
    +VLOOKUP(SUBSTITUTE(SUBSTITUTE(F$1,"standard",""),"|Float","")&amp;"인게임누적합배수",ChapterTable!$S:$T,2,0)*D67)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308</v>
      </c>
      <c r="V67" t="str">
        <f>IF(ISBLANK(U67),"",IF(ISERROR(VLOOKUP(U67,MapTable!$A:$A,1,0)),"맵없음",""))</f>
        <v/>
      </c>
      <c r="W67" t="s">
        <v>345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1004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9.8000000000000007</v>
      </c>
      <c r="AH67">
        <v>0.55000000000000004</v>
      </c>
    </row>
    <row r="68" spans="1:34" x14ac:dyDescent="0.3">
      <c r="A68">
        <v>1</v>
      </c>
      <c r="B68">
        <v>35</v>
      </c>
      <c r="C68">
        <f>IF(OR($L68=TRUE,$A68=0,MOD($A68,ChapterTable!$S$20)&lt;&gt;0),
MAX(0,INT(($B68+ChapterTable!$Q$26+VLOOKUP(SUBSTITUTE(C$1,"성장단계","")&amp;"단계오프셋",ChapterTable!$S:$T,2,0))/ChapterTable!$Q$23)),
MAX(0,INT(($B68+ChapterTable!$S$26+VLOOKUP(SUBSTITUTE(C$1,"성장단계","")&amp;"보스단계오프셋",ChapterTable!$S:$T,2,0))/ChapterTable!$S$23)))</f>
        <v>3</v>
      </c>
      <c r="D68">
        <f>IF(OR($L68=TRUE,$A68=0,MOD($A68,ChapterTable!$S$20)&lt;&gt;0),
MAX(0,INT(($B68+ChapterTable!$Q$26+VLOOKUP(SUBSTITUTE(D$1,"성장단계","")&amp;"단계오프셋",ChapterTable!$S:$T,2,0))/ChapterTable!$Q$23)),
MAX(0,INT(($B68+ChapterTable!$S$26+VLOOKUP(SUBSTITUTE(D$1,"성장단계","")&amp;"보스단계오프셋",ChapterTable!$S:$T,2,0))/ChapterTable!$S$23)))</f>
        <v>3</v>
      </c>
      <c r="E68" s="1">
        <f ca="1">IF(AND($A68=0,$B68=1),
    VLOOKUP(1,ChapterTable!$1:$1048576,MATCH("최종"&amp;SUBSTITUTE(SUBSTITUTE(E$1,"standard",""),"|Float",""),ChapterTable!$1:$1,0),0)*ChapterTable!$Q$17,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VLOOKUP($A68-ChapterTable!$Q$11,ChapterTable!$1:$1048576,MATCH("최종"&amp;SUBSTITUTE(SUBSTITUTE(E$1,"standard",""),"|Float",""),ChapterTable!$1:$1,0),0)*ChapterTable!$Q$14
    ),
  OFFSET(E68,-$B68+IF($L68,1,0),0)*
    (VLOOKUP(SUBSTITUTE(SUBSTITUTE(E$1,"standard",""),"|Float","")&amp;"인게임누적곱배수",ChapterTable!$S:$T,2,0)^C68
    +VLOOKUP(SUBSTITUTE(SUBSTITUTE(E$1,"standard",""),"|Float","")&amp;"인게임누적합배수",ChapterTable!$S:$T,2,0)*C68)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VLOOKUP(1,ChapterTable!$1:$1048576,MATCH("최종"&amp;SUBSTITUTE(SUBSTITUTE(F$1,"standard",""),"|Float",""),ChapterTable!$1:$1,0),0)*ChapterTable!$Q$17,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VLOOKUP($A68-ChapterTable!$Q$11,ChapterTable!$1:$1048576,MATCH("최종"&amp;SUBSTITUTE(SUBSTITUTE(F$1,"standard",""),"|Float",""),ChapterTable!$1:$1,0),0)*ChapterTable!$Q$14
    ),
  OFFSET(F68,-$B68+IF($L68,1,0),0)*
    (VLOOKUP(SUBSTITUTE(SUBSTITUTE(F$1,"standard",""),"|Float","")&amp;"인게임누적곱배수",ChapterTable!$S:$T,2,0)^D68
    +VLOOKUP(SUBSTITUTE(SUBSTITUTE(F$1,"standard",""),"|Float","")&amp;"인게임누적합배수",ChapterTable!$S:$T,2,0)*D68)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332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1004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9.8000000000000007</v>
      </c>
      <c r="AH68">
        <v>0.55000000000000004</v>
      </c>
    </row>
    <row r="69" spans="1:34" x14ac:dyDescent="0.3">
      <c r="A69">
        <v>1</v>
      </c>
      <c r="B69">
        <v>36</v>
      </c>
      <c r="C69">
        <f>IF(OR($L69=TRUE,$A69=0,MOD($A69,ChapterTable!$S$20)&lt;&gt;0),
MAX(0,INT(($B69+ChapterTable!$Q$26+VLOOKUP(SUBSTITUTE(C$1,"성장단계","")&amp;"단계오프셋",ChapterTable!$S:$T,2,0))/ChapterTable!$Q$23)),
MAX(0,INT(($B69+ChapterTable!$S$26+VLOOKUP(SUBSTITUTE(C$1,"성장단계","")&amp;"보스단계오프셋",ChapterTable!$S:$T,2,0))/ChapterTable!$S$23)))</f>
        <v>4</v>
      </c>
      <c r="D69">
        <f>IF(OR($L69=TRUE,$A69=0,MOD($A69,ChapterTable!$S$20)&lt;&gt;0),
MAX(0,INT(($B69+ChapterTable!$Q$26+VLOOKUP(SUBSTITUTE(D$1,"성장단계","")&amp;"단계오프셋",ChapterTable!$S:$T,2,0))/ChapterTable!$Q$23)),
MAX(0,INT(($B69+ChapterTable!$S$26+VLOOKUP(SUBSTITUTE(D$1,"성장단계","")&amp;"보스단계오프셋",ChapterTable!$S:$T,2,0))/ChapterTable!$S$23)))</f>
        <v>3</v>
      </c>
      <c r="E69" s="1">
        <f ca="1">IF(AND($A69=0,$B69=1),
    VLOOKUP(1,ChapterTable!$1:$1048576,MATCH("최종"&amp;SUBSTITUTE(SUBSTITUTE(E$1,"standard",""),"|Float",""),ChapterTable!$1:$1,0),0)*ChapterTable!$Q$17,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VLOOKUP($A69-ChapterTable!$Q$11,ChapterTable!$1:$1048576,MATCH("최종"&amp;SUBSTITUTE(SUBSTITUTE(E$1,"standard",""),"|Float",""),ChapterTable!$1:$1,0),0)*ChapterTable!$Q$14
    ),
  OFFSET(E69,-$B69+IF($L69,1,0),0)*
    (VLOOKUP(SUBSTITUTE(SUBSTITUTE(E$1,"standard",""),"|Float","")&amp;"인게임누적곱배수",ChapterTable!$S:$T,2,0)^C69
    +VLOOKUP(SUBSTITUTE(SUBSTITUTE(E$1,"standard",""),"|Float","")&amp;"인게임누적합배수",ChapterTable!$S:$T,2,0)*C69)
  )
  )
  )
)</f>
        <v>432</v>
      </c>
      <c r="F69" s="1">
        <f ca="1">IF(AND($A69=0,$B69=1),
    VLOOKUP(1,ChapterTable!$1:$1048576,MATCH("최종"&amp;SUBSTITUTE(SUBSTITUTE(F$1,"standard",""),"|Float",""),ChapterTable!$1:$1,0),0)*ChapterTable!$Q$17,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VLOOKUP($A69-ChapterTable!$Q$11,ChapterTable!$1:$1048576,MATCH("최종"&amp;SUBSTITUTE(SUBSTITUTE(F$1,"standard",""),"|Float",""),ChapterTable!$1:$1,0),0)*ChapterTable!$Q$14
    ),
  OFFSET(F69,-$B69+IF($L69,1,0),0)*
    (VLOOKUP(SUBSTITUTE(SUBSTITUTE(F$1,"standard",""),"|Float","")&amp;"인게임누적곱배수",ChapterTable!$S:$T,2,0)^D69
    +VLOOKUP(SUBSTITUTE(SUBSTITUTE(F$1,"standard",""),"|Float","")&amp;"인게임누적합배수",ChapterTable!$S:$T,2,0)*D69)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309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1004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9.8000000000000007</v>
      </c>
      <c r="AH69">
        <v>0.55000000000000004</v>
      </c>
    </row>
    <row r="70" spans="1:34" x14ac:dyDescent="0.3">
      <c r="A70">
        <v>1</v>
      </c>
      <c r="B70">
        <v>37</v>
      </c>
      <c r="C70">
        <f>IF(OR($L70=TRUE,$A70=0,MOD($A70,ChapterTable!$S$20)&lt;&gt;0),
MAX(0,INT(($B70+ChapterTable!$Q$26+VLOOKUP(SUBSTITUTE(C$1,"성장단계","")&amp;"단계오프셋",ChapterTable!$S:$T,2,0))/ChapterTable!$Q$23)),
MAX(0,INT(($B70+ChapterTable!$S$26+VLOOKUP(SUBSTITUTE(C$1,"성장단계","")&amp;"보스단계오프셋",ChapterTable!$S:$T,2,0))/ChapterTable!$S$23)))</f>
        <v>4</v>
      </c>
      <c r="D70">
        <f>IF(OR($L70=TRUE,$A70=0,MOD($A70,ChapterTable!$S$20)&lt;&gt;0),
MAX(0,INT(($B70+ChapterTable!$Q$26+VLOOKUP(SUBSTITUTE(D$1,"성장단계","")&amp;"단계오프셋",ChapterTable!$S:$T,2,0))/ChapterTable!$Q$23)),
MAX(0,INT(($B70+ChapterTable!$S$26+VLOOKUP(SUBSTITUTE(D$1,"성장단계","")&amp;"보스단계오프셋",ChapterTable!$S:$T,2,0))/ChapterTable!$S$23)))</f>
        <v>3</v>
      </c>
      <c r="E70" s="1">
        <f ca="1">IF(AND($A70=0,$B70=1),
    VLOOKUP(1,ChapterTable!$1:$1048576,MATCH("최종"&amp;SUBSTITUTE(SUBSTITUTE(E$1,"standard",""),"|Float",""),ChapterTable!$1:$1,0),0)*ChapterTable!$Q$17,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VLOOKUP($A70-ChapterTable!$Q$11,ChapterTable!$1:$1048576,MATCH("최종"&amp;SUBSTITUTE(SUBSTITUTE(E$1,"standard",""),"|Float",""),ChapterTable!$1:$1,0),0)*ChapterTable!$Q$14
    ),
  OFFSET(E70,-$B70+IF($L70,1,0),0)*
    (VLOOKUP(SUBSTITUTE(SUBSTITUTE(E$1,"standard",""),"|Float","")&amp;"인게임누적곱배수",ChapterTable!$S:$T,2,0)^C70
    +VLOOKUP(SUBSTITUTE(SUBSTITUTE(E$1,"standard",""),"|Float","")&amp;"인게임누적합배수",ChapterTable!$S:$T,2,0)*C70)
  )
  )
  )
)</f>
        <v>432</v>
      </c>
      <c r="F70" s="1">
        <f ca="1">IF(AND($A70=0,$B70=1),
    VLOOKUP(1,ChapterTable!$1:$1048576,MATCH("최종"&amp;SUBSTITUTE(SUBSTITUTE(F$1,"standard",""),"|Float",""),ChapterTable!$1:$1,0),0)*ChapterTable!$Q$17,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VLOOKUP($A70-ChapterTable!$Q$11,ChapterTable!$1:$1048576,MATCH("최종"&amp;SUBSTITUTE(SUBSTITUTE(F$1,"standard",""),"|Float",""),ChapterTable!$1:$1,0),0)*ChapterTable!$Q$14
    ),
  OFFSET(F70,-$B70+IF($L70,1,0),0)*
    (VLOOKUP(SUBSTITUTE(SUBSTITUTE(F$1,"standard",""),"|Float","")&amp;"인게임누적곱배수",ChapterTable!$S:$T,2,0)^D70
    +VLOOKUP(SUBSTITUTE(SUBSTITUTE(F$1,"standard",""),"|Float","")&amp;"인게임누적합배수",ChapterTable!$S:$T,2,0)*D70)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310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1004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9.8000000000000007</v>
      </c>
      <c r="AH70">
        <v>0.55000000000000004</v>
      </c>
    </row>
    <row r="71" spans="1:34" x14ac:dyDescent="0.3">
      <c r="A71">
        <v>1</v>
      </c>
      <c r="B71">
        <v>38</v>
      </c>
      <c r="C71">
        <f>IF(OR($L71=TRUE,$A71=0,MOD($A71,ChapterTable!$S$20)&lt;&gt;0),
MAX(0,INT(($B71+ChapterTable!$Q$26+VLOOKUP(SUBSTITUTE(C$1,"성장단계","")&amp;"단계오프셋",ChapterTable!$S:$T,2,0))/ChapterTable!$Q$23)),
MAX(0,INT(($B71+ChapterTable!$S$26+VLOOKUP(SUBSTITUTE(C$1,"성장단계","")&amp;"보스단계오프셋",ChapterTable!$S:$T,2,0))/ChapterTable!$S$23)))</f>
        <v>4</v>
      </c>
      <c r="D71">
        <f>IF(OR($L71=TRUE,$A71=0,MOD($A71,ChapterTable!$S$20)&lt;&gt;0),
MAX(0,INT(($B71+ChapterTable!$Q$26+VLOOKUP(SUBSTITUTE(D$1,"성장단계","")&amp;"단계오프셋",ChapterTable!$S:$T,2,0))/ChapterTable!$Q$23)),
MAX(0,INT(($B71+ChapterTable!$S$26+VLOOKUP(SUBSTITUTE(D$1,"성장단계","")&amp;"보스단계오프셋",ChapterTable!$S:$T,2,0))/ChapterTable!$S$23)))</f>
        <v>3</v>
      </c>
      <c r="E71" s="1">
        <f ca="1">IF(AND($A71=0,$B71=1),
    VLOOKUP(1,ChapterTable!$1:$1048576,MATCH("최종"&amp;SUBSTITUTE(SUBSTITUTE(E$1,"standard",""),"|Float",""),ChapterTable!$1:$1,0),0)*ChapterTable!$Q$17,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VLOOKUP($A71-ChapterTable!$Q$11,ChapterTable!$1:$1048576,MATCH("최종"&amp;SUBSTITUTE(SUBSTITUTE(E$1,"standard",""),"|Float",""),ChapterTable!$1:$1,0),0)*ChapterTable!$Q$14
    ),
  OFFSET(E71,-$B71+IF($L71,1,0),0)*
    (VLOOKUP(SUBSTITUTE(SUBSTITUTE(E$1,"standard",""),"|Float","")&amp;"인게임누적곱배수",ChapterTable!$S:$T,2,0)^C71
    +VLOOKUP(SUBSTITUTE(SUBSTITUTE(E$1,"standard",""),"|Float","")&amp;"인게임누적합배수",ChapterTable!$S:$T,2,0)*C71)
  )
  )
  )
)</f>
        <v>432</v>
      </c>
      <c r="F71" s="1">
        <f ca="1">IF(AND($A71=0,$B71=1),
    VLOOKUP(1,ChapterTable!$1:$1048576,MATCH("최종"&amp;SUBSTITUTE(SUBSTITUTE(F$1,"standard",""),"|Float",""),ChapterTable!$1:$1,0),0)*ChapterTable!$Q$17,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VLOOKUP($A71-ChapterTable!$Q$11,ChapterTable!$1:$1048576,MATCH("최종"&amp;SUBSTITUTE(SUBSTITUTE(F$1,"standard",""),"|Float",""),ChapterTable!$1:$1,0),0)*ChapterTable!$Q$14
    ),
  OFFSET(F71,-$B71+IF($L71,1,0),0)*
    (VLOOKUP(SUBSTITUTE(SUBSTITUTE(F$1,"standard",""),"|Float","")&amp;"인게임누적곱배수",ChapterTable!$S:$T,2,0)^D71
    +VLOOKUP(SUBSTITUTE(SUBSTITUTE(F$1,"standard",""),"|Float","")&amp;"인게임누적합배수",ChapterTable!$S:$T,2,0)*D71)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311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1004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9.8000000000000007</v>
      </c>
      <c r="AH71">
        <v>0.55000000000000004</v>
      </c>
    </row>
    <row r="72" spans="1:34" x14ac:dyDescent="0.3">
      <c r="A72">
        <v>1</v>
      </c>
      <c r="B72">
        <v>39</v>
      </c>
      <c r="C72">
        <f>IF(OR($L72=TRUE,$A72=0,MOD($A72,ChapterTable!$S$20)&lt;&gt;0),
MAX(0,INT(($B72+ChapterTable!$Q$26+VLOOKUP(SUBSTITUTE(C$1,"성장단계","")&amp;"단계오프셋",ChapterTable!$S:$T,2,0))/ChapterTable!$Q$23)),
MAX(0,INT(($B72+ChapterTable!$S$26+VLOOKUP(SUBSTITUTE(C$1,"성장단계","")&amp;"보스단계오프셋",ChapterTable!$S:$T,2,0))/ChapterTable!$S$23)))</f>
        <v>4</v>
      </c>
      <c r="D72">
        <f>IF(OR($L72=TRUE,$A72=0,MOD($A72,ChapterTable!$S$20)&lt;&gt;0),
MAX(0,INT(($B72+ChapterTable!$Q$26+VLOOKUP(SUBSTITUTE(D$1,"성장단계","")&amp;"단계오프셋",ChapterTable!$S:$T,2,0))/ChapterTable!$Q$23)),
MAX(0,INT(($B72+ChapterTable!$S$26+VLOOKUP(SUBSTITUTE(D$1,"성장단계","")&amp;"보스단계오프셋",ChapterTable!$S:$T,2,0))/ChapterTable!$S$23)))</f>
        <v>3</v>
      </c>
      <c r="E72" s="1">
        <f ca="1">IF(AND($A72=0,$B72=1),
    VLOOKUP(1,ChapterTable!$1:$1048576,MATCH("최종"&amp;SUBSTITUTE(SUBSTITUTE(E$1,"standard",""),"|Float",""),ChapterTable!$1:$1,0),0)*ChapterTable!$Q$17,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VLOOKUP($A72-ChapterTable!$Q$11,ChapterTable!$1:$1048576,MATCH("최종"&amp;SUBSTITUTE(SUBSTITUTE(E$1,"standard",""),"|Float",""),ChapterTable!$1:$1,0),0)*ChapterTable!$Q$14
    ),
  OFFSET(E72,-$B72+IF($L72,1,0),0)*
    (VLOOKUP(SUBSTITUTE(SUBSTITUTE(E$1,"standard",""),"|Float","")&amp;"인게임누적곱배수",ChapterTable!$S:$T,2,0)^C72
    +VLOOKUP(SUBSTITUTE(SUBSTITUTE(E$1,"standard",""),"|Float","")&amp;"인게임누적합배수",ChapterTable!$S:$T,2,0)*C72)
  )
  )
  )
)</f>
        <v>432</v>
      </c>
      <c r="F72" s="1">
        <f ca="1">IF(AND($A72=0,$B72=1),
    VLOOKUP(1,ChapterTable!$1:$1048576,MATCH("최종"&amp;SUBSTITUTE(SUBSTITUTE(F$1,"standard",""),"|Float",""),ChapterTable!$1:$1,0),0)*ChapterTable!$Q$17,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VLOOKUP($A72-ChapterTable!$Q$11,ChapterTable!$1:$1048576,MATCH("최종"&amp;SUBSTITUTE(SUBSTITUTE(F$1,"standard",""),"|Float",""),ChapterTable!$1:$1,0),0)*ChapterTable!$Q$14
    ),
  OFFSET(F72,-$B72+IF($L72,1,0),0)*
    (VLOOKUP(SUBSTITUTE(SUBSTITUTE(F$1,"standard",""),"|Float","")&amp;"인게임누적곱배수",ChapterTable!$S:$T,2,0)^D72
    +VLOOKUP(SUBSTITUTE(SUBSTITUTE(F$1,"standard",""),"|Float","")&amp;"인게임누적합배수",ChapterTable!$S:$T,2,0)*D72)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312</v>
      </c>
      <c r="V72" t="str">
        <f>IF(ISBLANK(U72),"",IF(ISERROR(VLOOKUP(U72,MapTable!$A:$A,1,0)),"맵없음",""))</f>
        <v/>
      </c>
      <c r="W72" t="s">
        <v>348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1004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9.8000000000000007</v>
      </c>
      <c r="AH72">
        <v>0.55000000000000004</v>
      </c>
    </row>
    <row r="73" spans="1:34" x14ac:dyDescent="0.3">
      <c r="A73">
        <v>1</v>
      </c>
      <c r="B73">
        <v>40</v>
      </c>
      <c r="C73">
        <f>IF(OR($L73=TRUE,$A73=0,MOD($A73,ChapterTable!$S$20)&lt;&gt;0),
MAX(0,INT(($B73+ChapterTable!$Q$26+VLOOKUP(SUBSTITUTE(C$1,"성장단계","")&amp;"단계오프셋",ChapterTable!$S:$T,2,0))/ChapterTable!$Q$23)),
MAX(0,INT(($B73+ChapterTable!$S$26+VLOOKUP(SUBSTITUTE(C$1,"성장단계","")&amp;"보스단계오프셋",ChapterTable!$S:$T,2,0))/ChapterTable!$S$23)))</f>
        <v>4</v>
      </c>
      <c r="D73">
        <f>IF(OR($L73=TRUE,$A73=0,MOD($A73,ChapterTable!$S$20)&lt;&gt;0),
MAX(0,INT(($B73+ChapterTable!$Q$26+VLOOKUP(SUBSTITUTE(D$1,"성장단계","")&amp;"단계오프셋",ChapterTable!$S:$T,2,0))/ChapterTable!$Q$23)),
MAX(0,INT(($B73+ChapterTable!$S$26+VLOOKUP(SUBSTITUTE(D$1,"성장단계","")&amp;"보스단계오프셋",ChapterTable!$S:$T,2,0))/ChapterTable!$S$23)))</f>
        <v>3</v>
      </c>
      <c r="E73" s="1">
        <f ca="1">IF(AND($A73=0,$B73=1),
    VLOOKUP(1,ChapterTable!$1:$1048576,MATCH("최종"&amp;SUBSTITUTE(SUBSTITUTE(E$1,"standard",""),"|Float",""),ChapterTable!$1:$1,0),0)*ChapterTable!$Q$17,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VLOOKUP($A73-ChapterTable!$Q$11,ChapterTable!$1:$1048576,MATCH("최종"&amp;SUBSTITUTE(SUBSTITUTE(E$1,"standard",""),"|Float",""),ChapterTable!$1:$1,0),0)*ChapterTable!$Q$14
    ),
  OFFSET(E73,-$B73+IF($L73,1,0),0)*
    (VLOOKUP(SUBSTITUTE(SUBSTITUTE(E$1,"standard",""),"|Float","")&amp;"인게임누적곱배수",ChapterTable!$S:$T,2,0)^C73
    +VLOOKUP(SUBSTITUTE(SUBSTITUTE(E$1,"standard",""),"|Float","")&amp;"인게임누적합배수",ChapterTable!$S:$T,2,0)*C73)
  )
  )
  )
)</f>
        <v>432</v>
      </c>
      <c r="F73" s="1">
        <f ca="1">IF(AND($A73=0,$B73=1),
    VLOOKUP(1,ChapterTable!$1:$1048576,MATCH("최종"&amp;SUBSTITUTE(SUBSTITUTE(F$1,"standard",""),"|Float",""),ChapterTable!$1:$1,0),0)*ChapterTable!$Q$17,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VLOOKUP($A73-ChapterTable!$Q$11,ChapterTable!$1:$1048576,MATCH("최종"&amp;SUBSTITUTE(SUBSTITUTE(F$1,"standard",""),"|Float",""),ChapterTable!$1:$1,0),0)*ChapterTable!$Q$14
    ),
  OFFSET(F73,-$B73+IF($L73,1,0),0)*
    (VLOOKUP(SUBSTITUTE(SUBSTITUTE(F$1,"standard",""),"|Float","")&amp;"인게임누적곱배수",ChapterTable!$S:$T,2,0)^D73
    +VLOOKUP(SUBSTITUTE(SUBSTITUTE(F$1,"standard",""),"|Float","")&amp;"인게임누적합배수",ChapterTable!$S:$T,2,0)*D73)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338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1004</v>
      </c>
      <c r="AC73" t="str">
        <f>IF(ISBLANK(AB73),"",IF(ISERROR(VLOOKUP(AB73,[3]DropTable!$A:$A,1,0)),"드랍없음",""))</f>
        <v/>
      </c>
      <c r="AD73">
        <v>5004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0.55000000000000004</v>
      </c>
    </row>
    <row r="74" spans="1:34" x14ac:dyDescent="0.3">
      <c r="A74">
        <v>1</v>
      </c>
      <c r="B74">
        <v>41</v>
      </c>
      <c r="C74">
        <f>IF(OR($L74=TRUE,$A74=0,MOD($A74,ChapterTable!$S$20)&lt;&gt;0),
MAX(0,INT(($B74+ChapterTable!$Q$26+VLOOKUP(SUBSTITUTE(C$1,"성장단계","")&amp;"단계오프셋",ChapterTable!$S:$T,2,0))/ChapterTable!$Q$23)),
MAX(0,INT(($B74+ChapterTable!$S$26+VLOOKUP(SUBSTITUTE(C$1,"성장단계","")&amp;"보스단계오프셋",ChapterTable!$S:$T,2,0))/ChapterTable!$S$23)))</f>
        <v>4</v>
      </c>
      <c r="D74">
        <f>IF(OR($L74=TRUE,$A74=0,MOD($A74,ChapterTable!$S$20)&lt;&gt;0),
MAX(0,INT(($B74+ChapterTable!$Q$26+VLOOKUP(SUBSTITUTE(D$1,"성장단계","")&amp;"단계오프셋",ChapterTable!$S:$T,2,0))/ChapterTable!$Q$23)),
MAX(0,INT(($B74+ChapterTable!$S$26+VLOOKUP(SUBSTITUTE(D$1,"성장단계","")&amp;"보스단계오프셋",ChapterTable!$S:$T,2,0))/ChapterTable!$S$23)))</f>
        <v>4</v>
      </c>
      <c r="E74" s="1">
        <f ca="1">IF(AND($A74=0,$B74=1),
    VLOOKUP(1,ChapterTable!$1:$1048576,MATCH("최종"&amp;SUBSTITUTE(SUBSTITUTE(E$1,"standard",""),"|Float",""),ChapterTable!$1:$1,0),0)*ChapterTable!$Q$17,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VLOOKUP($A74-ChapterTable!$Q$11,ChapterTable!$1:$1048576,MATCH("최종"&amp;SUBSTITUTE(SUBSTITUTE(E$1,"standard",""),"|Float",""),ChapterTable!$1:$1,0),0)*ChapterTable!$Q$14
    ),
  OFFSET(E74,-$B74+IF($L74,1,0),0)*
    (VLOOKUP(SUBSTITUTE(SUBSTITUTE(E$1,"standard",""),"|Float","")&amp;"인게임누적곱배수",ChapterTable!$S:$T,2,0)^C74
    +VLOOKUP(SUBSTITUTE(SUBSTITUTE(E$1,"standard",""),"|Float","")&amp;"인게임누적합배수",ChapterTable!$S:$T,2,0)*C74)
  )
  )
  )
)</f>
        <v>432</v>
      </c>
      <c r="F74" s="1">
        <f ca="1">IF(AND($A74=0,$B74=1),
    VLOOKUP(1,ChapterTable!$1:$1048576,MATCH("최종"&amp;SUBSTITUTE(SUBSTITUTE(F$1,"standard",""),"|Float",""),ChapterTable!$1:$1,0),0)*ChapterTable!$Q$17,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VLOOKUP($A74-ChapterTable!$Q$11,ChapterTable!$1:$1048576,MATCH("최종"&amp;SUBSTITUTE(SUBSTITUTE(F$1,"standard",""),"|Float",""),ChapterTable!$1:$1,0),0)*ChapterTable!$Q$14
    ),
  OFFSET(F74,-$B74+IF($L74,1,0),0)*
    (VLOOKUP(SUBSTITUTE(SUBSTITUTE(F$1,"standard",""),"|Float","")&amp;"인게임누적곱배수",ChapterTable!$S:$T,2,0)^D74
    +VLOOKUP(SUBSTITUTE(SUBSTITUTE(F$1,"standard",""),"|Float","")&amp;"인게임누적합배수",ChapterTable!$S:$T,2,0)*D74)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1005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9.8000000000000007</v>
      </c>
      <c r="AH74">
        <v>0.5</v>
      </c>
    </row>
    <row r="75" spans="1:34" x14ac:dyDescent="0.3">
      <c r="A75">
        <v>1</v>
      </c>
      <c r="B75">
        <v>42</v>
      </c>
      <c r="C75">
        <f>IF(OR($L75=TRUE,$A75=0,MOD($A75,ChapterTable!$S$20)&lt;&gt;0),
MAX(0,INT(($B75+ChapterTable!$Q$26+VLOOKUP(SUBSTITUTE(C$1,"성장단계","")&amp;"단계오프셋",ChapterTable!$S:$T,2,0))/ChapterTable!$Q$23)),
MAX(0,INT(($B75+ChapterTable!$S$26+VLOOKUP(SUBSTITUTE(C$1,"성장단계","")&amp;"보스단계오프셋",ChapterTable!$S:$T,2,0))/ChapterTable!$S$23)))</f>
        <v>4</v>
      </c>
      <c r="D75">
        <f>IF(OR($L75=TRUE,$A75=0,MOD($A75,ChapterTable!$S$20)&lt;&gt;0),
MAX(0,INT(($B75+ChapterTable!$Q$26+VLOOKUP(SUBSTITUTE(D$1,"성장단계","")&amp;"단계오프셋",ChapterTable!$S:$T,2,0))/ChapterTable!$Q$23)),
MAX(0,INT(($B75+ChapterTable!$S$26+VLOOKUP(SUBSTITUTE(D$1,"성장단계","")&amp;"보스단계오프셋",ChapterTable!$S:$T,2,0))/ChapterTable!$S$23)))</f>
        <v>4</v>
      </c>
      <c r="E75" s="1">
        <f ca="1">IF(AND($A75=0,$B75=1),
    VLOOKUP(1,ChapterTable!$1:$1048576,MATCH("최종"&amp;SUBSTITUTE(SUBSTITUTE(E$1,"standard",""),"|Float",""),ChapterTable!$1:$1,0),0)*ChapterTable!$Q$17,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VLOOKUP($A75-ChapterTable!$Q$11,ChapterTable!$1:$1048576,MATCH("최종"&amp;SUBSTITUTE(SUBSTITUTE(E$1,"standard",""),"|Float",""),ChapterTable!$1:$1,0),0)*ChapterTable!$Q$14
    ),
  OFFSET(E75,-$B75+IF($L75,1,0),0)*
    (VLOOKUP(SUBSTITUTE(SUBSTITUTE(E$1,"standard",""),"|Float","")&amp;"인게임누적곱배수",ChapterTable!$S:$T,2,0)^C75
    +VLOOKUP(SUBSTITUTE(SUBSTITUTE(E$1,"standard",""),"|Float","")&amp;"인게임누적합배수",ChapterTable!$S:$T,2,0)*C75)
  )
  )
  )
)</f>
        <v>432</v>
      </c>
      <c r="F75" s="1">
        <f ca="1">IF(AND($A75=0,$B75=1),
    VLOOKUP(1,ChapterTable!$1:$1048576,MATCH("최종"&amp;SUBSTITUTE(SUBSTITUTE(F$1,"standard",""),"|Float",""),ChapterTable!$1:$1,0),0)*ChapterTable!$Q$17,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VLOOKUP($A75-ChapterTable!$Q$11,ChapterTable!$1:$1048576,MATCH("최종"&amp;SUBSTITUTE(SUBSTITUTE(F$1,"standard",""),"|Float",""),ChapterTable!$1:$1,0),0)*ChapterTable!$Q$14
    ),
  OFFSET(F75,-$B75+IF($L75,1,0),0)*
    (VLOOKUP(SUBSTITUTE(SUBSTITUTE(F$1,"standard",""),"|Float","")&amp;"인게임누적곱배수",ChapterTable!$S:$T,2,0)^D75
    +VLOOKUP(SUBSTITUTE(SUBSTITUTE(F$1,"standard",""),"|Float","")&amp;"인게임누적합배수",ChapterTable!$S:$T,2,0)*D75)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1005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9.8000000000000007</v>
      </c>
      <c r="AH75">
        <v>0.5</v>
      </c>
    </row>
    <row r="76" spans="1:34" x14ac:dyDescent="0.3">
      <c r="A76">
        <v>1</v>
      </c>
      <c r="B76">
        <v>43</v>
      </c>
      <c r="C76">
        <f>IF(OR($L76=TRUE,$A76=0,MOD($A76,ChapterTable!$S$20)&lt;&gt;0),
MAX(0,INT(($B76+ChapterTable!$Q$26+VLOOKUP(SUBSTITUTE(C$1,"성장단계","")&amp;"단계오프셋",ChapterTable!$S:$T,2,0))/ChapterTable!$Q$23)),
MAX(0,INT(($B76+ChapterTable!$S$26+VLOOKUP(SUBSTITUTE(C$1,"성장단계","")&amp;"보스단계오프셋",ChapterTable!$S:$T,2,0))/ChapterTable!$S$23)))</f>
        <v>4</v>
      </c>
      <c r="D76">
        <f>IF(OR($L76=TRUE,$A76=0,MOD($A76,ChapterTable!$S$20)&lt;&gt;0),
MAX(0,INT(($B76+ChapterTable!$Q$26+VLOOKUP(SUBSTITUTE(D$1,"성장단계","")&amp;"단계오프셋",ChapterTable!$S:$T,2,0))/ChapterTable!$Q$23)),
MAX(0,INT(($B76+ChapterTable!$S$26+VLOOKUP(SUBSTITUTE(D$1,"성장단계","")&amp;"보스단계오프셋",ChapterTable!$S:$T,2,0))/ChapterTable!$S$23)))</f>
        <v>4</v>
      </c>
      <c r="E76" s="1">
        <f ca="1">IF(AND($A76=0,$B76=1),
    VLOOKUP(1,ChapterTable!$1:$1048576,MATCH("최종"&amp;SUBSTITUTE(SUBSTITUTE(E$1,"standard",""),"|Float",""),ChapterTable!$1:$1,0),0)*ChapterTable!$Q$17,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VLOOKUP($A76-ChapterTable!$Q$11,ChapterTable!$1:$1048576,MATCH("최종"&amp;SUBSTITUTE(SUBSTITUTE(E$1,"standard",""),"|Float",""),ChapterTable!$1:$1,0),0)*ChapterTable!$Q$14
    ),
  OFFSET(E76,-$B76+IF($L76,1,0),0)*
    (VLOOKUP(SUBSTITUTE(SUBSTITUTE(E$1,"standard",""),"|Float","")&amp;"인게임누적곱배수",ChapterTable!$S:$T,2,0)^C76
    +VLOOKUP(SUBSTITUTE(SUBSTITUTE(E$1,"standard",""),"|Float","")&amp;"인게임누적합배수",ChapterTable!$S:$T,2,0)*C76)
  )
  )
  )
)</f>
        <v>432</v>
      </c>
      <c r="F76" s="1">
        <f ca="1">IF(AND($A76=0,$B76=1),
    VLOOKUP(1,ChapterTable!$1:$1048576,MATCH("최종"&amp;SUBSTITUTE(SUBSTITUTE(F$1,"standard",""),"|Float",""),ChapterTable!$1:$1,0),0)*ChapterTable!$Q$17,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VLOOKUP($A76-ChapterTable!$Q$11,ChapterTable!$1:$1048576,MATCH("최종"&amp;SUBSTITUTE(SUBSTITUTE(F$1,"standard",""),"|Float",""),ChapterTable!$1:$1,0),0)*ChapterTable!$Q$14
    ),
  OFFSET(F76,-$B76+IF($L76,1,0),0)*
    (VLOOKUP(SUBSTITUTE(SUBSTITUTE(F$1,"standard",""),"|Float","")&amp;"인게임누적곱배수",ChapterTable!$S:$T,2,0)^D76
    +VLOOKUP(SUBSTITUTE(SUBSTITUTE(F$1,"standard",""),"|Float","")&amp;"인게임누적합배수",ChapterTable!$S:$T,2,0)*D76)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1005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9.8000000000000007</v>
      </c>
      <c r="AH76">
        <v>0.5</v>
      </c>
    </row>
    <row r="77" spans="1:34" x14ac:dyDescent="0.3">
      <c r="A77">
        <v>1</v>
      </c>
      <c r="B77">
        <v>44</v>
      </c>
      <c r="C77">
        <f>IF(OR($L77=TRUE,$A77=0,MOD($A77,ChapterTable!$S$20)&lt;&gt;0),
MAX(0,INT(($B77+ChapterTable!$Q$26+VLOOKUP(SUBSTITUTE(C$1,"성장단계","")&amp;"단계오프셋",ChapterTable!$S:$T,2,0))/ChapterTable!$Q$23)),
MAX(0,INT(($B77+ChapterTable!$S$26+VLOOKUP(SUBSTITUTE(C$1,"성장단계","")&amp;"보스단계오프셋",ChapterTable!$S:$T,2,0))/ChapterTable!$S$23)))</f>
        <v>4</v>
      </c>
      <c r="D77">
        <f>IF(OR($L77=TRUE,$A77=0,MOD($A77,ChapterTable!$S$20)&lt;&gt;0),
MAX(0,INT(($B77+ChapterTable!$Q$26+VLOOKUP(SUBSTITUTE(D$1,"성장단계","")&amp;"단계오프셋",ChapterTable!$S:$T,2,0))/ChapterTable!$Q$23)),
MAX(0,INT(($B77+ChapterTable!$S$26+VLOOKUP(SUBSTITUTE(D$1,"성장단계","")&amp;"보스단계오프셋",ChapterTable!$S:$T,2,0))/ChapterTable!$S$23)))</f>
        <v>4</v>
      </c>
      <c r="E77" s="1">
        <f ca="1">IF(AND($A77=0,$B77=1),
    VLOOKUP(1,ChapterTable!$1:$1048576,MATCH("최종"&amp;SUBSTITUTE(SUBSTITUTE(E$1,"standard",""),"|Float",""),ChapterTable!$1:$1,0),0)*ChapterTable!$Q$17,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VLOOKUP($A77-ChapterTable!$Q$11,ChapterTable!$1:$1048576,MATCH("최종"&amp;SUBSTITUTE(SUBSTITUTE(E$1,"standard",""),"|Float",""),ChapterTable!$1:$1,0),0)*ChapterTable!$Q$14
    ),
  OFFSET(E77,-$B77+IF($L77,1,0),0)*
    (VLOOKUP(SUBSTITUTE(SUBSTITUTE(E$1,"standard",""),"|Float","")&amp;"인게임누적곱배수",ChapterTable!$S:$T,2,0)^C77
    +VLOOKUP(SUBSTITUTE(SUBSTITUTE(E$1,"standard",""),"|Float","")&amp;"인게임누적합배수",ChapterTable!$S:$T,2,0)*C77)
  )
  )
  )
)</f>
        <v>432</v>
      </c>
      <c r="F77" s="1">
        <f ca="1">IF(AND($A77=0,$B77=1),
    VLOOKUP(1,ChapterTable!$1:$1048576,MATCH("최종"&amp;SUBSTITUTE(SUBSTITUTE(F$1,"standard",""),"|Float",""),ChapterTable!$1:$1,0),0)*ChapterTable!$Q$17,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VLOOKUP($A77-ChapterTable!$Q$11,ChapterTable!$1:$1048576,MATCH("최종"&amp;SUBSTITUTE(SUBSTITUTE(F$1,"standard",""),"|Float",""),ChapterTable!$1:$1,0),0)*ChapterTable!$Q$14
    ),
  OFFSET(F77,-$B77+IF($L77,1,0),0)*
    (VLOOKUP(SUBSTITUTE(SUBSTITUTE(F$1,"standard",""),"|Float","")&amp;"인게임누적곱배수",ChapterTable!$S:$T,2,0)^D77
    +VLOOKUP(SUBSTITUTE(SUBSTITUTE(F$1,"standard",""),"|Float","")&amp;"인게임누적합배수",ChapterTable!$S:$T,2,0)*D77)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1005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9.8000000000000007</v>
      </c>
      <c r="AH77">
        <v>0.5</v>
      </c>
    </row>
    <row r="78" spans="1:34" x14ac:dyDescent="0.3">
      <c r="A78">
        <v>1</v>
      </c>
      <c r="B78">
        <v>45</v>
      </c>
      <c r="C78">
        <f>IF(OR($L78=TRUE,$A78=0,MOD($A78,ChapterTable!$S$20)&lt;&gt;0),
MAX(0,INT(($B78+ChapterTable!$Q$26+VLOOKUP(SUBSTITUTE(C$1,"성장단계","")&amp;"단계오프셋",ChapterTable!$S:$T,2,0))/ChapterTable!$Q$23)),
MAX(0,INT(($B78+ChapterTable!$S$26+VLOOKUP(SUBSTITUTE(C$1,"성장단계","")&amp;"보스단계오프셋",ChapterTable!$S:$T,2,0))/ChapterTable!$S$23)))</f>
        <v>4</v>
      </c>
      <c r="D78">
        <f>IF(OR($L78=TRUE,$A78=0,MOD($A78,ChapterTable!$S$20)&lt;&gt;0),
MAX(0,INT(($B78+ChapterTable!$Q$26+VLOOKUP(SUBSTITUTE(D$1,"성장단계","")&amp;"단계오프셋",ChapterTable!$S:$T,2,0))/ChapterTable!$Q$23)),
MAX(0,INT(($B78+ChapterTable!$S$26+VLOOKUP(SUBSTITUTE(D$1,"성장단계","")&amp;"보스단계오프셋",ChapterTable!$S:$T,2,0))/ChapterTable!$S$23)))</f>
        <v>4</v>
      </c>
      <c r="E78" s="1">
        <f ca="1">IF(AND($A78=0,$B78=1),
    VLOOKUP(1,ChapterTable!$1:$1048576,MATCH("최종"&amp;SUBSTITUTE(SUBSTITUTE(E$1,"standard",""),"|Float",""),ChapterTable!$1:$1,0),0)*ChapterTable!$Q$17,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VLOOKUP($A78-ChapterTable!$Q$11,ChapterTable!$1:$1048576,MATCH("최종"&amp;SUBSTITUTE(SUBSTITUTE(E$1,"standard",""),"|Float",""),ChapterTable!$1:$1,0),0)*ChapterTable!$Q$14
    ),
  OFFSET(E78,-$B78+IF($L78,1,0),0)*
    (VLOOKUP(SUBSTITUTE(SUBSTITUTE(E$1,"standard",""),"|Float","")&amp;"인게임누적곱배수",ChapterTable!$S:$T,2,0)^C78
    +VLOOKUP(SUBSTITUTE(SUBSTITUTE(E$1,"standard",""),"|Float","")&amp;"인게임누적합배수",ChapterTable!$S:$T,2,0)*C78)
  )
  )
  )
)</f>
        <v>432</v>
      </c>
      <c r="F78" s="1">
        <f ca="1">IF(AND($A78=0,$B78=1),
    VLOOKUP(1,ChapterTable!$1:$1048576,MATCH("최종"&amp;SUBSTITUTE(SUBSTITUTE(F$1,"standard",""),"|Float",""),ChapterTable!$1:$1,0),0)*ChapterTable!$Q$17,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VLOOKUP($A78-ChapterTable!$Q$11,ChapterTable!$1:$1048576,MATCH("최종"&amp;SUBSTITUTE(SUBSTITUTE(F$1,"standard",""),"|Float",""),ChapterTable!$1:$1,0),0)*ChapterTable!$Q$14
    ),
  OFFSET(F78,-$B78+IF($L78,1,0),0)*
    (VLOOKUP(SUBSTITUTE(SUBSTITUTE(F$1,"standard",""),"|Float","")&amp;"인게임누적곱배수",ChapterTable!$S:$T,2,0)^D78
    +VLOOKUP(SUBSTITUTE(SUBSTITUTE(F$1,"standard",""),"|Float","")&amp;"인게임누적합배수",ChapterTable!$S:$T,2,0)*D78)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334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1005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9.8000000000000007</v>
      </c>
      <c r="AH78">
        <v>0.5</v>
      </c>
    </row>
    <row r="79" spans="1:34" x14ac:dyDescent="0.3">
      <c r="A79">
        <v>1</v>
      </c>
      <c r="B79">
        <v>46</v>
      </c>
      <c r="C79">
        <f>IF(OR($L79=TRUE,$A79=0,MOD($A79,ChapterTable!$S$20)&lt;&gt;0),
MAX(0,INT(($B79+ChapterTable!$Q$26+VLOOKUP(SUBSTITUTE(C$1,"성장단계","")&amp;"단계오프셋",ChapterTable!$S:$T,2,0))/ChapterTable!$Q$23)),
MAX(0,INT(($B79+ChapterTable!$S$26+VLOOKUP(SUBSTITUTE(C$1,"성장단계","")&amp;"보스단계오프셋",ChapterTable!$S:$T,2,0))/ChapterTable!$S$23)))</f>
        <v>5</v>
      </c>
      <c r="D79">
        <f>IF(OR($L79=TRUE,$A79=0,MOD($A79,ChapterTable!$S$20)&lt;&gt;0),
MAX(0,INT(($B79+ChapterTable!$Q$26+VLOOKUP(SUBSTITUTE(D$1,"성장단계","")&amp;"단계오프셋",ChapterTable!$S:$T,2,0))/ChapterTable!$Q$23)),
MAX(0,INT(($B79+ChapterTable!$S$26+VLOOKUP(SUBSTITUTE(D$1,"성장단계","")&amp;"보스단계오프셋",ChapterTable!$S:$T,2,0))/ChapterTable!$S$23)))</f>
        <v>4</v>
      </c>
      <c r="E79" s="1">
        <f ca="1">IF(AND($A79=0,$B79=1),
    VLOOKUP(1,ChapterTable!$1:$1048576,MATCH("최종"&amp;SUBSTITUTE(SUBSTITUTE(E$1,"standard",""),"|Float",""),ChapterTable!$1:$1,0),0)*ChapterTable!$Q$17,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VLOOKUP($A79-ChapterTable!$Q$11,ChapterTable!$1:$1048576,MATCH("최종"&amp;SUBSTITUTE(SUBSTITUTE(E$1,"standard",""),"|Float",""),ChapterTable!$1:$1,0),0)*ChapterTable!$Q$14
    ),
  OFFSET(E79,-$B79+IF($L79,1,0),0)*
    (VLOOKUP(SUBSTITUTE(SUBSTITUTE(E$1,"standard",""),"|Float","")&amp;"인게임누적곱배수",ChapterTable!$S:$T,2,0)^C79
    +VLOOKUP(SUBSTITUTE(SUBSTITUTE(E$1,"standard",""),"|Float","")&amp;"인게임누적합배수",ChapterTable!$S:$T,2,0)*C79)
  )
  )
  )
)</f>
        <v>495</v>
      </c>
      <c r="F79" s="1">
        <f ca="1">IF(AND($A79=0,$B79=1),
    VLOOKUP(1,ChapterTable!$1:$1048576,MATCH("최종"&amp;SUBSTITUTE(SUBSTITUTE(F$1,"standard",""),"|Float",""),ChapterTable!$1:$1,0),0)*ChapterTable!$Q$17,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VLOOKUP($A79-ChapterTable!$Q$11,ChapterTable!$1:$1048576,MATCH("최종"&amp;SUBSTITUTE(SUBSTITUTE(F$1,"standard",""),"|Float",""),ChapterTable!$1:$1,0),0)*ChapterTable!$Q$14
    ),
  OFFSET(F79,-$B79+IF($L79,1,0),0)*
    (VLOOKUP(SUBSTITUTE(SUBSTITUTE(F$1,"standard",""),"|Float","")&amp;"인게임누적곱배수",ChapterTable!$S:$T,2,0)^D79
    +VLOOKUP(SUBSTITUTE(SUBSTITUTE(F$1,"standard",""),"|Float","")&amp;"인게임누적합배수",ChapterTable!$S:$T,2,0)*D79)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1005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9.8000000000000007</v>
      </c>
      <c r="AH79">
        <v>0.5</v>
      </c>
    </row>
    <row r="80" spans="1:34" x14ac:dyDescent="0.3">
      <c r="A80">
        <v>1</v>
      </c>
      <c r="B80">
        <v>47</v>
      </c>
      <c r="C80">
        <f>IF(OR($L80=TRUE,$A80=0,MOD($A80,ChapterTable!$S$20)&lt;&gt;0),
MAX(0,INT(($B80+ChapterTable!$Q$26+VLOOKUP(SUBSTITUTE(C$1,"성장단계","")&amp;"단계오프셋",ChapterTable!$S:$T,2,0))/ChapterTable!$Q$23)),
MAX(0,INT(($B80+ChapterTable!$S$26+VLOOKUP(SUBSTITUTE(C$1,"성장단계","")&amp;"보스단계오프셋",ChapterTable!$S:$T,2,0))/ChapterTable!$S$23)))</f>
        <v>5</v>
      </c>
      <c r="D80">
        <f>IF(OR($L80=TRUE,$A80=0,MOD($A80,ChapterTable!$S$20)&lt;&gt;0),
MAX(0,INT(($B80+ChapterTable!$Q$26+VLOOKUP(SUBSTITUTE(D$1,"성장단계","")&amp;"단계오프셋",ChapterTable!$S:$T,2,0))/ChapterTable!$Q$23)),
MAX(0,INT(($B80+ChapterTable!$S$26+VLOOKUP(SUBSTITUTE(D$1,"성장단계","")&amp;"보스단계오프셋",ChapterTable!$S:$T,2,0))/ChapterTable!$S$23)))</f>
        <v>4</v>
      </c>
      <c r="E80" s="1">
        <f ca="1">IF(AND($A80=0,$B80=1),
    VLOOKUP(1,ChapterTable!$1:$1048576,MATCH("최종"&amp;SUBSTITUTE(SUBSTITUTE(E$1,"standard",""),"|Float",""),ChapterTable!$1:$1,0),0)*ChapterTable!$Q$17,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VLOOKUP($A80-ChapterTable!$Q$11,ChapterTable!$1:$1048576,MATCH("최종"&amp;SUBSTITUTE(SUBSTITUTE(E$1,"standard",""),"|Float",""),ChapterTable!$1:$1,0),0)*ChapterTable!$Q$14
    ),
  OFFSET(E80,-$B80+IF($L80,1,0),0)*
    (VLOOKUP(SUBSTITUTE(SUBSTITUTE(E$1,"standard",""),"|Float","")&amp;"인게임누적곱배수",ChapterTable!$S:$T,2,0)^C80
    +VLOOKUP(SUBSTITUTE(SUBSTITUTE(E$1,"standard",""),"|Float","")&amp;"인게임누적합배수",ChapterTable!$S:$T,2,0)*C80)
  )
  )
  )
)</f>
        <v>495</v>
      </c>
      <c r="F80" s="1">
        <f ca="1">IF(AND($A80=0,$B80=1),
    VLOOKUP(1,ChapterTable!$1:$1048576,MATCH("최종"&amp;SUBSTITUTE(SUBSTITUTE(F$1,"standard",""),"|Float",""),ChapterTable!$1:$1,0),0)*ChapterTable!$Q$17,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VLOOKUP($A80-ChapterTable!$Q$11,ChapterTable!$1:$1048576,MATCH("최종"&amp;SUBSTITUTE(SUBSTITUTE(F$1,"standard",""),"|Float",""),ChapterTable!$1:$1,0),0)*ChapterTable!$Q$14
    ),
  OFFSET(F80,-$B80+IF($L80,1,0),0)*
    (VLOOKUP(SUBSTITUTE(SUBSTITUTE(F$1,"standard",""),"|Float","")&amp;"인게임누적곱배수",ChapterTable!$S:$T,2,0)^D80
    +VLOOKUP(SUBSTITUTE(SUBSTITUTE(F$1,"standard",""),"|Float","")&amp;"인게임누적합배수",ChapterTable!$S:$T,2,0)*D80)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1005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9.8000000000000007</v>
      </c>
      <c r="AH80">
        <v>0.5</v>
      </c>
    </row>
    <row r="81" spans="1:34" x14ac:dyDescent="0.3">
      <c r="A81">
        <v>1</v>
      </c>
      <c r="B81">
        <v>48</v>
      </c>
      <c r="C81">
        <f>IF(OR($L81=TRUE,$A81=0,MOD($A81,ChapterTable!$S$20)&lt;&gt;0),
MAX(0,INT(($B81+ChapterTable!$Q$26+VLOOKUP(SUBSTITUTE(C$1,"성장단계","")&amp;"단계오프셋",ChapterTable!$S:$T,2,0))/ChapterTable!$Q$23)),
MAX(0,INT(($B81+ChapterTable!$S$26+VLOOKUP(SUBSTITUTE(C$1,"성장단계","")&amp;"보스단계오프셋",ChapterTable!$S:$T,2,0))/ChapterTable!$S$23)))</f>
        <v>5</v>
      </c>
      <c r="D81">
        <f>IF(OR($L81=TRUE,$A81=0,MOD($A81,ChapterTable!$S$20)&lt;&gt;0),
MAX(0,INT(($B81+ChapterTable!$Q$26+VLOOKUP(SUBSTITUTE(D$1,"성장단계","")&amp;"단계오프셋",ChapterTable!$S:$T,2,0))/ChapterTable!$Q$23)),
MAX(0,INT(($B81+ChapterTable!$S$26+VLOOKUP(SUBSTITUTE(D$1,"성장단계","")&amp;"보스단계오프셋",ChapterTable!$S:$T,2,0))/ChapterTable!$S$23)))</f>
        <v>4</v>
      </c>
      <c r="E81" s="1">
        <f ca="1">IF(AND($A81=0,$B81=1),
    VLOOKUP(1,ChapterTable!$1:$1048576,MATCH("최종"&amp;SUBSTITUTE(SUBSTITUTE(E$1,"standard",""),"|Float",""),ChapterTable!$1:$1,0),0)*ChapterTable!$Q$17,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VLOOKUP($A81-ChapterTable!$Q$11,ChapterTable!$1:$1048576,MATCH("최종"&amp;SUBSTITUTE(SUBSTITUTE(E$1,"standard",""),"|Float",""),ChapterTable!$1:$1,0),0)*ChapterTable!$Q$14
    ),
  OFFSET(E81,-$B81+IF($L81,1,0),0)*
    (VLOOKUP(SUBSTITUTE(SUBSTITUTE(E$1,"standard",""),"|Float","")&amp;"인게임누적곱배수",ChapterTable!$S:$T,2,0)^C81
    +VLOOKUP(SUBSTITUTE(SUBSTITUTE(E$1,"standard",""),"|Float","")&amp;"인게임누적합배수",ChapterTable!$S:$T,2,0)*C81)
  )
  )
  )
)</f>
        <v>495</v>
      </c>
      <c r="F81" s="1">
        <f ca="1">IF(AND($A81=0,$B81=1),
    VLOOKUP(1,ChapterTable!$1:$1048576,MATCH("최종"&amp;SUBSTITUTE(SUBSTITUTE(F$1,"standard",""),"|Float",""),ChapterTable!$1:$1,0),0)*ChapterTable!$Q$17,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VLOOKUP($A81-ChapterTable!$Q$11,ChapterTable!$1:$1048576,MATCH("최종"&amp;SUBSTITUTE(SUBSTITUTE(F$1,"standard",""),"|Float",""),ChapterTable!$1:$1,0),0)*ChapterTable!$Q$14
    ),
  OFFSET(F81,-$B81+IF($L81,1,0),0)*
    (VLOOKUP(SUBSTITUTE(SUBSTITUTE(F$1,"standard",""),"|Float","")&amp;"인게임누적곱배수",ChapterTable!$S:$T,2,0)^D81
    +VLOOKUP(SUBSTITUTE(SUBSTITUTE(F$1,"standard",""),"|Float","")&amp;"인게임누적합배수",ChapterTable!$S:$T,2,0)*D81)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1005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9.8000000000000007</v>
      </c>
      <c r="AH81">
        <v>0.5</v>
      </c>
    </row>
    <row r="82" spans="1:34" x14ac:dyDescent="0.3">
      <c r="A82">
        <v>1</v>
      </c>
      <c r="B82">
        <v>49</v>
      </c>
      <c r="C82">
        <f>IF(OR($L82=TRUE,$A82=0,MOD($A82,ChapterTable!$S$20)&lt;&gt;0),
MAX(0,INT(($B82+ChapterTable!$Q$26+VLOOKUP(SUBSTITUTE(C$1,"성장단계","")&amp;"단계오프셋",ChapterTable!$S:$T,2,0))/ChapterTable!$Q$23)),
MAX(0,INT(($B82+ChapterTable!$S$26+VLOOKUP(SUBSTITUTE(C$1,"성장단계","")&amp;"보스단계오프셋",ChapterTable!$S:$T,2,0))/ChapterTable!$S$23)))</f>
        <v>5</v>
      </c>
      <c r="D82">
        <f>IF(OR($L82=TRUE,$A82=0,MOD($A82,ChapterTable!$S$20)&lt;&gt;0),
MAX(0,INT(($B82+ChapterTable!$Q$26+VLOOKUP(SUBSTITUTE(D$1,"성장단계","")&amp;"단계오프셋",ChapterTable!$S:$T,2,0))/ChapterTable!$Q$23)),
MAX(0,INT(($B82+ChapterTable!$S$26+VLOOKUP(SUBSTITUTE(D$1,"성장단계","")&amp;"보스단계오프셋",ChapterTable!$S:$T,2,0))/ChapterTable!$S$23)))</f>
        <v>4</v>
      </c>
      <c r="E82" s="1">
        <f ca="1">IF(AND($A82=0,$B82=1),
    VLOOKUP(1,ChapterTable!$1:$1048576,MATCH("최종"&amp;SUBSTITUTE(SUBSTITUTE(E$1,"standard",""),"|Float",""),ChapterTable!$1:$1,0),0)*ChapterTable!$Q$17,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VLOOKUP($A82-ChapterTable!$Q$11,ChapterTable!$1:$1048576,MATCH("최종"&amp;SUBSTITUTE(SUBSTITUTE(E$1,"standard",""),"|Float",""),ChapterTable!$1:$1,0),0)*ChapterTable!$Q$14
    ),
  OFFSET(E82,-$B82+IF($L82,1,0),0)*
    (VLOOKUP(SUBSTITUTE(SUBSTITUTE(E$1,"standard",""),"|Float","")&amp;"인게임누적곱배수",ChapterTable!$S:$T,2,0)^C82
    +VLOOKUP(SUBSTITUTE(SUBSTITUTE(E$1,"standard",""),"|Float","")&amp;"인게임누적합배수",ChapterTable!$S:$T,2,0)*C82)
  )
  )
  )
)</f>
        <v>495</v>
      </c>
      <c r="F82" s="1">
        <f ca="1">IF(AND($A82=0,$B82=1),
    VLOOKUP(1,ChapterTable!$1:$1048576,MATCH("최종"&amp;SUBSTITUTE(SUBSTITUTE(F$1,"standard",""),"|Float",""),ChapterTable!$1:$1,0),0)*ChapterTable!$Q$17,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VLOOKUP($A82-ChapterTable!$Q$11,ChapterTable!$1:$1048576,MATCH("최종"&amp;SUBSTITUTE(SUBSTITUTE(F$1,"standard",""),"|Float",""),ChapterTable!$1:$1,0),0)*ChapterTable!$Q$14
    ),
  OFFSET(F82,-$B82+IF($L82,1,0),0)*
    (VLOOKUP(SUBSTITUTE(SUBSTITUTE(F$1,"standard",""),"|Float","")&amp;"인게임누적곱배수",ChapterTable!$S:$T,2,0)^D82
    +VLOOKUP(SUBSTITUTE(SUBSTITUTE(F$1,"standard",""),"|Float","")&amp;"인게임누적합배수",ChapterTable!$S:$T,2,0)*D82)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1005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9.8000000000000007</v>
      </c>
      <c r="AH82">
        <v>0.5</v>
      </c>
    </row>
    <row r="83" spans="1:34" x14ac:dyDescent="0.3">
      <c r="A83">
        <v>1</v>
      </c>
      <c r="B83">
        <v>50</v>
      </c>
      <c r="C83">
        <f>IF(OR($L83=TRUE,$A83=0,MOD($A83,ChapterTable!$S$20)&lt;&gt;0),
MAX(0,INT(($B83+ChapterTable!$Q$26+VLOOKUP(SUBSTITUTE(C$1,"성장단계","")&amp;"단계오프셋",ChapterTable!$S:$T,2,0))/ChapterTable!$Q$23)),
MAX(0,INT(($B83+ChapterTable!$S$26+VLOOKUP(SUBSTITUTE(C$1,"성장단계","")&amp;"보스단계오프셋",ChapterTable!$S:$T,2,0))/ChapterTable!$S$23)))</f>
        <v>5</v>
      </c>
      <c r="D83">
        <f>IF(OR($L83=TRUE,$A83=0,MOD($A83,ChapterTable!$S$20)&lt;&gt;0),
MAX(0,INT(($B83+ChapterTable!$Q$26+VLOOKUP(SUBSTITUTE(D$1,"성장단계","")&amp;"단계오프셋",ChapterTable!$S:$T,2,0))/ChapterTable!$Q$23)),
MAX(0,INT(($B83+ChapterTable!$S$26+VLOOKUP(SUBSTITUTE(D$1,"성장단계","")&amp;"보스단계오프셋",ChapterTable!$S:$T,2,0))/ChapterTable!$S$23)))</f>
        <v>4</v>
      </c>
      <c r="E83" s="1">
        <f ca="1">IF(AND($A83=0,$B83=1),
    VLOOKUP(1,ChapterTable!$1:$1048576,MATCH("최종"&amp;SUBSTITUTE(SUBSTITUTE(E$1,"standard",""),"|Float",""),ChapterTable!$1:$1,0),0)*ChapterTable!$Q$17,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VLOOKUP($A83-ChapterTable!$Q$11,ChapterTable!$1:$1048576,MATCH("최종"&amp;SUBSTITUTE(SUBSTITUTE(E$1,"standard",""),"|Float",""),ChapterTable!$1:$1,0),0)*ChapterTable!$Q$14
    ),
  OFFSET(E83,-$B83+IF($L83,1,0),0)*
    (VLOOKUP(SUBSTITUTE(SUBSTITUTE(E$1,"standard",""),"|Float","")&amp;"인게임누적곱배수",ChapterTable!$S:$T,2,0)^C83
    +VLOOKUP(SUBSTITUTE(SUBSTITUTE(E$1,"standard",""),"|Float","")&amp;"인게임누적합배수",ChapterTable!$S:$T,2,0)*C83)
  )
  )
  )
)</f>
        <v>495</v>
      </c>
      <c r="F83" s="1">
        <f ca="1">IF(AND($A83=0,$B83=1),
    VLOOKUP(1,ChapterTable!$1:$1048576,MATCH("최종"&amp;SUBSTITUTE(SUBSTITUTE(F$1,"standard",""),"|Float",""),ChapterTable!$1:$1,0),0)*ChapterTable!$Q$17,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VLOOKUP($A83-ChapterTable!$Q$11,ChapterTable!$1:$1048576,MATCH("최종"&amp;SUBSTITUTE(SUBSTITUTE(F$1,"standard",""),"|Float",""),ChapterTable!$1:$1,0),0)*ChapterTable!$Q$14
    ),
  OFFSET(F83,-$B83+IF($L83,1,0),0)*
    (VLOOKUP(SUBSTITUTE(SUBSTITUTE(F$1,"standard",""),"|Float","")&amp;"인게임누적곱배수",ChapterTable!$S:$T,2,0)^D83
    +VLOOKUP(SUBSTITUTE(SUBSTITUTE(F$1,"standard",""),"|Float","")&amp;"인게임누적합배수",ChapterTable!$S:$T,2,0)*D83)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340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1005</v>
      </c>
      <c r="AC83" t="str">
        <f>IF(ISBLANK(AB83),"",IF(ISERROR(VLOOKUP(AB83,[3]DropTable!$A:$A,1,0)),"드랍없음",""))</f>
        <v/>
      </c>
      <c r="AD83">
        <v>6001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IF(OR($L84=TRUE,$A84=0,MOD($A84,ChapterTable!$S$20)&lt;&gt;0),
MAX(0,INT(($B84+ChapterTable!$Q$26+VLOOKUP(SUBSTITUTE(C$1,"성장단계","")&amp;"단계오프셋",ChapterTable!$S:$T,2,0))/ChapterTable!$Q$23)),
MAX(0,INT(($B84+ChapterTable!$S$26+VLOOKUP(SUBSTITUTE(C$1,"성장단계","")&amp;"보스단계오프셋",ChapterTable!$S:$T,2,0))/ChapterTable!$S$23)))</f>
        <v>0</v>
      </c>
      <c r="D84">
        <f>IF(OR($L84=TRUE,$A84=0,MOD($A84,ChapterTable!$S$20)&lt;&gt;0),
MAX(0,INT(($B84+ChapterTable!$Q$26+VLOOKUP(SUBSTITUTE(D$1,"성장단계","")&amp;"단계오프셋",ChapterTable!$S:$T,2,0))/ChapterTable!$Q$23)),
MAX(0,INT(($B84+ChapterTable!$S$26+VLOOKUP(SUBSTITUTE(D$1,"성장단계","")&amp;"보스단계오프셋",ChapterTable!$S:$T,2,0))/ChapterTable!$S$23)))</f>
        <v>0</v>
      </c>
      <c r="E84" s="1">
        <f ca="1">IF(AND($A84=0,$B84=1),
    VLOOKUP(1,ChapterTable!$1:$1048576,MATCH("최종"&amp;SUBSTITUTE(SUBSTITUTE(E$1,"standard",""),"|Float",""),ChapterTable!$1:$1,0),0)*ChapterTable!$Q$17,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VLOOKUP($A84-ChapterTable!$Q$11,ChapterTable!$1:$1048576,MATCH("최종"&amp;SUBSTITUTE(SUBSTITUTE(E$1,"standard",""),"|Float",""),ChapterTable!$1:$1,0),0)*ChapterTable!$Q$14
    ),
  OFFSET(E84,-$B84+IF($L84,1,0),0)*
    (VLOOKUP(SUBSTITUTE(SUBSTITUTE(E$1,"standard",""),"|Float","")&amp;"인게임누적곱배수",ChapterTable!$S:$T,2,0)^C84
    +VLOOKUP(SUBSTITUTE(SUBSTITUTE(E$1,"standard",""),"|Float","")&amp;"인게임누적합배수",ChapterTable!$S:$T,2,0)*C84)
  )
  )
  )
)</f>
        <v>270</v>
      </c>
      <c r="F84" s="1">
        <f ca="1">IF(AND($A84=0,$B84=1),
    VLOOKUP(1,ChapterTable!$1:$1048576,MATCH("최종"&amp;SUBSTITUTE(SUBSTITUTE(F$1,"standard",""),"|Float",""),ChapterTable!$1:$1,0),0)*ChapterTable!$Q$17,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VLOOKUP($A84-ChapterTable!$Q$11,ChapterTable!$1:$1048576,MATCH("최종"&amp;SUBSTITUTE(SUBSTITUTE(F$1,"standard",""),"|Float",""),ChapterTable!$1:$1,0),0)*ChapterTable!$Q$14
    ),
  OFFSET(F84,-$B84+IF($L84,1,0),0)*
    (VLOOKUP(SUBSTITUTE(SUBSTITUTE(F$1,"standard",""),"|Float","")&amp;"인게임누적곱배수",ChapterTable!$S:$T,2,0)^D84
    +VLOOKUP(SUBSTITUTE(SUBSTITUTE(F$1,"standard",""),"|Float","")&amp;"인게임누적합배수",ChapterTable!$S:$T,2,0)*D84)
  )
  )
  )
)</f>
        <v>150</v>
      </c>
      <c r="G84" t="s">
        <v>76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9.8000000000000007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IF(OR($L85=TRUE,$A85=0,MOD($A85,ChapterTable!$S$20)&lt;&gt;0),
MAX(0,INT(($B85+ChapterTable!$Q$26+VLOOKUP(SUBSTITUTE(C$1,"성장단계","")&amp;"단계오프셋",ChapterTable!$S:$T,2,0))/ChapterTable!$Q$23)),
MAX(0,INT(($B85+ChapterTable!$S$26+VLOOKUP(SUBSTITUTE(C$1,"성장단계","")&amp;"보스단계오프셋",ChapterTable!$S:$T,2,0))/ChapterTable!$S$23)))</f>
        <v>0</v>
      </c>
      <c r="D85">
        <f>IF(OR($L85=TRUE,$A85=0,MOD($A85,ChapterTable!$S$20)&lt;&gt;0),
MAX(0,INT(($B85+ChapterTable!$Q$26+VLOOKUP(SUBSTITUTE(D$1,"성장단계","")&amp;"단계오프셋",ChapterTable!$S:$T,2,0))/ChapterTable!$Q$23)),
MAX(0,INT(($B85+ChapterTable!$S$26+VLOOKUP(SUBSTITUTE(D$1,"성장단계","")&amp;"보스단계오프셋",ChapterTable!$S:$T,2,0))/ChapterTable!$S$23)))</f>
        <v>0</v>
      </c>
      <c r="E85" s="1">
        <f ca="1">IF(AND($A85=0,$B85=1),
    VLOOKUP(1,ChapterTable!$1:$1048576,MATCH("최종"&amp;SUBSTITUTE(SUBSTITUTE(E$1,"standard",""),"|Float",""),ChapterTable!$1:$1,0),0)*ChapterTable!$Q$17,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VLOOKUP($A85-ChapterTable!$Q$11,ChapterTable!$1:$1048576,MATCH("최종"&amp;SUBSTITUTE(SUBSTITUTE(E$1,"standard",""),"|Float",""),ChapterTable!$1:$1,0),0)*ChapterTable!$Q$14
    ),
  OFFSET(E85,-$B85+IF($L85,1,0),0)*
    (VLOOKUP(SUBSTITUTE(SUBSTITUTE(E$1,"standard",""),"|Float","")&amp;"인게임누적곱배수",ChapterTable!$S:$T,2,0)^C85
    +VLOOKUP(SUBSTITUTE(SUBSTITUTE(E$1,"standard",""),"|Float","")&amp;"인게임누적합배수",ChapterTable!$S:$T,2,0)*C85)
  )
  )
  )
)</f>
        <v>270</v>
      </c>
      <c r="F85" s="1">
        <f ca="1">IF(AND($A85=0,$B85=1),
    VLOOKUP(1,ChapterTable!$1:$1048576,MATCH("최종"&amp;SUBSTITUTE(SUBSTITUTE(F$1,"standard",""),"|Float",""),ChapterTable!$1:$1,0),0)*ChapterTable!$Q$17,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VLOOKUP($A85-ChapterTable!$Q$11,ChapterTable!$1:$1048576,MATCH("최종"&amp;SUBSTITUTE(SUBSTITUTE(F$1,"standard",""),"|Float",""),ChapterTable!$1:$1,0),0)*ChapterTable!$Q$14
    ),
  OFFSET(F85,-$B85+IF($L85,1,0),0)*
    (VLOOKUP(SUBSTITUTE(SUBSTITUTE(F$1,"standard",""),"|Float","")&amp;"인게임누적곱배수",ChapterTable!$S:$T,2,0)^D85
    +VLOOKUP(SUBSTITUTE(SUBSTITUTE(F$1,"standard",""),"|Float","")&amp;"인게임누적합배수",ChapterTable!$S:$T,2,0)*D85)
  )
  )
  )
)</f>
        <v>150</v>
      </c>
      <c r="G85" t="s">
        <v>76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9.8000000000000007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IF(OR($L86=TRUE,$A86=0,MOD($A86,ChapterTable!$S$20)&lt;&gt;0),
MAX(0,INT(($B86+ChapterTable!$Q$26+VLOOKUP(SUBSTITUTE(C$1,"성장단계","")&amp;"단계오프셋",ChapterTable!$S:$T,2,0))/ChapterTable!$Q$23)),
MAX(0,INT(($B86+ChapterTable!$S$26+VLOOKUP(SUBSTITUTE(C$1,"성장단계","")&amp;"보스단계오프셋",ChapterTable!$S:$T,2,0))/ChapterTable!$S$23)))</f>
        <v>0</v>
      </c>
      <c r="D86">
        <f>IF(OR($L86=TRUE,$A86=0,MOD($A86,ChapterTable!$S$20)&lt;&gt;0),
MAX(0,INT(($B86+ChapterTable!$Q$26+VLOOKUP(SUBSTITUTE(D$1,"성장단계","")&amp;"단계오프셋",ChapterTable!$S:$T,2,0))/ChapterTable!$Q$23)),
MAX(0,INT(($B86+ChapterTable!$S$26+VLOOKUP(SUBSTITUTE(D$1,"성장단계","")&amp;"보스단계오프셋",ChapterTable!$S:$T,2,0))/ChapterTable!$S$23)))</f>
        <v>0</v>
      </c>
      <c r="E86" s="1">
        <f ca="1">IF(AND($A86=0,$B86=1),
    VLOOKUP(1,ChapterTable!$1:$1048576,MATCH("최종"&amp;SUBSTITUTE(SUBSTITUTE(E$1,"standard",""),"|Float",""),ChapterTable!$1:$1,0),0)*ChapterTable!$Q$17,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VLOOKUP($A86-ChapterTable!$Q$11,ChapterTable!$1:$1048576,MATCH("최종"&amp;SUBSTITUTE(SUBSTITUTE(E$1,"standard",""),"|Float",""),ChapterTable!$1:$1,0),0)*ChapterTable!$Q$14
    ),
  OFFSET(E86,-$B86+IF($L86,1,0),0)*
    (VLOOKUP(SUBSTITUTE(SUBSTITUTE(E$1,"standard",""),"|Float","")&amp;"인게임누적곱배수",ChapterTable!$S:$T,2,0)^C86
    +VLOOKUP(SUBSTITUTE(SUBSTITUTE(E$1,"standard",""),"|Float","")&amp;"인게임누적합배수",ChapterTable!$S:$T,2,0)*C86)
  )
  )
  )
)</f>
        <v>270</v>
      </c>
      <c r="F86" s="1">
        <f ca="1">IF(AND($A86=0,$B86=1),
    VLOOKUP(1,ChapterTable!$1:$1048576,MATCH("최종"&amp;SUBSTITUTE(SUBSTITUTE(F$1,"standard",""),"|Float",""),ChapterTable!$1:$1,0),0)*ChapterTable!$Q$17,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VLOOKUP($A86-ChapterTable!$Q$11,ChapterTable!$1:$1048576,MATCH("최종"&amp;SUBSTITUTE(SUBSTITUTE(F$1,"standard",""),"|Float",""),ChapterTable!$1:$1,0),0)*ChapterTable!$Q$14
    ),
  OFFSET(F86,-$B86+IF($L86,1,0),0)*
    (VLOOKUP(SUBSTITUTE(SUBSTITUTE(F$1,"standard",""),"|Float","")&amp;"인게임누적곱배수",ChapterTable!$S:$T,2,0)^D86
    +VLOOKUP(SUBSTITUTE(SUBSTITUTE(F$1,"standard",""),"|Float","")&amp;"인게임누적합배수",ChapterTable!$S:$T,2,0)*D86)
  )
  )
  )
)</f>
        <v>150</v>
      </c>
      <c r="G86" t="s">
        <v>76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9.8000000000000007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IF(OR($L87=TRUE,$A87=0,MOD($A87,ChapterTable!$S$20)&lt;&gt;0),
MAX(0,INT(($B87+ChapterTable!$Q$26+VLOOKUP(SUBSTITUTE(C$1,"성장단계","")&amp;"단계오프셋",ChapterTable!$S:$T,2,0))/ChapterTable!$Q$23)),
MAX(0,INT(($B87+ChapterTable!$S$26+VLOOKUP(SUBSTITUTE(C$1,"성장단계","")&amp;"보스단계오프셋",ChapterTable!$S:$T,2,0))/ChapterTable!$S$23)))</f>
        <v>0</v>
      </c>
      <c r="D87">
        <f>IF(OR($L87=TRUE,$A87=0,MOD($A87,ChapterTable!$S$20)&lt;&gt;0),
MAX(0,INT(($B87+ChapterTable!$Q$26+VLOOKUP(SUBSTITUTE(D$1,"성장단계","")&amp;"단계오프셋",ChapterTable!$S:$T,2,0))/ChapterTable!$Q$23)),
MAX(0,INT(($B87+ChapterTable!$S$26+VLOOKUP(SUBSTITUTE(D$1,"성장단계","")&amp;"보스단계오프셋",ChapterTable!$S:$T,2,0))/ChapterTable!$S$23)))</f>
        <v>0</v>
      </c>
      <c r="E87" s="1">
        <f ca="1">IF(AND($A87=0,$B87=1),
    VLOOKUP(1,ChapterTable!$1:$1048576,MATCH("최종"&amp;SUBSTITUTE(SUBSTITUTE(E$1,"standard",""),"|Float",""),ChapterTable!$1:$1,0),0)*ChapterTable!$Q$17,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VLOOKUP($A87-ChapterTable!$Q$11,ChapterTable!$1:$1048576,MATCH("최종"&amp;SUBSTITUTE(SUBSTITUTE(E$1,"standard",""),"|Float",""),ChapterTable!$1:$1,0),0)*ChapterTable!$Q$14
    ),
  OFFSET(E87,-$B87+IF($L87,1,0),0)*
    (VLOOKUP(SUBSTITUTE(SUBSTITUTE(E$1,"standard",""),"|Float","")&amp;"인게임누적곱배수",ChapterTable!$S:$T,2,0)^C87
    +VLOOKUP(SUBSTITUTE(SUBSTITUTE(E$1,"standard",""),"|Float","")&amp;"인게임누적합배수",ChapterTable!$S:$T,2,0)*C87)
  )
  )
  )
)</f>
        <v>270</v>
      </c>
      <c r="F87" s="1">
        <f ca="1">IF(AND($A87=0,$B87=1),
    VLOOKUP(1,ChapterTable!$1:$1048576,MATCH("최종"&amp;SUBSTITUTE(SUBSTITUTE(F$1,"standard",""),"|Float",""),ChapterTable!$1:$1,0),0)*ChapterTable!$Q$17,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VLOOKUP($A87-ChapterTable!$Q$11,ChapterTable!$1:$1048576,MATCH("최종"&amp;SUBSTITUTE(SUBSTITUTE(F$1,"standard",""),"|Float",""),ChapterTable!$1:$1,0),0)*ChapterTable!$Q$14
    ),
  OFFSET(F87,-$B87+IF($L87,1,0),0)*
    (VLOOKUP(SUBSTITUTE(SUBSTITUTE(F$1,"standard",""),"|Float","")&amp;"인게임누적곱배수",ChapterTable!$S:$T,2,0)^D87
    +VLOOKUP(SUBSTITUTE(SUBSTITUTE(F$1,"standard",""),"|Float","")&amp;"인게임누적합배수",ChapterTable!$S:$T,2,0)*D87)
  )
  )
  )
)</f>
        <v>150</v>
      </c>
      <c r="G87" t="s">
        <v>76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9.8000000000000007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IF(OR($L88=TRUE,$A88=0,MOD($A88,ChapterTable!$S$20)&lt;&gt;0),
MAX(0,INT(($B88+ChapterTable!$Q$26+VLOOKUP(SUBSTITUTE(C$1,"성장단계","")&amp;"단계오프셋",ChapterTable!$S:$T,2,0))/ChapterTable!$Q$23)),
MAX(0,INT(($B88+ChapterTable!$S$26+VLOOKUP(SUBSTITUTE(C$1,"성장단계","")&amp;"보스단계오프셋",ChapterTable!$S:$T,2,0))/ChapterTable!$S$23)))</f>
        <v>0</v>
      </c>
      <c r="D88">
        <f>IF(OR($L88=TRUE,$A88=0,MOD($A88,ChapterTable!$S$20)&lt;&gt;0),
MAX(0,INT(($B88+ChapterTable!$Q$26+VLOOKUP(SUBSTITUTE(D$1,"성장단계","")&amp;"단계오프셋",ChapterTable!$S:$T,2,0))/ChapterTable!$Q$23)),
MAX(0,INT(($B88+ChapterTable!$S$26+VLOOKUP(SUBSTITUTE(D$1,"성장단계","")&amp;"보스단계오프셋",ChapterTable!$S:$T,2,0))/ChapterTable!$S$23)))</f>
        <v>0</v>
      </c>
      <c r="E88" s="1">
        <f ca="1">IF(AND($A88=0,$B88=1),
    VLOOKUP(1,ChapterTable!$1:$1048576,MATCH("최종"&amp;SUBSTITUTE(SUBSTITUTE(E$1,"standard",""),"|Float",""),ChapterTable!$1:$1,0),0)*ChapterTable!$Q$17,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VLOOKUP($A88-ChapterTable!$Q$11,ChapterTable!$1:$1048576,MATCH("최종"&amp;SUBSTITUTE(SUBSTITUTE(E$1,"standard",""),"|Float",""),ChapterTable!$1:$1,0),0)*ChapterTable!$Q$14
    ),
  OFFSET(E88,-$B88+IF($L88,1,0),0)*
    (VLOOKUP(SUBSTITUTE(SUBSTITUTE(E$1,"standard",""),"|Float","")&amp;"인게임누적곱배수",ChapterTable!$S:$T,2,0)^C88
    +VLOOKUP(SUBSTITUTE(SUBSTITUTE(E$1,"standard",""),"|Float","")&amp;"인게임누적합배수",ChapterTable!$S:$T,2,0)*C88)
  )
  )
  )
)</f>
        <v>270</v>
      </c>
      <c r="F88" s="1">
        <f ca="1">IF(AND($A88=0,$B88=1),
    VLOOKUP(1,ChapterTable!$1:$1048576,MATCH("최종"&amp;SUBSTITUTE(SUBSTITUTE(F$1,"standard",""),"|Float",""),ChapterTable!$1:$1,0),0)*ChapterTable!$Q$17,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VLOOKUP($A88-ChapterTable!$Q$11,ChapterTable!$1:$1048576,MATCH("최종"&amp;SUBSTITUTE(SUBSTITUTE(F$1,"standard",""),"|Float",""),ChapterTable!$1:$1,0),0)*ChapterTable!$Q$14
    ),
  OFFSET(F88,-$B88+IF($L88,1,0),0)*
    (VLOOKUP(SUBSTITUTE(SUBSTITUTE(F$1,"standard",""),"|Float","")&amp;"인게임누적곱배수",ChapterTable!$S:$T,2,0)^D88
    +VLOOKUP(SUBSTITUTE(SUBSTITUTE(F$1,"standard",""),"|Float","")&amp;"인게임누적합배수",ChapterTable!$S:$T,2,0)*D88)
  )
  )
  )
)</f>
        <v>150</v>
      </c>
      <c r="G88" t="s">
        <v>76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9.8000000000000007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IF(OR($L89=TRUE,$A89=0,MOD($A89,ChapterTable!$S$20)&lt;&gt;0),
MAX(0,INT(($B89+ChapterTable!$Q$26+VLOOKUP(SUBSTITUTE(C$1,"성장단계","")&amp;"단계오프셋",ChapterTable!$S:$T,2,0))/ChapterTable!$Q$23)),
MAX(0,INT(($B89+ChapterTable!$S$26+VLOOKUP(SUBSTITUTE(C$1,"성장단계","")&amp;"보스단계오프셋",ChapterTable!$S:$T,2,0))/ChapterTable!$S$23)))</f>
        <v>0</v>
      </c>
      <c r="D89">
        <f>IF(OR($L89=TRUE,$A89=0,MOD($A89,ChapterTable!$S$20)&lt;&gt;0),
MAX(0,INT(($B89+ChapterTable!$Q$26+VLOOKUP(SUBSTITUTE(D$1,"성장단계","")&amp;"단계오프셋",ChapterTable!$S:$T,2,0))/ChapterTable!$Q$23)),
MAX(0,INT(($B89+ChapterTable!$S$26+VLOOKUP(SUBSTITUTE(D$1,"성장단계","")&amp;"보스단계오프셋",ChapterTable!$S:$T,2,0))/ChapterTable!$S$23)))</f>
        <v>0</v>
      </c>
      <c r="E89" s="1">
        <f ca="1">IF(AND($A89=0,$B89=1),
    VLOOKUP(1,ChapterTable!$1:$1048576,MATCH("최종"&amp;SUBSTITUTE(SUBSTITUTE(E$1,"standard",""),"|Float",""),ChapterTable!$1:$1,0),0)*ChapterTable!$Q$17,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VLOOKUP($A89-ChapterTable!$Q$11,ChapterTable!$1:$1048576,MATCH("최종"&amp;SUBSTITUTE(SUBSTITUTE(E$1,"standard",""),"|Float",""),ChapterTable!$1:$1,0),0)*ChapterTable!$Q$14
    ),
  OFFSET(E89,-$B89+IF($L89,1,0),0)*
    (VLOOKUP(SUBSTITUTE(SUBSTITUTE(E$1,"standard",""),"|Float","")&amp;"인게임누적곱배수",ChapterTable!$S:$T,2,0)^C89
    +VLOOKUP(SUBSTITUTE(SUBSTITUTE(E$1,"standard",""),"|Float","")&amp;"인게임누적합배수",ChapterTable!$S:$T,2,0)*C89)
  )
  )
  )
)</f>
        <v>270</v>
      </c>
      <c r="F89" s="1">
        <f ca="1">IF(AND($A89=0,$B89=1),
    VLOOKUP(1,ChapterTable!$1:$1048576,MATCH("최종"&amp;SUBSTITUTE(SUBSTITUTE(F$1,"standard",""),"|Float",""),ChapterTable!$1:$1,0),0)*ChapterTable!$Q$17,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VLOOKUP($A89-ChapterTable!$Q$11,ChapterTable!$1:$1048576,MATCH("최종"&amp;SUBSTITUTE(SUBSTITUTE(F$1,"standard",""),"|Float",""),ChapterTable!$1:$1,0),0)*ChapterTable!$Q$14
    ),
  OFFSET(F89,-$B89+IF($L89,1,0),0)*
    (VLOOKUP(SUBSTITUTE(SUBSTITUTE(F$1,"standard",""),"|Float","")&amp;"인게임누적곱배수",ChapterTable!$S:$T,2,0)^D89
    +VLOOKUP(SUBSTITUTE(SUBSTITUTE(F$1,"standard",""),"|Float","")&amp;"인게임누적합배수",ChapterTable!$S:$T,2,0)*D89)
  )
  )
  )
)</f>
        <v>150</v>
      </c>
      <c r="G89" t="s">
        <v>76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9.8000000000000007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IF(OR($L90=TRUE,$A90=0,MOD($A90,ChapterTable!$S$20)&lt;&gt;0),
MAX(0,INT(($B90+ChapterTable!$Q$26+VLOOKUP(SUBSTITUTE(C$1,"성장단계","")&amp;"단계오프셋",ChapterTable!$S:$T,2,0))/ChapterTable!$Q$23)),
MAX(0,INT(($B90+ChapterTable!$S$26+VLOOKUP(SUBSTITUTE(C$1,"성장단계","")&amp;"보스단계오프셋",ChapterTable!$S:$T,2,0))/ChapterTable!$S$23)))</f>
        <v>1</v>
      </c>
      <c r="D90">
        <f>IF(OR($L90=TRUE,$A90=0,MOD($A90,ChapterTable!$S$20)&lt;&gt;0),
MAX(0,INT(($B90+ChapterTable!$Q$26+VLOOKUP(SUBSTITUTE(D$1,"성장단계","")&amp;"단계오프셋",ChapterTable!$S:$T,2,0))/ChapterTable!$Q$23)),
MAX(0,INT(($B90+ChapterTable!$S$26+VLOOKUP(SUBSTITUTE(D$1,"성장단계","")&amp;"보스단계오프셋",ChapterTable!$S:$T,2,0))/ChapterTable!$S$23)))</f>
        <v>0</v>
      </c>
      <c r="E90" s="1">
        <f ca="1">IF(AND($A90=0,$B90=1),
    VLOOKUP(1,ChapterTable!$1:$1048576,MATCH("최종"&amp;SUBSTITUTE(SUBSTITUTE(E$1,"standard",""),"|Float",""),ChapterTable!$1:$1,0),0)*ChapterTable!$Q$17,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VLOOKUP($A90-ChapterTable!$Q$11,ChapterTable!$1:$1048576,MATCH("최종"&amp;SUBSTITUTE(SUBSTITUTE(E$1,"standard",""),"|Float",""),ChapterTable!$1:$1,0),0)*ChapterTable!$Q$14
    ),
  OFFSET(E90,-$B90+IF($L90,1,0),0)*
    (VLOOKUP(SUBSTITUTE(SUBSTITUTE(E$1,"standard",""),"|Float","")&amp;"인게임누적곱배수",ChapterTable!$S:$T,2,0)^C90
    +VLOOKUP(SUBSTITUTE(SUBSTITUTE(E$1,"standard",""),"|Float","")&amp;"인게임누적합배수",ChapterTable!$S:$T,2,0)*C90)
  )
  )
  )
)</f>
        <v>364.5</v>
      </c>
      <c r="F90" s="1">
        <f ca="1">IF(AND($A90=0,$B90=1),
    VLOOKUP(1,ChapterTable!$1:$1048576,MATCH("최종"&amp;SUBSTITUTE(SUBSTITUTE(F$1,"standard",""),"|Float",""),ChapterTable!$1:$1,0),0)*ChapterTable!$Q$17,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VLOOKUP($A90-ChapterTable!$Q$11,ChapterTable!$1:$1048576,MATCH("최종"&amp;SUBSTITUTE(SUBSTITUTE(F$1,"standard",""),"|Float",""),ChapterTable!$1:$1,0),0)*ChapterTable!$Q$14
    ),
  OFFSET(F90,-$B90+IF($L90,1,0),0)*
    (VLOOKUP(SUBSTITUTE(SUBSTITUTE(F$1,"standard",""),"|Float","")&amp;"인게임누적곱배수",ChapterTable!$S:$T,2,0)^D90
    +VLOOKUP(SUBSTITUTE(SUBSTITUTE(F$1,"standard",""),"|Float","")&amp;"인게임누적합배수",ChapterTable!$S:$T,2,0)*D90)
  )
  )
  )
)</f>
        <v>150</v>
      </c>
      <c r="G90" t="s">
        <v>76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9.8000000000000007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IF(OR($L91=TRUE,$A91=0,MOD($A91,ChapterTable!$S$20)&lt;&gt;0),
MAX(0,INT(($B91+ChapterTable!$Q$26+VLOOKUP(SUBSTITUTE(C$1,"성장단계","")&amp;"단계오프셋",ChapterTable!$S:$T,2,0))/ChapterTable!$Q$23)),
MAX(0,INT(($B91+ChapterTable!$S$26+VLOOKUP(SUBSTITUTE(C$1,"성장단계","")&amp;"보스단계오프셋",ChapterTable!$S:$T,2,0))/ChapterTable!$S$23)))</f>
        <v>1</v>
      </c>
      <c r="D91">
        <f>IF(OR($L91=TRUE,$A91=0,MOD($A91,ChapterTable!$S$20)&lt;&gt;0),
MAX(0,INT(($B91+ChapterTable!$Q$26+VLOOKUP(SUBSTITUTE(D$1,"성장단계","")&amp;"단계오프셋",ChapterTable!$S:$T,2,0))/ChapterTable!$Q$23)),
MAX(0,INT(($B91+ChapterTable!$S$26+VLOOKUP(SUBSTITUTE(D$1,"성장단계","")&amp;"보스단계오프셋",ChapterTable!$S:$T,2,0))/ChapterTable!$S$23)))</f>
        <v>0</v>
      </c>
      <c r="E91" s="1">
        <f ca="1">IF(AND($A91=0,$B91=1),
    VLOOKUP(1,ChapterTable!$1:$1048576,MATCH("최종"&amp;SUBSTITUTE(SUBSTITUTE(E$1,"standard",""),"|Float",""),ChapterTable!$1:$1,0),0)*ChapterTable!$Q$17,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VLOOKUP($A91-ChapterTable!$Q$11,ChapterTable!$1:$1048576,MATCH("최종"&amp;SUBSTITUTE(SUBSTITUTE(E$1,"standard",""),"|Float",""),ChapterTable!$1:$1,0),0)*ChapterTable!$Q$14
    ),
  OFFSET(E91,-$B91+IF($L91,1,0),0)*
    (VLOOKUP(SUBSTITUTE(SUBSTITUTE(E$1,"standard",""),"|Float","")&amp;"인게임누적곱배수",ChapterTable!$S:$T,2,0)^C91
    +VLOOKUP(SUBSTITUTE(SUBSTITUTE(E$1,"standard",""),"|Float","")&amp;"인게임누적합배수",ChapterTable!$S:$T,2,0)*C91)
  )
  )
  )
)</f>
        <v>364.5</v>
      </c>
      <c r="F91" s="1">
        <f ca="1">IF(AND($A91=0,$B91=1),
    VLOOKUP(1,ChapterTable!$1:$1048576,MATCH("최종"&amp;SUBSTITUTE(SUBSTITUTE(F$1,"standard",""),"|Float",""),ChapterTable!$1:$1,0),0)*ChapterTable!$Q$17,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VLOOKUP($A91-ChapterTable!$Q$11,ChapterTable!$1:$1048576,MATCH("최종"&amp;SUBSTITUTE(SUBSTITUTE(F$1,"standard",""),"|Float",""),ChapterTable!$1:$1,0),0)*ChapterTable!$Q$14
    ),
  OFFSET(F91,-$B91+IF($L91,1,0),0)*
    (VLOOKUP(SUBSTITUTE(SUBSTITUTE(F$1,"standard",""),"|Float","")&amp;"인게임누적곱배수",ChapterTable!$S:$T,2,0)^D91
    +VLOOKUP(SUBSTITUTE(SUBSTITUTE(F$1,"standard",""),"|Float","")&amp;"인게임누적합배수",ChapterTable!$S:$T,2,0)*D91)
  )
  )
  )
)</f>
        <v>150</v>
      </c>
      <c r="G91" t="s">
        <v>76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9.8000000000000007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IF(OR($L92=TRUE,$A92=0,MOD($A92,ChapterTable!$S$20)&lt;&gt;0),
MAX(0,INT(($B92+ChapterTable!$Q$26+VLOOKUP(SUBSTITUTE(C$1,"성장단계","")&amp;"단계오프셋",ChapterTable!$S:$T,2,0))/ChapterTable!$Q$23)),
MAX(0,INT(($B92+ChapterTable!$S$26+VLOOKUP(SUBSTITUTE(C$1,"성장단계","")&amp;"보스단계오프셋",ChapterTable!$S:$T,2,0))/ChapterTable!$S$23)))</f>
        <v>1</v>
      </c>
      <c r="D92">
        <f>IF(OR($L92=TRUE,$A92=0,MOD($A92,ChapterTable!$S$20)&lt;&gt;0),
MAX(0,INT(($B92+ChapterTable!$Q$26+VLOOKUP(SUBSTITUTE(D$1,"성장단계","")&amp;"단계오프셋",ChapterTable!$S:$T,2,0))/ChapterTable!$Q$23)),
MAX(0,INT(($B92+ChapterTable!$S$26+VLOOKUP(SUBSTITUTE(D$1,"성장단계","")&amp;"보스단계오프셋",ChapterTable!$S:$T,2,0))/ChapterTable!$S$23)))</f>
        <v>0</v>
      </c>
      <c r="E92" s="1">
        <f ca="1">IF(AND($A92=0,$B92=1),
    VLOOKUP(1,ChapterTable!$1:$1048576,MATCH("최종"&amp;SUBSTITUTE(SUBSTITUTE(E$1,"standard",""),"|Float",""),ChapterTable!$1:$1,0),0)*ChapterTable!$Q$17,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VLOOKUP($A92-ChapterTable!$Q$11,ChapterTable!$1:$1048576,MATCH("최종"&amp;SUBSTITUTE(SUBSTITUTE(E$1,"standard",""),"|Float",""),ChapterTable!$1:$1,0),0)*ChapterTable!$Q$14
    ),
  OFFSET(E92,-$B92+IF($L92,1,0),0)*
    (VLOOKUP(SUBSTITUTE(SUBSTITUTE(E$1,"standard",""),"|Float","")&amp;"인게임누적곱배수",ChapterTable!$S:$T,2,0)^C92
    +VLOOKUP(SUBSTITUTE(SUBSTITUTE(E$1,"standard",""),"|Float","")&amp;"인게임누적합배수",ChapterTable!$S:$T,2,0)*C92)
  )
  )
  )
)</f>
        <v>364.5</v>
      </c>
      <c r="F92" s="1">
        <f ca="1">IF(AND($A92=0,$B92=1),
    VLOOKUP(1,ChapterTable!$1:$1048576,MATCH("최종"&amp;SUBSTITUTE(SUBSTITUTE(F$1,"standard",""),"|Float",""),ChapterTable!$1:$1,0),0)*ChapterTable!$Q$17,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VLOOKUP($A92-ChapterTable!$Q$11,ChapterTable!$1:$1048576,MATCH("최종"&amp;SUBSTITUTE(SUBSTITUTE(F$1,"standard",""),"|Float",""),ChapterTable!$1:$1,0),0)*ChapterTable!$Q$14
    ),
  OFFSET(F92,-$B92+IF($L92,1,0),0)*
    (VLOOKUP(SUBSTITUTE(SUBSTITUTE(F$1,"standard",""),"|Float","")&amp;"인게임누적곱배수",ChapterTable!$S:$T,2,0)^D92
    +VLOOKUP(SUBSTITUTE(SUBSTITUTE(F$1,"standard",""),"|Float","")&amp;"인게임누적합배수",ChapterTable!$S:$T,2,0)*D92)
  )
  )
  )
)</f>
        <v>150</v>
      </c>
      <c r="G92" t="s">
        <v>76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9.8000000000000007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IF(OR($L93=TRUE,$A93=0,MOD($A93,ChapterTable!$S$20)&lt;&gt;0),
MAX(0,INT(($B93+ChapterTable!$Q$26+VLOOKUP(SUBSTITUTE(C$1,"성장단계","")&amp;"단계오프셋",ChapterTable!$S:$T,2,0))/ChapterTable!$Q$23)),
MAX(0,INT(($B93+ChapterTable!$S$26+VLOOKUP(SUBSTITUTE(C$1,"성장단계","")&amp;"보스단계오프셋",ChapterTable!$S:$T,2,0))/ChapterTable!$S$23)))</f>
        <v>1</v>
      </c>
      <c r="D93">
        <f>IF(OR($L93=TRUE,$A93=0,MOD($A93,ChapterTable!$S$20)&lt;&gt;0),
MAX(0,INT(($B93+ChapterTable!$Q$26+VLOOKUP(SUBSTITUTE(D$1,"성장단계","")&amp;"단계오프셋",ChapterTable!$S:$T,2,0))/ChapterTable!$Q$23)),
MAX(0,INT(($B93+ChapterTable!$S$26+VLOOKUP(SUBSTITUTE(D$1,"성장단계","")&amp;"보스단계오프셋",ChapterTable!$S:$T,2,0))/ChapterTable!$S$23)))</f>
        <v>0</v>
      </c>
      <c r="E93" s="1">
        <f ca="1">IF(AND($A93=0,$B93=1),
    VLOOKUP(1,ChapterTable!$1:$1048576,MATCH("최종"&amp;SUBSTITUTE(SUBSTITUTE(E$1,"standard",""),"|Float",""),ChapterTable!$1:$1,0),0)*ChapterTable!$Q$17,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VLOOKUP($A93-ChapterTable!$Q$11,ChapterTable!$1:$1048576,MATCH("최종"&amp;SUBSTITUTE(SUBSTITUTE(E$1,"standard",""),"|Float",""),ChapterTable!$1:$1,0),0)*ChapterTable!$Q$14
    ),
  OFFSET(E93,-$B93+IF($L93,1,0),0)*
    (VLOOKUP(SUBSTITUTE(SUBSTITUTE(E$1,"standard",""),"|Float","")&amp;"인게임누적곱배수",ChapterTable!$S:$T,2,0)^C93
    +VLOOKUP(SUBSTITUTE(SUBSTITUTE(E$1,"standard",""),"|Float","")&amp;"인게임누적합배수",ChapterTable!$S:$T,2,0)*C93)
  )
  )
  )
)</f>
        <v>364.5</v>
      </c>
      <c r="F93" s="1">
        <f ca="1">IF(AND($A93=0,$B93=1),
    VLOOKUP(1,ChapterTable!$1:$1048576,MATCH("최종"&amp;SUBSTITUTE(SUBSTITUTE(F$1,"standard",""),"|Float",""),ChapterTable!$1:$1,0),0)*ChapterTable!$Q$17,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VLOOKUP($A93-ChapterTable!$Q$11,ChapterTable!$1:$1048576,MATCH("최종"&amp;SUBSTITUTE(SUBSTITUTE(F$1,"standard",""),"|Float",""),ChapterTable!$1:$1,0),0)*ChapterTable!$Q$14
    ),
  OFFSET(F93,-$B93+IF($L93,1,0),0)*
    (VLOOKUP(SUBSTITUTE(SUBSTITUTE(F$1,"standard",""),"|Float","")&amp;"인게임누적곱배수",ChapterTable!$S:$T,2,0)^D93
    +VLOOKUP(SUBSTITUTE(SUBSTITUTE(F$1,"standard",""),"|Float","")&amp;"인게임누적합배수",ChapterTable!$S:$T,2,0)*D93)
  )
  )
  )
)</f>
        <v>150</v>
      </c>
      <c r="G93" t="s">
        <v>76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9.8000000000000007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IF(OR($L94=TRUE,$A94=0,MOD($A94,ChapterTable!$S$20)&lt;&gt;0),
MAX(0,INT(($B94+ChapterTable!$Q$26+VLOOKUP(SUBSTITUTE(C$1,"성장단계","")&amp;"단계오프셋",ChapterTable!$S:$T,2,0))/ChapterTable!$Q$23)),
MAX(0,INT(($B94+ChapterTable!$S$26+VLOOKUP(SUBSTITUTE(C$1,"성장단계","")&amp;"보스단계오프셋",ChapterTable!$S:$T,2,0))/ChapterTable!$S$23)))</f>
        <v>1</v>
      </c>
      <c r="D94">
        <f>IF(OR($L94=TRUE,$A94=0,MOD($A94,ChapterTable!$S$20)&lt;&gt;0),
MAX(0,INT(($B94+ChapterTable!$Q$26+VLOOKUP(SUBSTITUTE(D$1,"성장단계","")&amp;"단계오프셋",ChapterTable!$S:$T,2,0))/ChapterTable!$Q$23)),
MAX(0,INT(($B94+ChapterTable!$S$26+VLOOKUP(SUBSTITUTE(D$1,"성장단계","")&amp;"보스단계오프셋",ChapterTable!$S:$T,2,0))/ChapterTable!$S$23)))</f>
        <v>0</v>
      </c>
      <c r="E94" s="1">
        <f ca="1">IF(AND($A94=0,$B94=1),
    VLOOKUP(1,ChapterTable!$1:$1048576,MATCH("최종"&amp;SUBSTITUTE(SUBSTITUTE(E$1,"standard",""),"|Float",""),ChapterTable!$1:$1,0),0)*ChapterTable!$Q$17,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VLOOKUP($A94-ChapterTable!$Q$11,ChapterTable!$1:$1048576,MATCH("최종"&amp;SUBSTITUTE(SUBSTITUTE(E$1,"standard",""),"|Float",""),ChapterTable!$1:$1,0),0)*ChapterTable!$Q$14
    ),
  OFFSET(E94,-$B94+IF($L94,1,0),0)*
    (VLOOKUP(SUBSTITUTE(SUBSTITUTE(E$1,"standard",""),"|Float","")&amp;"인게임누적곱배수",ChapterTable!$S:$T,2,0)^C94
    +VLOOKUP(SUBSTITUTE(SUBSTITUTE(E$1,"standard",""),"|Float","")&amp;"인게임누적합배수",ChapterTable!$S:$T,2,0)*C94)
  )
  )
  )
)</f>
        <v>364.5</v>
      </c>
      <c r="F94" s="1">
        <f ca="1">IF(AND($A94=0,$B94=1),
    VLOOKUP(1,ChapterTable!$1:$1048576,MATCH("최종"&amp;SUBSTITUTE(SUBSTITUTE(F$1,"standard",""),"|Float",""),ChapterTable!$1:$1,0),0)*ChapterTable!$Q$17,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VLOOKUP($A94-ChapterTable!$Q$11,ChapterTable!$1:$1048576,MATCH("최종"&amp;SUBSTITUTE(SUBSTITUTE(F$1,"standard",""),"|Float",""),ChapterTable!$1:$1,0),0)*ChapterTable!$Q$14
    ),
  OFFSET(F94,-$B94+IF($L94,1,0),0)*
    (VLOOKUP(SUBSTITUTE(SUBSTITUTE(F$1,"standard",""),"|Float","")&amp;"인게임누적곱배수",ChapterTable!$S:$T,2,0)^D94
    +VLOOKUP(SUBSTITUTE(SUBSTITUTE(F$1,"standard",""),"|Float","")&amp;"인게임누적합배수",ChapterTable!$S:$T,2,0)*D94)
  )
  )
  )
)</f>
        <v>150</v>
      </c>
      <c r="G94" t="s">
        <v>76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9.8000000000000007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IF(OR($L95=TRUE,$A95=0,MOD($A95,ChapterTable!$S$20)&lt;&gt;0),
MAX(0,INT(($B95+ChapterTable!$Q$26+VLOOKUP(SUBSTITUTE(C$1,"성장단계","")&amp;"단계오프셋",ChapterTable!$S:$T,2,0))/ChapterTable!$Q$23)),
MAX(0,INT(($B95+ChapterTable!$S$26+VLOOKUP(SUBSTITUTE(C$1,"성장단계","")&amp;"보스단계오프셋",ChapterTable!$S:$T,2,0))/ChapterTable!$S$23)))</f>
        <v>1</v>
      </c>
      <c r="D95">
        <f>IF(OR($L95=TRUE,$A95=0,MOD($A95,ChapterTable!$S$20)&lt;&gt;0),
MAX(0,INT(($B95+ChapterTable!$Q$26+VLOOKUP(SUBSTITUTE(D$1,"성장단계","")&amp;"단계오프셋",ChapterTable!$S:$T,2,0))/ChapterTable!$Q$23)),
MAX(0,INT(($B95+ChapterTable!$S$26+VLOOKUP(SUBSTITUTE(D$1,"성장단계","")&amp;"보스단계오프셋",ChapterTable!$S:$T,2,0))/ChapterTable!$S$23)))</f>
        <v>1</v>
      </c>
      <c r="E95" s="1">
        <f ca="1">IF(AND($A95=0,$B95=1),
    VLOOKUP(1,ChapterTable!$1:$1048576,MATCH("최종"&amp;SUBSTITUTE(SUBSTITUTE(E$1,"standard",""),"|Float",""),ChapterTable!$1:$1,0),0)*ChapterTable!$Q$17,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VLOOKUP($A95-ChapterTable!$Q$11,ChapterTable!$1:$1048576,MATCH("최종"&amp;SUBSTITUTE(SUBSTITUTE(E$1,"standard",""),"|Float",""),ChapterTable!$1:$1,0),0)*ChapterTable!$Q$14
    ),
  OFFSET(E95,-$B95+IF($L95,1,0),0)*
    (VLOOKUP(SUBSTITUTE(SUBSTITUTE(E$1,"standard",""),"|Float","")&amp;"인게임누적곱배수",ChapterTable!$S:$T,2,0)^C95
    +VLOOKUP(SUBSTITUTE(SUBSTITUTE(E$1,"standard",""),"|Float","")&amp;"인게임누적합배수",ChapterTable!$S:$T,2,0)*C95)
  )
  )
  )
)</f>
        <v>364.5</v>
      </c>
      <c r="F95" s="1">
        <f ca="1">IF(AND($A95=0,$B95=1),
    VLOOKUP(1,ChapterTable!$1:$1048576,MATCH("최종"&amp;SUBSTITUTE(SUBSTITUTE(F$1,"standard",""),"|Float",""),ChapterTable!$1:$1,0),0)*ChapterTable!$Q$17,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VLOOKUP($A95-ChapterTable!$Q$11,ChapterTable!$1:$1048576,MATCH("최종"&amp;SUBSTITUTE(SUBSTITUTE(F$1,"standard",""),"|Float",""),ChapterTable!$1:$1,0),0)*ChapterTable!$Q$14
    ),
  OFFSET(F95,-$B95+IF($L95,1,0),0)*
    (VLOOKUP(SUBSTITUTE(SUBSTITUTE(F$1,"standard",""),"|Float","")&amp;"인게임누적곱배수",ChapterTable!$S:$T,2,0)^D95
    +VLOOKUP(SUBSTITUTE(SUBSTITUTE(F$1,"standard",""),"|Float","")&amp;"인게임누적합배수",ChapterTable!$S:$T,2,0)*D95)
  )
  )
  )
)</f>
        <v>180</v>
      </c>
      <c r="G95" t="s">
        <v>76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9.8000000000000007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IF(OR($L96=TRUE,$A96=0,MOD($A96,ChapterTable!$S$20)&lt;&gt;0),
MAX(0,INT(($B96+ChapterTable!$Q$26+VLOOKUP(SUBSTITUTE(C$1,"성장단계","")&amp;"단계오프셋",ChapterTable!$S:$T,2,0))/ChapterTable!$Q$23)),
MAX(0,INT(($B96+ChapterTable!$S$26+VLOOKUP(SUBSTITUTE(C$1,"성장단계","")&amp;"보스단계오프셋",ChapterTable!$S:$T,2,0))/ChapterTable!$S$23)))</f>
        <v>1</v>
      </c>
      <c r="D96">
        <f>IF(OR($L96=TRUE,$A96=0,MOD($A96,ChapterTable!$S$20)&lt;&gt;0),
MAX(0,INT(($B96+ChapterTable!$Q$26+VLOOKUP(SUBSTITUTE(D$1,"성장단계","")&amp;"단계오프셋",ChapterTable!$S:$T,2,0))/ChapterTable!$Q$23)),
MAX(0,INT(($B96+ChapterTable!$S$26+VLOOKUP(SUBSTITUTE(D$1,"성장단계","")&amp;"보스단계오프셋",ChapterTable!$S:$T,2,0))/ChapterTable!$S$23)))</f>
        <v>1</v>
      </c>
      <c r="E96" s="1">
        <f ca="1">IF(AND($A96=0,$B96=1),
    VLOOKUP(1,ChapterTable!$1:$1048576,MATCH("최종"&amp;SUBSTITUTE(SUBSTITUTE(E$1,"standard",""),"|Float",""),ChapterTable!$1:$1,0),0)*ChapterTable!$Q$17,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VLOOKUP($A96-ChapterTable!$Q$11,ChapterTable!$1:$1048576,MATCH("최종"&amp;SUBSTITUTE(SUBSTITUTE(E$1,"standard",""),"|Float",""),ChapterTable!$1:$1,0),0)*ChapterTable!$Q$14
    ),
  OFFSET(E96,-$B96+IF($L96,1,0),0)*
    (VLOOKUP(SUBSTITUTE(SUBSTITUTE(E$1,"standard",""),"|Float","")&amp;"인게임누적곱배수",ChapterTable!$S:$T,2,0)^C96
    +VLOOKUP(SUBSTITUTE(SUBSTITUTE(E$1,"standard",""),"|Float","")&amp;"인게임누적합배수",ChapterTable!$S:$T,2,0)*C96)
  )
  )
  )
)</f>
        <v>364.5</v>
      </c>
      <c r="F96" s="1">
        <f ca="1">IF(AND($A96=0,$B96=1),
    VLOOKUP(1,ChapterTable!$1:$1048576,MATCH("최종"&amp;SUBSTITUTE(SUBSTITUTE(F$1,"standard",""),"|Float",""),ChapterTable!$1:$1,0),0)*ChapterTable!$Q$17,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VLOOKUP($A96-ChapterTable!$Q$11,ChapterTable!$1:$1048576,MATCH("최종"&amp;SUBSTITUTE(SUBSTITUTE(F$1,"standard",""),"|Float",""),ChapterTable!$1:$1,0),0)*ChapterTable!$Q$14
    ),
  OFFSET(F96,-$B96+IF($L96,1,0),0)*
    (VLOOKUP(SUBSTITUTE(SUBSTITUTE(F$1,"standard",""),"|Float","")&amp;"인게임누적곱배수",ChapterTable!$S:$T,2,0)^D96
    +VLOOKUP(SUBSTITUTE(SUBSTITUTE(F$1,"standard",""),"|Float","")&amp;"인게임누적합배수",ChapterTable!$S:$T,2,0)*D96)
  )
  )
  )
)</f>
        <v>180</v>
      </c>
      <c r="G96" t="s">
        <v>76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9.8000000000000007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IF(OR($L97=TRUE,$A97=0,MOD($A97,ChapterTable!$S$20)&lt;&gt;0),
MAX(0,INT(($B97+ChapterTable!$Q$26+VLOOKUP(SUBSTITUTE(C$1,"성장단계","")&amp;"단계오프셋",ChapterTable!$S:$T,2,0))/ChapterTable!$Q$23)),
MAX(0,INT(($B97+ChapterTable!$S$26+VLOOKUP(SUBSTITUTE(C$1,"성장단계","")&amp;"보스단계오프셋",ChapterTable!$S:$T,2,0))/ChapterTable!$S$23)))</f>
        <v>1</v>
      </c>
      <c r="D97">
        <f>IF(OR($L97=TRUE,$A97=0,MOD($A97,ChapterTable!$S$20)&lt;&gt;0),
MAX(0,INT(($B97+ChapterTable!$Q$26+VLOOKUP(SUBSTITUTE(D$1,"성장단계","")&amp;"단계오프셋",ChapterTable!$S:$T,2,0))/ChapterTable!$Q$23)),
MAX(0,INT(($B97+ChapterTable!$S$26+VLOOKUP(SUBSTITUTE(D$1,"성장단계","")&amp;"보스단계오프셋",ChapterTable!$S:$T,2,0))/ChapterTable!$S$23)))</f>
        <v>1</v>
      </c>
      <c r="E97" s="1">
        <f ca="1">IF(AND($A97=0,$B97=1),
    VLOOKUP(1,ChapterTable!$1:$1048576,MATCH("최종"&amp;SUBSTITUTE(SUBSTITUTE(E$1,"standard",""),"|Float",""),ChapterTable!$1:$1,0),0)*ChapterTable!$Q$17,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VLOOKUP($A97-ChapterTable!$Q$11,ChapterTable!$1:$1048576,MATCH("최종"&amp;SUBSTITUTE(SUBSTITUTE(E$1,"standard",""),"|Float",""),ChapterTable!$1:$1,0),0)*ChapterTable!$Q$14
    ),
  OFFSET(E97,-$B97+IF($L97,1,0),0)*
    (VLOOKUP(SUBSTITUTE(SUBSTITUTE(E$1,"standard",""),"|Float","")&amp;"인게임누적곱배수",ChapterTable!$S:$T,2,0)^C97
    +VLOOKUP(SUBSTITUTE(SUBSTITUTE(E$1,"standard",""),"|Float","")&amp;"인게임누적합배수",ChapterTable!$S:$T,2,0)*C97)
  )
  )
  )
)</f>
        <v>364.5</v>
      </c>
      <c r="F97" s="1">
        <f ca="1">IF(AND($A97=0,$B97=1),
    VLOOKUP(1,ChapterTable!$1:$1048576,MATCH("최종"&amp;SUBSTITUTE(SUBSTITUTE(F$1,"standard",""),"|Float",""),ChapterTable!$1:$1,0),0)*ChapterTable!$Q$17,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VLOOKUP($A97-ChapterTable!$Q$11,ChapterTable!$1:$1048576,MATCH("최종"&amp;SUBSTITUTE(SUBSTITUTE(F$1,"standard",""),"|Float",""),ChapterTable!$1:$1,0),0)*ChapterTable!$Q$14
    ),
  OFFSET(F97,-$B97+IF($L97,1,0),0)*
    (VLOOKUP(SUBSTITUTE(SUBSTITUTE(F$1,"standard",""),"|Float","")&amp;"인게임누적곱배수",ChapterTable!$S:$T,2,0)^D97
    +VLOOKUP(SUBSTITUTE(SUBSTITUTE(F$1,"standard",""),"|Float","")&amp;"인게임누적합배수",ChapterTable!$S:$T,2,0)*D97)
  )
  )
  )
)</f>
        <v>180</v>
      </c>
      <c r="G97" t="s">
        <v>76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9.8000000000000007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IF(OR($L98=TRUE,$A98=0,MOD($A98,ChapterTable!$S$20)&lt;&gt;0),
MAX(0,INT(($B98+ChapterTable!$Q$26+VLOOKUP(SUBSTITUTE(C$1,"성장단계","")&amp;"단계오프셋",ChapterTable!$S:$T,2,0))/ChapterTable!$Q$23)),
MAX(0,INT(($B98+ChapterTable!$S$26+VLOOKUP(SUBSTITUTE(C$1,"성장단계","")&amp;"보스단계오프셋",ChapterTable!$S:$T,2,0))/ChapterTable!$S$23)))</f>
        <v>1</v>
      </c>
      <c r="D98">
        <f>IF(OR($L98=TRUE,$A98=0,MOD($A98,ChapterTable!$S$20)&lt;&gt;0),
MAX(0,INT(($B98+ChapterTable!$Q$26+VLOOKUP(SUBSTITUTE(D$1,"성장단계","")&amp;"단계오프셋",ChapterTable!$S:$T,2,0))/ChapterTable!$Q$23)),
MAX(0,INT(($B98+ChapterTable!$S$26+VLOOKUP(SUBSTITUTE(D$1,"성장단계","")&amp;"보스단계오프셋",ChapterTable!$S:$T,2,0))/ChapterTable!$S$23)))</f>
        <v>1</v>
      </c>
      <c r="E98" s="1">
        <f ca="1">IF(AND($A98=0,$B98=1),
    VLOOKUP(1,ChapterTable!$1:$1048576,MATCH("최종"&amp;SUBSTITUTE(SUBSTITUTE(E$1,"standard",""),"|Float",""),ChapterTable!$1:$1,0),0)*ChapterTable!$Q$17,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VLOOKUP($A98-ChapterTable!$Q$11,ChapterTable!$1:$1048576,MATCH("최종"&amp;SUBSTITUTE(SUBSTITUTE(E$1,"standard",""),"|Float",""),ChapterTable!$1:$1,0),0)*ChapterTable!$Q$14
    ),
  OFFSET(E98,-$B98+IF($L98,1,0),0)*
    (VLOOKUP(SUBSTITUTE(SUBSTITUTE(E$1,"standard",""),"|Float","")&amp;"인게임누적곱배수",ChapterTable!$S:$T,2,0)^C98
    +VLOOKUP(SUBSTITUTE(SUBSTITUTE(E$1,"standard",""),"|Float","")&amp;"인게임누적합배수",ChapterTable!$S:$T,2,0)*C98)
  )
  )
  )
)</f>
        <v>364.5</v>
      </c>
      <c r="F98" s="1">
        <f ca="1">IF(AND($A98=0,$B98=1),
    VLOOKUP(1,ChapterTable!$1:$1048576,MATCH("최종"&amp;SUBSTITUTE(SUBSTITUTE(F$1,"standard",""),"|Float",""),ChapterTable!$1:$1,0),0)*ChapterTable!$Q$17,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VLOOKUP($A98-ChapterTable!$Q$11,ChapterTable!$1:$1048576,MATCH("최종"&amp;SUBSTITUTE(SUBSTITUTE(F$1,"standard",""),"|Float",""),ChapterTable!$1:$1,0),0)*ChapterTable!$Q$14
    ),
  OFFSET(F98,-$B98+IF($L98,1,0),0)*
    (VLOOKUP(SUBSTITUTE(SUBSTITUTE(F$1,"standard",""),"|Float","")&amp;"인게임누적곱배수",ChapterTable!$S:$T,2,0)^D98
    +VLOOKUP(SUBSTITUTE(SUBSTITUTE(F$1,"standard",""),"|Float","")&amp;"인게임누적합배수",ChapterTable!$S:$T,2,0)*D98)
  )
  )
  )
)</f>
        <v>180</v>
      </c>
      <c r="G98" t="s">
        <v>76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9.8000000000000007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IF(OR($L99=TRUE,$A99=0,MOD($A99,ChapterTable!$S$20)&lt;&gt;0),
MAX(0,INT(($B99+ChapterTable!$Q$26+VLOOKUP(SUBSTITUTE(C$1,"성장단계","")&amp;"단계오프셋",ChapterTable!$S:$T,2,0))/ChapterTable!$Q$23)),
MAX(0,INT(($B99+ChapterTable!$S$26+VLOOKUP(SUBSTITUTE(C$1,"성장단계","")&amp;"보스단계오프셋",ChapterTable!$S:$T,2,0))/ChapterTable!$S$23)))</f>
        <v>1</v>
      </c>
      <c r="D99">
        <f>IF(OR($L99=TRUE,$A99=0,MOD($A99,ChapterTable!$S$20)&lt;&gt;0),
MAX(0,INT(($B99+ChapterTable!$Q$26+VLOOKUP(SUBSTITUTE(D$1,"성장단계","")&amp;"단계오프셋",ChapterTable!$S:$T,2,0))/ChapterTable!$Q$23)),
MAX(0,INT(($B99+ChapterTable!$S$26+VLOOKUP(SUBSTITUTE(D$1,"성장단계","")&amp;"보스단계오프셋",ChapterTable!$S:$T,2,0))/ChapterTable!$S$23)))</f>
        <v>1</v>
      </c>
      <c r="E99" s="1">
        <f ca="1">IF(AND($A99=0,$B99=1),
    VLOOKUP(1,ChapterTable!$1:$1048576,MATCH("최종"&amp;SUBSTITUTE(SUBSTITUTE(E$1,"standard",""),"|Float",""),ChapterTable!$1:$1,0),0)*ChapterTable!$Q$17,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VLOOKUP($A99-ChapterTable!$Q$11,ChapterTable!$1:$1048576,MATCH("최종"&amp;SUBSTITUTE(SUBSTITUTE(E$1,"standard",""),"|Float",""),ChapterTable!$1:$1,0),0)*ChapterTable!$Q$14
    ),
  OFFSET(E99,-$B99+IF($L99,1,0),0)*
    (VLOOKUP(SUBSTITUTE(SUBSTITUTE(E$1,"standard",""),"|Float","")&amp;"인게임누적곱배수",ChapterTable!$S:$T,2,0)^C99
    +VLOOKUP(SUBSTITUTE(SUBSTITUTE(E$1,"standard",""),"|Float","")&amp;"인게임누적합배수",ChapterTable!$S:$T,2,0)*C99)
  )
  )
  )
)</f>
        <v>364.5</v>
      </c>
      <c r="F99" s="1">
        <f ca="1">IF(AND($A99=0,$B99=1),
    VLOOKUP(1,ChapterTable!$1:$1048576,MATCH("최종"&amp;SUBSTITUTE(SUBSTITUTE(F$1,"standard",""),"|Float",""),ChapterTable!$1:$1,0),0)*ChapterTable!$Q$17,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VLOOKUP($A99-ChapterTable!$Q$11,ChapterTable!$1:$1048576,MATCH("최종"&amp;SUBSTITUTE(SUBSTITUTE(F$1,"standard",""),"|Float",""),ChapterTable!$1:$1,0),0)*ChapterTable!$Q$14
    ),
  OFFSET(F99,-$B99+IF($L99,1,0),0)*
    (VLOOKUP(SUBSTITUTE(SUBSTITUTE(F$1,"standard",""),"|Float","")&amp;"인게임누적곱배수",ChapterTable!$S:$T,2,0)^D99
    +VLOOKUP(SUBSTITUTE(SUBSTITUTE(F$1,"standard",""),"|Float","")&amp;"인게임누적합배수",ChapterTable!$S:$T,2,0)*D99)
  )
  )
  )
)</f>
        <v>180</v>
      </c>
      <c r="G99" t="s">
        <v>76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9.8000000000000007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IF(OR($L100=TRUE,$A100=0,MOD($A100,ChapterTable!$S$20)&lt;&gt;0),
MAX(0,INT(($B100+ChapterTable!$Q$26+VLOOKUP(SUBSTITUTE(C$1,"성장단계","")&amp;"단계오프셋",ChapterTable!$S:$T,2,0))/ChapterTable!$Q$23)),
MAX(0,INT(($B100+ChapterTable!$S$26+VLOOKUP(SUBSTITUTE(C$1,"성장단계","")&amp;"보스단계오프셋",ChapterTable!$S:$T,2,0))/ChapterTable!$S$23)))</f>
        <v>2</v>
      </c>
      <c r="D100">
        <f>IF(OR($L100=TRUE,$A100=0,MOD($A100,ChapterTable!$S$20)&lt;&gt;0),
MAX(0,INT(($B100+ChapterTable!$Q$26+VLOOKUP(SUBSTITUTE(D$1,"성장단계","")&amp;"단계오프셋",ChapterTable!$S:$T,2,0))/ChapterTable!$Q$23)),
MAX(0,INT(($B100+ChapterTable!$S$26+VLOOKUP(SUBSTITUTE(D$1,"성장단계","")&amp;"보스단계오프셋",ChapterTable!$S:$T,2,0))/ChapterTable!$S$23)))</f>
        <v>1</v>
      </c>
      <c r="E100" s="1">
        <f ca="1">IF(AND($A100=0,$B100=1),
    VLOOKUP(1,ChapterTable!$1:$1048576,MATCH("최종"&amp;SUBSTITUTE(SUBSTITUTE(E$1,"standard",""),"|Float",""),ChapterTable!$1:$1,0),0)*ChapterTable!$Q$17,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VLOOKUP($A100-ChapterTable!$Q$11,ChapterTable!$1:$1048576,MATCH("최종"&amp;SUBSTITUTE(SUBSTITUTE(E$1,"standard",""),"|Float",""),ChapterTable!$1:$1,0),0)*ChapterTable!$Q$14
    ),
  OFFSET(E100,-$B100+IF($L100,1,0),0)*
    (VLOOKUP(SUBSTITUTE(SUBSTITUTE(E$1,"standard",""),"|Float","")&amp;"인게임누적곱배수",ChapterTable!$S:$T,2,0)^C100
    +VLOOKUP(SUBSTITUTE(SUBSTITUTE(E$1,"standard",""),"|Float","")&amp;"인게임누적합배수",ChapterTable!$S:$T,2,0)*C100)
  )
  )
  )
)</f>
        <v>459</v>
      </c>
      <c r="F100" s="1">
        <f ca="1">IF(AND($A100=0,$B100=1),
    VLOOKUP(1,ChapterTable!$1:$1048576,MATCH("최종"&amp;SUBSTITUTE(SUBSTITUTE(F$1,"standard",""),"|Float",""),ChapterTable!$1:$1,0),0)*ChapterTable!$Q$17,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VLOOKUP($A100-ChapterTable!$Q$11,ChapterTable!$1:$1048576,MATCH("최종"&amp;SUBSTITUTE(SUBSTITUTE(F$1,"standard",""),"|Float",""),ChapterTable!$1:$1,0),0)*ChapterTable!$Q$14
    ),
  OFFSET(F100,-$B100+IF($L100,1,0),0)*
    (VLOOKUP(SUBSTITUTE(SUBSTITUTE(F$1,"standard",""),"|Float","")&amp;"인게임누적곱배수",ChapterTable!$S:$T,2,0)^D100
    +VLOOKUP(SUBSTITUTE(SUBSTITUTE(F$1,"standard",""),"|Float","")&amp;"인게임누적합배수",ChapterTable!$S:$T,2,0)*D100)
  )
  )
  )
)</f>
        <v>180</v>
      </c>
      <c r="G100" t="s">
        <v>76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9.8000000000000007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IF(OR($L101=TRUE,$A101=0,MOD($A101,ChapterTable!$S$20)&lt;&gt;0),
MAX(0,INT(($B101+ChapterTable!$Q$26+VLOOKUP(SUBSTITUTE(C$1,"성장단계","")&amp;"단계오프셋",ChapterTable!$S:$T,2,0))/ChapterTable!$Q$23)),
MAX(0,INT(($B101+ChapterTable!$S$26+VLOOKUP(SUBSTITUTE(C$1,"성장단계","")&amp;"보스단계오프셋",ChapterTable!$S:$T,2,0))/ChapterTable!$S$23)))</f>
        <v>2</v>
      </c>
      <c r="D101">
        <f>IF(OR($L101=TRUE,$A101=0,MOD($A101,ChapterTable!$S$20)&lt;&gt;0),
MAX(0,INT(($B101+ChapterTable!$Q$26+VLOOKUP(SUBSTITUTE(D$1,"성장단계","")&amp;"단계오프셋",ChapterTable!$S:$T,2,0))/ChapterTable!$Q$23)),
MAX(0,INT(($B101+ChapterTable!$S$26+VLOOKUP(SUBSTITUTE(D$1,"성장단계","")&amp;"보스단계오프셋",ChapterTable!$S:$T,2,0))/ChapterTable!$S$23)))</f>
        <v>1</v>
      </c>
      <c r="E101" s="1">
        <f ca="1">IF(AND($A101=0,$B101=1),
    VLOOKUP(1,ChapterTable!$1:$1048576,MATCH("최종"&amp;SUBSTITUTE(SUBSTITUTE(E$1,"standard",""),"|Float",""),ChapterTable!$1:$1,0),0)*ChapterTable!$Q$17,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VLOOKUP($A101-ChapterTable!$Q$11,ChapterTable!$1:$1048576,MATCH("최종"&amp;SUBSTITUTE(SUBSTITUTE(E$1,"standard",""),"|Float",""),ChapterTable!$1:$1,0),0)*ChapterTable!$Q$14
    ),
  OFFSET(E101,-$B101+IF($L101,1,0),0)*
    (VLOOKUP(SUBSTITUTE(SUBSTITUTE(E$1,"standard",""),"|Float","")&amp;"인게임누적곱배수",ChapterTable!$S:$T,2,0)^C101
    +VLOOKUP(SUBSTITUTE(SUBSTITUTE(E$1,"standard",""),"|Float","")&amp;"인게임누적합배수",ChapterTable!$S:$T,2,0)*C101)
  )
  )
  )
)</f>
        <v>459</v>
      </c>
      <c r="F101" s="1">
        <f ca="1">IF(AND($A101=0,$B101=1),
    VLOOKUP(1,ChapterTable!$1:$1048576,MATCH("최종"&amp;SUBSTITUTE(SUBSTITUTE(F$1,"standard",""),"|Float",""),ChapterTable!$1:$1,0),0)*ChapterTable!$Q$17,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VLOOKUP($A101-ChapterTable!$Q$11,ChapterTable!$1:$1048576,MATCH("최종"&amp;SUBSTITUTE(SUBSTITUTE(F$1,"standard",""),"|Float",""),ChapterTable!$1:$1,0),0)*ChapterTable!$Q$14
    ),
  OFFSET(F101,-$B101+IF($L101,1,0),0)*
    (VLOOKUP(SUBSTITUTE(SUBSTITUTE(F$1,"standard",""),"|Float","")&amp;"인게임누적곱배수",ChapterTable!$S:$T,2,0)^D101
    +VLOOKUP(SUBSTITUTE(SUBSTITUTE(F$1,"standard",""),"|Float","")&amp;"인게임누적합배수",ChapterTable!$S:$T,2,0)*D101)
  )
  )
  )
)</f>
        <v>180</v>
      </c>
      <c r="G101" t="s">
        <v>76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9.8000000000000007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IF(OR($L102=TRUE,$A102=0,MOD($A102,ChapterTable!$S$20)&lt;&gt;0),
MAX(0,INT(($B102+ChapterTable!$Q$26+VLOOKUP(SUBSTITUTE(C$1,"성장단계","")&amp;"단계오프셋",ChapterTable!$S:$T,2,0))/ChapterTable!$Q$23)),
MAX(0,INT(($B102+ChapterTable!$S$26+VLOOKUP(SUBSTITUTE(C$1,"성장단계","")&amp;"보스단계오프셋",ChapterTable!$S:$T,2,0))/ChapterTable!$S$23)))</f>
        <v>2</v>
      </c>
      <c r="D102">
        <f>IF(OR($L102=TRUE,$A102=0,MOD($A102,ChapterTable!$S$20)&lt;&gt;0),
MAX(0,INT(($B102+ChapterTable!$Q$26+VLOOKUP(SUBSTITUTE(D$1,"성장단계","")&amp;"단계오프셋",ChapterTable!$S:$T,2,0))/ChapterTable!$Q$23)),
MAX(0,INT(($B102+ChapterTable!$S$26+VLOOKUP(SUBSTITUTE(D$1,"성장단계","")&amp;"보스단계오프셋",ChapterTable!$S:$T,2,0))/ChapterTable!$S$23)))</f>
        <v>1</v>
      </c>
      <c r="E102" s="1">
        <f ca="1">IF(AND($A102=0,$B102=1),
    VLOOKUP(1,ChapterTable!$1:$1048576,MATCH("최종"&amp;SUBSTITUTE(SUBSTITUTE(E$1,"standard",""),"|Float",""),ChapterTable!$1:$1,0),0)*ChapterTable!$Q$17,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VLOOKUP($A102-ChapterTable!$Q$11,ChapterTable!$1:$1048576,MATCH("최종"&amp;SUBSTITUTE(SUBSTITUTE(E$1,"standard",""),"|Float",""),ChapterTable!$1:$1,0),0)*ChapterTable!$Q$14
    ),
  OFFSET(E102,-$B102+IF($L102,1,0),0)*
    (VLOOKUP(SUBSTITUTE(SUBSTITUTE(E$1,"standard",""),"|Float","")&amp;"인게임누적곱배수",ChapterTable!$S:$T,2,0)^C102
    +VLOOKUP(SUBSTITUTE(SUBSTITUTE(E$1,"standard",""),"|Float","")&amp;"인게임누적합배수",ChapterTable!$S:$T,2,0)*C102)
  )
  )
  )
)</f>
        <v>459</v>
      </c>
      <c r="F102" s="1">
        <f ca="1">IF(AND($A102=0,$B102=1),
    VLOOKUP(1,ChapterTable!$1:$1048576,MATCH("최종"&amp;SUBSTITUTE(SUBSTITUTE(F$1,"standard",""),"|Float",""),ChapterTable!$1:$1,0),0)*ChapterTable!$Q$17,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VLOOKUP($A102-ChapterTable!$Q$11,ChapterTable!$1:$1048576,MATCH("최종"&amp;SUBSTITUTE(SUBSTITUTE(F$1,"standard",""),"|Float",""),ChapterTable!$1:$1,0),0)*ChapterTable!$Q$14
    ),
  OFFSET(F102,-$B102+IF($L102,1,0),0)*
    (VLOOKUP(SUBSTITUTE(SUBSTITUTE(F$1,"standard",""),"|Float","")&amp;"인게임누적곱배수",ChapterTable!$S:$T,2,0)^D102
    +VLOOKUP(SUBSTITUTE(SUBSTITUTE(F$1,"standard",""),"|Float","")&amp;"인게임누적합배수",ChapterTable!$S:$T,2,0)*D102)
  )
  )
  )
)</f>
        <v>180</v>
      </c>
      <c r="G102" t="s">
        <v>76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9.8000000000000007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IF(OR($L103=TRUE,$A103=0,MOD($A103,ChapterTable!$S$20)&lt;&gt;0),
MAX(0,INT(($B103+ChapterTable!$Q$26+VLOOKUP(SUBSTITUTE(C$1,"성장단계","")&amp;"단계오프셋",ChapterTable!$S:$T,2,0))/ChapterTable!$Q$23)),
MAX(0,INT(($B103+ChapterTable!$S$26+VLOOKUP(SUBSTITUTE(C$1,"성장단계","")&amp;"보스단계오프셋",ChapterTable!$S:$T,2,0))/ChapterTable!$S$23)))</f>
        <v>2</v>
      </c>
      <c r="D103">
        <f>IF(OR($L103=TRUE,$A103=0,MOD($A103,ChapterTable!$S$20)&lt;&gt;0),
MAX(0,INT(($B103+ChapterTable!$Q$26+VLOOKUP(SUBSTITUTE(D$1,"성장단계","")&amp;"단계오프셋",ChapterTable!$S:$T,2,0))/ChapterTable!$Q$23)),
MAX(0,INT(($B103+ChapterTable!$S$26+VLOOKUP(SUBSTITUTE(D$1,"성장단계","")&amp;"보스단계오프셋",ChapterTable!$S:$T,2,0))/ChapterTable!$S$23)))</f>
        <v>1</v>
      </c>
      <c r="E103" s="1">
        <f ca="1">IF(AND($A103=0,$B103=1),
    VLOOKUP(1,ChapterTable!$1:$1048576,MATCH("최종"&amp;SUBSTITUTE(SUBSTITUTE(E$1,"standard",""),"|Float",""),ChapterTable!$1:$1,0),0)*ChapterTable!$Q$17,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VLOOKUP($A103-ChapterTable!$Q$11,ChapterTable!$1:$1048576,MATCH("최종"&amp;SUBSTITUTE(SUBSTITUTE(E$1,"standard",""),"|Float",""),ChapterTable!$1:$1,0),0)*ChapterTable!$Q$14
    ),
  OFFSET(E103,-$B103+IF($L103,1,0),0)*
    (VLOOKUP(SUBSTITUTE(SUBSTITUTE(E$1,"standard",""),"|Float","")&amp;"인게임누적곱배수",ChapterTable!$S:$T,2,0)^C103
    +VLOOKUP(SUBSTITUTE(SUBSTITUTE(E$1,"standard",""),"|Float","")&amp;"인게임누적합배수",ChapterTable!$S:$T,2,0)*C103)
  )
  )
  )
)</f>
        <v>459</v>
      </c>
      <c r="F103" s="1">
        <f ca="1">IF(AND($A103=0,$B103=1),
    VLOOKUP(1,ChapterTable!$1:$1048576,MATCH("최종"&amp;SUBSTITUTE(SUBSTITUTE(F$1,"standard",""),"|Float",""),ChapterTable!$1:$1,0),0)*ChapterTable!$Q$17,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VLOOKUP($A103-ChapterTable!$Q$11,ChapterTable!$1:$1048576,MATCH("최종"&amp;SUBSTITUTE(SUBSTITUTE(F$1,"standard",""),"|Float",""),ChapterTable!$1:$1,0),0)*ChapterTable!$Q$14
    ),
  OFFSET(F103,-$B103+IF($L103,1,0),0)*
    (VLOOKUP(SUBSTITUTE(SUBSTITUTE(F$1,"standard",""),"|Float","")&amp;"인게임누적곱배수",ChapterTable!$S:$T,2,0)^D103
    +VLOOKUP(SUBSTITUTE(SUBSTITUTE(F$1,"standard",""),"|Float","")&amp;"인게임누적합배수",ChapterTable!$S:$T,2,0)*D103)
  )
  )
  )
)</f>
        <v>180</v>
      </c>
      <c r="G103" t="s">
        <v>76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9.8000000000000007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IF(OR($L104=TRUE,$A104=0,MOD($A104,ChapterTable!$S$20)&lt;&gt;0),
MAX(0,INT(($B104+ChapterTable!$Q$26+VLOOKUP(SUBSTITUTE(C$1,"성장단계","")&amp;"단계오프셋",ChapterTable!$S:$T,2,0))/ChapterTable!$Q$23)),
MAX(0,INT(($B104+ChapterTable!$S$26+VLOOKUP(SUBSTITUTE(C$1,"성장단계","")&amp;"보스단계오프셋",ChapterTable!$S:$T,2,0))/ChapterTable!$S$23)))</f>
        <v>2</v>
      </c>
      <c r="D104">
        <f>IF(OR($L104=TRUE,$A104=0,MOD($A104,ChapterTable!$S$20)&lt;&gt;0),
MAX(0,INT(($B104+ChapterTable!$Q$26+VLOOKUP(SUBSTITUTE(D$1,"성장단계","")&amp;"단계오프셋",ChapterTable!$S:$T,2,0))/ChapterTable!$Q$23)),
MAX(0,INT(($B104+ChapterTable!$S$26+VLOOKUP(SUBSTITUTE(D$1,"성장단계","")&amp;"보스단계오프셋",ChapterTable!$S:$T,2,0))/ChapterTable!$S$23)))</f>
        <v>1</v>
      </c>
      <c r="E104" s="1">
        <f ca="1">IF(AND($A104=0,$B104=1),
    VLOOKUP(1,ChapterTable!$1:$1048576,MATCH("최종"&amp;SUBSTITUTE(SUBSTITUTE(E$1,"standard",""),"|Float",""),ChapterTable!$1:$1,0),0)*ChapterTable!$Q$17,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VLOOKUP($A104-ChapterTable!$Q$11,ChapterTable!$1:$1048576,MATCH("최종"&amp;SUBSTITUTE(SUBSTITUTE(E$1,"standard",""),"|Float",""),ChapterTable!$1:$1,0),0)*ChapterTable!$Q$14
    ),
  OFFSET(E104,-$B104+IF($L104,1,0),0)*
    (VLOOKUP(SUBSTITUTE(SUBSTITUTE(E$1,"standard",""),"|Float","")&amp;"인게임누적곱배수",ChapterTable!$S:$T,2,0)^C104
    +VLOOKUP(SUBSTITUTE(SUBSTITUTE(E$1,"standard",""),"|Float","")&amp;"인게임누적합배수",ChapterTable!$S:$T,2,0)*C104)
  )
  )
  )
)</f>
        <v>459</v>
      </c>
      <c r="F104" s="1">
        <f ca="1">IF(AND($A104=0,$B104=1),
    VLOOKUP(1,ChapterTable!$1:$1048576,MATCH("최종"&amp;SUBSTITUTE(SUBSTITUTE(F$1,"standard",""),"|Float",""),ChapterTable!$1:$1,0),0)*ChapterTable!$Q$17,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VLOOKUP($A104-ChapterTable!$Q$11,ChapterTable!$1:$1048576,MATCH("최종"&amp;SUBSTITUTE(SUBSTITUTE(F$1,"standard",""),"|Float",""),ChapterTable!$1:$1,0),0)*ChapterTable!$Q$14
    ),
  OFFSET(F104,-$B104+IF($L104,1,0),0)*
    (VLOOKUP(SUBSTITUTE(SUBSTITUTE(F$1,"standard",""),"|Float","")&amp;"인게임누적곱배수",ChapterTable!$S:$T,2,0)^D104
    +VLOOKUP(SUBSTITUTE(SUBSTITUTE(F$1,"standard",""),"|Float","")&amp;"인게임누적합배수",ChapterTable!$S:$T,2,0)*D104)
  )
  )
  )
)</f>
        <v>180</v>
      </c>
      <c r="G104" t="s">
        <v>76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9.8000000000000007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IF(OR($L105=TRUE,$A105=0,MOD($A105,ChapterTable!$S$20)&lt;&gt;0),
MAX(0,INT(($B105+ChapterTable!$Q$26+VLOOKUP(SUBSTITUTE(C$1,"성장단계","")&amp;"단계오프셋",ChapterTable!$S:$T,2,0))/ChapterTable!$Q$23)),
MAX(0,INT(($B105+ChapterTable!$S$26+VLOOKUP(SUBSTITUTE(C$1,"성장단계","")&amp;"보스단계오프셋",ChapterTable!$S:$T,2,0))/ChapterTable!$S$23)))</f>
        <v>2</v>
      </c>
      <c r="D105">
        <f>IF(OR($L105=TRUE,$A105=0,MOD($A105,ChapterTable!$S$20)&lt;&gt;0),
MAX(0,INT(($B105+ChapterTable!$Q$26+VLOOKUP(SUBSTITUTE(D$1,"성장단계","")&amp;"단계오프셋",ChapterTable!$S:$T,2,0))/ChapterTable!$Q$23)),
MAX(0,INT(($B105+ChapterTable!$S$26+VLOOKUP(SUBSTITUTE(D$1,"성장단계","")&amp;"보스단계오프셋",ChapterTable!$S:$T,2,0))/ChapterTable!$S$23)))</f>
        <v>2</v>
      </c>
      <c r="E105" s="1">
        <f ca="1">IF(AND($A105=0,$B105=1),
    VLOOKUP(1,ChapterTable!$1:$1048576,MATCH("최종"&amp;SUBSTITUTE(SUBSTITUTE(E$1,"standard",""),"|Float",""),ChapterTable!$1:$1,0),0)*ChapterTable!$Q$17,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VLOOKUP($A105-ChapterTable!$Q$11,ChapterTable!$1:$1048576,MATCH("최종"&amp;SUBSTITUTE(SUBSTITUTE(E$1,"standard",""),"|Float",""),ChapterTable!$1:$1,0),0)*ChapterTable!$Q$14
    ),
  OFFSET(E105,-$B105+IF($L105,1,0),0)*
    (VLOOKUP(SUBSTITUTE(SUBSTITUTE(E$1,"standard",""),"|Float","")&amp;"인게임누적곱배수",ChapterTable!$S:$T,2,0)^C105
    +VLOOKUP(SUBSTITUTE(SUBSTITUTE(E$1,"standard",""),"|Float","")&amp;"인게임누적합배수",ChapterTable!$S:$T,2,0)*C105)
  )
  )
  )
)</f>
        <v>459</v>
      </c>
      <c r="F105" s="1">
        <f ca="1">IF(AND($A105=0,$B105=1),
    VLOOKUP(1,ChapterTable!$1:$1048576,MATCH("최종"&amp;SUBSTITUTE(SUBSTITUTE(F$1,"standard",""),"|Float",""),ChapterTable!$1:$1,0),0)*ChapterTable!$Q$17,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VLOOKUP($A105-ChapterTable!$Q$11,ChapterTable!$1:$1048576,MATCH("최종"&amp;SUBSTITUTE(SUBSTITUTE(F$1,"standard",""),"|Float",""),ChapterTable!$1:$1,0),0)*ChapterTable!$Q$14
    ),
  OFFSET(F105,-$B105+IF($L105,1,0),0)*
    (VLOOKUP(SUBSTITUTE(SUBSTITUTE(F$1,"standard",""),"|Float","")&amp;"인게임누적곱배수",ChapterTable!$S:$T,2,0)^D105
    +VLOOKUP(SUBSTITUTE(SUBSTITUTE(F$1,"standard",""),"|Float","")&amp;"인게임누적합배수",ChapterTable!$S:$T,2,0)*D105)
  )
  )
  )
)</f>
        <v>210</v>
      </c>
      <c r="G105" t="s">
        <v>76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9.8000000000000007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IF(OR($L106=TRUE,$A106=0,MOD($A106,ChapterTable!$S$20)&lt;&gt;0),
MAX(0,INT(($B106+ChapterTable!$Q$26+VLOOKUP(SUBSTITUTE(C$1,"성장단계","")&amp;"단계오프셋",ChapterTable!$S:$T,2,0))/ChapterTable!$Q$23)),
MAX(0,INT(($B106+ChapterTable!$S$26+VLOOKUP(SUBSTITUTE(C$1,"성장단계","")&amp;"보스단계오프셋",ChapterTable!$S:$T,2,0))/ChapterTable!$S$23)))</f>
        <v>2</v>
      </c>
      <c r="D106">
        <f>IF(OR($L106=TRUE,$A106=0,MOD($A106,ChapterTable!$S$20)&lt;&gt;0),
MAX(0,INT(($B106+ChapterTable!$Q$26+VLOOKUP(SUBSTITUTE(D$1,"성장단계","")&amp;"단계오프셋",ChapterTable!$S:$T,2,0))/ChapterTable!$Q$23)),
MAX(0,INT(($B106+ChapterTable!$S$26+VLOOKUP(SUBSTITUTE(D$1,"성장단계","")&amp;"보스단계오프셋",ChapterTable!$S:$T,2,0))/ChapterTable!$S$23)))</f>
        <v>2</v>
      </c>
      <c r="E106" s="1">
        <f ca="1">IF(AND($A106=0,$B106=1),
    VLOOKUP(1,ChapterTable!$1:$1048576,MATCH("최종"&amp;SUBSTITUTE(SUBSTITUTE(E$1,"standard",""),"|Float",""),ChapterTable!$1:$1,0),0)*ChapterTable!$Q$17,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VLOOKUP($A106-ChapterTable!$Q$11,ChapterTable!$1:$1048576,MATCH("최종"&amp;SUBSTITUTE(SUBSTITUTE(E$1,"standard",""),"|Float",""),ChapterTable!$1:$1,0),0)*ChapterTable!$Q$14
    ),
  OFFSET(E106,-$B106+IF($L106,1,0),0)*
    (VLOOKUP(SUBSTITUTE(SUBSTITUTE(E$1,"standard",""),"|Float","")&amp;"인게임누적곱배수",ChapterTable!$S:$T,2,0)^C106
    +VLOOKUP(SUBSTITUTE(SUBSTITUTE(E$1,"standard",""),"|Float","")&amp;"인게임누적합배수",ChapterTable!$S:$T,2,0)*C106)
  )
  )
  )
)</f>
        <v>459</v>
      </c>
      <c r="F106" s="1">
        <f ca="1">IF(AND($A106=0,$B106=1),
    VLOOKUP(1,ChapterTable!$1:$1048576,MATCH("최종"&amp;SUBSTITUTE(SUBSTITUTE(F$1,"standard",""),"|Float",""),ChapterTable!$1:$1,0),0)*ChapterTable!$Q$17,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VLOOKUP($A106-ChapterTable!$Q$11,ChapterTable!$1:$1048576,MATCH("최종"&amp;SUBSTITUTE(SUBSTITUTE(F$1,"standard",""),"|Float",""),ChapterTable!$1:$1,0),0)*ChapterTable!$Q$14
    ),
  OFFSET(F106,-$B106+IF($L106,1,0),0)*
    (VLOOKUP(SUBSTITUTE(SUBSTITUTE(F$1,"standard",""),"|Float","")&amp;"인게임누적곱배수",ChapterTable!$S:$T,2,0)^D106
    +VLOOKUP(SUBSTITUTE(SUBSTITUTE(F$1,"standard",""),"|Float","")&amp;"인게임누적합배수",ChapterTable!$S:$T,2,0)*D106)
  )
  )
  )
)</f>
        <v>210</v>
      </c>
      <c r="G106" t="s">
        <v>76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9.8000000000000007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IF(OR($L107=TRUE,$A107=0,MOD($A107,ChapterTable!$S$20)&lt;&gt;0),
MAX(0,INT(($B107+ChapterTable!$Q$26+VLOOKUP(SUBSTITUTE(C$1,"성장단계","")&amp;"단계오프셋",ChapterTable!$S:$T,2,0))/ChapterTable!$Q$23)),
MAX(0,INT(($B107+ChapterTable!$S$26+VLOOKUP(SUBSTITUTE(C$1,"성장단계","")&amp;"보스단계오프셋",ChapterTable!$S:$T,2,0))/ChapterTable!$S$23)))</f>
        <v>2</v>
      </c>
      <c r="D107">
        <f>IF(OR($L107=TRUE,$A107=0,MOD($A107,ChapterTable!$S$20)&lt;&gt;0),
MAX(0,INT(($B107+ChapterTable!$Q$26+VLOOKUP(SUBSTITUTE(D$1,"성장단계","")&amp;"단계오프셋",ChapterTable!$S:$T,2,0))/ChapterTable!$Q$23)),
MAX(0,INT(($B107+ChapterTable!$S$26+VLOOKUP(SUBSTITUTE(D$1,"성장단계","")&amp;"보스단계오프셋",ChapterTable!$S:$T,2,0))/ChapterTable!$S$23)))</f>
        <v>2</v>
      </c>
      <c r="E107" s="1">
        <f ca="1">IF(AND($A107=0,$B107=1),
    VLOOKUP(1,ChapterTable!$1:$1048576,MATCH("최종"&amp;SUBSTITUTE(SUBSTITUTE(E$1,"standard",""),"|Float",""),ChapterTable!$1:$1,0),0)*ChapterTable!$Q$17,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VLOOKUP($A107-ChapterTable!$Q$11,ChapterTable!$1:$1048576,MATCH("최종"&amp;SUBSTITUTE(SUBSTITUTE(E$1,"standard",""),"|Float",""),ChapterTable!$1:$1,0),0)*ChapterTable!$Q$14
    ),
  OFFSET(E107,-$B107+IF($L107,1,0),0)*
    (VLOOKUP(SUBSTITUTE(SUBSTITUTE(E$1,"standard",""),"|Float","")&amp;"인게임누적곱배수",ChapterTable!$S:$T,2,0)^C107
    +VLOOKUP(SUBSTITUTE(SUBSTITUTE(E$1,"standard",""),"|Float","")&amp;"인게임누적합배수",ChapterTable!$S:$T,2,0)*C107)
  )
  )
  )
)</f>
        <v>459</v>
      </c>
      <c r="F107" s="1">
        <f ca="1">IF(AND($A107=0,$B107=1),
    VLOOKUP(1,ChapterTable!$1:$1048576,MATCH("최종"&amp;SUBSTITUTE(SUBSTITUTE(F$1,"standard",""),"|Float",""),ChapterTable!$1:$1,0),0)*ChapterTable!$Q$17,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VLOOKUP($A107-ChapterTable!$Q$11,ChapterTable!$1:$1048576,MATCH("최종"&amp;SUBSTITUTE(SUBSTITUTE(F$1,"standard",""),"|Float",""),ChapterTable!$1:$1,0),0)*ChapterTable!$Q$14
    ),
  OFFSET(F107,-$B107+IF($L107,1,0),0)*
    (VLOOKUP(SUBSTITUTE(SUBSTITUTE(F$1,"standard",""),"|Float","")&amp;"인게임누적곱배수",ChapterTable!$S:$T,2,0)^D107
    +VLOOKUP(SUBSTITUTE(SUBSTITUTE(F$1,"standard",""),"|Float","")&amp;"인게임누적합배수",ChapterTable!$S:$T,2,0)*D107)
  )
  )
  )
)</f>
        <v>210</v>
      </c>
      <c r="G107" t="s">
        <v>76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9.8000000000000007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IF(OR($L108=TRUE,$A108=0,MOD($A108,ChapterTable!$S$20)&lt;&gt;0),
MAX(0,INT(($B108+ChapterTable!$Q$26+VLOOKUP(SUBSTITUTE(C$1,"성장단계","")&amp;"단계오프셋",ChapterTable!$S:$T,2,0))/ChapterTable!$Q$23)),
MAX(0,INT(($B108+ChapterTable!$S$26+VLOOKUP(SUBSTITUTE(C$1,"성장단계","")&amp;"보스단계오프셋",ChapterTable!$S:$T,2,0))/ChapterTable!$S$23)))</f>
        <v>2</v>
      </c>
      <c r="D108">
        <f>IF(OR($L108=TRUE,$A108=0,MOD($A108,ChapterTable!$S$20)&lt;&gt;0),
MAX(0,INT(($B108+ChapterTable!$Q$26+VLOOKUP(SUBSTITUTE(D$1,"성장단계","")&amp;"단계오프셋",ChapterTable!$S:$T,2,0))/ChapterTable!$Q$23)),
MAX(0,INT(($B108+ChapterTable!$S$26+VLOOKUP(SUBSTITUTE(D$1,"성장단계","")&amp;"보스단계오프셋",ChapterTable!$S:$T,2,0))/ChapterTable!$S$23)))</f>
        <v>2</v>
      </c>
      <c r="E108" s="1">
        <f ca="1">IF(AND($A108=0,$B108=1),
    VLOOKUP(1,ChapterTable!$1:$1048576,MATCH("최종"&amp;SUBSTITUTE(SUBSTITUTE(E$1,"standard",""),"|Float",""),ChapterTable!$1:$1,0),0)*ChapterTable!$Q$17,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VLOOKUP($A108-ChapterTable!$Q$11,ChapterTable!$1:$1048576,MATCH("최종"&amp;SUBSTITUTE(SUBSTITUTE(E$1,"standard",""),"|Float",""),ChapterTable!$1:$1,0),0)*ChapterTable!$Q$14
    ),
  OFFSET(E108,-$B108+IF($L108,1,0),0)*
    (VLOOKUP(SUBSTITUTE(SUBSTITUTE(E$1,"standard",""),"|Float","")&amp;"인게임누적곱배수",ChapterTable!$S:$T,2,0)^C108
    +VLOOKUP(SUBSTITUTE(SUBSTITUTE(E$1,"standard",""),"|Float","")&amp;"인게임누적합배수",ChapterTable!$S:$T,2,0)*C108)
  )
  )
  )
)</f>
        <v>459</v>
      </c>
      <c r="F108" s="1">
        <f ca="1">IF(AND($A108=0,$B108=1),
    VLOOKUP(1,ChapterTable!$1:$1048576,MATCH("최종"&amp;SUBSTITUTE(SUBSTITUTE(F$1,"standard",""),"|Float",""),ChapterTable!$1:$1,0),0)*ChapterTable!$Q$17,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VLOOKUP($A108-ChapterTable!$Q$11,ChapterTable!$1:$1048576,MATCH("최종"&amp;SUBSTITUTE(SUBSTITUTE(F$1,"standard",""),"|Float",""),ChapterTable!$1:$1,0),0)*ChapterTable!$Q$14
    ),
  OFFSET(F108,-$B108+IF($L108,1,0),0)*
    (VLOOKUP(SUBSTITUTE(SUBSTITUTE(F$1,"standard",""),"|Float","")&amp;"인게임누적곱배수",ChapterTable!$S:$T,2,0)^D108
    +VLOOKUP(SUBSTITUTE(SUBSTITUTE(F$1,"standard",""),"|Float","")&amp;"인게임누적합배수",ChapterTable!$S:$T,2,0)*D108)
  )
  )
  )
)</f>
        <v>210</v>
      </c>
      <c r="G108" t="s">
        <v>76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9.8000000000000007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IF(OR($L109=TRUE,$A109=0,MOD($A109,ChapterTable!$S$20)&lt;&gt;0),
MAX(0,INT(($B109+ChapterTable!$Q$26+VLOOKUP(SUBSTITUTE(C$1,"성장단계","")&amp;"단계오프셋",ChapterTable!$S:$T,2,0))/ChapterTable!$Q$23)),
MAX(0,INT(($B109+ChapterTable!$S$26+VLOOKUP(SUBSTITUTE(C$1,"성장단계","")&amp;"보스단계오프셋",ChapterTable!$S:$T,2,0))/ChapterTable!$S$23)))</f>
        <v>2</v>
      </c>
      <c r="D109">
        <f>IF(OR($L109=TRUE,$A109=0,MOD($A109,ChapterTable!$S$20)&lt;&gt;0),
MAX(0,INT(($B109+ChapterTable!$Q$26+VLOOKUP(SUBSTITUTE(D$1,"성장단계","")&amp;"단계오프셋",ChapterTable!$S:$T,2,0))/ChapterTable!$Q$23)),
MAX(0,INT(($B109+ChapterTable!$S$26+VLOOKUP(SUBSTITUTE(D$1,"성장단계","")&amp;"보스단계오프셋",ChapterTable!$S:$T,2,0))/ChapterTable!$S$23)))</f>
        <v>2</v>
      </c>
      <c r="E109" s="1">
        <f ca="1">IF(AND($A109=0,$B109=1),
    VLOOKUP(1,ChapterTable!$1:$1048576,MATCH("최종"&amp;SUBSTITUTE(SUBSTITUTE(E$1,"standard",""),"|Float",""),ChapterTable!$1:$1,0),0)*ChapterTable!$Q$17,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VLOOKUP($A109-ChapterTable!$Q$11,ChapterTable!$1:$1048576,MATCH("최종"&amp;SUBSTITUTE(SUBSTITUTE(E$1,"standard",""),"|Float",""),ChapterTable!$1:$1,0),0)*ChapterTable!$Q$14
    ),
  OFFSET(E109,-$B109+IF($L109,1,0),0)*
    (VLOOKUP(SUBSTITUTE(SUBSTITUTE(E$1,"standard",""),"|Float","")&amp;"인게임누적곱배수",ChapterTable!$S:$T,2,0)^C109
    +VLOOKUP(SUBSTITUTE(SUBSTITUTE(E$1,"standard",""),"|Float","")&amp;"인게임누적합배수",ChapterTable!$S:$T,2,0)*C109)
  )
  )
  )
)</f>
        <v>459</v>
      </c>
      <c r="F109" s="1">
        <f ca="1">IF(AND($A109=0,$B109=1),
    VLOOKUP(1,ChapterTable!$1:$1048576,MATCH("최종"&amp;SUBSTITUTE(SUBSTITUTE(F$1,"standard",""),"|Float",""),ChapterTable!$1:$1,0),0)*ChapterTable!$Q$17,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VLOOKUP($A109-ChapterTable!$Q$11,ChapterTable!$1:$1048576,MATCH("최종"&amp;SUBSTITUTE(SUBSTITUTE(F$1,"standard",""),"|Float",""),ChapterTable!$1:$1,0),0)*ChapterTable!$Q$14
    ),
  OFFSET(F109,-$B109+IF($L109,1,0),0)*
    (VLOOKUP(SUBSTITUTE(SUBSTITUTE(F$1,"standard",""),"|Float","")&amp;"인게임누적곱배수",ChapterTable!$S:$T,2,0)^D109
    +VLOOKUP(SUBSTITUTE(SUBSTITUTE(F$1,"standard",""),"|Float","")&amp;"인게임누적합배수",ChapterTable!$S:$T,2,0)*D109)
  )
  )
  )
)</f>
        <v>210</v>
      </c>
      <c r="G109" t="s">
        <v>76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9.8000000000000007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IF(OR($L110=TRUE,$A110=0,MOD($A110,ChapterTable!$S$20)&lt;&gt;0),
MAX(0,INT(($B110+ChapterTable!$Q$26+VLOOKUP(SUBSTITUTE(C$1,"성장단계","")&amp;"단계오프셋",ChapterTable!$S:$T,2,0))/ChapterTable!$Q$23)),
MAX(0,INT(($B110+ChapterTable!$S$26+VLOOKUP(SUBSTITUTE(C$1,"성장단계","")&amp;"보스단계오프셋",ChapterTable!$S:$T,2,0))/ChapterTable!$S$23)))</f>
        <v>3</v>
      </c>
      <c r="D110">
        <f>IF(OR($L110=TRUE,$A110=0,MOD($A110,ChapterTable!$S$20)&lt;&gt;0),
MAX(0,INT(($B110+ChapterTable!$Q$26+VLOOKUP(SUBSTITUTE(D$1,"성장단계","")&amp;"단계오프셋",ChapterTable!$S:$T,2,0))/ChapterTable!$Q$23)),
MAX(0,INT(($B110+ChapterTable!$S$26+VLOOKUP(SUBSTITUTE(D$1,"성장단계","")&amp;"보스단계오프셋",ChapterTable!$S:$T,2,0))/ChapterTable!$S$23)))</f>
        <v>2</v>
      </c>
      <c r="E110" s="1">
        <f ca="1">IF(AND($A110=0,$B110=1),
    VLOOKUP(1,ChapterTable!$1:$1048576,MATCH("최종"&amp;SUBSTITUTE(SUBSTITUTE(E$1,"standard",""),"|Float",""),ChapterTable!$1:$1,0),0)*ChapterTable!$Q$17,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VLOOKUP($A110-ChapterTable!$Q$11,ChapterTable!$1:$1048576,MATCH("최종"&amp;SUBSTITUTE(SUBSTITUTE(E$1,"standard",""),"|Float",""),ChapterTable!$1:$1,0),0)*ChapterTable!$Q$14
    ),
  OFFSET(E110,-$B110+IF($L110,1,0),0)*
    (VLOOKUP(SUBSTITUTE(SUBSTITUTE(E$1,"standard",""),"|Float","")&amp;"인게임누적곱배수",ChapterTable!$S:$T,2,0)^C110
    +VLOOKUP(SUBSTITUTE(SUBSTITUTE(E$1,"standard",""),"|Float","")&amp;"인게임누적합배수",ChapterTable!$S:$T,2,0)*C110)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VLOOKUP(1,ChapterTable!$1:$1048576,MATCH("최종"&amp;SUBSTITUTE(SUBSTITUTE(F$1,"standard",""),"|Float",""),ChapterTable!$1:$1,0),0)*ChapterTable!$Q$17,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VLOOKUP($A110-ChapterTable!$Q$11,ChapterTable!$1:$1048576,MATCH("최종"&amp;SUBSTITUTE(SUBSTITUTE(F$1,"standard",""),"|Float",""),ChapterTable!$1:$1,0),0)*ChapterTable!$Q$14
    ),
  OFFSET(F110,-$B110+IF($L110,1,0),0)*
    (VLOOKUP(SUBSTITUTE(SUBSTITUTE(F$1,"standard",""),"|Float","")&amp;"인게임누적곱배수",ChapterTable!$S:$T,2,0)^D110
    +VLOOKUP(SUBSTITUTE(SUBSTITUTE(F$1,"standard",""),"|Float","")&amp;"인게임누적합배수",ChapterTable!$S:$T,2,0)*D110)
  )
  )
  )
)</f>
        <v>210</v>
      </c>
      <c r="G110" t="s">
        <v>76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9.8000000000000007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IF(OR($L111=TRUE,$A111=0,MOD($A111,ChapterTable!$S$20)&lt;&gt;0),
MAX(0,INT(($B111+ChapterTable!$Q$26+VLOOKUP(SUBSTITUTE(C$1,"성장단계","")&amp;"단계오프셋",ChapterTable!$S:$T,2,0))/ChapterTable!$Q$23)),
MAX(0,INT(($B111+ChapterTable!$S$26+VLOOKUP(SUBSTITUTE(C$1,"성장단계","")&amp;"보스단계오프셋",ChapterTable!$S:$T,2,0))/ChapterTable!$S$23)))</f>
        <v>3</v>
      </c>
      <c r="D111">
        <f>IF(OR($L111=TRUE,$A111=0,MOD($A111,ChapterTable!$S$20)&lt;&gt;0),
MAX(0,INT(($B111+ChapterTable!$Q$26+VLOOKUP(SUBSTITUTE(D$1,"성장단계","")&amp;"단계오프셋",ChapterTable!$S:$T,2,0))/ChapterTable!$Q$23)),
MAX(0,INT(($B111+ChapterTable!$S$26+VLOOKUP(SUBSTITUTE(D$1,"성장단계","")&amp;"보스단계오프셋",ChapterTable!$S:$T,2,0))/ChapterTable!$S$23)))</f>
        <v>2</v>
      </c>
      <c r="E111" s="1">
        <f ca="1">IF(AND($A111=0,$B111=1),
    VLOOKUP(1,ChapterTable!$1:$1048576,MATCH("최종"&amp;SUBSTITUTE(SUBSTITUTE(E$1,"standard",""),"|Float",""),ChapterTable!$1:$1,0),0)*ChapterTable!$Q$17,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VLOOKUP($A111-ChapterTable!$Q$11,ChapterTable!$1:$1048576,MATCH("최종"&amp;SUBSTITUTE(SUBSTITUTE(E$1,"standard",""),"|Float",""),ChapterTable!$1:$1,0),0)*ChapterTable!$Q$14
    ),
  OFFSET(E111,-$B111+IF($L111,1,0),0)*
    (VLOOKUP(SUBSTITUTE(SUBSTITUTE(E$1,"standard",""),"|Float","")&amp;"인게임누적곱배수",ChapterTable!$S:$T,2,0)^C111
    +VLOOKUP(SUBSTITUTE(SUBSTITUTE(E$1,"standard",""),"|Float","")&amp;"인게임누적합배수",ChapterTable!$S:$T,2,0)*C111)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VLOOKUP(1,ChapterTable!$1:$1048576,MATCH("최종"&amp;SUBSTITUTE(SUBSTITUTE(F$1,"standard",""),"|Float",""),ChapterTable!$1:$1,0),0)*ChapterTable!$Q$17,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VLOOKUP($A111-ChapterTable!$Q$11,ChapterTable!$1:$1048576,MATCH("최종"&amp;SUBSTITUTE(SUBSTITUTE(F$1,"standard",""),"|Float",""),ChapterTable!$1:$1,0),0)*ChapterTable!$Q$14
    ),
  OFFSET(F111,-$B111+IF($L111,1,0),0)*
    (VLOOKUP(SUBSTITUTE(SUBSTITUTE(F$1,"standard",""),"|Float","")&amp;"인게임누적곱배수",ChapterTable!$S:$T,2,0)^D111
    +VLOOKUP(SUBSTITUTE(SUBSTITUTE(F$1,"standard",""),"|Float","")&amp;"인게임누적합배수",ChapterTable!$S:$T,2,0)*D111)
  )
  )
  )
)</f>
        <v>210</v>
      </c>
      <c r="G111" t="s">
        <v>76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9.8000000000000007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IF(OR($L112=TRUE,$A112=0,MOD($A112,ChapterTable!$S$20)&lt;&gt;0),
MAX(0,INT(($B112+ChapterTable!$Q$26+VLOOKUP(SUBSTITUTE(C$1,"성장단계","")&amp;"단계오프셋",ChapterTable!$S:$T,2,0))/ChapterTable!$Q$23)),
MAX(0,INT(($B112+ChapterTable!$S$26+VLOOKUP(SUBSTITUTE(C$1,"성장단계","")&amp;"보스단계오프셋",ChapterTable!$S:$T,2,0))/ChapterTable!$S$23)))</f>
        <v>3</v>
      </c>
      <c r="D112">
        <f>IF(OR($L112=TRUE,$A112=0,MOD($A112,ChapterTable!$S$20)&lt;&gt;0),
MAX(0,INT(($B112+ChapterTable!$Q$26+VLOOKUP(SUBSTITUTE(D$1,"성장단계","")&amp;"단계오프셋",ChapterTable!$S:$T,2,0))/ChapterTable!$Q$23)),
MAX(0,INT(($B112+ChapterTable!$S$26+VLOOKUP(SUBSTITUTE(D$1,"성장단계","")&amp;"보스단계오프셋",ChapterTable!$S:$T,2,0))/ChapterTable!$S$23)))</f>
        <v>2</v>
      </c>
      <c r="E112" s="1">
        <f ca="1">IF(AND($A112=0,$B112=1),
    VLOOKUP(1,ChapterTable!$1:$1048576,MATCH("최종"&amp;SUBSTITUTE(SUBSTITUTE(E$1,"standard",""),"|Float",""),ChapterTable!$1:$1,0),0)*ChapterTable!$Q$17,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VLOOKUP($A112-ChapterTable!$Q$11,ChapterTable!$1:$1048576,MATCH("최종"&amp;SUBSTITUTE(SUBSTITUTE(E$1,"standard",""),"|Float",""),ChapterTable!$1:$1,0),0)*ChapterTable!$Q$14
    ),
  OFFSET(E112,-$B112+IF($L112,1,0),0)*
    (VLOOKUP(SUBSTITUTE(SUBSTITUTE(E$1,"standard",""),"|Float","")&amp;"인게임누적곱배수",ChapterTable!$S:$T,2,0)^C112
    +VLOOKUP(SUBSTITUTE(SUBSTITUTE(E$1,"standard",""),"|Float","")&amp;"인게임누적합배수",ChapterTable!$S:$T,2,0)*C112)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VLOOKUP(1,ChapterTable!$1:$1048576,MATCH("최종"&amp;SUBSTITUTE(SUBSTITUTE(F$1,"standard",""),"|Float",""),ChapterTable!$1:$1,0),0)*ChapterTable!$Q$17,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VLOOKUP($A112-ChapterTable!$Q$11,ChapterTable!$1:$1048576,MATCH("최종"&amp;SUBSTITUTE(SUBSTITUTE(F$1,"standard",""),"|Float",""),ChapterTable!$1:$1,0),0)*ChapterTable!$Q$14
    ),
  OFFSET(F112,-$B112+IF($L112,1,0),0)*
    (VLOOKUP(SUBSTITUTE(SUBSTITUTE(F$1,"standard",""),"|Float","")&amp;"인게임누적곱배수",ChapterTable!$S:$T,2,0)^D112
    +VLOOKUP(SUBSTITUTE(SUBSTITUTE(F$1,"standard",""),"|Float","")&amp;"인게임누적합배수",ChapterTable!$S:$T,2,0)*D112)
  )
  )
  )
)</f>
        <v>210</v>
      </c>
      <c r="G112" t="s">
        <v>76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9.8000000000000007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IF(OR($L113=TRUE,$A113=0,MOD($A113,ChapterTable!$S$20)&lt;&gt;0),
MAX(0,INT(($B113+ChapterTable!$Q$26+VLOOKUP(SUBSTITUTE(C$1,"성장단계","")&amp;"단계오프셋",ChapterTable!$S:$T,2,0))/ChapterTable!$Q$23)),
MAX(0,INT(($B113+ChapterTable!$S$26+VLOOKUP(SUBSTITUTE(C$1,"성장단계","")&amp;"보스단계오프셋",ChapterTable!$S:$T,2,0))/ChapterTable!$S$23)))</f>
        <v>3</v>
      </c>
      <c r="D113">
        <f>IF(OR($L113=TRUE,$A113=0,MOD($A113,ChapterTable!$S$20)&lt;&gt;0),
MAX(0,INT(($B113+ChapterTable!$Q$26+VLOOKUP(SUBSTITUTE(D$1,"성장단계","")&amp;"단계오프셋",ChapterTable!$S:$T,2,0))/ChapterTable!$Q$23)),
MAX(0,INT(($B113+ChapterTable!$S$26+VLOOKUP(SUBSTITUTE(D$1,"성장단계","")&amp;"보스단계오프셋",ChapterTable!$S:$T,2,0))/ChapterTable!$S$23)))</f>
        <v>2</v>
      </c>
      <c r="E113" s="1">
        <f ca="1">IF(AND($A113=0,$B113=1),
    VLOOKUP(1,ChapterTable!$1:$1048576,MATCH("최종"&amp;SUBSTITUTE(SUBSTITUTE(E$1,"standard",""),"|Float",""),ChapterTable!$1:$1,0),0)*ChapterTable!$Q$17,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VLOOKUP($A113-ChapterTable!$Q$11,ChapterTable!$1:$1048576,MATCH("최종"&amp;SUBSTITUTE(SUBSTITUTE(E$1,"standard",""),"|Float",""),ChapterTable!$1:$1,0),0)*ChapterTable!$Q$14
    ),
  OFFSET(E113,-$B113+IF($L113,1,0),0)*
    (VLOOKUP(SUBSTITUTE(SUBSTITUTE(E$1,"standard",""),"|Float","")&amp;"인게임누적곱배수",ChapterTable!$S:$T,2,0)^C113
    +VLOOKUP(SUBSTITUTE(SUBSTITUTE(E$1,"standard",""),"|Float","")&amp;"인게임누적합배수",ChapterTable!$S:$T,2,0)*C113)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VLOOKUP(1,ChapterTable!$1:$1048576,MATCH("최종"&amp;SUBSTITUTE(SUBSTITUTE(F$1,"standard",""),"|Float",""),ChapterTable!$1:$1,0),0)*ChapterTable!$Q$17,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VLOOKUP($A113-ChapterTable!$Q$11,ChapterTable!$1:$1048576,MATCH("최종"&amp;SUBSTITUTE(SUBSTITUTE(F$1,"standard",""),"|Float",""),ChapterTable!$1:$1,0),0)*ChapterTable!$Q$14
    ),
  OFFSET(F113,-$B113+IF($L113,1,0),0)*
    (VLOOKUP(SUBSTITUTE(SUBSTITUTE(F$1,"standard",""),"|Float","")&amp;"인게임누적곱배수",ChapterTable!$S:$T,2,0)^D113
    +VLOOKUP(SUBSTITUTE(SUBSTITUTE(F$1,"standard",""),"|Float","")&amp;"인게임누적합배수",ChapterTable!$S:$T,2,0)*D113)
  )
  )
  )
)</f>
        <v>210</v>
      </c>
      <c r="G113" t="s">
        <v>76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9.8000000000000007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IF(OR($L114=TRUE,$A114=0,MOD($A114,ChapterTable!$S$20)&lt;&gt;0),
MAX(0,INT(($B114+ChapterTable!$Q$26+VLOOKUP(SUBSTITUTE(C$1,"성장단계","")&amp;"단계오프셋",ChapterTable!$S:$T,2,0))/ChapterTable!$Q$23)),
MAX(0,INT(($B114+ChapterTable!$S$26+VLOOKUP(SUBSTITUTE(C$1,"성장단계","")&amp;"보스단계오프셋",ChapterTable!$S:$T,2,0))/ChapterTable!$S$23)))</f>
        <v>3</v>
      </c>
      <c r="D114">
        <f>IF(OR($L114=TRUE,$A114=0,MOD($A114,ChapterTable!$S$20)&lt;&gt;0),
MAX(0,INT(($B114+ChapterTable!$Q$26+VLOOKUP(SUBSTITUTE(D$1,"성장단계","")&amp;"단계오프셋",ChapterTable!$S:$T,2,0))/ChapterTable!$Q$23)),
MAX(0,INT(($B114+ChapterTable!$S$26+VLOOKUP(SUBSTITUTE(D$1,"성장단계","")&amp;"보스단계오프셋",ChapterTable!$S:$T,2,0))/ChapterTable!$S$23)))</f>
        <v>2</v>
      </c>
      <c r="E114" s="1">
        <f ca="1">IF(AND($A114=0,$B114=1),
    VLOOKUP(1,ChapterTable!$1:$1048576,MATCH("최종"&amp;SUBSTITUTE(SUBSTITUTE(E$1,"standard",""),"|Float",""),ChapterTable!$1:$1,0),0)*ChapterTable!$Q$17,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VLOOKUP($A114-ChapterTable!$Q$11,ChapterTable!$1:$1048576,MATCH("최종"&amp;SUBSTITUTE(SUBSTITUTE(E$1,"standard",""),"|Float",""),ChapterTable!$1:$1,0),0)*ChapterTable!$Q$14
    ),
  OFFSET(E114,-$B114+IF($L114,1,0),0)*
    (VLOOKUP(SUBSTITUTE(SUBSTITUTE(E$1,"standard",""),"|Float","")&amp;"인게임누적곱배수",ChapterTable!$S:$T,2,0)^C114
    +VLOOKUP(SUBSTITUTE(SUBSTITUTE(E$1,"standard",""),"|Float","")&amp;"인게임누적합배수",ChapterTable!$S:$T,2,0)*C114)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VLOOKUP(1,ChapterTable!$1:$1048576,MATCH("최종"&amp;SUBSTITUTE(SUBSTITUTE(F$1,"standard",""),"|Float",""),ChapterTable!$1:$1,0),0)*ChapterTable!$Q$17,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VLOOKUP($A114-ChapterTable!$Q$11,ChapterTable!$1:$1048576,MATCH("최종"&amp;SUBSTITUTE(SUBSTITUTE(F$1,"standard",""),"|Float",""),ChapterTable!$1:$1,0),0)*ChapterTable!$Q$14
    ),
  OFFSET(F114,-$B114+IF($L114,1,0),0)*
    (VLOOKUP(SUBSTITUTE(SUBSTITUTE(F$1,"standard",""),"|Float","")&amp;"인게임누적곱배수",ChapterTable!$S:$T,2,0)^D114
    +VLOOKUP(SUBSTITUTE(SUBSTITUTE(F$1,"standard",""),"|Float","")&amp;"인게임누적합배수",ChapterTable!$S:$T,2,0)*D114)
  )
  )
  )
)</f>
        <v>210</v>
      </c>
      <c r="G114" t="s">
        <v>76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9.8000000000000007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IF(OR($L115=TRUE,$A115=0,MOD($A115,ChapterTable!$S$20)&lt;&gt;0),
MAX(0,INT(($B115+ChapterTable!$Q$26+VLOOKUP(SUBSTITUTE(C$1,"성장단계","")&amp;"단계오프셋",ChapterTable!$S:$T,2,0))/ChapterTable!$Q$23)),
MAX(0,INT(($B115+ChapterTable!$S$26+VLOOKUP(SUBSTITUTE(C$1,"성장단계","")&amp;"보스단계오프셋",ChapterTable!$S:$T,2,0))/ChapterTable!$S$23)))</f>
        <v>3</v>
      </c>
      <c r="D115">
        <f>IF(OR($L115=TRUE,$A115=0,MOD($A115,ChapterTable!$S$20)&lt;&gt;0),
MAX(0,INT(($B115+ChapterTable!$Q$26+VLOOKUP(SUBSTITUTE(D$1,"성장단계","")&amp;"단계오프셋",ChapterTable!$S:$T,2,0))/ChapterTable!$Q$23)),
MAX(0,INT(($B115+ChapterTable!$S$26+VLOOKUP(SUBSTITUTE(D$1,"성장단계","")&amp;"보스단계오프셋",ChapterTable!$S:$T,2,0))/ChapterTable!$S$23)))</f>
        <v>3</v>
      </c>
      <c r="E115" s="1">
        <f ca="1">IF(AND($A115=0,$B115=1),
    VLOOKUP(1,ChapterTable!$1:$1048576,MATCH("최종"&amp;SUBSTITUTE(SUBSTITUTE(E$1,"standard",""),"|Float",""),ChapterTable!$1:$1,0),0)*ChapterTable!$Q$17,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VLOOKUP($A115-ChapterTable!$Q$11,ChapterTable!$1:$1048576,MATCH("최종"&amp;SUBSTITUTE(SUBSTITUTE(E$1,"standard",""),"|Float",""),ChapterTable!$1:$1,0),0)*ChapterTable!$Q$14
    ),
  OFFSET(E115,-$B115+IF($L115,1,0),0)*
    (VLOOKUP(SUBSTITUTE(SUBSTITUTE(E$1,"standard",""),"|Float","")&amp;"인게임누적곱배수",ChapterTable!$S:$T,2,0)^C115
    +VLOOKUP(SUBSTITUTE(SUBSTITUTE(E$1,"standard",""),"|Float","")&amp;"인게임누적합배수",ChapterTable!$S:$T,2,0)*C115)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VLOOKUP(1,ChapterTable!$1:$1048576,MATCH("최종"&amp;SUBSTITUTE(SUBSTITUTE(F$1,"standard",""),"|Float",""),ChapterTable!$1:$1,0),0)*ChapterTable!$Q$17,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VLOOKUP($A115-ChapterTable!$Q$11,ChapterTable!$1:$1048576,MATCH("최종"&amp;SUBSTITUTE(SUBSTITUTE(F$1,"standard",""),"|Float",""),ChapterTable!$1:$1,0),0)*ChapterTable!$Q$14
    ),
  OFFSET(F115,-$B115+IF($L115,1,0),0)*
    (VLOOKUP(SUBSTITUTE(SUBSTITUTE(F$1,"standard",""),"|Float","")&amp;"인게임누적곱배수",ChapterTable!$S:$T,2,0)^D115
    +VLOOKUP(SUBSTITUTE(SUBSTITUTE(F$1,"standard",""),"|Float","")&amp;"인게임누적합배수",ChapterTable!$S:$T,2,0)*D115)
  )
  )
  )
)</f>
        <v>240</v>
      </c>
      <c r="G115" t="s">
        <v>76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9.8000000000000007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IF(OR($L116=TRUE,$A116=0,MOD($A116,ChapterTable!$S$20)&lt;&gt;0),
MAX(0,INT(($B116+ChapterTable!$Q$26+VLOOKUP(SUBSTITUTE(C$1,"성장단계","")&amp;"단계오프셋",ChapterTable!$S:$T,2,0))/ChapterTable!$Q$23)),
MAX(0,INT(($B116+ChapterTable!$S$26+VLOOKUP(SUBSTITUTE(C$1,"성장단계","")&amp;"보스단계오프셋",ChapterTable!$S:$T,2,0))/ChapterTable!$S$23)))</f>
        <v>3</v>
      </c>
      <c r="D116">
        <f>IF(OR($L116=TRUE,$A116=0,MOD($A116,ChapterTable!$S$20)&lt;&gt;0),
MAX(0,INT(($B116+ChapterTable!$Q$26+VLOOKUP(SUBSTITUTE(D$1,"성장단계","")&amp;"단계오프셋",ChapterTable!$S:$T,2,0))/ChapterTable!$Q$23)),
MAX(0,INT(($B116+ChapterTable!$S$26+VLOOKUP(SUBSTITUTE(D$1,"성장단계","")&amp;"보스단계오프셋",ChapterTable!$S:$T,2,0))/ChapterTable!$S$23)))</f>
        <v>3</v>
      </c>
      <c r="E116" s="1">
        <f ca="1">IF(AND($A116=0,$B116=1),
    VLOOKUP(1,ChapterTable!$1:$1048576,MATCH("최종"&amp;SUBSTITUTE(SUBSTITUTE(E$1,"standard",""),"|Float",""),ChapterTable!$1:$1,0),0)*ChapterTable!$Q$17,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VLOOKUP($A116-ChapterTable!$Q$11,ChapterTable!$1:$1048576,MATCH("최종"&amp;SUBSTITUTE(SUBSTITUTE(E$1,"standard",""),"|Float",""),ChapterTable!$1:$1,0),0)*ChapterTable!$Q$14
    ),
  OFFSET(E116,-$B116+IF($L116,1,0),0)*
    (VLOOKUP(SUBSTITUTE(SUBSTITUTE(E$1,"standard",""),"|Float","")&amp;"인게임누적곱배수",ChapterTable!$S:$T,2,0)^C116
    +VLOOKUP(SUBSTITUTE(SUBSTITUTE(E$1,"standard",""),"|Float","")&amp;"인게임누적합배수",ChapterTable!$S:$T,2,0)*C116)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VLOOKUP(1,ChapterTable!$1:$1048576,MATCH("최종"&amp;SUBSTITUTE(SUBSTITUTE(F$1,"standard",""),"|Float",""),ChapterTable!$1:$1,0),0)*ChapterTable!$Q$17,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VLOOKUP($A116-ChapterTable!$Q$11,ChapterTable!$1:$1048576,MATCH("최종"&amp;SUBSTITUTE(SUBSTITUTE(F$1,"standard",""),"|Float",""),ChapterTable!$1:$1,0),0)*ChapterTable!$Q$14
    ),
  OFFSET(F116,-$B116+IF($L116,1,0),0)*
    (VLOOKUP(SUBSTITUTE(SUBSTITUTE(F$1,"standard",""),"|Float","")&amp;"인게임누적곱배수",ChapterTable!$S:$T,2,0)^D116
    +VLOOKUP(SUBSTITUTE(SUBSTITUTE(F$1,"standard",""),"|Float","")&amp;"인게임누적합배수",ChapterTable!$S:$T,2,0)*D116)
  )
  )
  )
)</f>
        <v>240</v>
      </c>
      <c r="G116" t="s">
        <v>76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9.8000000000000007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IF(OR($L117=TRUE,$A117=0,MOD($A117,ChapterTable!$S$20)&lt;&gt;0),
MAX(0,INT(($B117+ChapterTable!$Q$26+VLOOKUP(SUBSTITUTE(C$1,"성장단계","")&amp;"단계오프셋",ChapterTable!$S:$T,2,0))/ChapterTable!$Q$23)),
MAX(0,INT(($B117+ChapterTable!$S$26+VLOOKUP(SUBSTITUTE(C$1,"성장단계","")&amp;"보스단계오프셋",ChapterTable!$S:$T,2,0))/ChapterTable!$S$23)))</f>
        <v>3</v>
      </c>
      <c r="D117">
        <f>IF(OR($L117=TRUE,$A117=0,MOD($A117,ChapterTable!$S$20)&lt;&gt;0),
MAX(0,INT(($B117+ChapterTable!$Q$26+VLOOKUP(SUBSTITUTE(D$1,"성장단계","")&amp;"단계오프셋",ChapterTable!$S:$T,2,0))/ChapterTable!$Q$23)),
MAX(0,INT(($B117+ChapterTable!$S$26+VLOOKUP(SUBSTITUTE(D$1,"성장단계","")&amp;"보스단계오프셋",ChapterTable!$S:$T,2,0))/ChapterTable!$S$23)))</f>
        <v>3</v>
      </c>
      <c r="E117" s="1">
        <f ca="1">IF(AND($A117=0,$B117=1),
    VLOOKUP(1,ChapterTable!$1:$1048576,MATCH("최종"&amp;SUBSTITUTE(SUBSTITUTE(E$1,"standard",""),"|Float",""),ChapterTable!$1:$1,0),0)*ChapterTable!$Q$17,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VLOOKUP($A117-ChapterTable!$Q$11,ChapterTable!$1:$1048576,MATCH("최종"&amp;SUBSTITUTE(SUBSTITUTE(E$1,"standard",""),"|Float",""),ChapterTable!$1:$1,0),0)*ChapterTable!$Q$14
    ),
  OFFSET(E117,-$B117+IF($L117,1,0),0)*
    (VLOOKUP(SUBSTITUTE(SUBSTITUTE(E$1,"standard",""),"|Float","")&amp;"인게임누적곱배수",ChapterTable!$S:$T,2,0)^C117
    +VLOOKUP(SUBSTITUTE(SUBSTITUTE(E$1,"standard",""),"|Float","")&amp;"인게임누적합배수",ChapterTable!$S:$T,2,0)*C117)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VLOOKUP(1,ChapterTable!$1:$1048576,MATCH("최종"&amp;SUBSTITUTE(SUBSTITUTE(F$1,"standard",""),"|Float",""),ChapterTable!$1:$1,0),0)*ChapterTable!$Q$17,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VLOOKUP($A117-ChapterTable!$Q$11,ChapterTable!$1:$1048576,MATCH("최종"&amp;SUBSTITUTE(SUBSTITUTE(F$1,"standard",""),"|Float",""),ChapterTable!$1:$1,0),0)*ChapterTable!$Q$14
    ),
  OFFSET(F117,-$B117+IF($L117,1,0),0)*
    (VLOOKUP(SUBSTITUTE(SUBSTITUTE(F$1,"standard",""),"|Float","")&amp;"인게임누적곱배수",ChapterTable!$S:$T,2,0)^D117
    +VLOOKUP(SUBSTITUTE(SUBSTITUTE(F$1,"standard",""),"|Float","")&amp;"인게임누적합배수",ChapterTable!$S:$T,2,0)*D117)
  )
  )
  )
)</f>
        <v>240</v>
      </c>
      <c r="G117" t="s">
        <v>76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9.8000000000000007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IF(OR($L118=TRUE,$A118=0,MOD($A118,ChapterTable!$S$20)&lt;&gt;0),
MAX(0,INT(($B118+ChapterTable!$Q$26+VLOOKUP(SUBSTITUTE(C$1,"성장단계","")&amp;"단계오프셋",ChapterTable!$S:$T,2,0))/ChapterTable!$Q$23)),
MAX(0,INT(($B118+ChapterTable!$S$26+VLOOKUP(SUBSTITUTE(C$1,"성장단계","")&amp;"보스단계오프셋",ChapterTable!$S:$T,2,0))/ChapterTable!$S$23)))</f>
        <v>3</v>
      </c>
      <c r="D118">
        <f>IF(OR($L118=TRUE,$A118=0,MOD($A118,ChapterTable!$S$20)&lt;&gt;0),
MAX(0,INT(($B118+ChapterTable!$Q$26+VLOOKUP(SUBSTITUTE(D$1,"성장단계","")&amp;"단계오프셋",ChapterTable!$S:$T,2,0))/ChapterTable!$Q$23)),
MAX(0,INT(($B118+ChapterTable!$S$26+VLOOKUP(SUBSTITUTE(D$1,"성장단계","")&amp;"보스단계오프셋",ChapterTable!$S:$T,2,0))/ChapterTable!$S$23)))</f>
        <v>3</v>
      </c>
      <c r="E118" s="1">
        <f ca="1">IF(AND($A118=0,$B118=1),
    VLOOKUP(1,ChapterTable!$1:$1048576,MATCH("최종"&amp;SUBSTITUTE(SUBSTITUTE(E$1,"standard",""),"|Float",""),ChapterTable!$1:$1,0),0)*ChapterTable!$Q$17,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VLOOKUP($A118-ChapterTable!$Q$11,ChapterTable!$1:$1048576,MATCH("최종"&amp;SUBSTITUTE(SUBSTITUTE(E$1,"standard",""),"|Float",""),ChapterTable!$1:$1,0),0)*ChapterTable!$Q$14
    ),
  OFFSET(E118,-$B118+IF($L118,1,0),0)*
    (VLOOKUP(SUBSTITUTE(SUBSTITUTE(E$1,"standard",""),"|Float","")&amp;"인게임누적곱배수",ChapterTable!$S:$T,2,0)^C118
    +VLOOKUP(SUBSTITUTE(SUBSTITUTE(E$1,"standard",""),"|Float","")&amp;"인게임누적합배수",ChapterTable!$S:$T,2,0)*C118)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VLOOKUP(1,ChapterTable!$1:$1048576,MATCH("최종"&amp;SUBSTITUTE(SUBSTITUTE(F$1,"standard",""),"|Float",""),ChapterTable!$1:$1,0),0)*ChapterTable!$Q$17,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VLOOKUP($A118-ChapterTable!$Q$11,ChapterTable!$1:$1048576,MATCH("최종"&amp;SUBSTITUTE(SUBSTITUTE(F$1,"standard",""),"|Float",""),ChapterTable!$1:$1,0),0)*ChapterTable!$Q$14
    ),
  OFFSET(F118,-$B118+IF($L118,1,0),0)*
    (VLOOKUP(SUBSTITUTE(SUBSTITUTE(F$1,"standard",""),"|Float","")&amp;"인게임누적곱배수",ChapterTable!$S:$T,2,0)^D118
    +VLOOKUP(SUBSTITUTE(SUBSTITUTE(F$1,"standard",""),"|Float","")&amp;"인게임누적합배수",ChapterTable!$S:$T,2,0)*D118)
  )
  )
  )
)</f>
        <v>240</v>
      </c>
      <c r="G118" t="s">
        <v>76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9.8000000000000007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IF(OR($L119=TRUE,$A119=0,MOD($A119,ChapterTable!$S$20)&lt;&gt;0),
MAX(0,INT(($B119+ChapterTable!$Q$26+VLOOKUP(SUBSTITUTE(C$1,"성장단계","")&amp;"단계오프셋",ChapterTable!$S:$T,2,0))/ChapterTable!$Q$23)),
MAX(0,INT(($B119+ChapterTable!$S$26+VLOOKUP(SUBSTITUTE(C$1,"성장단계","")&amp;"보스단계오프셋",ChapterTable!$S:$T,2,0))/ChapterTable!$S$23)))</f>
        <v>3</v>
      </c>
      <c r="D119">
        <f>IF(OR($L119=TRUE,$A119=0,MOD($A119,ChapterTable!$S$20)&lt;&gt;0),
MAX(0,INT(($B119+ChapterTable!$Q$26+VLOOKUP(SUBSTITUTE(D$1,"성장단계","")&amp;"단계오프셋",ChapterTable!$S:$T,2,0))/ChapterTable!$Q$23)),
MAX(0,INT(($B119+ChapterTable!$S$26+VLOOKUP(SUBSTITUTE(D$1,"성장단계","")&amp;"보스단계오프셋",ChapterTable!$S:$T,2,0))/ChapterTable!$S$23)))</f>
        <v>3</v>
      </c>
      <c r="E119" s="1">
        <f ca="1">IF(AND($A119=0,$B119=1),
    VLOOKUP(1,ChapterTable!$1:$1048576,MATCH("최종"&amp;SUBSTITUTE(SUBSTITUTE(E$1,"standard",""),"|Float",""),ChapterTable!$1:$1,0),0)*ChapterTable!$Q$17,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VLOOKUP($A119-ChapterTable!$Q$11,ChapterTable!$1:$1048576,MATCH("최종"&amp;SUBSTITUTE(SUBSTITUTE(E$1,"standard",""),"|Float",""),ChapterTable!$1:$1,0),0)*ChapterTable!$Q$14
    ),
  OFFSET(E119,-$B119+IF($L119,1,0),0)*
    (VLOOKUP(SUBSTITUTE(SUBSTITUTE(E$1,"standard",""),"|Float","")&amp;"인게임누적곱배수",ChapterTable!$S:$T,2,0)^C119
    +VLOOKUP(SUBSTITUTE(SUBSTITUTE(E$1,"standard",""),"|Float","")&amp;"인게임누적합배수",ChapterTable!$S:$T,2,0)*C119)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VLOOKUP(1,ChapterTable!$1:$1048576,MATCH("최종"&amp;SUBSTITUTE(SUBSTITUTE(F$1,"standard",""),"|Float",""),ChapterTable!$1:$1,0),0)*ChapterTable!$Q$17,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VLOOKUP($A119-ChapterTable!$Q$11,ChapterTable!$1:$1048576,MATCH("최종"&amp;SUBSTITUTE(SUBSTITUTE(F$1,"standard",""),"|Float",""),ChapterTable!$1:$1,0),0)*ChapterTable!$Q$14
    ),
  OFFSET(F119,-$B119+IF($L119,1,0),0)*
    (VLOOKUP(SUBSTITUTE(SUBSTITUTE(F$1,"standard",""),"|Float","")&amp;"인게임누적곱배수",ChapterTable!$S:$T,2,0)^D119
    +VLOOKUP(SUBSTITUTE(SUBSTITUTE(F$1,"standard",""),"|Float","")&amp;"인게임누적합배수",ChapterTable!$S:$T,2,0)*D119)
  )
  )
  )
)</f>
        <v>240</v>
      </c>
      <c r="G119" t="s">
        <v>76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9.8000000000000007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IF(OR($L120=TRUE,$A120=0,MOD($A120,ChapterTable!$S$20)&lt;&gt;0),
MAX(0,INT(($B120+ChapterTable!$Q$26+VLOOKUP(SUBSTITUTE(C$1,"성장단계","")&amp;"단계오프셋",ChapterTable!$S:$T,2,0))/ChapterTable!$Q$23)),
MAX(0,INT(($B120+ChapterTable!$S$26+VLOOKUP(SUBSTITUTE(C$1,"성장단계","")&amp;"보스단계오프셋",ChapterTable!$S:$T,2,0))/ChapterTable!$S$23)))</f>
        <v>4</v>
      </c>
      <c r="D120">
        <f>IF(OR($L120=TRUE,$A120=0,MOD($A120,ChapterTable!$S$20)&lt;&gt;0),
MAX(0,INT(($B120+ChapterTable!$Q$26+VLOOKUP(SUBSTITUTE(D$1,"성장단계","")&amp;"단계오프셋",ChapterTable!$S:$T,2,0))/ChapterTable!$Q$23)),
MAX(0,INT(($B120+ChapterTable!$S$26+VLOOKUP(SUBSTITUTE(D$1,"성장단계","")&amp;"보스단계오프셋",ChapterTable!$S:$T,2,0))/ChapterTable!$S$23)))</f>
        <v>3</v>
      </c>
      <c r="E120" s="1">
        <f ca="1">IF(AND($A120=0,$B120=1),
    VLOOKUP(1,ChapterTable!$1:$1048576,MATCH("최종"&amp;SUBSTITUTE(SUBSTITUTE(E$1,"standard",""),"|Float",""),ChapterTable!$1:$1,0),0)*ChapterTable!$Q$17,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VLOOKUP($A120-ChapterTable!$Q$11,ChapterTable!$1:$1048576,MATCH("최종"&amp;SUBSTITUTE(SUBSTITUTE(E$1,"standard",""),"|Float",""),ChapterTable!$1:$1,0),0)*ChapterTable!$Q$14
    ),
  OFFSET(E120,-$B120+IF($L120,1,0),0)*
    (VLOOKUP(SUBSTITUTE(SUBSTITUTE(E$1,"standard",""),"|Float","")&amp;"인게임누적곱배수",ChapterTable!$S:$T,2,0)^C120
    +VLOOKUP(SUBSTITUTE(SUBSTITUTE(E$1,"standard",""),"|Float","")&amp;"인게임누적합배수",ChapterTable!$S:$T,2,0)*C120)
  )
  )
  )
)</f>
        <v>648</v>
      </c>
      <c r="F120" s="1">
        <f ca="1">IF(AND($A120=0,$B120=1),
    VLOOKUP(1,ChapterTable!$1:$1048576,MATCH("최종"&amp;SUBSTITUTE(SUBSTITUTE(F$1,"standard",""),"|Float",""),ChapterTable!$1:$1,0),0)*ChapterTable!$Q$17,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VLOOKUP($A120-ChapterTable!$Q$11,ChapterTable!$1:$1048576,MATCH("최종"&amp;SUBSTITUTE(SUBSTITUTE(F$1,"standard",""),"|Float",""),ChapterTable!$1:$1,0),0)*ChapterTable!$Q$14
    ),
  OFFSET(F120,-$B120+IF($L120,1,0),0)*
    (VLOOKUP(SUBSTITUTE(SUBSTITUTE(F$1,"standard",""),"|Float","")&amp;"인게임누적곱배수",ChapterTable!$S:$T,2,0)^D120
    +VLOOKUP(SUBSTITUTE(SUBSTITUTE(F$1,"standard",""),"|Float","")&amp;"인게임누적합배수",ChapterTable!$S:$T,2,0)*D120)
  )
  )
  )
)</f>
        <v>240</v>
      </c>
      <c r="G120" t="s">
        <v>76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9.8000000000000007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IF(OR($L121=TRUE,$A121=0,MOD($A121,ChapterTable!$S$20)&lt;&gt;0),
MAX(0,INT(($B121+ChapterTable!$Q$26+VLOOKUP(SUBSTITUTE(C$1,"성장단계","")&amp;"단계오프셋",ChapterTable!$S:$T,2,0))/ChapterTable!$Q$23)),
MAX(0,INT(($B121+ChapterTable!$S$26+VLOOKUP(SUBSTITUTE(C$1,"성장단계","")&amp;"보스단계오프셋",ChapterTable!$S:$T,2,0))/ChapterTable!$S$23)))</f>
        <v>4</v>
      </c>
      <c r="D121">
        <f>IF(OR($L121=TRUE,$A121=0,MOD($A121,ChapterTable!$S$20)&lt;&gt;0),
MAX(0,INT(($B121+ChapterTable!$Q$26+VLOOKUP(SUBSTITUTE(D$1,"성장단계","")&amp;"단계오프셋",ChapterTable!$S:$T,2,0))/ChapterTable!$Q$23)),
MAX(0,INT(($B121+ChapterTable!$S$26+VLOOKUP(SUBSTITUTE(D$1,"성장단계","")&amp;"보스단계오프셋",ChapterTable!$S:$T,2,0))/ChapterTable!$S$23)))</f>
        <v>3</v>
      </c>
      <c r="E121" s="1">
        <f ca="1">IF(AND($A121=0,$B121=1),
    VLOOKUP(1,ChapterTable!$1:$1048576,MATCH("최종"&amp;SUBSTITUTE(SUBSTITUTE(E$1,"standard",""),"|Float",""),ChapterTable!$1:$1,0),0)*ChapterTable!$Q$17,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VLOOKUP($A121-ChapterTable!$Q$11,ChapterTable!$1:$1048576,MATCH("최종"&amp;SUBSTITUTE(SUBSTITUTE(E$1,"standard",""),"|Float",""),ChapterTable!$1:$1,0),0)*ChapterTable!$Q$14
    ),
  OFFSET(E121,-$B121+IF($L121,1,0),0)*
    (VLOOKUP(SUBSTITUTE(SUBSTITUTE(E$1,"standard",""),"|Float","")&amp;"인게임누적곱배수",ChapterTable!$S:$T,2,0)^C121
    +VLOOKUP(SUBSTITUTE(SUBSTITUTE(E$1,"standard",""),"|Float","")&amp;"인게임누적합배수",ChapterTable!$S:$T,2,0)*C121)
  )
  )
  )
)</f>
        <v>648</v>
      </c>
      <c r="F121" s="1">
        <f ca="1">IF(AND($A121=0,$B121=1),
    VLOOKUP(1,ChapterTable!$1:$1048576,MATCH("최종"&amp;SUBSTITUTE(SUBSTITUTE(F$1,"standard",""),"|Float",""),ChapterTable!$1:$1,0),0)*ChapterTable!$Q$17,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VLOOKUP($A121-ChapterTable!$Q$11,ChapterTable!$1:$1048576,MATCH("최종"&amp;SUBSTITUTE(SUBSTITUTE(F$1,"standard",""),"|Float",""),ChapterTable!$1:$1,0),0)*ChapterTable!$Q$14
    ),
  OFFSET(F121,-$B121+IF($L121,1,0),0)*
    (VLOOKUP(SUBSTITUTE(SUBSTITUTE(F$1,"standard",""),"|Float","")&amp;"인게임누적곱배수",ChapterTable!$S:$T,2,0)^D121
    +VLOOKUP(SUBSTITUTE(SUBSTITUTE(F$1,"standard",""),"|Float","")&amp;"인게임누적합배수",ChapterTable!$S:$T,2,0)*D121)
  )
  )
  )
)</f>
        <v>240</v>
      </c>
      <c r="G121" t="s">
        <v>76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9.8000000000000007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IF(OR($L122=TRUE,$A122=0,MOD($A122,ChapterTable!$S$20)&lt;&gt;0),
MAX(0,INT(($B122+ChapterTable!$Q$26+VLOOKUP(SUBSTITUTE(C$1,"성장단계","")&amp;"단계오프셋",ChapterTable!$S:$T,2,0))/ChapterTable!$Q$23)),
MAX(0,INT(($B122+ChapterTable!$S$26+VLOOKUP(SUBSTITUTE(C$1,"성장단계","")&amp;"보스단계오프셋",ChapterTable!$S:$T,2,0))/ChapterTable!$S$23)))</f>
        <v>4</v>
      </c>
      <c r="D122">
        <f>IF(OR($L122=TRUE,$A122=0,MOD($A122,ChapterTable!$S$20)&lt;&gt;0),
MAX(0,INT(($B122+ChapterTable!$Q$26+VLOOKUP(SUBSTITUTE(D$1,"성장단계","")&amp;"단계오프셋",ChapterTable!$S:$T,2,0))/ChapterTable!$Q$23)),
MAX(0,INT(($B122+ChapterTable!$S$26+VLOOKUP(SUBSTITUTE(D$1,"성장단계","")&amp;"보스단계오프셋",ChapterTable!$S:$T,2,0))/ChapterTable!$S$23)))</f>
        <v>3</v>
      </c>
      <c r="E122" s="1">
        <f ca="1">IF(AND($A122=0,$B122=1),
    VLOOKUP(1,ChapterTable!$1:$1048576,MATCH("최종"&amp;SUBSTITUTE(SUBSTITUTE(E$1,"standard",""),"|Float",""),ChapterTable!$1:$1,0),0)*ChapterTable!$Q$17,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VLOOKUP($A122-ChapterTable!$Q$11,ChapterTable!$1:$1048576,MATCH("최종"&amp;SUBSTITUTE(SUBSTITUTE(E$1,"standard",""),"|Float",""),ChapterTable!$1:$1,0),0)*ChapterTable!$Q$14
    ),
  OFFSET(E122,-$B122+IF($L122,1,0),0)*
    (VLOOKUP(SUBSTITUTE(SUBSTITUTE(E$1,"standard",""),"|Float","")&amp;"인게임누적곱배수",ChapterTable!$S:$T,2,0)^C122
    +VLOOKUP(SUBSTITUTE(SUBSTITUTE(E$1,"standard",""),"|Float","")&amp;"인게임누적합배수",ChapterTable!$S:$T,2,0)*C122)
  )
  )
  )
)</f>
        <v>648</v>
      </c>
      <c r="F122" s="1">
        <f ca="1">IF(AND($A122=0,$B122=1),
    VLOOKUP(1,ChapterTable!$1:$1048576,MATCH("최종"&amp;SUBSTITUTE(SUBSTITUTE(F$1,"standard",""),"|Float",""),ChapterTable!$1:$1,0),0)*ChapterTable!$Q$17,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VLOOKUP($A122-ChapterTable!$Q$11,ChapterTable!$1:$1048576,MATCH("최종"&amp;SUBSTITUTE(SUBSTITUTE(F$1,"standard",""),"|Float",""),ChapterTable!$1:$1,0),0)*ChapterTable!$Q$14
    ),
  OFFSET(F122,-$B122+IF($L122,1,0),0)*
    (VLOOKUP(SUBSTITUTE(SUBSTITUTE(F$1,"standard",""),"|Float","")&amp;"인게임누적곱배수",ChapterTable!$S:$T,2,0)^D122
    +VLOOKUP(SUBSTITUTE(SUBSTITUTE(F$1,"standard",""),"|Float","")&amp;"인게임누적합배수",ChapterTable!$S:$T,2,0)*D122)
  )
  )
  )
)</f>
        <v>240</v>
      </c>
      <c r="G122" t="s">
        <v>76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9.8000000000000007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IF(OR($L123=TRUE,$A123=0,MOD($A123,ChapterTable!$S$20)&lt;&gt;0),
MAX(0,INT(($B123+ChapterTable!$Q$26+VLOOKUP(SUBSTITUTE(C$1,"성장단계","")&amp;"단계오프셋",ChapterTable!$S:$T,2,0))/ChapterTable!$Q$23)),
MAX(0,INT(($B123+ChapterTable!$S$26+VLOOKUP(SUBSTITUTE(C$1,"성장단계","")&amp;"보스단계오프셋",ChapterTable!$S:$T,2,0))/ChapterTable!$S$23)))</f>
        <v>4</v>
      </c>
      <c r="D123">
        <f>IF(OR($L123=TRUE,$A123=0,MOD($A123,ChapterTable!$S$20)&lt;&gt;0),
MAX(0,INT(($B123+ChapterTable!$Q$26+VLOOKUP(SUBSTITUTE(D$1,"성장단계","")&amp;"단계오프셋",ChapterTable!$S:$T,2,0))/ChapterTable!$Q$23)),
MAX(0,INT(($B123+ChapterTable!$S$26+VLOOKUP(SUBSTITUTE(D$1,"성장단계","")&amp;"보스단계오프셋",ChapterTable!$S:$T,2,0))/ChapterTable!$S$23)))</f>
        <v>3</v>
      </c>
      <c r="E123" s="1">
        <f ca="1">IF(AND($A123=0,$B123=1),
    VLOOKUP(1,ChapterTable!$1:$1048576,MATCH("최종"&amp;SUBSTITUTE(SUBSTITUTE(E$1,"standard",""),"|Float",""),ChapterTable!$1:$1,0),0)*ChapterTable!$Q$17,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VLOOKUP($A123-ChapterTable!$Q$11,ChapterTable!$1:$1048576,MATCH("최종"&amp;SUBSTITUTE(SUBSTITUTE(E$1,"standard",""),"|Float",""),ChapterTable!$1:$1,0),0)*ChapterTable!$Q$14
    ),
  OFFSET(E123,-$B123+IF($L123,1,0),0)*
    (VLOOKUP(SUBSTITUTE(SUBSTITUTE(E$1,"standard",""),"|Float","")&amp;"인게임누적곱배수",ChapterTable!$S:$T,2,0)^C123
    +VLOOKUP(SUBSTITUTE(SUBSTITUTE(E$1,"standard",""),"|Float","")&amp;"인게임누적합배수",ChapterTable!$S:$T,2,0)*C123)
  )
  )
  )
)</f>
        <v>648</v>
      </c>
      <c r="F123" s="1">
        <f ca="1">IF(AND($A123=0,$B123=1),
    VLOOKUP(1,ChapterTable!$1:$1048576,MATCH("최종"&amp;SUBSTITUTE(SUBSTITUTE(F$1,"standard",""),"|Float",""),ChapterTable!$1:$1,0),0)*ChapterTable!$Q$17,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VLOOKUP($A123-ChapterTable!$Q$11,ChapterTable!$1:$1048576,MATCH("최종"&amp;SUBSTITUTE(SUBSTITUTE(F$1,"standard",""),"|Float",""),ChapterTable!$1:$1,0),0)*ChapterTable!$Q$14
    ),
  OFFSET(F123,-$B123+IF($L123,1,0),0)*
    (VLOOKUP(SUBSTITUTE(SUBSTITUTE(F$1,"standard",""),"|Float","")&amp;"인게임누적곱배수",ChapterTable!$S:$T,2,0)^D123
    +VLOOKUP(SUBSTITUTE(SUBSTITUTE(F$1,"standard",""),"|Float","")&amp;"인게임누적합배수",ChapterTable!$S:$T,2,0)*D123)
  )
  )
  )
)</f>
        <v>240</v>
      </c>
      <c r="G123" t="s">
        <v>76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9.8000000000000007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IF(OR($L124=TRUE,$A124=0,MOD($A124,ChapterTable!$S$20)&lt;&gt;0),
MAX(0,INT(($B124+ChapterTable!$Q$26+VLOOKUP(SUBSTITUTE(C$1,"성장단계","")&amp;"단계오프셋",ChapterTable!$S:$T,2,0))/ChapterTable!$Q$23)),
MAX(0,INT(($B124+ChapterTable!$S$26+VLOOKUP(SUBSTITUTE(C$1,"성장단계","")&amp;"보스단계오프셋",ChapterTable!$S:$T,2,0))/ChapterTable!$S$23)))</f>
        <v>4</v>
      </c>
      <c r="D124">
        <f>IF(OR($L124=TRUE,$A124=0,MOD($A124,ChapterTable!$S$20)&lt;&gt;0),
MAX(0,INT(($B124+ChapterTable!$Q$26+VLOOKUP(SUBSTITUTE(D$1,"성장단계","")&amp;"단계오프셋",ChapterTable!$S:$T,2,0))/ChapterTable!$Q$23)),
MAX(0,INT(($B124+ChapterTable!$S$26+VLOOKUP(SUBSTITUTE(D$1,"성장단계","")&amp;"보스단계오프셋",ChapterTable!$S:$T,2,0))/ChapterTable!$S$23)))</f>
        <v>3</v>
      </c>
      <c r="E124" s="1">
        <f ca="1">IF(AND($A124=0,$B124=1),
    VLOOKUP(1,ChapterTable!$1:$1048576,MATCH("최종"&amp;SUBSTITUTE(SUBSTITUTE(E$1,"standard",""),"|Float",""),ChapterTable!$1:$1,0),0)*ChapterTable!$Q$17,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VLOOKUP($A124-ChapterTable!$Q$11,ChapterTable!$1:$1048576,MATCH("최종"&amp;SUBSTITUTE(SUBSTITUTE(E$1,"standard",""),"|Float",""),ChapterTable!$1:$1,0),0)*ChapterTable!$Q$14
    ),
  OFFSET(E124,-$B124+IF($L124,1,0),0)*
    (VLOOKUP(SUBSTITUTE(SUBSTITUTE(E$1,"standard",""),"|Float","")&amp;"인게임누적곱배수",ChapterTable!$S:$T,2,0)^C124
    +VLOOKUP(SUBSTITUTE(SUBSTITUTE(E$1,"standard",""),"|Float","")&amp;"인게임누적합배수",ChapterTable!$S:$T,2,0)*C124)
  )
  )
  )
)</f>
        <v>648</v>
      </c>
      <c r="F124" s="1">
        <f ca="1">IF(AND($A124=0,$B124=1),
    VLOOKUP(1,ChapterTable!$1:$1048576,MATCH("최종"&amp;SUBSTITUTE(SUBSTITUTE(F$1,"standard",""),"|Float",""),ChapterTable!$1:$1,0),0)*ChapterTable!$Q$17,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VLOOKUP($A124-ChapterTable!$Q$11,ChapterTable!$1:$1048576,MATCH("최종"&amp;SUBSTITUTE(SUBSTITUTE(F$1,"standard",""),"|Float",""),ChapterTable!$1:$1,0),0)*ChapterTable!$Q$14
    ),
  OFFSET(F124,-$B124+IF($L124,1,0),0)*
    (VLOOKUP(SUBSTITUTE(SUBSTITUTE(F$1,"standard",""),"|Float","")&amp;"인게임누적곱배수",ChapterTable!$S:$T,2,0)^D124
    +VLOOKUP(SUBSTITUTE(SUBSTITUTE(F$1,"standard",""),"|Float","")&amp;"인게임누적합배수",ChapterTable!$S:$T,2,0)*D124)
  )
  )
  )
)</f>
        <v>240</v>
      </c>
      <c r="G124" t="s">
        <v>76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9.8000000000000007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IF(OR($L125=TRUE,$A125=0,MOD($A125,ChapterTable!$S$20)&lt;&gt;0),
MAX(0,INT(($B125+ChapterTable!$Q$26+VLOOKUP(SUBSTITUTE(C$1,"성장단계","")&amp;"단계오프셋",ChapterTable!$S:$T,2,0))/ChapterTable!$Q$23)),
MAX(0,INT(($B125+ChapterTable!$S$26+VLOOKUP(SUBSTITUTE(C$1,"성장단계","")&amp;"보스단계오프셋",ChapterTable!$S:$T,2,0))/ChapterTable!$S$23)))</f>
        <v>4</v>
      </c>
      <c r="D125">
        <f>IF(OR($L125=TRUE,$A125=0,MOD($A125,ChapterTable!$S$20)&lt;&gt;0),
MAX(0,INT(($B125+ChapterTable!$Q$26+VLOOKUP(SUBSTITUTE(D$1,"성장단계","")&amp;"단계오프셋",ChapterTable!$S:$T,2,0))/ChapterTable!$Q$23)),
MAX(0,INT(($B125+ChapterTable!$S$26+VLOOKUP(SUBSTITUTE(D$1,"성장단계","")&amp;"보스단계오프셋",ChapterTable!$S:$T,2,0))/ChapterTable!$S$23)))</f>
        <v>4</v>
      </c>
      <c r="E125" s="1">
        <f ca="1">IF(AND($A125=0,$B125=1),
    VLOOKUP(1,ChapterTable!$1:$1048576,MATCH("최종"&amp;SUBSTITUTE(SUBSTITUTE(E$1,"standard",""),"|Float",""),ChapterTable!$1:$1,0),0)*ChapterTable!$Q$17,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VLOOKUP($A125-ChapterTable!$Q$11,ChapterTable!$1:$1048576,MATCH("최종"&amp;SUBSTITUTE(SUBSTITUTE(E$1,"standard",""),"|Float",""),ChapterTable!$1:$1,0),0)*ChapterTable!$Q$14
    ),
  OFFSET(E125,-$B125+IF($L125,1,0),0)*
    (VLOOKUP(SUBSTITUTE(SUBSTITUTE(E$1,"standard",""),"|Float","")&amp;"인게임누적곱배수",ChapterTable!$S:$T,2,0)^C125
    +VLOOKUP(SUBSTITUTE(SUBSTITUTE(E$1,"standard",""),"|Float","")&amp;"인게임누적합배수",ChapterTable!$S:$T,2,0)*C125)
  )
  )
  )
)</f>
        <v>648</v>
      </c>
      <c r="F125" s="1">
        <f ca="1">IF(AND($A125=0,$B125=1),
    VLOOKUP(1,ChapterTable!$1:$1048576,MATCH("최종"&amp;SUBSTITUTE(SUBSTITUTE(F$1,"standard",""),"|Float",""),ChapterTable!$1:$1,0),0)*ChapterTable!$Q$17,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VLOOKUP($A125-ChapterTable!$Q$11,ChapterTable!$1:$1048576,MATCH("최종"&amp;SUBSTITUTE(SUBSTITUTE(F$1,"standard",""),"|Float",""),ChapterTable!$1:$1,0),0)*ChapterTable!$Q$14
    ),
  OFFSET(F125,-$B125+IF($L125,1,0),0)*
    (VLOOKUP(SUBSTITUTE(SUBSTITUTE(F$1,"standard",""),"|Float","")&amp;"인게임누적곱배수",ChapterTable!$S:$T,2,0)^D125
    +VLOOKUP(SUBSTITUTE(SUBSTITUTE(F$1,"standard",""),"|Float","")&amp;"인게임누적합배수",ChapterTable!$S:$T,2,0)*D125)
  )
  )
  )
)</f>
        <v>270</v>
      </c>
      <c r="G125" t="s">
        <v>76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9.8000000000000007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IF(OR($L126=TRUE,$A126=0,MOD($A126,ChapterTable!$S$20)&lt;&gt;0),
MAX(0,INT(($B126+ChapterTable!$Q$26+VLOOKUP(SUBSTITUTE(C$1,"성장단계","")&amp;"단계오프셋",ChapterTable!$S:$T,2,0))/ChapterTable!$Q$23)),
MAX(0,INT(($B126+ChapterTable!$S$26+VLOOKUP(SUBSTITUTE(C$1,"성장단계","")&amp;"보스단계오프셋",ChapterTable!$S:$T,2,0))/ChapterTable!$S$23)))</f>
        <v>4</v>
      </c>
      <c r="D126">
        <f>IF(OR($L126=TRUE,$A126=0,MOD($A126,ChapterTable!$S$20)&lt;&gt;0),
MAX(0,INT(($B126+ChapterTable!$Q$26+VLOOKUP(SUBSTITUTE(D$1,"성장단계","")&amp;"단계오프셋",ChapterTable!$S:$T,2,0))/ChapterTable!$Q$23)),
MAX(0,INT(($B126+ChapterTable!$S$26+VLOOKUP(SUBSTITUTE(D$1,"성장단계","")&amp;"보스단계오프셋",ChapterTable!$S:$T,2,0))/ChapterTable!$S$23)))</f>
        <v>4</v>
      </c>
      <c r="E126" s="1">
        <f ca="1">IF(AND($A126=0,$B126=1),
    VLOOKUP(1,ChapterTable!$1:$1048576,MATCH("최종"&amp;SUBSTITUTE(SUBSTITUTE(E$1,"standard",""),"|Float",""),ChapterTable!$1:$1,0),0)*ChapterTable!$Q$17,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VLOOKUP($A126-ChapterTable!$Q$11,ChapterTable!$1:$1048576,MATCH("최종"&amp;SUBSTITUTE(SUBSTITUTE(E$1,"standard",""),"|Float",""),ChapterTable!$1:$1,0),0)*ChapterTable!$Q$14
    ),
  OFFSET(E126,-$B126+IF($L126,1,0),0)*
    (VLOOKUP(SUBSTITUTE(SUBSTITUTE(E$1,"standard",""),"|Float","")&amp;"인게임누적곱배수",ChapterTable!$S:$T,2,0)^C126
    +VLOOKUP(SUBSTITUTE(SUBSTITUTE(E$1,"standard",""),"|Float","")&amp;"인게임누적합배수",ChapterTable!$S:$T,2,0)*C126)
  )
  )
  )
)</f>
        <v>648</v>
      </c>
      <c r="F126" s="1">
        <f ca="1">IF(AND($A126=0,$B126=1),
    VLOOKUP(1,ChapterTable!$1:$1048576,MATCH("최종"&amp;SUBSTITUTE(SUBSTITUTE(F$1,"standard",""),"|Float",""),ChapterTable!$1:$1,0),0)*ChapterTable!$Q$17,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VLOOKUP($A126-ChapterTable!$Q$11,ChapterTable!$1:$1048576,MATCH("최종"&amp;SUBSTITUTE(SUBSTITUTE(F$1,"standard",""),"|Float",""),ChapterTable!$1:$1,0),0)*ChapterTable!$Q$14
    ),
  OFFSET(F126,-$B126+IF($L126,1,0),0)*
    (VLOOKUP(SUBSTITUTE(SUBSTITUTE(F$1,"standard",""),"|Float","")&amp;"인게임누적곱배수",ChapterTable!$S:$T,2,0)^D126
    +VLOOKUP(SUBSTITUTE(SUBSTITUTE(F$1,"standard",""),"|Float","")&amp;"인게임누적합배수",ChapterTable!$S:$T,2,0)*D126)
  )
  )
  )
)</f>
        <v>270</v>
      </c>
      <c r="G126" t="s">
        <v>76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9.8000000000000007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IF(OR($L127=TRUE,$A127=0,MOD($A127,ChapterTable!$S$20)&lt;&gt;0),
MAX(0,INT(($B127+ChapterTable!$Q$26+VLOOKUP(SUBSTITUTE(C$1,"성장단계","")&amp;"단계오프셋",ChapterTable!$S:$T,2,0))/ChapterTable!$Q$23)),
MAX(0,INT(($B127+ChapterTable!$S$26+VLOOKUP(SUBSTITUTE(C$1,"성장단계","")&amp;"보스단계오프셋",ChapterTable!$S:$T,2,0))/ChapterTable!$S$23)))</f>
        <v>4</v>
      </c>
      <c r="D127">
        <f>IF(OR($L127=TRUE,$A127=0,MOD($A127,ChapterTable!$S$20)&lt;&gt;0),
MAX(0,INT(($B127+ChapterTable!$Q$26+VLOOKUP(SUBSTITUTE(D$1,"성장단계","")&amp;"단계오프셋",ChapterTable!$S:$T,2,0))/ChapterTable!$Q$23)),
MAX(0,INT(($B127+ChapterTable!$S$26+VLOOKUP(SUBSTITUTE(D$1,"성장단계","")&amp;"보스단계오프셋",ChapterTable!$S:$T,2,0))/ChapterTable!$S$23)))</f>
        <v>4</v>
      </c>
      <c r="E127" s="1">
        <f ca="1">IF(AND($A127=0,$B127=1),
    VLOOKUP(1,ChapterTable!$1:$1048576,MATCH("최종"&amp;SUBSTITUTE(SUBSTITUTE(E$1,"standard",""),"|Float",""),ChapterTable!$1:$1,0),0)*ChapterTable!$Q$17,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VLOOKUP($A127-ChapterTable!$Q$11,ChapterTable!$1:$1048576,MATCH("최종"&amp;SUBSTITUTE(SUBSTITUTE(E$1,"standard",""),"|Float",""),ChapterTable!$1:$1,0),0)*ChapterTable!$Q$14
    ),
  OFFSET(E127,-$B127+IF($L127,1,0),0)*
    (VLOOKUP(SUBSTITUTE(SUBSTITUTE(E$1,"standard",""),"|Float","")&amp;"인게임누적곱배수",ChapterTable!$S:$T,2,0)^C127
    +VLOOKUP(SUBSTITUTE(SUBSTITUTE(E$1,"standard",""),"|Float","")&amp;"인게임누적합배수",ChapterTable!$S:$T,2,0)*C127)
  )
  )
  )
)</f>
        <v>648</v>
      </c>
      <c r="F127" s="1">
        <f ca="1">IF(AND($A127=0,$B127=1),
    VLOOKUP(1,ChapterTable!$1:$1048576,MATCH("최종"&amp;SUBSTITUTE(SUBSTITUTE(F$1,"standard",""),"|Float",""),ChapterTable!$1:$1,0),0)*ChapterTable!$Q$17,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VLOOKUP($A127-ChapterTable!$Q$11,ChapterTable!$1:$1048576,MATCH("최종"&amp;SUBSTITUTE(SUBSTITUTE(F$1,"standard",""),"|Float",""),ChapterTable!$1:$1,0),0)*ChapterTable!$Q$14
    ),
  OFFSET(F127,-$B127+IF($L127,1,0),0)*
    (VLOOKUP(SUBSTITUTE(SUBSTITUTE(F$1,"standard",""),"|Float","")&amp;"인게임누적곱배수",ChapterTable!$S:$T,2,0)^D127
    +VLOOKUP(SUBSTITUTE(SUBSTITUTE(F$1,"standard",""),"|Float","")&amp;"인게임누적합배수",ChapterTable!$S:$T,2,0)*D127)
  )
  )
  )
)</f>
        <v>270</v>
      </c>
      <c r="G127" t="s">
        <v>76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9.8000000000000007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IF(OR($L128=TRUE,$A128=0,MOD($A128,ChapterTable!$S$20)&lt;&gt;0),
MAX(0,INT(($B128+ChapterTable!$Q$26+VLOOKUP(SUBSTITUTE(C$1,"성장단계","")&amp;"단계오프셋",ChapterTable!$S:$T,2,0))/ChapterTable!$Q$23)),
MAX(0,INT(($B128+ChapterTable!$S$26+VLOOKUP(SUBSTITUTE(C$1,"성장단계","")&amp;"보스단계오프셋",ChapterTable!$S:$T,2,0))/ChapterTable!$S$23)))</f>
        <v>4</v>
      </c>
      <c r="D128">
        <f>IF(OR($L128=TRUE,$A128=0,MOD($A128,ChapterTable!$S$20)&lt;&gt;0),
MAX(0,INT(($B128+ChapterTable!$Q$26+VLOOKUP(SUBSTITUTE(D$1,"성장단계","")&amp;"단계오프셋",ChapterTable!$S:$T,2,0))/ChapterTable!$Q$23)),
MAX(0,INT(($B128+ChapterTable!$S$26+VLOOKUP(SUBSTITUTE(D$1,"성장단계","")&amp;"보스단계오프셋",ChapterTable!$S:$T,2,0))/ChapterTable!$S$23)))</f>
        <v>4</v>
      </c>
      <c r="E128" s="1">
        <f ca="1">IF(AND($A128=0,$B128=1),
    VLOOKUP(1,ChapterTable!$1:$1048576,MATCH("최종"&amp;SUBSTITUTE(SUBSTITUTE(E$1,"standard",""),"|Float",""),ChapterTable!$1:$1,0),0)*ChapterTable!$Q$17,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VLOOKUP($A128-ChapterTable!$Q$11,ChapterTable!$1:$1048576,MATCH("최종"&amp;SUBSTITUTE(SUBSTITUTE(E$1,"standard",""),"|Float",""),ChapterTable!$1:$1,0),0)*ChapterTable!$Q$14
    ),
  OFFSET(E128,-$B128+IF($L128,1,0),0)*
    (VLOOKUP(SUBSTITUTE(SUBSTITUTE(E$1,"standard",""),"|Float","")&amp;"인게임누적곱배수",ChapterTable!$S:$T,2,0)^C128
    +VLOOKUP(SUBSTITUTE(SUBSTITUTE(E$1,"standard",""),"|Float","")&amp;"인게임누적합배수",ChapterTable!$S:$T,2,0)*C128)
  )
  )
  )
)</f>
        <v>648</v>
      </c>
      <c r="F128" s="1">
        <f ca="1">IF(AND($A128=0,$B128=1),
    VLOOKUP(1,ChapterTable!$1:$1048576,MATCH("최종"&amp;SUBSTITUTE(SUBSTITUTE(F$1,"standard",""),"|Float",""),ChapterTable!$1:$1,0),0)*ChapterTable!$Q$17,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VLOOKUP($A128-ChapterTable!$Q$11,ChapterTable!$1:$1048576,MATCH("최종"&amp;SUBSTITUTE(SUBSTITUTE(F$1,"standard",""),"|Float",""),ChapterTable!$1:$1,0),0)*ChapterTable!$Q$14
    ),
  OFFSET(F128,-$B128+IF($L128,1,0),0)*
    (VLOOKUP(SUBSTITUTE(SUBSTITUTE(F$1,"standard",""),"|Float","")&amp;"인게임누적곱배수",ChapterTable!$S:$T,2,0)^D128
    +VLOOKUP(SUBSTITUTE(SUBSTITUTE(F$1,"standard",""),"|Float","")&amp;"인게임누적합배수",ChapterTable!$S:$T,2,0)*D128)
  )
  )
  )
)</f>
        <v>270</v>
      </c>
      <c r="G128" t="s">
        <v>76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9.8000000000000007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IF(OR($L129=TRUE,$A129=0,MOD($A129,ChapterTable!$S$20)&lt;&gt;0),
MAX(0,INT(($B129+ChapterTable!$Q$26+VLOOKUP(SUBSTITUTE(C$1,"성장단계","")&amp;"단계오프셋",ChapterTable!$S:$T,2,0))/ChapterTable!$Q$23)),
MAX(0,INT(($B129+ChapterTable!$S$26+VLOOKUP(SUBSTITUTE(C$1,"성장단계","")&amp;"보스단계오프셋",ChapterTable!$S:$T,2,0))/ChapterTable!$S$23)))</f>
        <v>4</v>
      </c>
      <c r="D129">
        <f>IF(OR($L129=TRUE,$A129=0,MOD($A129,ChapterTable!$S$20)&lt;&gt;0),
MAX(0,INT(($B129+ChapterTable!$Q$26+VLOOKUP(SUBSTITUTE(D$1,"성장단계","")&amp;"단계오프셋",ChapterTable!$S:$T,2,0))/ChapterTable!$Q$23)),
MAX(0,INT(($B129+ChapterTable!$S$26+VLOOKUP(SUBSTITUTE(D$1,"성장단계","")&amp;"보스단계오프셋",ChapterTable!$S:$T,2,0))/ChapterTable!$S$23)))</f>
        <v>4</v>
      </c>
      <c r="E129" s="1">
        <f ca="1">IF(AND($A129=0,$B129=1),
    VLOOKUP(1,ChapterTable!$1:$1048576,MATCH("최종"&amp;SUBSTITUTE(SUBSTITUTE(E$1,"standard",""),"|Float",""),ChapterTable!$1:$1,0),0)*ChapterTable!$Q$17,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VLOOKUP($A129-ChapterTable!$Q$11,ChapterTable!$1:$1048576,MATCH("최종"&amp;SUBSTITUTE(SUBSTITUTE(E$1,"standard",""),"|Float",""),ChapterTable!$1:$1,0),0)*ChapterTable!$Q$14
    ),
  OFFSET(E129,-$B129+IF($L129,1,0),0)*
    (VLOOKUP(SUBSTITUTE(SUBSTITUTE(E$1,"standard",""),"|Float","")&amp;"인게임누적곱배수",ChapterTable!$S:$T,2,0)^C129
    +VLOOKUP(SUBSTITUTE(SUBSTITUTE(E$1,"standard",""),"|Float","")&amp;"인게임누적합배수",ChapterTable!$S:$T,2,0)*C129)
  )
  )
  )
)</f>
        <v>648</v>
      </c>
      <c r="F129" s="1">
        <f ca="1">IF(AND($A129=0,$B129=1),
    VLOOKUP(1,ChapterTable!$1:$1048576,MATCH("최종"&amp;SUBSTITUTE(SUBSTITUTE(F$1,"standard",""),"|Float",""),ChapterTable!$1:$1,0),0)*ChapterTable!$Q$17,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VLOOKUP($A129-ChapterTable!$Q$11,ChapterTable!$1:$1048576,MATCH("최종"&amp;SUBSTITUTE(SUBSTITUTE(F$1,"standard",""),"|Float",""),ChapterTable!$1:$1,0),0)*ChapterTable!$Q$14
    ),
  OFFSET(F129,-$B129+IF($L129,1,0),0)*
    (VLOOKUP(SUBSTITUTE(SUBSTITUTE(F$1,"standard",""),"|Float","")&amp;"인게임누적곱배수",ChapterTable!$S:$T,2,0)^D129
    +VLOOKUP(SUBSTITUTE(SUBSTITUTE(F$1,"standard",""),"|Float","")&amp;"인게임누적합배수",ChapterTable!$S:$T,2,0)*D129)
  )
  )
  )
)</f>
        <v>270</v>
      </c>
      <c r="G129" t="s">
        <v>76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9.8000000000000007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IF(OR($L130=TRUE,$A130=0,MOD($A130,ChapterTable!$S$20)&lt;&gt;0),
MAX(0,INT(($B130+ChapterTable!$Q$26+VLOOKUP(SUBSTITUTE(C$1,"성장단계","")&amp;"단계오프셋",ChapterTable!$S:$T,2,0))/ChapterTable!$Q$23)),
MAX(0,INT(($B130+ChapterTable!$S$26+VLOOKUP(SUBSTITUTE(C$1,"성장단계","")&amp;"보스단계오프셋",ChapterTable!$S:$T,2,0))/ChapterTable!$S$23)))</f>
        <v>5</v>
      </c>
      <c r="D130">
        <f>IF(OR($L130=TRUE,$A130=0,MOD($A130,ChapterTable!$S$20)&lt;&gt;0),
MAX(0,INT(($B130+ChapterTable!$Q$26+VLOOKUP(SUBSTITUTE(D$1,"성장단계","")&amp;"단계오프셋",ChapterTable!$S:$T,2,0))/ChapterTable!$Q$23)),
MAX(0,INT(($B130+ChapterTable!$S$26+VLOOKUP(SUBSTITUTE(D$1,"성장단계","")&amp;"보스단계오프셋",ChapterTable!$S:$T,2,0))/ChapterTable!$S$23)))</f>
        <v>4</v>
      </c>
      <c r="E130" s="1">
        <f ca="1">IF(AND($A130=0,$B130=1),
    VLOOKUP(1,ChapterTable!$1:$1048576,MATCH("최종"&amp;SUBSTITUTE(SUBSTITUTE(E$1,"standard",""),"|Float",""),ChapterTable!$1:$1,0),0)*ChapterTable!$Q$17,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VLOOKUP($A130-ChapterTable!$Q$11,ChapterTable!$1:$1048576,MATCH("최종"&amp;SUBSTITUTE(SUBSTITUTE(E$1,"standard",""),"|Float",""),ChapterTable!$1:$1,0),0)*ChapterTable!$Q$14
    ),
  OFFSET(E130,-$B130+IF($L130,1,0),0)*
    (VLOOKUP(SUBSTITUTE(SUBSTITUTE(E$1,"standard",""),"|Float","")&amp;"인게임누적곱배수",ChapterTable!$S:$T,2,0)^C130
    +VLOOKUP(SUBSTITUTE(SUBSTITUTE(E$1,"standard",""),"|Float","")&amp;"인게임누적합배수",ChapterTable!$S:$T,2,0)*C130)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VLOOKUP(1,ChapterTable!$1:$1048576,MATCH("최종"&amp;SUBSTITUTE(SUBSTITUTE(F$1,"standard",""),"|Float",""),ChapterTable!$1:$1,0),0)*ChapterTable!$Q$17,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VLOOKUP($A130-ChapterTable!$Q$11,ChapterTable!$1:$1048576,MATCH("최종"&amp;SUBSTITUTE(SUBSTITUTE(F$1,"standard",""),"|Float",""),ChapterTable!$1:$1,0),0)*ChapterTable!$Q$14
    ),
  OFFSET(F130,-$B130+IF($L130,1,0),0)*
    (VLOOKUP(SUBSTITUTE(SUBSTITUTE(F$1,"standard",""),"|Float","")&amp;"인게임누적곱배수",ChapterTable!$S:$T,2,0)^D130
    +VLOOKUP(SUBSTITUTE(SUBSTITUTE(F$1,"standard",""),"|Float","")&amp;"인게임누적합배수",ChapterTable!$S:$T,2,0)*D130)
  )
  )
  )
)</f>
        <v>270</v>
      </c>
      <c r="G130" t="s">
        <v>76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9.8000000000000007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IF(OR($L131=TRUE,$A131=0,MOD($A131,ChapterTable!$S$20)&lt;&gt;0),
MAX(0,INT(($B131+ChapterTable!$Q$26+VLOOKUP(SUBSTITUTE(C$1,"성장단계","")&amp;"단계오프셋",ChapterTable!$S:$T,2,0))/ChapterTable!$Q$23)),
MAX(0,INT(($B131+ChapterTable!$S$26+VLOOKUP(SUBSTITUTE(C$1,"성장단계","")&amp;"보스단계오프셋",ChapterTable!$S:$T,2,0))/ChapterTable!$S$23)))</f>
        <v>5</v>
      </c>
      <c r="D131">
        <f>IF(OR($L131=TRUE,$A131=0,MOD($A131,ChapterTable!$S$20)&lt;&gt;0),
MAX(0,INT(($B131+ChapterTable!$Q$26+VLOOKUP(SUBSTITUTE(D$1,"성장단계","")&amp;"단계오프셋",ChapterTable!$S:$T,2,0))/ChapterTable!$Q$23)),
MAX(0,INT(($B131+ChapterTable!$S$26+VLOOKUP(SUBSTITUTE(D$1,"성장단계","")&amp;"보스단계오프셋",ChapterTable!$S:$T,2,0))/ChapterTable!$S$23)))</f>
        <v>4</v>
      </c>
      <c r="E131" s="1">
        <f ca="1">IF(AND($A131=0,$B131=1),
    VLOOKUP(1,ChapterTable!$1:$1048576,MATCH("최종"&amp;SUBSTITUTE(SUBSTITUTE(E$1,"standard",""),"|Float",""),ChapterTable!$1:$1,0),0)*ChapterTable!$Q$17,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VLOOKUP($A131-ChapterTable!$Q$11,ChapterTable!$1:$1048576,MATCH("최종"&amp;SUBSTITUTE(SUBSTITUTE(E$1,"standard",""),"|Float",""),ChapterTable!$1:$1,0),0)*ChapterTable!$Q$14
    ),
  OFFSET(E131,-$B131+IF($L131,1,0),0)*
    (VLOOKUP(SUBSTITUTE(SUBSTITUTE(E$1,"standard",""),"|Float","")&amp;"인게임누적곱배수",ChapterTable!$S:$T,2,0)^C131
    +VLOOKUP(SUBSTITUTE(SUBSTITUTE(E$1,"standard",""),"|Float","")&amp;"인게임누적합배수",ChapterTable!$S:$T,2,0)*C131)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VLOOKUP(1,ChapterTable!$1:$1048576,MATCH("최종"&amp;SUBSTITUTE(SUBSTITUTE(F$1,"standard",""),"|Float",""),ChapterTable!$1:$1,0),0)*ChapterTable!$Q$17,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VLOOKUP($A131-ChapterTable!$Q$11,ChapterTable!$1:$1048576,MATCH("최종"&amp;SUBSTITUTE(SUBSTITUTE(F$1,"standard",""),"|Float",""),ChapterTable!$1:$1,0),0)*ChapterTable!$Q$14
    ),
  OFFSET(F131,-$B131+IF($L131,1,0),0)*
    (VLOOKUP(SUBSTITUTE(SUBSTITUTE(F$1,"standard",""),"|Float","")&amp;"인게임누적곱배수",ChapterTable!$S:$T,2,0)^D131
    +VLOOKUP(SUBSTITUTE(SUBSTITUTE(F$1,"standard",""),"|Float","")&amp;"인게임누적합배수",ChapterTable!$S:$T,2,0)*D131)
  )
  )
  )
)</f>
        <v>270</v>
      </c>
      <c r="G131" t="s">
        <v>76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9.8000000000000007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IF(OR($L132=TRUE,$A132=0,MOD($A132,ChapterTable!$S$20)&lt;&gt;0),
MAX(0,INT(($B132+ChapterTable!$Q$26+VLOOKUP(SUBSTITUTE(C$1,"성장단계","")&amp;"단계오프셋",ChapterTable!$S:$T,2,0))/ChapterTable!$Q$23)),
MAX(0,INT(($B132+ChapterTable!$S$26+VLOOKUP(SUBSTITUTE(C$1,"성장단계","")&amp;"보스단계오프셋",ChapterTable!$S:$T,2,0))/ChapterTable!$S$23)))</f>
        <v>5</v>
      </c>
      <c r="D132">
        <f>IF(OR($L132=TRUE,$A132=0,MOD($A132,ChapterTable!$S$20)&lt;&gt;0),
MAX(0,INT(($B132+ChapterTable!$Q$26+VLOOKUP(SUBSTITUTE(D$1,"성장단계","")&amp;"단계오프셋",ChapterTable!$S:$T,2,0))/ChapterTable!$Q$23)),
MAX(0,INT(($B132+ChapterTable!$S$26+VLOOKUP(SUBSTITUTE(D$1,"성장단계","")&amp;"보스단계오프셋",ChapterTable!$S:$T,2,0))/ChapterTable!$S$23)))</f>
        <v>4</v>
      </c>
      <c r="E132" s="1">
        <f ca="1">IF(AND($A132=0,$B132=1),
    VLOOKUP(1,ChapterTable!$1:$1048576,MATCH("최종"&amp;SUBSTITUTE(SUBSTITUTE(E$1,"standard",""),"|Float",""),ChapterTable!$1:$1,0),0)*ChapterTable!$Q$17,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VLOOKUP($A132-ChapterTable!$Q$11,ChapterTable!$1:$1048576,MATCH("최종"&amp;SUBSTITUTE(SUBSTITUTE(E$1,"standard",""),"|Float",""),ChapterTable!$1:$1,0),0)*ChapterTable!$Q$14
    ),
  OFFSET(E132,-$B132+IF($L132,1,0),0)*
    (VLOOKUP(SUBSTITUTE(SUBSTITUTE(E$1,"standard",""),"|Float","")&amp;"인게임누적곱배수",ChapterTable!$S:$T,2,0)^C132
    +VLOOKUP(SUBSTITUTE(SUBSTITUTE(E$1,"standard",""),"|Float","")&amp;"인게임누적합배수",ChapterTable!$S:$T,2,0)*C132)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VLOOKUP(1,ChapterTable!$1:$1048576,MATCH("최종"&amp;SUBSTITUTE(SUBSTITUTE(F$1,"standard",""),"|Float",""),ChapterTable!$1:$1,0),0)*ChapterTable!$Q$17,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VLOOKUP($A132-ChapterTable!$Q$11,ChapterTable!$1:$1048576,MATCH("최종"&amp;SUBSTITUTE(SUBSTITUTE(F$1,"standard",""),"|Float",""),ChapterTable!$1:$1,0),0)*ChapterTable!$Q$14
    ),
  OFFSET(F132,-$B132+IF($L132,1,0),0)*
    (VLOOKUP(SUBSTITUTE(SUBSTITUTE(F$1,"standard",""),"|Float","")&amp;"인게임누적곱배수",ChapterTable!$S:$T,2,0)^D132
    +VLOOKUP(SUBSTITUTE(SUBSTITUTE(F$1,"standard",""),"|Float","")&amp;"인게임누적합배수",ChapterTable!$S:$T,2,0)*D132)
  )
  )
  )
)</f>
        <v>270</v>
      </c>
      <c r="G132" t="s">
        <v>76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9.8000000000000007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IF(OR($L133=TRUE,$A133=0,MOD($A133,ChapterTable!$S$20)&lt;&gt;0),
MAX(0,INT(($B133+ChapterTable!$Q$26+VLOOKUP(SUBSTITUTE(C$1,"성장단계","")&amp;"단계오프셋",ChapterTable!$S:$T,2,0))/ChapterTable!$Q$23)),
MAX(0,INT(($B133+ChapterTable!$S$26+VLOOKUP(SUBSTITUTE(C$1,"성장단계","")&amp;"보스단계오프셋",ChapterTable!$S:$T,2,0))/ChapterTable!$S$23)))</f>
        <v>5</v>
      </c>
      <c r="D133">
        <f>IF(OR($L133=TRUE,$A133=0,MOD($A133,ChapterTable!$S$20)&lt;&gt;0),
MAX(0,INT(($B133+ChapterTable!$Q$26+VLOOKUP(SUBSTITUTE(D$1,"성장단계","")&amp;"단계오프셋",ChapterTable!$S:$T,2,0))/ChapterTable!$Q$23)),
MAX(0,INT(($B133+ChapterTable!$S$26+VLOOKUP(SUBSTITUTE(D$1,"성장단계","")&amp;"보스단계오프셋",ChapterTable!$S:$T,2,0))/ChapterTable!$S$23)))</f>
        <v>4</v>
      </c>
      <c r="E133" s="1">
        <f ca="1">IF(AND($A133=0,$B133=1),
    VLOOKUP(1,ChapterTable!$1:$1048576,MATCH("최종"&amp;SUBSTITUTE(SUBSTITUTE(E$1,"standard",""),"|Float",""),ChapterTable!$1:$1,0),0)*ChapterTable!$Q$17,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VLOOKUP($A133-ChapterTable!$Q$11,ChapterTable!$1:$1048576,MATCH("최종"&amp;SUBSTITUTE(SUBSTITUTE(E$1,"standard",""),"|Float",""),ChapterTable!$1:$1,0),0)*ChapterTable!$Q$14
    ),
  OFFSET(E133,-$B133+IF($L133,1,0),0)*
    (VLOOKUP(SUBSTITUTE(SUBSTITUTE(E$1,"standard",""),"|Float","")&amp;"인게임누적곱배수",ChapterTable!$S:$T,2,0)^C133
    +VLOOKUP(SUBSTITUTE(SUBSTITUTE(E$1,"standard",""),"|Float","")&amp;"인게임누적합배수",ChapterTable!$S:$T,2,0)*C133)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VLOOKUP(1,ChapterTable!$1:$1048576,MATCH("최종"&amp;SUBSTITUTE(SUBSTITUTE(F$1,"standard",""),"|Float",""),ChapterTable!$1:$1,0),0)*ChapterTable!$Q$17,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VLOOKUP($A133-ChapterTable!$Q$11,ChapterTable!$1:$1048576,MATCH("최종"&amp;SUBSTITUTE(SUBSTITUTE(F$1,"standard",""),"|Float",""),ChapterTable!$1:$1,0),0)*ChapterTable!$Q$14
    ),
  OFFSET(F133,-$B133+IF($L133,1,0),0)*
    (VLOOKUP(SUBSTITUTE(SUBSTITUTE(F$1,"standard",""),"|Float","")&amp;"인게임누적곱배수",ChapterTable!$S:$T,2,0)^D133
    +VLOOKUP(SUBSTITUTE(SUBSTITUTE(F$1,"standard",""),"|Float","")&amp;"인게임누적합배수",ChapterTable!$S:$T,2,0)*D133)
  )
  )
  )
)</f>
        <v>270</v>
      </c>
      <c r="G133" t="s">
        <v>76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9.8000000000000007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IF(OR($L134=TRUE,$A134=0,MOD($A134,ChapterTable!$S$20)&lt;&gt;0),
MAX(0,INT(($B134+ChapterTable!$Q$26+VLOOKUP(SUBSTITUTE(C$1,"성장단계","")&amp;"단계오프셋",ChapterTable!$S:$T,2,0))/ChapterTable!$Q$23)),
MAX(0,INT(($B134+ChapterTable!$S$26+VLOOKUP(SUBSTITUTE(C$1,"성장단계","")&amp;"보스단계오프셋",ChapterTable!$S:$T,2,0))/ChapterTable!$S$23)))</f>
        <v>5</v>
      </c>
      <c r="D134">
        <f>IF(OR($L134=TRUE,$A134=0,MOD($A134,ChapterTable!$S$20)&lt;&gt;0),
MAX(0,INT(($B134+ChapterTable!$Q$26+VLOOKUP(SUBSTITUTE(D$1,"성장단계","")&amp;"단계오프셋",ChapterTable!$S:$T,2,0))/ChapterTable!$Q$23)),
MAX(0,INT(($B134+ChapterTable!$S$26+VLOOKUP(SUBSTITUTE(D$1,"성장단계","")&amp;"보스단계오프셋",ChapterTable!$S:$T,2,0))/ChapterTable!$S$23)))</f>
        <v>4</v>
      </c>
      <c r="E134" s="1">
        <f ca="1">IF(AND($A134=0,$B134=1),
    VLOOKUP(1,ChapterTable!$1:$1048576,MATCH("최종"&amp;SUBSTITUTE(SUBSTITUTE(E$1,"standard",""),"|Float",""),ChapterTable!$1:$1,0),0)*ChapterTable!$Q$17,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VLOOKUP($A134-ChapterTable!$Q$11,ChapterTable!$1:$1048576,MATCH("최종"&amp;SUBSTITUTE(SUBSTITUTE(E$1,"standard",""),"|Float",""),ChapterTable!$1:$1,0),0)*ChapterTable!$Q$14
    ),
  OFFSET(E134,-$B134+IF($L134,1,0),0)*
    (VLOOKUP(SUBSTITUTE(SUBSTITUTE(E$1,"standard",""),"|Float","")&amp;"인게임누적곱배수",ChapterTable!$S:$T,2,0)^C134
    +VLOOKUP(SUBSTITUTE(SUBSTITUTE(E$1,"standard",""),"|Float","")&amp;"인게임누적합배수",ChapterTable!$S:$T,2,0)*C134)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VLOOKUP(1,ChapterTable!$1:$1048576,MATCH("최종"&amp;SUBSTITUTE(SUBSTITUTE(F$1,"standard",""),"|Float",""),ChapterTable!$1:$1,0),0)*ChapterTable!$Q$17,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VLOOKUP($A134-ChapterTable!$Q$11,ChapterTable!$1:$1048576,MATCH("최종"&amp;SUBSTITUTE(SUBSTITUTE(F$1,"standard",""),"|Float",""),ChapterTable!$1:$1,0),0)*ChapterTable!$Q$14
    ),
  OFFSET(F134,-$B134+IF($L134,1,0),0)*
    (VLOOKUP(SUBSTITUTE(SUBSTITUTE(F$1,"standard",""),"|Float","")&amp;"인게임누적곱배수",ChapterTable!$S:$T,2,0)^D134
    +VLOOKUP(SUBSTITUTE(SUBSTITUTE(F$1,"standard",""),"|Float","")&amp;"인게임누적합배수",ChapterTable!$S:$T,2,0)*D134)
  )
  )
  )
)</f>
        <v>270</v>
      </c>
      <c r="G134" t="s">
        <v>76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9.8000000000000007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IF(OR($L135=TRUE,$A135=0,MOD($A135,ChapterTable!$S$20)&lt;&gt;0),
MAX(0,INT(($B135+ChapterTable!$Q$26+VLOOKUP(SUBSTITUTE(C$1,"성장단계","")&amp;"단계오프셋",ChapterTable!$S:$T,2,0))/ChapterTable!$Q$23)),
MAX(0,INT(($B135+ChapterTable!$S$26+VLOOKUP(SUBSTITUTE(C$1,"성장단계","")&amp;"보스단계오프셋",ChapterTable!$S:$T,2,0))/ChapterTable!$S$23)))</f>
        <v>0</v>
      </c>
      <c r="D135">
        <f>IF(OR($L135=TRUE,$A135=0,MOD($A135,ChapterTable!$S$20)&lt;&gt;0),
MAX(0,INT(($B135+ChapterTable!$Q$26+VLOOKUP(SUBSTITUTE(D$1,"성장단계","")&amp;"단계오프셋",ChapterTable!$S:$T,2,0))/ChapterTable!$Q$23)),
MAX(0,INT(($B135+ChapterTable!$S$26+VLOOKUP(SUBSTITUTE(D$1,"성장단계","")&amp;"보스단계오프셋",ChapterTable!$S:$T,2,0))/ChapterTable!$S$23)))</f>
        <v>0</v>
      </c>
      <c r="E135" s="1">
        <f ca="1">IF(AND($A135=0,$B135=1),
    VLOOKUP(1,ChapterTable!$1:$1048576,MATCH("최종"&amp;SUBSTITUTE(SUBSTITUTE(E$1,"standard",""),"|Float",""),ChapterTable!$1:$1,0),0)*ChapterTable!$Q$17,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VLOOKUP($A135-ChapterTable!$Q$11,ChapterTable!$1:$1048576,MATCH("최종"&amp;SUBSTITUTE(SUBSTITUTE(E$1,"standard",""),"|Float",""),ChapterTable!$1:$1,0),0)*ChapterTable!$Q$14
    ),
  OFFSET(E135,-$B135+IF($L135,1,0),0)*
    (VLOOKUP(SUBSTITUTE(SUBSTITUTE(E$1,"standard",""),"|Float","")&amp;"인게임누적곱배수",ChapterTable!$S:$T,2,0)^C135
    +VLOOKUP(SUBSTITUTE(SUBSTITUTE(E$1,"standard",""),"|Float","")&amp;"인게임누적합배수",ChapterTable!$S:$T,2,0)*C135)
  )
  )
  )
)</f>
        <v>405</v>
      </c>
      <c r="F135" s="1">
        <f ca="1">IF(AND($A135=0,$B135=1),
    VLOOKUP(1,ChapterTable!$1:$1048576,MATCH("최종"&amp;SUBSTITUTE(SUBSTITUTE(F$1,"standard",""),"|Float",""),ChapterTable!$1:$1,0),0)*ChapterTable!$Q$17,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VLOOKUP($A135-ChapterTable!$Q$11,ChapterTable!$1:$1048576,MATCH("최종"&amp;SUBSTITUTE(SUBSTITUTE(F$1,"standard",""),"|Float",""),ChapterTable!$1:$1,0),0)*ChapterTable!$Q$14
    ),
  OFFSET(F135,-$B135+IF($L135,1,0),0)*
    (VLOOKUP(SUBSTITUTE(SUBSTITUTE(F$1,"standard",""),"|Float","")&amp;"인게임누적곱배수",ChapterTable!$S:$T,2,0)^D135
    +VLOOKUP(SUBSTITUTE(SUBSTITUTE(F$1,"standard",""),"|Float","")&amp;"인게임누적합배수",ChapterTable!$S:$T,2,0)*D135)
  )
  )
  )
)</f>
        <v>225</v>
      </c>
      <c r="G135" t="s">
        <v>76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9.8000000000000007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IF(OR($L136=TRUE,$A136=0,MOD($A136,ChapterTable!$S$20)&lt;&gt;0),
MAX(0,INT(($B136+ChapterTable!$Q$26+VLOOKUP(SUBSTITUTE(C$1,"성장단계","")&amp;"단계오프셋",ChapterTable!$S:$T,2,0))/ChapterTable!$Q$23)),
MAX(0,INT(($B136+ChapterTable!$S$26+VLOOKUP(SUBSTITUTE(C$1,"성장단계","")&amp;"보스단계오프셋",ChapterTable!$S:$T,2,0))/ChapterTable!$S$23)))</f>
        <v>0</v>
      </c>
      <c r="D136">
        <f>IF(OR($L136=TRUE,$A136=0,MOD($A136,ChapterTable!$S$20)&lt;&gt;0),
MAX(0,INT(($B136+ChapterTable!$Q$26+VLOOKUP(SUBSTITUTE(D$1,"성장단계","")&amp;"단계오프셋",ChapterTable!$S:$T,2,0))/ChapterTable!$Q$23)),
MAX(0,INT(($B136+ChapterTable!$S$26+VLOOKUP(SUBSTITUTE(D$1,"성장단계","")&amp;"보스단계오프셋",ChapterTable!$S:$T,2,0))/ChapterTable!$S$23)))</f>
        <v>0</v>
      </c>
      <c r="E136" s="1">
        <f ca="1">IF(AND($A136=0,$B136=1),
    VLOOKUP(1,ChapterTable!$1:$1048576,MATCH("최종"&amp;SUBSTITUTE(SUBSTITUTE(E$1,"standard",""),"|Float",""),ChapterTable!$1:$1,0),0)*ChapterTable!$Q$17,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VLOOKUP($A136-ChapterTable!$Q$11,ChapterTable!$1:$1048576,MATCH("최종"&amp;SUBSTITUTE(SUBSTITUTE(E$1,"standard",""),"|Float",""),ChapterTable!$1:$1,0),0)*ChapterTable!$Q$14
    ),
  OFFSET(E136,-$B136+IF($L136,1,0),0)*
    (VLOOKUP(SUBSTITUTE(SUBSTITUTE(E$1,"standard",""),"|Float","")&amp;"인게임누적곱배수",ChapterTable!$S:$T,2,0)^C136
    +VLOOKUP(SUBSTITUTE(SUBSTITUTE(E$1,"standard",""),"|Float","")&amp;"인게임누적합배수",ChapterTable!$S:$T,2,0)*C136)
  )
  )
  )
)</f>
        <v>405</v>
      </c>
      <c r="F136" s="1">
        <f ca="1">IF(AND($A136=0,$B136=1),
    VLOOKUP(1,ChapterTable!$1:$1048576,MATCH("최종"&amp;SUBSTITUTE(SUBSTITUTE(F$1,"standard",""),"|Float",""),ChapterTable!$1:$1,0),0)*ChapterTable!$Q$17,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VLOOKUP($A136-ChapterTable!$Q$11,ChapterTable!$1:$1048576,MATCH("최종"&amp;SUBSTITUTE(SUBSTITUTE(F$1,"standard",""),"|Float",""),ChapterTable!$1:$1,0),0)*ChapterTable!$Q$14
    ),
  OFFSET(F136,-$B136+IF($L136,1,0),0)*
    (VLOOKUP(SUBSTITUTE(SUBSTITUTE(F$1,"standard",""),"|Float","")&amp;"인게임누적곱배수",ChapterTable!$S:$T,2,0)^D136
    +VLOOKUP(SUBSTITUTE(SUBSTITUTE(F$1,"standard",""),"|Float","")&amp;"인게임누적합배수",ChapterTable!$S:$T,2,0)*D136)
  )
  )
  )
)</f>
        <v>225</v>
      </c>
      <c r="G136" t="s">
        <v>76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9.8000000000000007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IF(OR($L137=TRUE,$A137=0,MOD($A137,ChapterTable!$S$20)&lt;&gt;0),
MAX(0,INT(($B137+ChapterTable!$Q$26+VLOOKUP(SUBSTITUTE(C$1,"성장단계","")&amp;"단계오프셋",ChapterTable!$S:$T,2,0))/ChapterTable!$Q$23)),
MAX(0,INT(($B137+ChapterTable!$S$26+VLOOKUP(SUBSTITUTE(C$1,"성장단계","")&amp;"보스단계오프셋",ChapterTable!$S:$T,2,0))/ChapterTable!$S$23)))</f>
        <v>0</v>
      </c>
      <c r="D137">
        <f>IF(OR($L137=TRUE,$A137=0,MOD($A137,ChapterTable!$S$20)&lt;&gt;0),
MAX(0,INT(($B137+ChapterTable!$Q$26+VLOOKUP(SUBSTITUTE(D$1,"성장단계","")&amp;"단계오프셋",ChapterTable!$S:$T,2,0))/ChapterTable!$Q$23)),
MAX(0,INT(($B137+ChapterTable!$S$26+VLOOKUP(SUBSTITUTE(D$1,"성장단계","")&amp;"보스단계오프셋",ChapterTable!$S:$T,2,0))/ChapterTable!$S$23)))</f>
        <v>0</v>
      </c>
      <c r="E137" s="1">
        <f ca="1">IF(AND($A137=0,$B137=1),
    VLOOKUP(1,ChapterTable!$1:$1048576,MATCH("최종"&amp;SUBSTITUTE(SUBSTITUTE(E$1,"standard",""),"|Float",""),ChapterTable!$1:$1,0),0)*ChapterTable!$Q$17,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VLOOKUP($A137-ChapterTable!$Q$11,ChapterTable!$1:$1048576,MATCH("최종"&amp;SUBSTITUTE(SUBSTITUTE(E$1,"standard",""),"|Float",""),ChapterTable!$1:$1,0),0)*ChapterTable!$Q$14
    ),
  OFFSET(E137,-$B137+IF($L137,1,0),0)*
    (VLOOKUP(SUBSTITUTE(SUBSTITUTE(E$1,"standard",""),"|Float","")&amp;"인게임누적곱배수",ChapterTable!$S:$T,2,0)^C137
    +VLOOKUP(SUBSTITUTE(SUBSTITUTE(E$1,"standard",""),"|Float","")&amp;"인게임누적합배수",ChapterTable!$S:$T,2,0)*C137)
  )
  )
  )
)</f>
        <v>405</v>
      </c>
      <c r="F137" s="1">
        <f ca="1">IF(AND($A137=0,$B137=1),
    VLOOKUP(1,ChapterTable!$1:$1048576,MATCH("최종"&amp;SUBSTITUTE(SUBSTITUTE(F$1,"standard",""),"|Float",""),ChapterTable!$1:$1,0),0)*ChapterTable!$Q$17,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VLOOKUP($A137-ChapterTable!$Q$11,ChapterTable!$1:$1048576,MATCH("최종"&amp;SUBSTITUTE(SUBSTITUTE(F$1,"standard",""),"|Float",""),ChapterTable!$1:$1,0),0)*ChapterTable!$Q$14
    ),
  OFFSET(F137,-$B137+IF($L137,1,0),0)*
    (VLOOKUP(SUBSTITUTE(SUBSTITUTE(F$1,"standard",""),"|Float","")&amp;"인게임누적곱배수",ChapterTable!$S:$T,2,0)^D137
    +VLOOKUP(SUBSTITUTE(SUBSTITUTE(F$1,"standard",""),"|Float","")&amp;"인게임누적합배수",ChapterTable!$S:$T,2,0)*D137)
  )
  )
  )
)</f>
        <v>225</v>
      </c>
      <c r="G137" t="s">
        <v>76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9.8000000000000007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IF(OR($L138=TRUE,$A138=0,MOD($A138,ChapterTable!$S$20)&lt;&gt;0),
MAX(0,INT(($B138+ChapterTable!$Q$26+VLOOKUP(SUBSTITUTE(C$1,"성장단계","")&amp;"단계오프셋",ChapterTable!$S:$T,2,0))/ChapterTable!$Q$23)),
MAX(0,INT(($B138+ChapterTable!$S$26+VLOOKUP(SUBSTITUTE(C$1,"성장단계","")&amp;"보스단계오프셋",ChapterTable!$S:$T,2,0))/ChapterTable!$S$23)))</f>
        <v>0</v>
      </c>
      <c r="D138">
        <f>IF(OR($L138=TRUE,$A138=0,MOD($A138,ChapterTable!$S$20)&lt;&gt;0),
MAX(0,INT(($B138+ChapterTable!$Q$26+VLOOKUP(SUBSTITUTE(D$1,"성장단계","")&amp;"단계오프셋",ChapterTable!$S:$T,2,0))/ChapterTable!$Q$23)),
MAX(0,INT(($B138+ChapterTable!$S$26+VLOOKUP(SUBSTITUTE(D$1,"성장단계","")&amp;"보스단계오프셋",ChapterTable!$S:$T,2,0))/ChapterTable!$S$23)))</f>
        <v>0</v>
      </c>
      <c r="E138" s="1">
        <f ca="1">IF(AND($A138=0,$B138=1),
    VLOOKUP(1,ChapterTable!$1:$1048576,MATCH("최종"&amp;SUBSTITUTE(SUBSTITUTE(E$1,"standard",""),"|Float",""),ChapterTable!$1:$1,0),0)*ChapterTable!$Q$17,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VLOOKUP($A138-ChapterTable!$Q$11,ChapterTable!$1:$1048576,MATCH("최종"&amp;SUBSTITUTE(SUBSTITUTE(E$1,"standard",""),"|Float",""),ChapterTable!$1:$1,0),0)*ChapterTable!$Q$14
    ),
  OFFSET(E138,-$B138+IF($L138,1,0),0)*
    (VLOOKUP(SUBSTITUTE(SUBSTITUTE(E$1,"standard",""),"|Float","")&amp;"인게임누적곱배수",ChapterTable!$S:$T,2,0)^C138
    +VLOOKUP(SUBSTITUTE(SUBSTITUTE(E$1,"standard",""),"|Float","")&amp;"인게임누적합배수",ChapterTable!$S:$T,2,0)*C138)
  )
  )
  )
)</f>
        <v>405</v>
      </c>
      <c r="F138" s="1">
        <f ca="1">IF(AND($A138=0,$B138=1),
    VLOOKUP(1,ChapterTable!$1:$1048576,MATCH("최종"&amp;SUBSTITUTE(SUBSTITUTE(F$1,"standard",""),"|Float",""),ChapterTable!$1:$1,0),0)*ChapterTable!$Q$17,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VLOOKUP($A138-ChapterTable!$Q$11,ChapterTable!$1:$1048576,MATCH("최종"&amp;SUBSTITUTE(SUBSTITUTE(F$1,"standard",""),"|Float",""),ChapterTable!$1:$1,0),0)*ChapterTable!$Q$14
    ),
  OFFSET(F138,-$B138+IF($L138,1,0),0)*
    (VLOOKUP(SUBSTITUTE(SUBSTITUTE(F$1,"standard",""),"|Float","")&amp;"인게임누적곱배수",ChapterTable!$S:$T,2,0)^D138
    +VLOOKUP(SUBSTITUTE(SUBSTITUTE(F$1,"standard",""),"|Float","")&amp;"인게임누적합배수",ChapterTable!$S:$T,2,0)*D138)
  )
  )
  )
)</f>
        <v>225</v>
      </c>
      <c r="G138" t="s">
        <v>76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9.8000000000000007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IF(OR($L139=TRUE,$A139=0,MOD($A139,ChapterTable!$S$20)&lt;&gt;0),
MAX(0,INT(($B139+ChapterTable!$Q$26+VLOOKUP(SUBSTITUTE(C$1,"성장단계","")&amp;"단계오프셋",ChapterTable!$S:$T,2,0))/ChapterTable!$Q$23)),
MAX(0,INT(($B139+ChapterTable!$S$26+VLOOKUP(SUBSTITUTE(C$1,"성장단계","")&amp;"보스단계오프셋",ChapterTable!$S:$T,2,0))/ChapterTable!$S$23)))</f>
        <v>0</v>
      </c>
      <c r="D139">
        <f>IF(OR($L139=TRUE,$A139=0,MOD($A139,ChapterTable!$S$20)&lt;&gt;0),
MAX(0,INT(($B139+ChapterTable!$Q$26+VLOOKUP(SUBSTITUTE(D$1,"성장단계","")&amp;"단계오프셋",ChapterTable!$S:$T,2,0))/ChapterTable!$Q$23)),
MAX(0,INT(($B139+ChapterTable!$S$26+VLOOKUP(SUBSTITUTE(D$1,"성장단계","")&amp;"보스단계오프셋",ChapterTable!$S:$T,2,0))/ChapterTable!$S$23)))</f>
        <v>0</v>
      </c>
      <c r="E139" s="1">
        <f ca="1">IF(AND($A139=0,$B139=1),
    VLOOKUP(1,ChapterTable!$1:$1048576,MATCH("최종"&amp;SUBSTITUTE(SUBSTITUTE(E$1,"standard",""),"|Float",""),ChapterTable!$1:$1,0),0)*ChapterTable!$Q$17,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VLOOKUP($A139-ChapterTable!$Q$11,ChapterTable!$1:$1048576,MATCH("최종"&amp;SUBSTITUTE(SUBSTITUTE(E$1,"standard",""),"|Float",""),ChapterTable!$1:$1,0),0)*ChapterTable!$Q$14
    ),
  OFFSET(E139,-$B139+IF($L139,1,0),0)*
    (VLOOKUP(SUBSTITUTE(SUBSTITUTE(E$1,"standard",""),"|Float","")&amp;"인게임누적곱배수",ChapterTable!$S:$T,2,0)^C139
    +VLOOKUP(SUBSTITUTE(SUBSTITUTE(E$1,"standard",""),"|Float","")&amp;"인게임누적합배수",ChapterTable!$S:$T,2,0)*C139)
  )
  )
  )
)</f>
        <v>405</v>
      </c>
      <c r="F139" s="1">
        <f ca="1">IF(AND($A139=0,$B139=1),
    VLOOKUP(1,ChapterTable!$1:$1048576,MATCH("최종"&amp;SUBSTITUTE(SUBSTITUTE(F$1,"standard",""),"|Float",""),ChapterTable!$1:$1,0),0)*ChapterTable!$Q$17,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VLOOKUP($A139-ChapterTable!$Q$11,ChapterTable!$1:$1048576,MATCH("최종"&amp;SUBSTITUTE(SUBSTITUTE(F$1,"standard",""),"|Float",""),ChapterTable!$1:$1,0),0)*ChapterTable!$Q$14
    ),
  OFFSET(F139,-$B139+IF($L139,1,0),0)*
    (VLOOKUP(SUBSTITUTE(SUBSTITUTE(F$1,"standard",""),"|Float","")&amp;"인게임누적곱배수",ChapterTable!$S:$T,2,0)^D139
    +VLOOKUP(SUBSTITUTE(SUBSTITUTE(F$1,"standard",""),"|Float","")&amp;"인게임누적합배수",ChapterTable!$S:$T,2,0)*D139)
  )
  )
  )
)</f>
        <v>225</v>
      </c>
      <c r="G139" t="s">
        <v>76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9.8000000000000007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IF(OR($L140=TRUE,$A140=0,MOD($A140,ChapterTable!$S$20)&lt;&gt;0),
MAX(0,INT(($B140+ChapterTable!$Q$26+VLOOKUP(SUBSTITUTE(C$1,"성장단계","")&amp;"단계오프셋",ChapterTable!$S:$T,2,0))/ChapterTable!$Q$23)),
MAX(0,INT(($B140+ChapterTable!$S$26+VLOOKUP(SUBSTITUTE(C$1,"성장단계","")&amp;"보스단계오프셋",ChapterTable!$S:$T,2,0))/ChapterTable!$S$23)))</f>
        <v>0</v>
      </c>
      <c r="D140">
        <f>IF(OR($L140=TRUE,$A140=0,MOD($A140,ChapterTable!$S$20)&lt;&gt;0),
MAX(0,INT(($B140+ChapterTable!$Q$26+VLOOKUP(SUBSTITUTE(D$1,"성장단계","")&amp;"단계오프셋",ChapterTable!$S:$T,2,0))/ChapterTable!$Q$23)),
MAX(0,INT(($B140+ChapterTable!$S$26+VLOOKUP(SUBSTITUTE(D$1,"성장단계","")&amp;"보스단계오프셋",ChapterTable!$S:$T,2,0))/ChapterTable!$S$23)))</f>
        <v>0</v>
      </c>
      <c r="E140" s="1">
        <f ca="1">IF(AND($A140=0,$B140=1),
    VLOOKUP(1,ChapterTable!$1:$1048576,MATCH("최종"&amp;SUBSTITUTE(SUBSTITUTE(E$1,"standard",""),"|Float",""),ChapterTable!$1:$1,0),0)*ChapterTable!$Q$17,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VLOOKUP($A140-ChapterTable!$Q$11,ChapterTable!$1:$1048576,MATCH("최종"&amp;SUBSTITUTE(SUBSTITUTE(E$1,"standard",""),"|Float",""),ChapterTable!$1:$1,0),0)*ChapterTable!$Q$14
    ),
  OFFSET(E140,-$B140+IF($L140,1,0),0)*
    (VLOOKUP(SUBSTITUTE(SUBSTITUTE(E$1,"standard",""),"|Float","")&amp;"인게임누적곱배수",ChapterTable!$S:$T,2,0)^C140
    +VLOOKUP(SUBSTITUTE(SUBSTITUTE(E$1,"standard",""),"|Float","")&amp;"인게임누적합배수",ChapterTable!$S:$T,2,0)*C140)
  )
  )
  )
)</f>
        <v>405</v>
      </c>
      <c r="F140" s="1">
        <f ca="1">IF(AND($A140=0,$B140=1),
    VLOOKUP(1,ChapterTable!$1:$1048576,MATCH("최종"&amp;SUBSTITUTE(SUBSTITUTE(F$1,"standard",""),"|Float",""),ChapterTable!$1:$1,0),0)*ChapterTable!$Q$17,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VLOOKUP($A140-ChapterTable!$Q$11,ChapterTable!$1:$1048576,MATCH("최종"&amp;SUBSTITUTE(SUBSTITUTE(F$1,"standard",""),"|Float",""),ChapterTable!$1:$1,0),0)*ChapterTable!$Q$14
    ),
  OFFSET(F140,-$B140+IF($L140,1,0),0)*
    (VLOOKUP(SUBSTITUTE(SUBSTITUTE(F$1,"standard",""),"|Float","")&amp;"인게임누적곱배수",ChapterTable!$S:$T,2,0)^D140
    +VLOOKUP(SUBSTITUTE(SUBSTITUTE(F$1,"standard",""),"|Float","")&amp;"인게임누적합배수",ChapterTable!$S:$T,2,0)*D140)
  )
  )
  )
)</f>
        <v>225</v>
      </c>
      <c r="G140" t="s">
        <v>76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9.8000000000000007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IF(OR($L141=TRUE,$A141=0,MOD($A141,ChapterTable!$S$20)&lt;&gt;0),
MAX(0,INT(($B141+ChapterTable!$Q$26+VLOOKUP(SUBSTITUTE(C$1,"성장단계","")&amp;"단계오프셋",ChapterTable!$S:$T,2,0))/ChapterTable!$Q$23)),
MAX(0,INT(($B141+ChapterTable!$S$26+VLOOKUP(SUBSTITUTE(C$1,"성장단계","")&amp;"보스단계오프셋",ChapterTable!$S:$T,2,0))/ChapterTable!$S$23)))</f>
        <v>1</v>
      </c>
      <c r="D141">
        <f>IF(OR($L141=TRUE,$A141=0,MOD($A141,ChapterTable!$S$20)&lt;&gt;0),
MAX(0,INT(($B141+ChapterTable!$Q$26+VLOOKUP(SUBSTITUTE(D$1,"성장단계","")&amp;"단계오프셋",ChapterTable!$S:$T,2,0))/ChapterTable!$Q$23)),
MAX(0,INT(($B141+ChapterTable!$S$26+VLOOKUP(SUBSTITUTE(D$1,"성장단계","")&amp;"보스단계오프셋",ChapterTable!$S:$T,2,0))/ChapterTable!$S$23)))</f>
        <v>0</v>
      </c>
      <c r="E141" s="1">
        <f ca="1">IF(AND($A141=0,$B141=1),
    VLOOKUP(1,ChapterTable!$1:$1048576,MATCH("최종"&amp;SUBSTITUTE(SUBSTITUTE(E$1,"standard",""),"|Float",""),ChapterTable!$1:$1,0),0)*ChapterTable!$Q$17,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VLOOKUP($A141-ChapterTable!$Q$11,ChapterTable!$1:$1048576,MATCH("최종"&amp;SUBSTITUTE(SUBSTITUTE(E$1,"standard",""),"|Float",""),ChapterTable!$1:$1,0),0)*ChapterTable!$Q$14
    ),
  OFFSET(E141,-$B141+IF($L141,1,0),0)*
    (VLOOKUP(SUBSTITUTE(SUBSTITUTE(E$1,"standard",""),"|Float","")&amp;"인게임누적곱배수",ChapterTable!$S:$T,2,0)^C141
    +VLOOKUP(SUBSTITUTE(SUBSTITUTE(E$1,"standard",""),"|Float","")&amp;"인게임누적합배수",ChapterTable!$S:$T,2,0)*C141)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VLOOKUP(1,ChapterTable!$1:$1048576,MATCH("최종"&amp;SUBSTITUTE(SUBSTITUTE(F$1,"standard",""),"|Float",""),ChapterTable!$1:$1,0),0)*ChapterTable!$Q$17,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VLOOKUP($A141-ChapterTable!$Q$11,ChapterTable!$1:$1048576,MATCH("최종"&amp;SUBSTITUTE(SUBSTITUTE(F$1,"standard",""),"|Float",""),ChapterTable!$1:$1,0),0)*ChapterTable!$Q$14
    ),
  OFFSET(F141,-$B141+IF($L141,1,0),0)*
    (VLOOKUP(SUBSTITUTE(SUBSTITUTE(F$1,"standard",""),"|Float","")&amp;"인게임누적곱배수",ChapterTable!$S:$T,2,0)^D141
    +VLOOKUP(SUBSTITUTE(SUBSTITUTE(F$1,"standard",""),"|Float","")&amp;"인게임누적합배수",ChapterTable!$S:$T,2,0)*D141)
  )
  )
  )
)</f>
        <v>225</v>
      </c>
      <c r="G141" t="s">
        <v>76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9.8000000000000007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IF(OR($L142=TRUE,$A142=0,MOD($A142,ChapterTable!$S$20)&lt;&gt;0),
MAX(0,INT(($B142+ChapterTable!$Q$26+VLOOKUP(SUBSTITUTE(C$1,"성장단계","")&amp;"단계오프셋",ChapterTable!$S:$T,2,0))/ChapterTable!$Q$23)),
MAX(0,INT(($B142+ChapterTable!$S$26+VLOOKUP(SUBSTITUTE(C$1,"성장단계","")&amp;"보스단계오프셋",ChapterTable!$S:$T,2,0))/ChapterTable!$S$23)))</f>
        <v>1</v>
      </c>
      <c r="D142">
        <f>IF(OR($L142=TRUE,$A142=0,MOD($A142,ChapterTable!$S$20)&lt;&gt;0),
MAX(0,INT(($B142+ChapterTable!$Q$26+VLOOKUP(SUBSTITUTE(D$1,"성장단계","")&amp;"단계오프셋",ChapterTable!$S:$T,2,0))/ChapterTable!$Q$23)),
MAX(0,INT(($B142+ChapterTable!$S$26+VLOOKUP(SUBSTITUTE(D$1,"성장단계","")&amp;"보스단계오프셋",ChapterTable!$S:$T,2,0))/ChapterTable!$S$23)))</f>
        <v>0</v>
      </c>
      <c r="E142" s="1">
        <f ca="1">IF(AND($A142=0,$B142=1),
    VLOOKUP(1,ChapterTable!$1:$1048576,MATCH("최종"&amp;SUBSTITUTE(SUBSTITUTE(E$1,"standard",""),"|Float",""),ChapterTable!$1:$1,0),0)*ChapterTable!$Q$17,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VLOOKUP($A142-ChapterTable!$Q$11,ChapterTable!$1:$1048576,MATCH("최종"&amp;SUBSTITUTE(SUBSTITUTE(E$1,"standard",""),"|Float",""),ChapterTable!$1:$1,0),0)*ChapterTable!$Q$14
    ),
  OFFSET(E142,-$B142+IF($L142,1,0),0)*
    (VLOOKUP(SUBSTITUTE(SUBSTITUTE(E$1,"standard",""),"|Float","")&amp;"인게임누적곱배수",ChapterTable!$S:$T,2,0)^C142
    +VLOOKUP(SUBSTITUTE(SUBSTITUTE(E$1,"standard",""),"|Float","")&amp;"인게임누적합배수",ChapterTable!$S:$T,2,0)*C142)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VLOOKUP(1,ChapterTable!$1:$1048576,MATCH("최종"&amp;SUBSTITUTE(SUBSTITUTE(F$1,"standard",""),"|Float",""),ChapterTable!$1:$1,0),0)*ChapterTable!$Q$17,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VLOOKUP($A142-ChapterTable!$Q$11,ChapterTable!$1:$1048576,MATCH("최종"&amp;SUBSTITUTE(SUBSTITUTE(F$1,"standard",""),"|Float",""),ChapterTable!$1:$1,0),0)*ChapterTable!$Q$14
    ),
  OFFSET(F142,-$B142+IF($L142,1,0),0)*
    (VLOOKUP(SUBSTITUTE(SUBSTITUTE(F$1,"standard",""),"|Float","")&amp;"인게임누적곱배수",ChapterTable!$S:$T,2,0)^D142
    +VLOOKUP(SUBSTITUTE(SUBSTITUTE(F$1,"standard",""),"|Float","")&amp;"인게임누적합배수",ChapterTable!$S:$T,2,0)*D142)
  )
  )
  )
)</f>
        <v>225</v>
      </c>
      <c r="G142" t="s">
        <v>76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9.8000000000000007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IF(OR($L143=TRUE,$A143=0,MOD($A143,ChapterTable!$S$20)&lt;&gt;0),
MAX(0,INT(($B143+ChapterTable!$Q$26+VLOOKUP(SUBSTITUTE(C$1,"성장단계","")&amp;"단계오프셋",ChapterTable!$S:$T,2,0))/ChapterTable!$Q$23)),
MAX(0,INT(($B143+ChapterTable!$S$26+VLOOKUP(SUBSTITUTE(C$1,"성장단계","")&amp;"보스단계오프셋",ChapterTable!$S:$T,2,0))/ChapterTable!$S$23)))</f>
        <v>1</v>
      </c>
      <c r="D143">
        <f>IF(OR($L143=TRUE,$A143=0,MOD($A143,ChapterTable!$S$20)&lt;&gt;0),
MAX(0,INT(($B143+ChapterTable!$Q$26+VLOOKUP(SUBSTITUTE(D$1,"성장단계","")&amp;"단계오프셋",ChapterTable!$S:$T,2,0))/ChapterTable!$Q$23)),
MAX(0,INT(($B143+ChapterTable!$S$26+VLOOKUP(SUBSTITUTE(D$1,"성장단계","")&amp;"보스단계오프셋",ChapterTable!$S:$T,2,0))/ChapterTable!$S$23)))</f>
        <v>0</v>
      </c>
      <c r="E143" s="1">
        <f ca="1">IF(AND($A143=0,$B143=1),
    VLOOKUP(1,ChapterTable!$1:$1048576,MATCH("최종"&amp;SUBSTITUTE(SUBSTITUTE(E$1,"standard",""),"|Float",""),ChapterTable!$1:$1,0),0)*ChapterTable!$Q$17,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VLOOKUP($A143-ChapterTable!$Q$11,ChapterTable!$1:$1048576,MATCH("최종"&amp;SUBSTITUTE(SUBSTITUTE(E$1,"standard",""),"|Float",""),ChapterTable!$1:$1,0),0)*ChapterTable!$Q$14
    ),
  OFFSET(E143,-$B143+IF($L143,1,0),0)*
    (VLOOKUP(SUBSTITUTE(SUBSTITUTE(E$1,"standard",""),"|Float","")&amp;"인게임누적곱배수",ChapterTable!$S:$T,2,0)^C143
    +VLOOKUP(SUBSTITUTE(SUBSTITUTE(E$1,"standard",""),"|Float","")&amp;"인게임누적합배수",ChapterTable!$S:$T,2,0)*C143)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VLOOKUP(1,ChapterTable!$1:$1048576,MATCH("최종"&amp;SUBSTITUTE(SUBSTITUTE(F$1,"standard",""),"|Float",""),ChapterTable!$1:$1,0),0)*ChapterTable!$Q$17,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VLOOKUP($A143-ChapterTable!$Q$11,ChapterTable!$1:$1048576,MATCH("최종"&amp;SUBSTITUTE(SUBSTITUTE(F$1,"standard",""),"|Float",""),ChapterTable!$1:$1,0),0)*ChapterTable!$Q$14
    ),
  OFFSET(F143,-$B143+IF($L143,1,0),0)*
    (VLOOKUP(SUBSTITUTE(SUBSTITUTE(F$1,"standard",""),"|Float","")&amp;"인게임누적곱배수",ChapterTable!$S:$T,2,0)^D143
    +VLOOKUP(SUBSTITUTE(SUBSTITUTE(F$1,"standard",""),"|Float","")&amp;"인게임누적합배수",ChapterTable!$S:$T,2,0)*D143)
  )
  )
  )
)</f>
        <v>225</v>
      </c>
      <c r="G143" t="s">
        <v>76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9.8000000000000007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IF(OR($L144=TRUE,$A144=0,MOD($A144,ChapterTable!$S$20)&lt;&gt;0),
MAX(0,INT(($B144+ChapterTable!$Q$26+VLOOKUP(SUBSTITUTE(C$1,"성장단계","")&amp;"단계오프셋",ChapterTable!$S:$T,2,0))/ChapterTable!$Q$23)),
MAX(0,INT(($B144+ChapterTable!$S$26+VLOOKUP(SUBSTITUTE(C$1,"성장단계","")&amp;"보스단계오프셋",ChapterTable!$S:$T,2,0))/ChapterTable!$S$23)))</f>
        <v>1</v>
      </c>
      <c r="D144">
        <f>IF(OR($L144=TRUE,$A144=0,MOD($A144,ChapterTable!$S$20)&lt;&gt;0),
MAX(0,INT(($B144+ChapterTable!$Q$26+VLOOKUP(SUBSTITUTE(D$1,"성장단계","")&amp;"단계오프셋",ChapterTable!$S:$T,2,0))/ChapterTable!$Q$23)),
MAX(0,INT(($B144+ChapterTable!$S$26+VLOOKUP(SUBSTITUTE(D$1,"성장단계","")&amp;"보스단계오프셋",ChapterTable!$S:$T,2,0))/ChapterTable!$S$23)))</f>
        <v>0</v>
      </c>
      <c r="E144" s="1">
        <f ca="1">IF(AND($A144=0,$B144=1),
    VLOOKUP(1,ChapterTable!$1:$1048576,MATCH("최종"&amp;SUBSTITUTE(SUBSTITUTE(E$1,"standard",""),"|Float",""),ChapterTable!$1:$1,0),0)*ChapterTable!$Q$17,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VLOOKUP($A144-ChapterTable!$Q$11,ChapterTable!$1:$1048576,MATCH("최종"&amp;SUBSTITUTE(SUBSTITUTE(E$1,"standard",""),"|Float",""),ChapterTable!$1:$1,0),0)*ChapterTable!$Q$14
    ),
  OFFSET(E144,-$B144+IF($L144,1,0),0)*
    (VLOOKUP(SUBSTITUTE(SUBSTITUTE(E$1,"standard",""),"|Float","")&amp;"인게임누적곱배수",ChapterTable!$S:$T,2,0)^C144
    +VLOOKUP(SUBSTITUTE(SUBSTITUTE(E$1,"standard",""),"|Float","")&amp;"인게임누적합배수",ChapterTable!$S:$T,2,0)*C144)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VLOOKUP(1,ChapterTable!$1:$1048576,MATCH("최종"&amp;SUBSTITUTE(SUBSTITUTE(F$1,"standard",""),"|Float",""),ChapterTable!$1:$1,0),0)*ChapterTable!$Q$17,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VLOOKUP($A144-ChapterTable!$Q$11,ChapterTable!$1:$1048576,MATCH("최종"&amp;SUBSTITUTE(SUBSTITUTE(F$1,"standard",""),"|Float",""),ChapterTable!$1:$1,0),0)*ChapterTable!$Q$14
    ),
  OFFSET(F144,-$B144+IF($L144,1,0),0)*
    (VLOOKUP(SUBSTITUTE(SUBSTITUTE(F$1,"standard",""),"|Float","")&amp;"인게임누적곱배수",ChapterTable!$S:$T,2,0)^D144
    +VLOOKUP(SUBSTITUTE(SUBSTITUTE(F$1,"standard",""),"|Float","")&amp;"인게임누적합배수",ChapterTable!$S:$T,2,0)*D144)
  )
  )
  )
)</f>
        <v>225</v>
      </c>
      <c r="G144" t="s">
        <v>76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9.8000000000000007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IF(OR($L145=TRUE,$A145=0,MOD($A145,ChapterTable!$S$20)&lt;&gt;0),
MAX(0,INT(($B145+ChapterTable!$Q$26+VLOOKUP(SUBSTITUTE(C$1,"성장단계","")&amp;"단계오프셋",ChapterTable!$S:$T,2,0))/ChapterTable!$Q$23)),
MAX(0,INT(($B145+ChapterTable!$S$26+VLOOKUP(SUBSTITUTE(C$1,"성장단계","")&amp;"보스단계오프셋",ChapterTable!$S:$T,2,0))/ChapterTable!$S$23)))</f>
        <v>1</v>
      </c>
      <c r="D145">
        <f>IF(OR($L145=TRUE,$A145=0,MOD($A145,ChapterTable!$S$20)&lt;&gt;0),
MAX(0,INT(($B145+ChapterTable!$Q$26+VLOOKUP(SUBSTITUTE(D$1,"성장단계","")&amp;"단계오프셋",ChapterTable!$S:$T,2,0))/ChapterTable!$Q$23)),
MAX(0,INT(($B145+ChapterTable!$S$26+VLOOKUP(SUBSTITUTE(D$1,"성장단계","")&amp;"보스단계오프셋",ChapterTable!$S:$T,2,0))/ChapterTable!$S$23)))</f>
        <v>0</v>
      </c>
      <c r="E145" s="1">
        <f ca="1">IF(AND($A145=0,$B145=1),
    VLOOKUP(1,ChapterTable!$1:$1048576,MATCH("최종"&amp;SUBSTITUTE(SUBSTITUTE(E$1,"standard",""),"|Float",""),ChapterTable!$1:$1,0),0)*ChapterTable!$Q$17,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VLOOKUP($A145-ChapterTable!$Q$11,ChapterTable!$1:$1048576,MATCH("최종"&amp;SUBSTITUTE(SUBSTITUTE(E$1,"standard",""),"|Float",""),ChapterTable!$1:$1,0),0)*ChapterTable!$Q$14
    ),
  OFFSET(E145,-$B145+IF($L145,1,0),0)*
    (VLOOKUP(SUBSTITUTE(SUBSTITUTE(E$1,"standard",""),"|Float","")&amp;"인게임누적곱배수",ChapterTable!$S:$T,2,0)^C145
    +VLOOKUP(SUBSTITUTE(SUBSTITUTE(E$1,"standard",""),"|Float","")&amp;"인게임누적합배수",ChapterTable!$S:$T,2,0)*C145)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VLOOKUP(1,ChapterTable!$1:$1048576,MATCH("최종"&amp;SUBSTITUTE(SUBSTITUTE(F$1,"standard",""),"|Float",""),ChapterTable!$1:$1,0),0)*ChapterTable!$Q$17,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VLOOKUP($A145-ChapterTable!$Q$11,ChapterTable!$1:$1048576,MATCH("최종"&amp;SUBSTITUTE(SUBSTITUTE(F$1,"standard",""),"|Float",""),ChapterTable!$1:$1,0),0)*ChapterTable!$Q$14
    ),
  OFFSET(F145,-$B145+IF($L145,1,0),0)*
    (VLOOKUP(SUBSTITUTE(SUBSTITUTE(F$1,"standard",""),"|Float","")&amp;"인게임누적곱배수",ChapterTable!$S:$T,2,0)^D145
    +VLOOKUP(SUBSTITUTE(SUBSTITUTE(F$1,"standard",""),"|Float","")&amp;"인게임누적합배수",ChapterTable!$S:$T,2,0)*D145)
  )
  )
  )
)</f>
        <v>225</v>
      </c>
      <c r="G145" t="s">
        <v>76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9.8000000000000007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IF(OR($L146=TRUE,$A146=0,MOD($A146,ChapterTable!$S$20)&lt;&gt;0),
MAX(0,INT(($B146+ChapterTable!$Q$26+VLOOKUP(SUBSTITUTE(C$1,"성장단계","")&amp;"단계오프셋",ChapterTable!$S:$T,2,0))/ChapterTable!$Q$23)),
MAX(0,INT(($B146+ChapterTable!$S$26+VLOOKUP(SUBSTITUTE(C$1,"성장단계","")&amp;"보스단계오프셋",ChapterTable!$S:$T,2,0))/ChapterTable!$S$23)))</f>
        <v>1</v>
      </c>
      <c r="D146">
        <f>IF(OR($L146=TRUE,$A146=0,MOD($A146,ChapterTable!$S$20)&lt;&gt;0),
MAX(0,INT(($B146+ChapterTable!$Q$26+VLOOKUP(SUBSTITUTE(D$1,"성장단계","")&amp;"단계오프셋",ChapterTable!$S:$T,2,0))/ChapterTable!$Q$23)),
MAX(0,INT(($B146+ChapterTable!$S$26+VLOOKUP(SUBSTITUTE(D$1,"성장단계","")&amp;"보스단계오프셋",ChapterTable!$S:$T,2,0))/ChapterTable!$S$23)))</f>
        <v>1</v>
      </c>
      <c r="E146" s="1">
        <f ca="1">IF(AND($A146=0,$B146=1),
    VLOOKUP(1,ChapterTable!$1:$1048576,MATCH("최종"&amp;SUBSTITUTE(SUBSTITUTE(E$1,"standard",""),"|Float",""),ChapterTable!$1:$1,0),0)*ChapterTable!$Q$17,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VLOOKUP($A146-ChapterTable!$Q$11,ChapterTable!$1:$1048576,MATCH("최종"&amp;SUBSTITUTE(SUBSTITUTE(E$1,"standard",""),"|Float",""),ChapterTable!$1:$1,0),0)*ChapterTable!$Q$14
    ),
  OFFSET(E146,-$B146+IF($L146,1,0),0)*
    (VLOOKUP(SUBSTITUTE(SUBSTITUTE(E$1,"standard",""),"|Float","")&amp;"인게임누적곱배수",ChapterTable!$S:$T,2,0)^C146
    +VLOOKUP(SUBSTITUTE(SUBSTITUTE(E$1,"standard",""),"|Float","")&amp;"인게임누적합배수",ChapterTable!$S:$T,2,0)*C146)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VLOOKUP(1,ChapterTable!$1:$1048576,MATCH("최종"&amp;SUBSTITUTE(SUBSTITUTE(F$1,"standard",""),"|Float",""),ChapterTable!$1:$1,0),0)*ChapterTable!$Q$17,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VLOOKUP($A146-ChapterTable!$Q$11,ChapterTable!$1:$1048576,MATCH("최종"&amp;SUBSTITUTE(SUBSTITUTE(F$1,"standard",""),"|Float",""),ChapterTable!$1:$1,0),0)*ChapterTable!$Q$14
    ),
  OFFSET(F146,-$B146+IF($L146,1,0),0)*
    (VLOOKUP(SUBSTITUTE(SUBSTITUTE(F$1,"standard",""),"|Float","")&amp;"인게임누적곱배수",ChapterTable!$S:$T,2,0)^D146
    +VLOOKUP(SUBSTITUTE(SUBSTITUTE(F$1,"standard",""),"|Float","")&amp;"인게임누적합배수",ChapterTable!$S:$T,2,0)*D146)
  )
  )
  )
)</f>
        <v>270</v>
      </c>
      <c r="G146" t="s">
        <v>76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9.8000000000000007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IF(OR($L147=TRUE,$A147=0,MOD($A147,ChapterTable!$S$20)&lt;&gt;0),
MAX(0,INT(($B147+ChapterTable!$Q$26+VLOOKUP(SUBSTITUTE(C$1,"성장단계","")&amp;"단계오프셋",ChapterTable!$S:$T,2,0))/ChapterTable!$Q$23)),
MAX(0,INT(($B147+ChapterTable!$S$26+VLOOKUP(SUBSTITUTE(C$1,"성장단계","")&amp;"보스단계오프셋",ChapterTable!$S:$T,2,0))/ChapterTable!$S$23)))</f>
        <v>1</v>
      </c>
      <c r="D147">
        <f>IF(OR($L147=TRUE,$A147=0,MOD($A147,ChapterTable!$S$20)&lt;&gt;0),
MAX(0,INT(($B147+ChapterTable!$Q$26+VLOOKUP(SUBSTITUTE(D$1,"성장단계","")&amp;"단계오프셋",ChapterTable!$S:$T,2,0))/ChapterTable!$Q$23)),
MAX(0,INT(($B147+ChapterTable!$S$26+VLOOKUP(SUBSTITUTE(D$1,"성장단계","")&amp;"보스단계오프셋",ChapterTable!$S:$T,2,0))/ChapterTable!$S$23)))</f>
        <v>1</v>
      </c>
      <c r="E147" s="1">
        <f ca="1">IF(AND($A147=0,$B147=1),
    VLOOKUP(1,ChapterTable!$1:$1048576,MATCH("최종"&amp;SUBSTITUTE(SUBSTITUTE(E$1,"standard",""),"|Float",""),ChapterTable!$1:$1,0),0)*ChapterTable!$Q$17,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VLOOKUP($A147-ChapterTable!$Q$11,ChapterTable!$1:$1048576,MATCH("최종"&amp;SUBSTITUTE(SUBSTITUTE(E$1,"standard",""),"|Float",""),ChapterTable!$1:$1,0),0)*ChapterTable!$Q$14
    ),
  OFFSET(E147,-$B147+IF($L147,1,0),0)*
    (VLOOKUP(SUBSTITUTE(SUBSTITUTE(E$1,"standard",""),"|Float","")&amp;"인게임누적곱배수",ChapterTable!$S:$T,2,0)^C147
    +VLOOKUP(SUBSTITUTE(SUBSTITUTE(E$1,"standard",""),"|Float","")&amp;"인게임누적합배수",ChapterTable!$S:$T,2,0)*C147)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VLOOKUP(1,ChapterTable!$1:$1048576,MATCH("최종"&amp;SUBSTITUTE(SUBSTITUTE(F$1,"standard",""),"|Float",""),ChapterTable!$1:$1,0),0)*ChapterTable!$Q$17,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VLOOKUP($A147-ChapterTable!$Q$11,ChapterTable!$1:$1048576,MATCH("최종"&amp;SUBSTITUTE(SUBSTITUTE(F$1,"standard",""),"|Float",""),ChapterTable!$1:$1,0),0)*ChapterTable!$Q$14
    ),
  OFFSET(F147,-$B147+IF($L147,1,0),0)*
    (VLOOKUP(SUBSTITUTE(SUBSTITUTE(F$1,"standard",""),"|Float","")&amp;"인게임누적곱배수",ChapterTable!$S:$T,2,0)^D147
    +VLOOKUP(SUBSTITUTE(SUBSTITUTE(F$1,"standard",""),"|Float","")&amp;"인게임누적합배수",ChapterTable!$S:$T,2,0)*D147)
  )
  )
  )
)</f>
        <v>270</v>
      </c>
      <c r="G147" t="s">
        <v>76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9.8000000000000007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IF(OR($L148=TRUE,$A148=0,MOD($A148,ChapterTable!$S$20)&lt;&gt;0),
MAX(0,INT(($B148+ChapterTable!$Q$26+VLOOKUP(SUBSTITUTE(C$1,"성장단계","")&amp;"단계오프셋",ChapterTable!$S:$T,2,0))/ChapterTable!$Q$23)),
MAX(0,INT(($B148+ChapterTable!$S$26+VLOOKUP(SUBSTITUTE(C$1,"성장단계","")&amp;"보스단계오프셋",ChapterTable!$S:$T,2,0))/ChapterTable!$S$23)))</f>
        <v>1</v>
      </c>
      <c r="D148">
        <f>IF(OR($L148=TRUE,$A148=0,MOD($A148,ChapterTable!$S$20)&lt;&gt;0),
MAX(0,INT(($B148+ChapterTable!$Q$26+VLOOKUP(SUBSTITUTE(D$1,"성장단계","")&amp;"단계오프셋",ChapterTable!$S:$T,2,0))/ChapterTable!$Q$23)),
MAX(0,INT(($B148+ChapterTable!$S$26+VLOOKUP(SUBSTITUTE(D$1,"성장단계","")&amp;"보스단계오프셋",ChapterTable!$S:$T,2,0))/ChapterTable!$S$23)))</f>
        <v>1</v>
      </c>
      <c r="E148" s="1">
        <f ca="1">IF(AND($A148=0,$B148=1),
    VLOOKUP(1,ChapterTable!$1:$1048576,MATCH("최종"&amp;SUBSTITUTE(SUBSTITUTE(E$1,"standard",""),"|Float",""),ChapterTable!$1:$1,0),0)*ChapterTable!$Q$17,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VLOOKUP($A148-ChapterTable!$Q$11,ChapterTable!$1:$1048576,MATCH("최종"&amp;SUBSTITUTE(SUBSTITUTE(E$1,"standard",""),"|Float",""),ChapterTable!$1:$1,0),0)*ChapterTable!$Q$14
    ),
  OFFSET(E148,-$B148+IF($L148,1,0),0)*
    (VLOOKUP(SUBSTITUTE(SUBSTITUTE(E$1,"standard",""),"|Float","")&amp;"인게임누적곱배수",ChapterTable!$S:$T,2,0)^C148
    +VLOOKUP(SUBSTITUTE(SUBSTITUTE(E$1,"standard",""),"|Float","")&amp;"인게임누적합배수",ChapterTable!$S:$T,2,0)*C148)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VLOOKUP(1,ChapterTable!$1:$1048576,MATCH("최종"&amp;SUBSTITUTE(SUBSTITUTE(F$1,"standard",""),"|Float",""),ChapterTable!$1:$1,0),0)*ChapterTable!$Q$17,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VLOOKUP($A148-ChapterTable!$Q$11,ChapterTable!$1:$1048576,MATCH("최종"&amp;SUBSTITUTE(SUBSTITUTE(F$1,"standard",""),"|Float",""),ChapterTable!$1:$1,0),0)*ChapterTable!$Q$14
    ),
  OFFSET(F148,-$B148+IF($L148,1,0),0)*
    (VLOOKUP(SUBSTITUTE(SUBSTITUTE(F$1,"standard",""),"|Float","")&amp;"인게임누적곱배수",ChapterTable!$S:$T,2,0)^D148
    +VLOOKUP(SUBSTITUTE(SUBSTITUTE(F$1,"standard",""),"|Float","")&amp;"인게임누적합배수",ChapterTable!$S:$T,2,0)*D148)
  )
  )
  )
)</f>
        <v>270</v>
      </c>
      <c r="G148" t="s">
        <v>76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9.8000000000000007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IF(OR($L149=TRUE,$A149=0,MOD($A149,ChapterTable!$S$20)&lt;&gt;0),
MAX(0,INT(($B149+ChapterTable!$Q$26+VLOOKUP(SUBSTITUTE(C$1,"성장단계","")&amp;"단계오프셋",ChapterTable!$S:$T,2,0))/ChapterTable!$Q$23)),
MAX(0,INT(($B149+ChapterTable!$S$26+VLOOKUP(SUBSTITUTE(C$1,"성장단계","")&amp;"보스단계오프셋",ChapterTable!$S:$T,2,0))/ChapterTable!$S$23)))</f>
        <v>1</v>
      </c>
      <c r="D149">
        <f>IF(OR($L149=TRUE,$A149=0,MOD($A149,ChapterTable!$S$20)&lt;&gt;0),
MAX(0,INT(($B149+ChapterTable!$Q$26+VLOOKUP(SUBSTITUTE(D$1,"성장단계","")&amp;"단계오프셋",ChapterTable!$S:$T,2,0))/ChapterTable!$Q$23)),
MAX(0,INT(($B149+ChapterTable!$S$26+VLOOKUP(SUBSTITUTE(D$1,"성장단계","")&amp;"보스단계오프셋",ChapterTable!$S:$T,2,0))/ChapterTable!$S$23)))</f>
        <v>1</v>
      </c>
      <c r="E149" s="1">
        <f ca="1">IF(AND($A149=0,$B149=1),
    VLOOKUP(1,ChapterTable!$1:$1048576,MATCH("최종"&amp;SUBSTITUTE(SUBSTITUTE(E$1,"standard",""),"|Float",""),ChapterTable!$1:$1,0),0)*ChapterTable!$Q$17,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VLOOKUP($A149-ChapterTable!$Q$11,ChapterTable!$1:$1048576,MATCH("최종"&amp;SUBSTITUTE(SUBSTITUTE(E$1,"standard",""),"|Float",""),ChapterTable!$1:$1,0),0)*ChapterTable!$Q$14
    ),
  OFFSET(E149,-$B149+IF($L149,1,0),0)*
    (VLOOKUP(SUBSTITUTE(SUBSTITUTE(E$1,"standard",""),"|Float","")&amp;"인게임누적곱배수",ChapterTable!$S:$T,2,0)^C149
    +VLOOKUP(SUBSTITUTE(SUBSTITUTE(E$1,"standard",""),"|Float","")&amp;"인게임누적합배수",ChapterTable!$S:$T,2,0)*C149)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VLOOKUP(1,ChapterTable!$1:$1048576,MATCH("최종"&amp;SUBSTITUTE(SUBSTITUTE(F$1,"standard",""),"|Float",""),ChapterTable!$1:$1,0),0)*ChapterTable!$Q$17,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VLOOKUP($A149-ChapterTable!$Q$11,ChapterTable!$1:$1048576,MATCH("최종"&amp;SUBSTITUTE(SUBSTITUTE(F$1,"standard",""),"|Float",""),ChapterTable!$1:$1,0),0)*ChapterTable!$Q$14
    ),
  OFFSET(F149,-$B149+IF($L149,1,0),0)*
    (VLOOKUP(SUBSTITUTE(SUBSTITUTE(F$1,"standard",""),"|Float","")&amp;"인게임누적곱배수",ChapterTable!$S:$T,2,0)^D149
    +VLOOKUP(SUBSTITUTE(SUBSTITUTE(F$1,"standard",""),"|Float","")&amp;"인게임누적합배수",ChapterTable!$S:$T,2,0)*D149)
  )
  )
  )
)</f>
        <v>270</v>
      </c>
      <c r="G149" t="s">
        <v>76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9.8000000000000007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IF(OR($L150=TRUE,$A150=0,MOD($A150,ChapterTable!$S$20)&lt;&gt;0),
MAX(0,INT(($B150+ChapterTable!$Q$26+VLOOKUP(SUBSTITUTE(C$1,"성장단계","")&amp;"단계오프셋",ChapterTable!$S:$T,2,0))/ChapterTable!$Q$23)),
MAX(0,INT(($B150+ChapterTable!$S$26+VLOOKUP(SUBSTITUTE(C$1,"성장단계","")&amp;"보스단계오프셋",ChapterTable!$S:$T,2,0))/ChapterTable!$S$23)))</f>
        <v>1</v>
      </c>
      <c r="D150">
        <f>IF(OR($L150=TRUE,$A150=0,MOD($A150,ChapterTable!$S$20)&lt;&gt;0),
MAX(0,INT(($B150+ChapterTable!$Q$26+VLOOKUP(SUBSTITUTE(D$1,"성장단계","")&amp;"단계오프셋",ChapterTable!$S:$T,2,0))/ChapterTable!$Q$23)),
MAX(0,INT(($B150+ChapterTable!$S$26+VLOOKUP(SUBSTITUTE(D$1,"성장단계","")&amp;"보스단계오프셋",ChapterTable!$S:$T,2,0))/ChapterTable!$S$23)))</f>
        <v>1</v>
      </c>
      <c r="E150" s="1">
        <f ca="1">IF(AND($A150=0,$B150=1),
    VLOOKUP(1,ChapterTable!$1:$1048576,MATCH("최종"&amp;SUBSTITUTE(SUBSTITUTE(E$1,"standard",""),"|Float",""),ChapterTable!$1:$1,0),0)*ChapterTable!$Q$17,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VLOOKUP($A150-ChapterTable!$Q$11,ChapterTable!$1:$1048576,MATCH("최종"&amp;SUBSTITUTE(SUBSTITUTE(E$1,"standard",""),"|Float",""),ChapterTable!$1:$1,0),0)*ChapterTable!$Q$14
    ),
  OFFSET(E150,-$B150+IF($L150,1,0),0)*
    (VLOOKUP(SUBSTITUTE(SUBSTITUTE(E$1,"standard",""),"|Float","")&amp;"인게임누적곱배수",ChapterTable!$S:$T,2,0)^C150
    +VLOOKUP(SUBSTITUTE(SUBSTITUTE(E$1,"standard",""),"|Float","")&amp;"인게임누적합배수",ChapterTable!$S:$T,2,0)*C150)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VLOOKUP(1,ChapterTable!$1:$1048576,MATCH("최종"&amp;SUBSTITUTE(SUBSTITUTE(F$1,"standard",""),"|Float",""),ChapterTable!$1:$1,0),0)*ChapterTable!$Q$17,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VLOOKUP($A150-ChapterTable!$Q$11,ChapterTable!$1:$1048576,MATCH("최종"&amp;SUBSTITUTE(SUBSTITUTE(F$1,"standard",""),"|Float",""),ChapterTable!$1:$1,0),0)*ChapterTable!$Q$14
    ),
  OFFSET(F150,-$B150+IF($L150,1,0),0)*
    (VLOOKUP(SUBSTITUTE(SUBSTITUTE(F$1,"standard",""),"|Float","")&amp;"인게임누적곱배수",ChapterTable!$S:$T,2,0)^D150
    +VLOOKUP(SUBSTITUTE(SUBSTITUTE(F$1,"standard",""),"|Float","")&amp;"인게임누적합배수",ChapterTable!$S:$T,2,0)*D150)
  )
  )
  )
)</f>
        <v>270</v>
      </c>
      <c r="G150" t="s">
        <v>76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9.8000000000000007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IF(OR($L151=TRUE,$A151=0,MOD($A151,ChapterTable!$S$20)&lt;&gt;0),
MAX(0,INT(($B151+ChapterTable!$Q$26+VLOOKUP(SUBSTITUTE(C$1,"성장단계","")&amp;"단계오프셋",ChapterTable!$S:$T,2,0))/ChapterTable!$Q$23)),
MAX(0,INT(($B151+ChapterTable!$S$26+VLOOKUP(SUBSTITUTE(C$1,"성장단계","")&amp;"보스단계오프셋",ChapterTable!$S:$T,2,0))/ChapterTable!$S$23)))</f>
        <v>2</v>
      </c>
      <c r="D151">
        <f>IF(OR($L151=TRUE,$A151=0,MOD($A151,ChapterTable!$S$20)&lt;&gt;0),
MAX(0,INT(($B151+ChapterTable!$Q$26+VLOOKUP(SUBSTITUTE(D$1,"성장단계","")&amp;"단계오프셋",ChapterTable!$S:$T,2,0))/ChapterTable!$Q$23)),
MAX(0,INT(($B151+ChapterTable!$S$26+VLOOKUP(SUBSTITUTE(D$1,"성장단계","")&amp;"보스단계오프셋",ChapterTable!$S:$T,2,0))/ChapterTable!$S$23)))</f>
        <v>1</v>
      </c>
      <c r="E151" s="1">
        <f ca="1">IF(AND($A151=0,$B151=1),
    VLOOKUP(1,ChapterTable!$1:$1048576,MATCH("최종"&amp;SUBSTITUTE(SUBSTITUTE(E$1,"standard",""),"|Float",""),ChapterTable!$1:$1,0),0)*ChapterTable!$Q$17,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VLOOKUP($A151-ChapterTable!$Q$11,ChapterTable!$1:$1048576,MATCH("최종"&amp;SUBSTITUTE(SUBSTITUTE(E$1,"standard",""),"|Float",""),ChapterTable!$1:$1,0),0)*ChapterTable!$Q$14
    ),
  OFFSET(E151,-$B151+IF($L151,1,0),0)*
    (VLOOKUP(SUBSTITUTE(SUBSTITUTE(E$1,"standard",""),"|Float","")&amp;"인게임누적곱배수",ChapterTable!$S:$T,2,0)^C151
    +VLOOKUP(SUBSTITUTE(SUBSTITUTE(E$1,"standard",""),"|Float","")&amp;"인게임누적합배수",ChapterTable!$S:$T,2,0)*C151)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VLOOKUP(1,ChapterTable!$1:$1048576,MATCH("최종"&amp;SUBSTITUTE(SUBSTITUTE(F$1,"standard",""),"|Float",""),ChapterTable!$1:$1,0),0)*ChapterTable!$Q$17,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VLOOKUP($A151-ChapterTable!$Q$11,ChapterTable!$1:$1048576,MATCH("최종"&amp;SUBSTITUTE(SUBSTITUTE(F$1,"standard",""),"|Float",""),ChapterTable!$1:$1,0),0)*ChapterTable!$Q$14
    ),
  OFFSET(F151,-$B151+IF($L151,1,0),0)*
    (VLOOKUP(SUBSTITUTE(SUBSTITUTE(F$1,"standard",""),"|Float","")&amp;"인게임누적곱배수",ChapterTable!$S:$T,2,0)^D151
    +VLOOKUP(SUBSTITUTE(SUBSTITUTE(F$1,"standard",""),"|Float","")&amp;"인게임누적합배수",ChapterTable!$S:$T,2,0)*D151)
  )
  )
  )
)</f>
        <v>270</v>
      </c>
      <c r="G151" t="s">
        <v>76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9.8000000000000007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IF(OR($L152=TRUE,$A152=0,MOD($A152,ChapterTable!$S$20)&lt;&gt;0),
MAX(0,INT(($B152+ChapterTable!$Q$26+VLOOKUP(SUBSTITUTE(C$1,"성장단계","")&amp;"단계오프셋",ChapterTable!$S:$T,2,0))/ChapterTable!$Q$23)),
MAX(0,INT(($B152+ChapterTable!$S$26+VLOOKUP(SUBSTITUTE(C$1,"성장단계","")&amp;"보스단계오프셋",ChapterTable!$S:$T,2,0))/ChapterTable!$S$23)))</f>
        <v>2</v>
      </c>
      <c r="D152">
        <f>IF(OR($L152=TRUE,$A152=0,MOD($A152,ChapterTable!$S$20)&lt;&gt;0),
MAX(0,INT(($B152+ChapterTable!$Q$26+VLOOKUP(SUBSTITUTE(D$1,"성장단계","")&amp;"단계오프셋",ChapterTable!$S:$T,2,0))/ChapterTable!$Q$23)),
MAX(0,INT(($B152+ChapterTable!$S$26+VLOOKUP(SUBSTITUTE(D$1,"성장단계","")&amp;"보스단계오프셋",ChapterTable!$S:$T,2,0))/ChapterTable!$S$23)))</f>
        <v>1</v>
      </c>
      <c r="E152" s="1">
        <f ca="1">IF(AND($A152=0,$B152=1),
    VLOOKUP(1,ChapterTable!$1:$1048576,MATCH("최종"&amp;SUBSTITUTE(SUBSTITUTE(E$1,"standard",""),"|Float",""),ChapterTable!$1:$1,0),0)*ChapterTable!$Q$17,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VLOOKUP($A152-ChapterTable!$Q$11,ChapterTable!$1:$1048576,MATCH("최종"&amp;SUBSTITUTE(SUBSTITUTE(E$1,"standard",""),"|Float",""),ChapterTable!$1:$1,0),0)*ChapterTable!$Q$14
    ),
  OFFSET(E152,-$B152+IF($L152,1,0),0)*
    (VLOOKUP(SUBSTITUTE(SUBSTITUTE(E$1,"standard",""),"|Float","")&amp;"인게임누적곱배수",ChapterTable!$S:$T,2,0)^C152
    +VLOOKUP(SUBSTITUTE(SUBSTITUTE(E$1,"standard",""),"|Float","")&amp;"인게임누적합배수",ChapterTable!$S:$T,2,0)*C152)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VLOOKUP(1,ChapterTable!$1:$1048576,MATCH("최종"&amp;SUBSTITUTE(SUBSTITUTE(F$1,"standard",""),"|Float",""),ChapterTable!$1:$1,0),0)*ChapterTable!$Q$17,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VLOOKUP($A152-ChapterTable!$Q$11,ChapterTable!$1:$1048576,MATCH("최종"&amp;SUBSTITUTE(SUBSTITUTE(F$1,"standard",""),"|Float",""),ChapterTable!$1:$1,0),0)*ChapterTable!$Q$14
    ),
  OFFSET(F152,-$B152+IF($L152,1,0),0)*
    (VLOOKUP(SUBSTITUTE(SUBSTITUTE(F$1,"standard",""),"|Float","")&amp;"인게임누적곱배수",ChapterTable!$S:$T,2,0)^D152
    +VLOOKUP(SUBSTITUTE(SUBSTITUTE(F$1,"standard",""),"|Float","")&amp;"인게임누적합배수",ChapterTable!$S:$T,2,0)*D152)
  )
  )
  )
)</f>
        <v>270</v>
      </c>
      <c r="G152" t="s">
        <v>76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9.8000000000000007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IF(OR($L153=TRUE,$A153=0,MOD($A153,ChapterTable!$S$20)&lt;&gt;0),
MAX(0,INT(($B153+ChapterTable!$Q$26+VLOOKUP(SUBSTITUTE(C$1,"성장단계","")&amp;"단계오프셋",ChapterTable!$S:$T,2,0))/ChapterTable!$Q$23)),
MAX(0,INT(($B153+ChapterTable!$S$26+VLOOKUP(SUBSTITUTE(C$1,"성장단계","")&amp;"보스단계오프셋",ChapterTable!$S:$T,2,0))/ChapterTable!$S$23)))</f>
        <v>2</v>
      </c>
      <c r="D153">
        <f>IF(OR($L153=TRUE,$A153=0,MOD($A153,ChapterTable!$S$20)&lt;&gt;0),
MAX(0,INT(($B153+ChapterTable!$Q$26+VLOOKUP(SUBSTITUTE(D$1,"성장단계","")&amp;"단계오프셋",ChapterTable!$S:$T,2,0))/ChapterTable!$Q$23)),
MAX(0,INT(($B153+ChapterTable!$S$26+VLOOKUP(SUBSTITUTE(D$1,"성장단계","")&amp;"보스단계오프셋",ChapterTable!$S:$T,2,0))/ChapterTable!$S$23)))</f>
        <v>1</v>
      </c>
      <c r="E153" s="1">
        <f ca="1">IF(AND($A153=0,$B153=1),
    VLOOKUP(1,ChapterTable!$1:$1048576,MATCH("최종"&amp;SUBSTITUTE(SUBSTITUTE(E$1,"standard",""),"|Float",""),ChapterTable!$1:$1,0),0)*ChapterTable!$Q$17,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VLOOKUP($A153-ChapterTable!$Q$11,ChapterTable!$1:$1048576,MATCH("최종"&amp;SUBSTITUTE(SUBSTITUTE(E$1,"standard",""),"|Float",""),ChapterTable!$1:$1,0),0)*ChapterTable!$Q$14
    ),
  OFFSET(E153,-$B153+IF($L153,1,0),0)*
    (VLOOKUP(SUBSTITUTE(SUBSTITUTE(E$1,"standard",""),"|Float","")&amp;"인게임누적곱배수",ChapterTable!$S:$T,2,0)^C153
    +VLOOKUP(SUBSTITUTE(SUBSTITUTE(E$1,"standard",""),"|Float","")&amp;"인게임누적합배수",ChapterTable!$S:$T,2,0)*C153)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VLOOKUP(1,ChapterTable!$1:$1048576,MATCH("최종"&amp;SUBSTITUTE(SUBSTITUTE(F$1,"standard",""),"|Float",""),ChapterTable!$1:$1,0),0)*ChapterTable!$Q$17,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VLOOKUP($A153-ChapterTable!$Q$11,ChapterTable!$1:$1048576,MATCH("최종"&amp;SUBSTITUTE(SUBSTITUTE(F$1,"standard",""),"|Float",""),ChapterTable!$1:$1,0),0)*ChapterTable!$Q$14
    ),
  OFFSET(F153,-$B153+IF($L153,1,0),0)*
    (VLOOKUP(SUBSTITUTE(SUBSTITUTE(F$1,"standard",""),"|Float","")&amp;"인게임누적곱배수",ChapterTable!$S:$T,2,0)^D153
    +VLOOKUP(SUBSTITUTE(SUBSTITUTE(F$1,"standard",""),"|Float","")&amp;"인게임누적합배수",ChapterTable!$S:$T,2,0)*D153)
  )
  )
  )
)</f>
        <v>270</v>
      </c>
      <c r="G153" t="s">
        <v>76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9.8000000000000007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IF(OR($L154=TRUE,$A154=0,MOD($A154,ChapterTable!$S$20)&lt;&gt;0),
MAX(0,INT(($B154+ChapterTable!$Q$26+VLOOKUP(SUBSTITUTE(C$1,"성장단계","")&amp;"단계오프셋",ChapterTable!$S:$T,2,0))/ChapterTable!$Q$23)),
MAX(0,INT(($B154+ChapterTable!$S$26+VLOOKUP(SUBSTITUTE(C$1,"성장단계","")&amp;"보스단계오프셋",ChapterTable!$S:$T,2,0))/ChapterTable!$S$23)))</f>
        <v>2</v>
      </c>
      <c r="D154">
        <f>IF(OR($L154=TRUE,$A154=0,MOD($A154,ChapterTable!$S$20)&lt;&gt;0),
MAX(0,INT(($B154+ChapterTable!$Q$26+VLOOKUP(SUBSTITUTE(D$1,"성장단계","")&amp;"단계오프셋",ChapterTable!$S:$T,2,0))/ChapterTable!$Q$23)),
MAX(0,INT(($B154+ChapterTable!$S$26+VLOOKUP(SUBSTITUTE(D$1,"성장단계","")&amp;"보스단계오프셋",ChapterTable!$S:$T,2,0))/ChapterTable!$S$23)))</f>
        <v>1</v>
      </c>
      <c r="E154" s="1">
        <f ca="1">IF(AND($A154=0,$B154=1),
    VLOOKUP(1,ChapterTable!$1:$1048576,MATCH("최종"&amp;SUBSTITUTE(SUBSTITUTE(E$1,"standard",""),"|Float",""),ChapterTable!$1:$1,0),0)*ChapterTable!$Q$17,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VLOOKUP($A154-ChapterTable!$Q$11,ChapterTable!$1:$1048576,MATCH("최종"&amp;SUBSTITUTE(SUBSTITUTE(E$1,"standard",""),"|Float",""),ChapterTable!$1:$1,0),0)*ChapterTable!$Q$14
    ),
  OFFSET(E154,-$B154+IF($L154,1,0),0)*
    (VLOOKUP(SUBSTITUTE(SUBSTITUTE(E$1,"standard",""),"|Float","")&amp;"인게임누적곱배수",ChapterTable!$S:$T,2,0)^C154
    +VLOOKUP(SUBSTITUTE(SUBSTITUTE(E$1,"standard",""),"|Float","")&amp;"인게임누적합배수",ChapterTable!$S:$T,2,0)*C154)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VLOOKUP(1,ChapterTable!$1:$1048576,MATCH("최종"&amp;SUBSTITUTE(SUBSTITUTE(F$1,"standard",""),"|Float",""),ChapterTable!$1:$1,0),0)*ChapterTable!$Q$17,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VLOOKUP($A154-ChapterTable!$Q$11,ChapterTable!$1:$1048576,MATCH("최종"&amp;SUBSTITUTE(SUBSTITUTE(F$1,"standard",""),"|Float",""),ChapterTable!$1:$1,0),0)*ChapterTable!$Q$14
    ),
  OFFSET(F154,-$B154+IF($L154,1,0),0)*
    (VLOOKUP(SUBSTITUTE(SUBSTITUTE(F$1,"standard",""),"|Float","")&amp;"인게임누적곱배수",ChapterTable!$S:$T,2,0)^D154
    +VLOOKUP(SUBSTITUTE(SUBSTITUTE(F$1,"standard",""),"|Float","")&amp;"인게임누적합배수",ChapterTable!$S:$T,2,0)*D154)
  )
  )
  )
)</f>
        <v>270</v>
      </c>
      <c r="G154" t="s">
        <v>76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9.8000000000000007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IF(OR($L155=TRUE,$A155=0,MOD($A155,ChapterTable!$S$20)&lt;&gt;0),
MAX(0,INT(($B155+ChapterTable!$Q$26+VLOOKUP(SUBSTITUTE(C$1,"성장단계","")&amp;"단계오프셋",ChapterTable!$S:$T,2,0))/ChapterTable!$Q$23)),
MAX(0,INT(($B155+ChapterTable!$S$26+VLOOKUP(SUBSTITUTE(C$1,"성장단계","")&amp;"보스단계오프셋",ChapterTable!$S:$T,2,0))/ChapterTable!$S$23)))</f>
        <v>2</v>
      </c>
      <c r="D155">
        <f>IF(OR($L155=TRUE,$A155=0,MOD($A155,ChapterTable!$S$20)&lt;&gt;0),
MAX(0,INT(($B155+ChapterTable!$Q$26+VLOOKUP(SUBSTITUTE(D$1,"성장단계","")&amp;"단계오프셋",ChapterTable!$S:$T,2,0))/ChapterTable!$Q$23)),
MAX(0,INT(($B155+ChapterTable!$S$26+VLOOKUP(SUBSTITUTE(D$1,"성장단계","")&amp;"보스단계오프셋",ChapterTable!$S:$T,2,0))/ChapterTable!$S$23)))</f>
        <v>1</v>
      </c>
      <c r="E155" s="1">
        <f ca="1">IF(AND($A155=0,$B155=1),
    VLOOKUP(1,ChapterTable!$1:$1048576,MATCH("최종"&amp;SUBSTITUTE(SUBSTITUTE(E$1,"standard",""),"|Float",""),ChapterTable!$1:$1,0),0)*ChapterTable!$Q$17,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VLOOKUP($A155-ChapterTable!$Q$11,ChapterTable!$1:$1048576,MATCH("최종"&amp;SUBSTITUTE(SUBSTITUTE(E$1,"standard",""),"|Float",""),ChapterTable!$1:$1,0),0)*ChapterTable!$Q$14
    ),
  OFFSET(E155,-$B155+IF($L155,1,0),0)*
    (VLOOKUP(SUBSTITUTE(SUBSTITUTE(E$1,"standard",""),"|Float","")&amp;"인게임누적곱배수",ChapterTable!$S:$T,2,0)^C155
    +VLOOKUP(SUBSTITUTE(SUBSTITUTE(E$1,"standard",""),"|Float","")&amp;"인게임누적합배수",ChapterTable!$S:$T,2,0)*C155)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VLOOKUP(1,ChapterTable!$1:$1048576,MATCH("최종"&amp;SUBSTITUTE(SUBSTITUTE(F$1,"standard",""),"|Float",""),ChapterTable!$1:$1,0),0)*ChapterTable!$Q$17,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VLOOKUP($A155-ChapterTable!$Q$11,ChapterTable!$1:$1048576,MATCH("최종"&amp;SUBSTITUTE(SUBSTITUTE(F$1,"standard",""),"|Float",""),ChapterTable!$1:$1,0),0)*ChapterTable!$Q$14
    ),
  OFFSET(F155,-$B155+IF($L155,1,0),0)*
    (VLOOKUP(SUBSTITUTE(SUBSTITUTE(F$1,"standard",""),"|Float","")&amp;"인게임누적곱배수",ChapterTable!$S:$T,2,0)^D155
    +VLOOKUP(SUBSTITUTE(SUBSTITUTE(F$1,"standard",""),"|Float","")&amp;"인게임누적합배수",ChapterTable!$S:$T,2,0)*D155)
  )
  )
  )
)</f>
        <v>270</v>
      </c>
      <c r="G155" t="s">
        <v>76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9.8000000000000007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IF(OR($L156=TRUE,$A156=0,MOD($A156,ChapterTable!$S$20)&lt;&gt;0),
MAX(0,INT(($B156+ChapterTable!$Q$26+VLOOKUP(SUBSTITUTE(C$1,"성장단계","")&amp;"단계오프셋",ChapterTable!$S:$T,2,0))/ChapterTable!$Q$23)),
MAX(0,INT(($B156+ChapterTable!$S$26+VLOOKUP(SUBSTITUTE(C$1,"성장단계","")&amp;"보스단계오프셋",ChapterTable!$S:$T,2,0))/ChapterTable!$S$23)))</f>
        <v>2</v>
      </c>
      <c r="D156">
        <f>IF(OR($L156=TRUE,$A156=0,MOD($A156,ChapterTable!$S$20)&lt;&gt;0),
MAX(0,INT(($B156+ChapterTable!$Q$26+VLOOKUP(SUBSTITUTE(D$1,"성장단계","")&amp;"단계오프셋",ChapterTable!$S:$T,2,0))/ChapterTable!$Q$23)),
MAX(0,INT(($B156+ChapterTable!$S$26+VLOOKUP(SUBSTITUTE(D$1,"성장단계","")&amp;"보스단계오프셋",ChapterTable!$S:$T,2,0))/ChapterTable!$S$23)))</f>
        <v>2</v>
      </c>
      <c r="E156" s="1">
        <f ca="1">IF(AND($A156=0,$B156=1),
    VLOOKUP(1,ChapterTable!$1:$1048576,MATCH("최종"&amp;SUBSTITUTE(SUBSTITUTE(E$1,"standard",""),"|Float",""),ChapterTable!$1:$1,0),0)*ChapterTable!$Q$17,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VLOOKUP($A156-ChapterTable!$Q$11,ChapterTable!$1:$1048576,MATCH("최종"&amp;SUBSTITUTE(SUBSTITUTE(E$1,"standard",""),"|Float",""),ChapterTable!$1:$1,0),0)*ChapterTable!$Q$14
    ),
  OFFSET(E156,-$B156+IF($L156,1,0),0)*
    (VLOOKUP(SUBSTITUTE(SUBSTITUTE(E$1,"standard",""),"|Float","")&amp;"인게임누적곱배수",ChapterTable!$S:$T,2,0)^C156
    +VLOOKUP(SUBSTITUTE(SUBSTITUTE(E$1,"standard",""),"|Float","")&amp;"인게임누적합배수",ChapterTable!$S:$T,2,0)*C156)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VLOOKUP(1,ChapterTable!$1:$1048576,MATCH("최종"&amp;SUBSTITUTE(SUBSTITUTE(F$1,"standard",""),"|Float",""),ChapterTable!$1:$1,0),0)*ChapterTable!$Q$17,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VLOOKUP($A156-ChapterTable!$Q$11,ChapterTable!$1:$1048576,MATCH("최종"&amp;SUBSTITUTE(SUBSTITUTE(F$1,"standard",""),"|Float",""),ChapterTable!$1:$1,0),0)*ChapterTable!$Q$14
    ),
  OFFSET(F156,-$B156+IF($L156,1,0),0)*
    (VLOOKUP(SUBSTITUTE(SUBSTITUTE(F$1,"standard",""),"|Float","")&amp;"인게임누적곱배수",ChapterTable!$S:$T,2,0)^D156
    +VLOOKUP(SUBSTITUTE(SUBSTITUTE(F$1,"standard",""),"|Float","")&amp;"인게임누적합배수",ChapterTable!$S:$T,2,0)*D156)
  )
  )
  )
)</f>
        <v>315</v>
      </c>
      <c r="G156" t="s">
        <v>76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9.8000000000000007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IF(OR($L157=TRUE,$A157=0,MOD($A157,ChapterTable!$S$20)&lt;&gt;0),
MAX(0,INT(($B157+ChapterTable!$Q$26+VLOOKUP(SUBSTITUTE(C$1,"성장단계","")&amp;"단계오프셋",ChapterTable!$S:$T,2,0))/ChapterTable!$Q$23)),
MAX(0,INT(($B157+ChapterTable!$S$26+VLOOKUP(SUBSTITUTE(C$1,"성장단계","")&amp;"보스단계오프셋",ChapterTable!$S:$T,2,0))/ChapterTable!$S$23)))</f>
        <v>2</v>
      </c>
      <c r="D157">
        <f>IF(OR($L157=TRUE,$A157=0,MOD($A157,ChapterTable!$S$20)&lt;&gt;0),
MAX(0,INT(($B157+ChapterTable!$Q$26+VLOOKUP(SUBSTITUTE(D$1,"성장단계","")&amp;"단계오프셋",ChapterTable!$S:$T,2,0))/ChapterTable!$Q$23)),
MAX(0,INT(($B157+ChapterTable!$S$26+VLOOKUP(SUBSTITUTE(D$1,"성장단계","")&amp;"보스단계오프셋",ChapterTable!$S:$T,2,0))/ChapterTable!$S$23)))</f>
        <v>2</v>
      </c>
      <c r="E157" s="1">
        <f ca="1">IF(AND($A157=0,$B157=1),
    VLOOKUP(1,ChapterTable!$1:$1048576,MATCH("최종"&amp;SUBSTITUTE(SUBSTITUTE(E$1,"standard",""),"|Float",""),ChapterTable!$1:$1,0),0)*ChapterTable!$Q$17,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VLOOKUP($A157-ChapterTable!$Q$11,ChapterTable!$1:$1048576,MATCH("최종"&amp;SUBSTITUTE(SUBSTITUTE(E$1,"standard",""),"|Float",""),ChapterTable!$1:$1,0),0)*ChapterTable!$Q$14
    ),
  OFFSET(E157,-$B157+IF($L157,1,0),0)*
    (VLOOKUP(SUBSTITUTE(SUBSTITUTE(E$1,"standard",""),"|Float","")&amp;"인게임누적곱배수",ChapterTable!$S:$T,2,0)^C157
    +VLOOKUP(SUBSTITUTE(SUBSTITUTE(E$1,"standard",""),"|Float","")&amp;"인게임누적합배수",ChapterTable!$S:$T,2,0)*C157)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VLOOKUP(1,ChapterTable!$1:$1048576,MATCH("최종"&amp;SUBSTITUTE(SUBSTITUTE(F$1,"standard",""),"|Float",""),ChapterTable!$1:$1,0),0)*ChapterTable!$Q$17,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VLOOKUP($A157-ChapterTable!$Q$11,ChapterTable!$1:$1048576,MATCH("최종"&amp;SUBSTITUTE(SUBSTITUTE(F$1,"standard",""),"|Float",""),ChapterTable!$1:$1,0),0)*ChapterTable!$Q$14
    ),
  OFFSET(F157,-$B157+IF($L157,1,0),0)*
    (VLOOKUP(SUBSTITUTE(SUBSTITUTE(F$1,"standard",""),"|Float","")&amp;"인게임누적곱배수",ChapterTable!$S:$T,2,0)^D157
    +VLOOKUP(SUBSTITUTE(SUBSTITUTE(F$1,"standard",""),"|Float","")&amp;"인게임누적합배수",ChapterTable!$S:$T,2,0)*D157)
  )
  )
  )
)</f>
        <v>315</v>
      </c>
      <c r="G157" t="s">
        <v>76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9.8000000000000007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IF(OR($L158=TRUE,$A158=0,MOD($A158,ChapterTable!$S$20)&lt;&gt;0),
MAX(0,INT(($B158+ChapterTable!$Q$26+VLOOKUP(SUBSTITUTE(C$1,"성장단계","")&amp;"단계오프셋",ChapterTable!$S:$T,2,0))/ChapterTable!$Q$23)),
MAX(0,INT(($B158+ChapterTable!$S$26+VLOOKUP(SUBSTITUTE(C$1,"성장단계","")&amp;"보스단계오프셋",ChapterTable!$S:$T,2,0))/ChapterTable!$S$23)))</f>
        <v>2</v>
      </c>
      <c r="D158">
        <f>IF(OR($L158=TRUE,$A158=0,MOD($A158,ChapterTable!$S$20)&lt;&gt;0),
MAX(0,INT(($B158+ChapterTable!$Q$26+VLOOKUP(SUBSTITUTE(D$1,"성장단계","")&amp;"단계오프셋",ChapterTable!$S:$T,2,0))/ChapterTable!$Q$23)),
MAX(0,INT(($B158+ChapterTable!$S$26+VLOOKUP(SUBSTITUTE(D$1,"성장단계","")&amp;"보스단계오프셋",ChapterTable!$S:$T,2,0))/ChapterTable!$S$23)))</f>
        <v>2</v>
      </c>
      <c r="E158" s="1">
        <f ca="1">IF(AND($A158=0,$B158=1),
    VLOOKUP(1,ChapterTable!$1:$1048576,MATCH("최종"&amp;SUBSTITUTE(SUBSTITUTE(E$1,"standard",""),"|Float",""),ChapterTable!$1:$1,0),0)*ChapterTable!$Q$17,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VLOOKUP($A158-ChapterTable!$Q$11,ChapterTable!$1:$1048576,MATCH("최종"&amp;SUBSTITUTE(SUBSTITUTE(E$1,"standard",""),"|Float",""),ChapterTable!$1:$1,0),0)*ChapterTable!$Q$14
    ),
  OFFSET(E158,-$B158+IF($L158,1,0),0)*
    (VLOOKUP(SUBSTITUTE(SUBSTITUTE(E$1,"standard",""),"|Float","")&amp;"인게임누적곱배수",ChapterTable!$S:$T,2,0)^C158
    +VLOOKUP(SUBSTITUTE(SUBSTITUTE(E$1,"standard",""),"|Float","")&amp;"인게임누적합배수",ChapterTable!$S:$T,2,0)*C158)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VLOOKUP(1,ChapterTable!$1:$1048576,MATCH("최종"&amp;SUBSTITUTE(SUBSTITUTE(F$1,"standard",""),"|Float",""),ChapterTable!$1:$1,0),0)*ChapterTable!$Q$17,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VLOOKUP($A158-ChapterTable!$Q$11,ChapterTable!$1:$1048576,MATCH("최종"&amp;SUBSTITUTE(SUBSTITUTE(F$1,"standard",""),"|Float",""),ChapterTable!$1:$1,0),0)*ChapterTable!$Q$14
    ),
  OFFSET(F158,-$B158+IF($L158,1,0),0)*
    (VLOOKUP(SUBSTITUTE(SUBSTITUTE(F$1,"standard",""),"|Float","")&amp;"인게임누적곱배수",ChapterTable!$S:$T,2,0)^D158
    +VLOOKUP(SUBSTITUTE(SUBSTITUTE(F$1,"standard",""),"|Float","")&amp;"인게임누적합배수",ChapterTable!$S:$T,2,0)*D158)
  )
  )
  )
)</f>
        <v>315</v>
      </c>
      <c r="G158" t="s">
        <v>76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9.8000000000000007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IF(OR($L159=TRUE,$A159=0,MOD($A159,ChapterTable!$S$20)&lt;&gt;0),
MAX(0,INT(($B159+ChapterTable!$Q$26+VLOOKUP(SUBSTITUTE(C$1,"성장단계","")&amp;"단계오프셋",ChapterTable!$S:$T,2,0))/ChapterTable!$Q$23)),
MAX(0,INT(($B159+ChapterTable!$S$26+VLOOKUP(SUBSTITUTE(C$1,"성장단계","")&amp;"보스단계오프셋",ChapterTable!$S:$T,2,0))/ChapterTable!$S$23)))</f>
        <v>2</v>
      </c>
      <c r="D159">
        <f>IF(OR($L159=TRUE,$A159=0,MOD($A159,ChapterTable!$S$20)&lt;&gt;0),
MAX(0,INT(($B159+ChapterTable!$Q$26+VLOOKUP(SUBSTITUTE(D$1,"성장단계","")&amp;"단계오프셋",ChapterTable!$S:$T,2,0))/ChapterTable!$Q$23)),
MAX(0,INT(($B159+ChapterTable!$S$26+VLOOKUP(SUBSTITUTE(D$1,"성장단계","")&amp;"보스단계오프셋",ChapterTable!$S:$T,2,0))/ChapterTable!$S$23)))</f>
        <v>2</v>
      </c>
      <c r="E159" s="1">
        <f ca="1">IF(AND($A159=0,$B159=1),
    VLOOKUP(1,ChapterTable!$1:$1048576,MATCH("최종"&amp;SUBSTITUTE(SUBSTITUTE(E$1,"standard",""),"|Float",""),ChapterTable!$1:$1,0),0)*ChapterTable!$Q$17,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VLOOKUP($A159-ChapterTable!$Q$11,ChapterTable!$1:$1048576,MATCH("최종"&amp;SUBSTITUTE(SUBSTITUTE(E$1,"standard",""),"|Float",""),ChapterTable!$1:$1,0),0)*ChapterTable!$Q$14
    ),
  OFFSET(E159,-$B159+IF($L159,1,0),0)*
    (VLOOKUP(SUBSTITUTE(SUBSTITUTE(E$1,"standard",""),"|Float","")&amp;"인게임누적곱배수",ChapterTable!$S:$T,2,0)^C159
    +VLOOKUP(SUBSTITUTE(SUBSTITUTE(E$1,"standard",""),"|Float","")&amp;"인게임누적합배수",ChapterTable!$S:$T,2,0)*C159)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VLOOKUP(1,ChapterTable!$1:$1048576,MATCH("최종"&amp;SUBSTITUTE(SUBSTITUTE(F$1,"standard",""),"|Float",""),ChapterTable!$1:$1,0),0)*ChapterTable!$Q$17,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VLOOKUP($A159-ChapterTable!$Q$11,ChapterTable!$1:$1048576,MATCH("최종"&amp;SUBSTITUTE(SUBSTITUTE(F$1,"standard",""),"|Float",""),ChapterTable!$1:$1,0),0)*ChapterTable!$Q$14
    ),
  OFFSET(F159,-$B159+IF($L159,1,0),0)*
    (VLOOKUP(SUBSTITUTE(SUBSTITUTE(F$1,"standard",""),"|Float","")&amp;"인게임누적곱배수",ChapterTable!$S:$T,2,0)^D159
    +VLOOKUP(SUBSTITUTE(SUBSTITUTE(F$1,"standard",""),"|Float","")&amp;"인게임누적합배수",ChapterTable!$S:$T,2,0)*D159)
  )
  )
  )
)</f>
        <v>315</v>
      </c>
      <c r="G159" t="s">
        <v>76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9.8000000000000007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IF(OR($L160=TRUE,$A160=0,MOD($A160,ChapterTable!$S$20)&lt;&gt;0),
MAX(0,INT(($B160+ChapterTable!$Q$26+VLOOKUP(SUBSTITUTE(C$1,"성장단계","")&amp;"단계오프셋",ChapterTable!$S:$T,2,0))/ChapterTable!$Q$23)),
MAX(0,INT(($B160+ChapterTable!$S$26+VLOOKUP(SUBSTITUTE(C$1,"성장단계","")&amp;"보스단계오프셋",ChapterTable!$S:$T,2,0))/ChapterTable!$S$23)))</f>
        <v>2</v>
      </c>
      <c r="D160">
        <f>IF(OR($L160=TRUE,$A160=0,MOD($A160,ChapterTable!$S$20)&lt;&gt;0),
MAX(0,INT(($B160+ChapterTable!$Q$26+VLOOKUP(SUBSTITUTE(D$1,"성장단계","")&amp;"단계오프셋",ChapterTable!$S:$T,2,0))/ChapterTable!$Q$23)),
MAX(0,INT(($B160+ChapterTable!$S$26+VLOOKUP(SUBSTITUTE(D$1,"성장단계","")&amp;"보스단계오프셋",ChapterTable!$S:$T,2,0))/ChapterTable!$S$23)))</f>
        <v>2</v>
      </c>
      <c r="E160" s="1">
        <f ca="1">IF(AND($A160=0,$B160=1),
    VLOOKUP(1,ChapterTable!$1:$1048576,MATCH("최종"&amp;SUBSTITUTE(SUBSTITUTE(E$1,"standard",""),"|Float",""),ChapterTable!$1:$1,0),0)*ChapterTable!$Q$17,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VLOOKUP($A160-ChapterTable!$Q$11,ChapterTable!$1:$1048576,MATCH("최종"&amp;SUBSTITUTE(SUBSTITUTE(E$1,"standard",""),"|Float",""),ChapterTable!$1:$1,0),0)*ChapterTable!$Q$14
    ),
  OFFSET(E160,-$B160+IF($L160,1,0),0)*
    (VLOOKUP(SUBSTITUTE(SUBSTITUTE(E$1,"standard",""),"|Float","")&amp;"인게임누적곱배수",ChapterTable!$S:$T,2,0)^C160
    +VLOOKUP(SUBSTITUTE(SUBSTITUTE(E$1,"standard",""),"|Float","")&amp;"인게임누적합배수",ChapterTable!$S:$T,2,0)*C160)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VLOOKUP(1,ChapterTable!$1:$1048576,MATCH("최종"&amp;SUBSTITUTE(SUBSTITUTE(F$1,"standard",""),"|Float",""),ChapterTable!$1:$1,0),0)*ChapterTable!$Q$17,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VLOOKUP($A160-ChapterTable!$Q$11,ChapterTable!$1:$1048576,MATCH("최종"&amp;SUBSTITUTE(SUBSTITUTE(F$1,"standard",""),"|Float",""),ChapterTable!$1:$1,0),0)*ChapterTable!$Q$14
    ),
  OFFSET(F160,-$B160+IF($L160,1,0),0)*
    (VLOOKUP(SUBSTITUTE(SUBSTITUTE(F$1,"standard",""),"|Float","")&amp;"인게임누적곱배수",ChapterTable!$S:$T,2,0)^D160
    +VLOOKUP(SUBSTITUTE(SUBSTITUTE(F$1,"standard",""),"|Float","")&amp;"인게임누적합배수",ChapterTable!$S:$T,2,0)*D160)
  )
  )
  )
)</f>
        <v>315</v>
      </c>
      <c r="G160" t="s">
        <v>76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9.8000000000000007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IF(OR($L161=TRUE,$A161=0,MOD($A161,ChapterTable!$S$20)&lt;&gt;0),
MAX(0,INT(($B161+ChapterTable!$Q$26+VLOOKUP(SUBSTITUTE(C$1,"성장단계","")&amp;"단계오프셋",ChapterTable!$S:$T,2,0))/ChapterTable!$Q$23)),
MAX(0,INT(($B161+ChapterTable!$S$26+VLOOKUP(SUBSTITUTE(C$1,"성장단계","")&amp;"보스단계오프셋",ChapterTable!$S:$T,2,0))/ChapterTable!$S$23)))</f>
        <v>3</v>
      </c>
      <c r="D161">
        <f>IF(OR($L161=TRUE,$A161=0,MOD($A161,ChapterTable!$S$20)&lt;&gt;0),
MAX(0,INT(($B161+ChapterTable!$Q$26+VLOOKUP(SUBSTITUTE(D$1,"성장단계","")&amp;"단계오프셋",ChapterTable!$S:$T,2,0))/ChapterTable!$Q$23)),
MAX(0,INT(($B161+ChapterTable!$S$26+VLOOKUP(SUBSTITUTE(D$1,"성장단계","")&amp;"보스단계오프셋",ChapterTable!$S:$T,2,0))/ChapterTable!$S$23)))</f>
        <v>2</v>
      </c>
      <c r="E161" s="1">
        <f ca="1">IF(AND($A161=0,$B161=1),
    VLOOKUP(1,ChapterTable!$1:$1048576,MATCH("최종"&amp;SUBSTITUTE(SUBSTITUTE(E$1,"standard",""),"|Float",""),ChapterTable!$1:$1,0),0)*ChapterTable!$Q$17,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VLOOKUP($A161-ChapterTable!$Q$11,ChapterTable!$1:$1048576,MATCH("최종"&amp;SUBSTITUTE(SUBSTITUTE(E$1,"standard",""),"|Float",""),ChapterTable!$1:$1,0),0)*ChapterTable!$Q$14
    ),
  OFFSET(E161,-$B161+IF($L161,1,0),0)*
    (VLOOKUP(SUBSTITUTE(SUBSTITUTE(E$1,"standard",""),"|Float","")&amp;"인게임누적곱배수",ChapterTable!$S:$T,2,0)^C161
    +VLOOKUP(SUBSTITUTE(SUBSTITUTE(E$1,"standard",""),"|Float","")&amp;"인게임누적합배수",ChapterTable!$S:$T,2,0)*C161)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VLOOKUP(1,ChapterTable!$1:$1048576,MATCH("최종"&amp;SUBSTITUTE(SUBSTITUTE(F$1,"standard",""),"|Float",""),ChapterTable!$1:$1,0),0)*ChapterTable!$Q$17,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VLOOKUP($A161-ChapterTable!$Q$11,ChapterTable!$1:$1048576,MATCH("최종"&amp;SUBSTITUTE(SUBSTITUTE(F$1,"standard",""),"|Float",""),ChapterTable!$1:$1,0),0)*ChapterTable!$Q$14
    ),
  OFFSET(F161,-$B161+IF($L161,1,0),0)*
    (VLOOKUP(SUBSTITUTE(SUBSTITUTE(F$1,"standard",""),"|Float","")&amp;"인게임누적곱배수",ChapterTable!$S:$T,2,0)^D161
    +VLOOKUP(SUBSTITUTE(SUBSTITUTE(F$1,"standard",""),"|Float","")&amp;"인게임누적합배수",ChapterTable!$S:$T,2,0)*D161)
  )
  )
  )
)</f>
        <v>315</v>
      </c>
      <c r="G161" t="s">
        <v>76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9.8000000000000007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IF(OR($L162=TRUE,$A162=0,MOD($A162,ChapterTable!$S$20)&lt;&gt;0),
MAX(0,INT(($B162+ChapterTable!$Q$26+VLOOKUP(SUBSTITUTE(C$1,"성장단계","")&amp;"단계오프셋",ChapterTable!$S:$T,2,0))/ChapterTable!$Q$23)),
MAX(0,INT(($B162+ChapterTable!$S$26+VLOOKUP(SUBSTITUTE(C$1,"성장단계","")&amp;"보스단계오프셋",ChapterTable!$S:$T,2,0))/ChapterTable!$S$23)))</f>
        <v>3</v>
      </c>
      <c r="D162">
        <f>IF(OR($L162=TRUE,$A162=0,MOD($A162,ChapterTable!$S$20)&lt;&gt;0),
MAX(0,INT(($B162+ChapterTable!$Q$26+VLOOKUP(SUBSTITUTE(D$1,"성장단계","")&amp;"단계오프셋",ChapterTable!$S:$T,2,0))/ChapterTable!$Q$23)),
MAX(0,INT(($B162+ChapterTable!$S$26+VLOOKUP(SUBSTITUTE(D$1,"성장단계","")&amp;"보스단계오프셋",ChapterTable!$S:$T,2,0))/ChapterTable!$S$23)))</f>
        <v>2</v>
      </c>
      <c r="E162" s="1">
        <f ca="1">IF(AND($A162=0,$B162=1),
    VLOOKUP(1,ChapterTable!$1:$1048576,MATCH("최종"&amp;SUBSTITUTE(SUBSTITUTE(E$1,"standard",""),"|Float",""),ChapterTable!$1:$1,0),0)*ChapterTable!$Q$17,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VLOOKUP($A162-ChapterTable!$Q$11,ChapterTable!$1:$1048576,MATCH("최종"&amp;SUBSTITUTE(SUBSTITUTE(E$1,"standard",""),"|Float",""),ChapterTable!$1:$1,0),0)*ChapterTable!$Q$14
    ),
  OFFSET(E162,-$B162+IF($L162,1,0),0)*
    (VLOOKUP(SUBSTITUTE(SUBSTITUTE(E$1,"standard",""),"|Float","")&amp;"인게임누적곱배수",ChapterTable!$S:$T,2,0)^C162
    +VLOOKUP(SUBSTITUTE(SUBSTITUTE(E$1,"standard",""),"|Float","")&amp;"인게임누적합배수",ChapterTable!$S:$T,2,0)*C162)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VLOOKUP(1,ChapterTable!$1:$1048576,MATCH("최종"&amp;SUBSTITUTE(SUBSTITUTE(F$1,"standard",""),"|Float",""),ChapterTable!$1:$1,0),0)*ChapterTable!$Q$17,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VLOOKUP($A162-ChapterTable!$Q$11,ChapterTable!$1:$1048576,MATCH("최종"&amp;SUBSTITUTE(SUBSTITUTE(F$1,"standard",""),"|Float",""),ChapterTable!$1:$1,0),0)*ChapterTable!$Q$14
    ),
  OFFSET(F162,-$B162+IF($L162,1,0),0)*
    (VLOOKUP(SUBSTITUTE(SUBSTITUTE(F$1,"standard",""),"|Float","")&amp;"인게임누적곱배수",ChapterTable!$S:$T,2,0)^D162
    +VLOOKUP(SUBSTITUTE(SUBSTITUTE(F$1,"standard",""),"|Float","")&amp;"인게임누적합배수",ChapterTable!$S:$T,2,0)*D162)
  )
  )
  )
)</f>
        <v>315</v>
      </c>
      <c r="G162" t="s">
        <v>76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9.8000000000000007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IF(OR($L163=TRUE,$A163=0,MOD($A163,ChapterTable!$S$20)&lt;&gt;0),
MAX(0,INT(($B163+ChapterTable!$Q$26+VLOOKUP(SUBSTITUTE(C$1,"성장단계","")&amp;"단계오프셋",ChapterTable!$S:$T,2,0))/ChapterTable!$Q$23)),
MAX(0,INT(($B163+ChapterTable!$S$26+VLOOKUP(SUBSTITUTE(C$1,"성장단계","")&amp;"보스단계오프셋",ChapterTable!$S:$T,2,0))/ChapterTable!$S$23)))</f>
        <v>3</v>
      </c>
      <c r="D163">
        <f>IF(OR($L163=TRUE,$A163=0,MOD($A163,ChapterTable!$S$20)&lt;&gt;0),
MAX(0,INT(($B163+ChapterTable!$Q$26+VLOOKUP(SUBSTITUTE(D$1,"성장단계","")&amp;"단계오프셋",ChapterTable!$S:$T,2,0))/ChapterTable!$Q$23)),
MAX(0,INT(($B163+ChapterTable!$S$26+VLOOKUP(SUBSTITUTE(D$1,"성장단계","")&amp;"보스단계오프셋",ChapterTable!$S:$T,2,0))/ChapterTable!$S$23)))</f>
        <v>2</v>
      </c>
      <c r="E163" s="1">
        <f ca="1">IF(AND($A163=0,$B163=1),
    VLOOKUP(1,ChapterTable!$1:$1048576,MATCH("최종"&amp;SUBSTITUTE(SUBSTITUTE(E$1,"standard",""),"|Float",""),ChapterTable!$1:$1,0),0)*ChapterTable!$Q$17,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VLOOKUP($A163-ChapterTable!$Q$11,ChapterTable!$1:$1048576,MATCH("최종"&amp;SUBSTITUTE(SUBSTITUTE(E$1,"standard",""),"|Float",""),ChapterTable!$1:$1,0),0)*ChapterTable!$Q$14
    ),
  OFFSET(E163,-$B163+IF($L163,1,0),0)*
    (VLOOKUP(SUBSTITUTE(SUBSTITUTE(E$1,"standard",""),"|Float","")&amp;"인게임누적곱배수",ChapterTable!$S:$T,2,0)^C163
    +VLOOKUP(SUBSTITUTE(SUBSTITUTE(E$1,"standard",""),"|Float","")&amp;"인게임누적합배수",ChapterTable!$S:$T,2,0)*C163)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VLOOKUP(1,ChapterTable!$1:$1048576,MATCH("최종"&amp;SUBSTITUTE(SUBSTITUTE(F$1,"standard",""),"|Float",""),ChapterTable!$1:$1,0),0)*ChapterTable!$Q$17,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VLOOKUP($A163-ChapterTable!$Q$11,ChapterTable!$1:$1048576,MATCH("최종"&amp;SUBSTITUTE(SUBSTITUTE(F$1,"standard",""),"|Float",""),ChapterTable!$1:$1,0),0)*ChapterTable!$Q$14
    ),
  OFFSET(F163,-$B163+IF($L163,1,0),0)*
    (VLOOKUP(SUBSTITUTE(SUBSTITUTE(F$1,"standard",""),"|Float","")&amp;"인게임누적곱배수",ChapterTable!$S:$T,2,0)^D163
    +VLOOKUP(SUBSTITUTE(SUBSTITUTE(F$1,"standard",""),"|Float","")&amp;"인게임누적합배수",ChapterTable!$S:$T,2,0)*D163)
  )
  )
  )
)</f>
        <v>315</v>
      </c>
      <c r="G163" t="s">
        <v>76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9.8000000000000007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IF(OR($L164=TRUE,$A164=0,MOD($A164,ChapterTable!$S$20)&lt;&gt;0),
MAX(0,INT(($B164+ChapterTable!$Q$26+VLOOKUP(SUBSTITUTE(C$1,"성장단계","")&amp;"단계오프셋",ChapterTable!$S:$T,2,0))/ChapterTable!$Q$23)),
MAX(0,INT(($B164+ChapterTable!$S$26+VLOOKUP(SUBSTITUTE(C$1,"성장단계","")&amp;"보스단계오프셋",ChapterTable!$S:$T,2,0))/ChapterTable!$S$23)))</f>
        <v>3</v>
      </c>
      <c r="D164">
        <f>IF(OR($L164=TRUE,$A164=0,MOD($A164,ChapterTable!$S$20)&lt;&gt;0),
MAX(0,INT(($B164+ChapterTable!$Q$26+VLOOKUP(SUBSTITUTE(D$1,"성장단계","")&amp;"단계오프셋",ChapterTable!$S:$T,2,0))/ChapterTable!$Q$23)),
MAX(0,INT(($B164+ChapterTable!$S$26+VLOOKUP(SUBSTITUTE(D$1,"성장단계","")&amp;"보스단계오프셋",ChapterTable!$S:$T,2,0))/ChapterTable!$S$23)))</f>
        <v>2</v>
      </c>
      <c r="E164" s="1">
        <f ca="1">IF(AND($A164=0,$B164=1),
    VLOOKUP(1,ChapterTable!$1:$1048576,MATCH("최종"&amp;SUBSTITUTE(SUBSTITUTE(E$1,"standard",""),"|Float",""),ChapterTable!$1:$1,0),0)*ChapterTable!$Q$17,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VLOOKUP($A164-ChapterTable!$Q$11,ChapterTable!$1:$1048576,MATCH("최종"&amp;SUBSTITUTE(SUBSTITUTE(E$1,"standard",""),"|Float",""),ChapterTable!$1:$1,0),0)*ChapterTable!$Q$14
    ),
  OFFSET(E164,-$B164+IF($L164,1,0),0)*
    (VLOOKUP(SUBSTITUTE(SUBSTITUTE(E$1,"standard",""),"|Float","")&amp;"인게임누적곱배수",ChapterTable!$S:$T,2,0)^C164
    +VLOOKUP(SUBSTITUTE(SUBSTITUTE(E$1,"standard",""),"|Float","")&amp;"인게임누적합배수",ChapterTable!$S:$T,2,0)*C164)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VLOOKUP(1,ChapterTable!$1:$1048576,MATCH("최종"&amp;SUBSTITUTE(SUBSTITUTE(F$1,"standard",""),"|Float",""),ChapterTable!$1:$1,0),0)*ChapterTable!$Q$17,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VLOOKUP($A164-ChapterTable!$Q$11,ChapterTable!$1:$1048576,MATCH("최종"&amp;SUBSTITUTE(SUBSTITUTE(F$1,"standard",""),"|Float",""),ChapterTable!$1:$1,0),0)*ChapterTable!$Q$14
    ),
  OFFSET(F164,-$B164+IF($L164,1,0),0)*
    (VLOOKUP(SUBSTITUTE(SUBSTITUTE(F$1,"standard",""),"|Float","")&amp;"인게임누적곱배수",ChapterTable!$S:$T,2,0)^D164
    +VLOOKUP(SUBSTITUTE(SUBSTITUTE(F$1,"standard",""),"|Float","")&amp;"인게임누적합배수",ChapterTable!$S:$T,2,0)*D164)
  )
  )
  )
)</f>
        <v>315</v>
      </c>
      <c r="G164" t="s">
        <v>76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9.8000000000000007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IF(OR($L165=TRUE,$A165=0,MOD($A165,ChapterTable!$S$20)&lt;&gt;0),
MAX(0,INT(($B165+ChapterTable!$Q$26+VLOOKUP(SUBSTITUTE(C$1,"성장단계","")&amp;"단계오프셋",ChapterTable!$S:$T,2,0))/ChapterTable!$Q$23)),
MAX(0,INT(($B165+ChapterTable!$S$26+VLOOKUP(SUBSTITUTE(C$1,"성장단계","")&amp;"보스단계오프셋",ChapterTable!$S:$T,2,0))/ChapterTable!$S$23)))</f>
        <v>3</v>
      </c>
      <c r="D165">
        <f>IF(OR($L165=TRUE,$A165=0,MOD($A165,ChapterTable!$S$20)&lt;&gt;0),
MAX(0,INT(($B165+ChapterTable!$Q$26+VLOOKUP(SUBSTITUTE(D$1,"성장단계","")&amp;"단계오프셋",ChapterTable!$S:$T,2,0))/ChapterTable!$Q$23)),
MAX(0,INT(($B165+ChapterTable!$S$26+VLOOKUP(SUBSTITUTE(D$1,"성장단계","")&amp;"보스단계오프셋",ChapterTable!$S:$T,2,0))/ChapterTable!$S$23)))</f>
        <v>2</v>
      </c>
      <c r="E165" s="1">
        <f ca="1">IF(AND($A165=0,$B165=1),
    VLOOKUP(1,ChapterTable!$1:$1048576,MATCH("최종"&amp;SUBSTITUTE(SUBSTITUTE(E$1,"standard",""),"|Float",""),ChapterTable!$1:$1,0),0)*ChapterTable!$Q$17,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VLOOKUP($A165-ChapterTable!$Q$11,ChapterTable!$1:$1048576,MATCH("최종"&amp;SUBSTITUTE(SUBSTITUTE(E$1,"standard",""),"|Float",""),ChapterTable!$1:$1,0),0)*ChapterTable!$Q$14
    ),
  OFFSET(E165,-$B165+IF($L165,1,0),0)*
    (VLOOKUP(SUBSTITUTE(SUBSTITUTE(E$1,"standard",""),"|Float","")&amp;"인게임누적곱배수",ChapterTable!$S:$T,2,0)^C165
    +VLOOKUP(SUBSTITUTE(SUBSTITUTE(E$1,"standard",""),"|Float","")&amp;"인게임누적합배수",ChapterTable!$S:$T,2,0)*C165)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VLOOKUP(1,ChapterTable!$1:$1048576,MATCH("최종"&amp;SUBSTITUTE(SUBSTITUTE(F$1,"standard",""),"|Float",""),ChapterTable!$1:$1,0),0)*ChapterTable!$Q$17,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VLOOKUP($A165-ChapterTable!$Q$11,ChapterTable!$1:$1048576,MATCH("최종"&amp;SUBSTITUTE(SUBSTITUTE(F$1,"standard",""),"|Float",""),ChapterTable!$1:$1,0),0)*ChapterTable!$Q$14
    ),
  OFFSET(F165,-$B165+IF($L165,1,0),0)*
    (VLOOKUP(SUBSTITUTE(SUBSTITUTE(F$1,"standard",""),"|Float","")&amp;"인게임누적곱배수",ChapterTable!$S:$T,2,0)^D165
    +VLOOKUP(SUBSTITUTE(SUBSTITUTE(F$1,"standard",""),"|Float","")&amp;"인게임누적합배수",ChapterTable!$S:$T,2,0)*D165)
  )
  )
  )
)</f>
        <v>315</v>
      </c>
      <c r="G165" t="s">
        <v>76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9.8000000000000007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IF(OR($L166=TRUE,$A166=0,MOD($A166,ChapterTable!$S$20)&lt;&gt;0),
MAX(0,INT(($B166+ChapterTable!$Q$26+VLOOKUP(SUBSTITUTE(C$1,"성장단계","")&amp;"단계오프셋",ChapterTable!$S:$T,2,0))/ChapterTable!$Q$23)),
MAX(0,INT(($B166+ChapterTable!$S$26+VLOOKUP(SUBSTITUTE(C$1,"성장단계","")&amp;"보스단계오프셋",ChapterTable!$S:$T,2,0))/ChapterTable!$S$23)))</f>
        <v>3</v>
      </c>
      <c r="D166">
        <f>IF(OR($L166=TRUE,$A166=0,MOD($A166,ChapterTable!$S$20)&lt;&gt;0),
MAX(0,INT(($B166+ChapterTable!$Q$26+VLOOKUP(SUBSTITUTE(D$1,"성장단계","")&amp;"단계오프셋",ChapterTable!$S:$T,2,0))/ChapterTable!$Q$23)),
MAX(0,INT(($B166+ChapterTable!$S$26+VLOOKUP(SUBSTITUTE(D$1,"성장단계","")&amp;"보스단계오프셋",ChapterTable!$S:$T,2,0))/ChapterTable!$S$23)))</f>
        <v>3</v>
      </c>
      <c r="E166" s="1">
        <f ca="1">IF(AND($A166=0,$B166=1),
    VLOOKUP(1,ChapterTable!$1:$1048576,MATCH("최종"&amp;SUBSTITUTE(SUBSTITUTE(E$1,"standard",""),"|Float",""),ChapterTable!$1:$1,0),0)*ChapterTable!$Q$17,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VLOOKUP($A166-ChapterTable!$Q$11,ChapterTable!$1:$1048576,MATCH("최종"&amp;SUBSTITUTE(SUBSTITUTE(E$1,"standard",""),"|Float",""),ChapterTable!$1:$1,0),0)*ChapterTable!$Q$14
    ),
  OFFSET(E166,-$B166+IF($L166,1,0),0)*
    (VLOOKUP(SUBSTITUTE(SUBSTITUTE(E$1,"standard",""),"|Float","")&amp;"인게임누적곱배수",ChapterTable!$S:$T,2,0)^C166
    +VLOOKUP(SUBSTITUTE(SUBSTITUTE(E$1,"standard",""),"|Float","")&amp;"인게임누적합배수",ChapterTable!$S:$T,2,0)*C166)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VLOOKUP(1,ChapterTable!$1:$1048576,MATCH("최종"&amp;SUBSTITUTE(SUBSTITUTE(F$1,"standard",""),"|Float",""),ChapterTable!$1:$1,0),0)*ChapterTable!$Q$17,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VLOOKUP($A166-ChapterTable!$Q$11,ChapterTable!$1:$1048576,MATCH("최종"&amp;SUBSTITUTE(SUBSTITUTE(F$1,"standard",""),"|Float",""),ChapterTable!$1:$1,0),0)*ChapterTable!$Q$14
    ),
  OFFSET(F166,-$B166+IF($L166,1,0),0)*
    (VLOOKUP(SUBSTITUTE(SUBSTITUTE(F$1,"standard",""),"|Float","")&amp;"인게임누적곱배수",ChapterTable!$S:$T,2,0)^D166
    +VLOOKUP(SUBSTITUTE(SUBSTITUTE(F$1,"standard",""),"|Float","")&amp;"인게임누적합배수",ChapterTable!$S:$T,2,0)*D166)
  )
  )
  )
)</f>
        <v>360</v>
      </c>
      <c r="G166" t="s">
        <v>76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9.8000000000000007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IF(OR($L167=TRUE,$A167=0,MOD($A167,ChapterTable!$S$20)&lt;&gt;0),
MAX(0,INT(($B167+ChapterTable!$Q$26+VLOOKUP(SUBSTITUTE(C$1,"성장단계","")&amp;"단계오프셋",ChapterTable!$S:$T,2,0))/ChapterTable!$Q$23)),
MAX(0,INT(($B167+ChapterTable!$S$26+VLOOKUP(SUBSTITUTE(C$1,"성장단계","")&amp;"보스단계오프셋",ChapterTable!$S:$T,2,0))/ChapterTable!$S$23)))</f>
        <v>3</v>
      </c>
      <c r="D167">
        <f>IF(OR($L167=TRUE,$A167=0,MOD($A167,ChapterTable!$S$20)&lt;&gt;0),
MAX(0,INT(($B167+ChapterTable!$Q$26+VLOOKUP(SUBSTITUTE(D$1,"성장단계","")&amp;"단계오프셋",ChapterTable!$S:$T,2,0))/ChapterTable!$Q$23)),
MAX(0,INT(($B167+ChapterTable!$S$26+VLOOKUP(SUBSTITUTE(D$1,"성장단계","")&amp;"보스단계오프셋",ChapterTable!$S:$T,2,0))/ChapterTable!$S$23)))</f>
        <v>3</v>
      </c>
      <c r="E167" s="1">
        <f ca="1">IF(AND($A167=0,$B167=1),
    VLOOKUP(1,ChapterTable!$1:$1048576,MATCH("최종"&amp;SUBSTITUTE(SUBSTITUTE(E$1,"standard",""),"|Float",""),ChapterTable!$1:$1,0),0)*ChapterTable!$Q$17,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VLOOKUP($A167-ChapterTable!$Q$11,ChapterTable!$1:$1048576,MATCH("최종"&amp;SUBSTITUTE(SUBSTITUTE(E$1,"standard",""),"|Float",""),ChapterTable!$1:$1,0),0)*ChapterTable!$Q$14
    ),
  OFFSET(E167,-$B167+IF($L167,1,0),0)*
    (VLOOKUP(SUBSTITUTE(SUBSTITUTE(E$1,"standard",""),"|Float","")&amp;"인게임누적곱배수",ChapterTable!$S:$T,2,0)^C167
    +VLOOKUP(SUBSTITUTE(SUBSTITUTE(E$1,"standard",""),"|Float","")&amp;"인게임누적합배수",ChapterTable!$S:$T,2,0)*C167)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VLOOKUP(1,ChapterTable!$1:$1048576,MATCH("최종"&amp;SUBSTITUTE(SUBSTITUTE(F$1,"standard",""),"|Float",""),ChapterTable!$1:$1,0),0)*ChapterTable!$Q$17,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VLOOKUP($A167-ChapterTable!$Q$11,ChapterTable!$1:$1048576,MATCH("최종"&amp;SUBSTITUTE(SUBSTITUTE(F$1,"standard",""),"|Float",""),ChapterTable!$1:$1,0),0)*ChapterTable!$Q$14
    ),
  OFFSET(F167,-$B167+IF($L167,1,0),0)*
    (VLOOKUP(SUBSTITUTE(SUBSTITUTE(F$1,"standard",""),"|Float","")&amp;"인게임누적곱배수",ChapterTable!$S:$T,2,0)^D167
    +VLOOKUP(SUBSTITUTE(SUBSTITUTE(F$1,"standard",""),"|Float","")&amp;"인게임누적합배수",ChapterTable!$S:$T,2,0)*D167)
  )
  )
  )
)</f>
        <v>360</v>
      </c>
      <c r="G167" t="s">
        <v>76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9.8000000000000007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IF(OR($L168=TRUE,$A168=0,MOD($A168,ChapterTable!$S$20)&lt;&gt;0),
MAX(0,INT(($B168+ChapterTable!$Q$26+VLOOKUP(SUBSTITUTE(C$1,"성장단계","")&amp;"단계오프셋",ChapterTable!$S:$T,2,0))/ChapterTable!$Q$23)),
MAX(0,INT(($B168+ChapterTable!$S$26+VLOOKUP(SUBSTITUTE(C$1,"성장단계","")&amp;"보스단계오프셋",ChapterTable!$S:$T,2,0))/ChapterTable!$S$23)))</f>
        <v>3</v>
      </c>
      <c r="D168">
        <f>IF(OR($L168=TRUE,$A168=0,MOD($A168,ChapterTable!$S$20)&lt;&gt;0),
MAX(0,INT(($B168+ChapterTable!$Q$26+VLOOKUP(SUBSTITUTE(D$1,"성장단계","")&amp;"단계오프셋",ChapterTable!$S:$T,2,0))/ChapterTable!$Q$23)),
MAX(0,INT(($B168+ChapterTable!$S$26+VLOOKUP(SUBSTITUTE(D$1,"성장단계","")&amp;"보스단계오프셋",ChapterTable!$S:$T,2,0))/ChapterTable!$S$23)))</f>
        <v>3</v>
      </c>
      <c r="E168" s="1">
        <f ca="1">IF(AND($A168=0,$B168=1),
    VLOOKUP(1,ChapterTable!$1:$1048576,MATCH("최종"&amp;SUBSTITUTE(SUBSTITUTE(E$1,"standard",""),"|Float",""),ChapterTable!$1:$1,0),0)*ChapterTable!$Q$17,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VLOOKUP($A168-ChapterTable!$Q$11,ChapterTable!$1:$1048576,MATCH("최종"&amp;SUBSTITUTE(SUBSTITUTE(E$1,"standard",""),"|Float",""),ChapterTable!$1:$1,0),0)*ChapterTable!$Q$14
    ),
  OFFSET(E168,-$B168+IF($L168,1,0),0)*
    (VLOOKUP(SUBSTITUTE(SUBSTITUTE(E$1,"standard",""),"|Float","")&amp;"인게임누적곱배수",ChapterTable!$S:$T,2,0)^C168
    +VLOOKUP(SUBSTITUTE(SUBSTITUTE(E$1,"standard",""),"|Float","")&amp;"인게임누적합배수",ChapterTable!$S:$T,2,0)*C168)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VLOOKUP(1,ChapterTable!$1:$1048576,MATCH("최종"&amp;SUBSTITUTE(SUBSTITUTE(F$1,"standard",""),"|Float",""),ChapterTable!$1:$1,0),0)*ChapterTable!$Q$17,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VLOOKUP($A168-ChapterTable!$Q$11,ChapterTable!$1:$1048576,MATCH("최종"&amp;SUBSTITUTE(SUBSTITUTE(F$1,"standard",""),"|Float",""),ChapterTable!$1:$1,0),0)*ChapterTable!$Q$14
    ),
  OFFSET(F168,-$B168+IF($L168,1,0),0)*
    (VLOOKUP(SUBSTITUTE(SUBSTITUTE(F$1,"standard",""),"|Float","")&amp;"인게임누적곱배수",ChapterTable!$S:$T,2,0)^D168
    +VLOOKUP(SUBSTITUTE(SUBSTITUTE(F$1,"standard",""),"|Float","")&amp;"인게임누적합배수",ChapterTable!$S:$T,2,0)*D168)
  )
  )
  )
)</f>
        <v>360</v>
      </c>
      <c r="G168" t="s">
        <v>76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9.8000000000000007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IF(OR($L169=TRUE,$A169=0,MOD($A169,ChapterTable!$S$20)&lt;&gt;0),
MAX(0,INT(($B169+ChapterTable!$Q$26+VLOOKUP(SUBSTITUTE(C$1,"성장단계","")&amp;"단계오프셋",ChapterTable!$S:$T,2,0))/ChapterTable!$Q$23)),
MAX(0,INT(($B169+ChapterTable!$S$26+VLOOKUP(SUBSTITUTE(C$1,"성장단계","")&amp;"보스단계오프셋",ChapterTable!$S:$T,2,0))/ChapterTable!$S$23)))</f>
        <v>3</v>
      </c>
      <c r="D169">
        <f>IF(OR($L169=TRUE,$A169=0,MOD($A169,ChapterTable!$S$20)&lt;&gt;0),
MAX(0,INT(($B169+ChapterTable!$Q$26+VLOOKUP(SUBSTITUTE(D$1,"성장단계","")&amp;"단계오프셋",ChapterTable!$S:$T,2,0))/ChapterTable!$Q$23)),
MAX(0,INT(($B169+ChapterTable!$S$26+VLOOKUP(SUBSTITUTE(D$1,"성장단계","")&amp;"보스단계오프셋",ChapterTable!$S:$T,2,0))/ChapterTable!$S$23)))</f>
        <v>3</v>
      </c>
      <c r="E169" s="1">
        <f ca="1">IF(AND($A169=0,$B169=1),
    VLOOKUP(1,ChapterTable!$1:$1048576,MATCH("최종"&amp;SUBSTITUTE(SUBSTITUTE(E$1,"standard",""),"|Float",""),ChapterTable!$1:$1,0),0)*ChapterTable!$Q$17,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VLOOKUP($A169-ChapterTable!$Q$11,ChapterTable!$1:$1048576,MATCH("최종"&amp;SUBSTITUTE(SUBSTITUTE(E$1,"standard",""),"|Float",""),ChapterTable!$1:$1,0),0)*ChapterTable!$Q$14
    ),
  OFFSET(E169,-$B169+IF($L169,1,0),0)*
    (VLOOKUP(SUBSTITUTE(SUBSTITUTE(E$1,"standard",""),"|Float","")&amp;"인게임누적곱배수",ChapterTable!$S:$T,2,0)^C169
    +VLOOKUP(SUBSTITUTE(SUBSTITUTE(E$1,"standard",""),"|Float","")&amp;"인게임누적합배수",ChapterTable!$S:$T,2,0)*C169)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VLOOKUP(1,ChapterTable!$1:$1048576,MATCH("최종"&amp;SUBSTITUTE(SUBSTITUTE(F$1,"standard",""),"|Float",""),ChapterTable!$1:$1,0),0)*ChapterTable!$Q$17,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VLOOKUP($A169-ChapterTable!$Q$11,ChapterTable!$1:$1048576,MATCH("최종"&amp;SUBSTITUTE(SUBSTITUTE(F$1,"standard",""),"|Float",""),ChapterTable!$1:$1,0),0)*ChapterTable!$Q$14
    ),
  OFFSET(F169,-$B169+IF($L169,1,0),0)*
    (VLOOKUP(SUBSTITUTE(SUBSTITUTE(F$1,"standard",""),"|Float","")&amp;"인게임누적곱배수",ChapterTable!$S:$T,2,0)^D169
    +VLOOKUP(SUBSTITUTE(SUBSTITUTE(F$1,"standard",""),"|Float","")&amp;"인게임누적합배수",ChapterTable!$S:$T,2,0)*D169)
  )
  )
  )
)</f>
        <v>360</v>
      </c>
      <c r="G169" t="s">
        <v>76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9.8000000000000007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IF(OR($L170=TRUE,$A170=0,MOD($A170,ChapterTable!$S$20)&lt;&gt;0),
MAX(0,INT(($B170+ChapterTable!$Q$26+VLOOKUP(SUBSTITUTE(C$1,"성장단계","")&amp;"단계오프셋",ChapterTable!$S:$T,2,0))/ChapterTable!$Q$23)),
MAX(0,INT(($B170+ChapterTable!$S$26+VLOOKUP(SUBSTITUTE(C$1,"성장단계","")&amp;"보스단계오프셋",ChapterTable!$S:$T,2,0))/ChapterTable!$S$23)))</f>
        <v>3</v>
      </c>
      <c r="D170">
        <f>IF(OR($L170=TRUE,$A170=0,MOD($A170,ChapterTable!$S$20)&lt;&gt;0),
MAX(0,INT(($B170+ChapterTable!$Q$26+VLOOKUP(SUBSTITUTE(D$1,"성장단계","")&amp;"단계오프셋",ChapterTable!$S:$T,2,0))/ChapterTable!$Q$23)),
MAX(0,INT(($B170+ChapterTable!$S$26+VLOOKUP(SUBSTITUTE(D$1,"성장단계","")&amp;"보스단계오프셋",ChapterTable!$S:$T,2,0))/ChapterTable!$S$23)))</f>
        <v>3</v>
      </c>
      <c r="E170" s="1">
        <f ca="1">IF(AND($A170=0,$B170=1),
    VLOOKUP(1,ChapterTable!$1:$1048576,MATCH("최종"&amp;SUBSTITUTE(SUBSTITUTE(E$1,"standard",""),"|Float",""),ChapterTable!$1:$1,0),0)*ChapterTable!$Q$17,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VLOOKUP($A170-ChapterTable!$Q$11,ChapterTable!$1:$1048576,MATCH("최종"&amp;SUBSTITUTE(SUBSTITUTE(E$1,"standard",""),"|Float",""),ChapterTable!$1:$1,0),0)*ChapterTable!$Q$14
    ),
  OFFSET(E170,-$B170+IF($L170,1,0),0)*
    (VLOOKUP(SUBSTITUTE(SUBSTITUTE(E$1,"standard",""),"|Float","")&amp;"인게임누적곱배수",ChapterTable!$S:$T,2,0)^C170
    +VLOOKUP(SUBSTITUTE(SUBSTITUTE(E$1,"standard",""),"|Float","")&amp;"인게임누적합배수",ChapterTable!$S:$T,2,0)*C170)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VLOOKUP(1,ChapterTable!$1:$1048576,MATCH("최종"&amp;SUBSTITUTE(SUBSTITUTE(F$1,"standard",""),"|Float",""),ChapterTable!$1:$1,0),0)*ChapterTable!$Q$17,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VLOOKUP($A170-ChapterTable!$Q$11,ChapterTable!$1:$1048576,MATCH("최종"&amp;SUBSTITUTE(SUBSTITUTE(F$1,"standard",""),"|Float",""),ChapterTable!$1:$1,0),0)*ChapterTable!$Q$14
    ),
  OFFSET(F170,-$B170+IF($L170,1,0),0)*
    (VLOOKUP(SUBSTITUTE(SUBSTITUTE(F$1,"standard",""),"|Float","")&amp;"인게임누적곱배수",ChapterTable!$S:$T,2,0)^D170
    +VLOOKUP(SUBSTITUTE(SUBSTITUTE(F$1,"standard",""),"|Float","")&amp;"인게임누적합배수",ChapterTable!$S:$T,2,0)*D170)
  )
  )
  )
)</f>
        <v>360</v>
      </c>
      <c r="G170" t="s">
        <v>76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9.8000000000000007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IF(OR($L171=TRUE,$A171=0,MOD($A171,ChapterTable!$S$20)&lt;&gt;0),
MAX(0,INT(($B171+ChapterTable!$Q$26+VLOOKUP(SUBSTITUTE(C$1,"성장단계","")&amp;"단계오프셋",ChapterTable!$S:$T,2,0))/ChapterTable!$Q$23)),
MAX(0,INT(($B171+ChapterTable!$S$26+VLOOKUP(SUBSTITUTE(C$1,"성장단계","")&amp;"보스단계오프셋",ChapterTable!$S:$T,2,0))/ChapterTable!$S$23)))</f>
        <v>4</v>
      </c>
      <c r="D171">
        <f>IF(OR($L171=TRUE,$A171=0,MOD($A171,ChapterTable!$S$20)&lt;&gt;0),
MAX(0,INT(($B171+ChapterTable!$Q$26+VLOOKUP(SUBSTITUTE(D$1,"성장단계","")&amp;"단계오프셋",ChapterTable!$S:$T,2,0))/ChapterTable!$Q$23)),
MAX(0,INT(($B171+ChapterTable!$S$26+VLOOKUP(SUBSTITUTE(D$1,"성장단계","")&amp;"보스단계오프셋",ChapterTable!$S:$T,2,0))/ChapterTable!$S$23)))</f>
        <v>3</v>
      </c>
      <c r="E171" s="1">
        <f ca="1">IF(AND($A171=0,$B171=1),
    VLOOKUP(1,ChapterTable!$1:$1048576,MATCH("최종"&amp;SUBSTITUTE(SUBSTITUTE(E$1,"standard",""),"|Float",""),ChapterTable!$1:$1,0),0)*ChapterTable!$Q$17,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VLOOKUP($A171-ChapterTable!$Q$11,ChapterTable!$1:$1048576,MATCH("최종"&amp;SUBSTITUTE(SUBSTITUTE(E$1,"standard",""),"|Float",""),ChapterTable!$1:$1,0),0)*ChapterTable!$Q$14
    ),
  OFFSET(E171,-$B171+IF($L171,1,0),0)*
    (VLOOKUP(SUBSTITUTE(SUBSTITUTE(E$1,"standard",""),"|Float","")&amp;"인게임누적곱배수",ChapterTable!$S:$T,2,0)^C171
    +VLOOKUP(SUBSTITUTE(SUBSTITUTE(E$1,"standard",""),"|Float","")&amp;"인게임누적합배수",ChapterTable!$S:$T,2,0)*C171)
  )
  )
  )
)</f>
        <v>972</v>
      </c>
      <c r="F171" s="1">
        <f ca="1">IF(AND($A171=0,$B171=1),
    VLOOKUP(1,ChapterTable!$1:$1048576,MATCH("최종"&amp;SUBSTITUTE(SUBSTITUTE(F$1,"standard",""),"|Float",""),ChapterTable!$1:$1,0),0)*ChapterTable!$Q$17,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VLOOKUP($A171-ChapterTable!$Q$11,ChapterTable!$1:$1048576,MATCH("최종"&amp;SUBSTITUTE(SUBSTITUTE(F$1,"standard",""),"|Float",""),ChapterTable!$1:$1,0),0)*ChapterTable!$Q$14
    ),
  OFFSET(F171,-$B171+IF($L171,1,0),0)*
    (VLOOKUP(SUBSTITUTE(SUBSTITUTE(F$1,"standard",""),"|Float","")&amp;"인게임누적곱배수",ChapterTable!$S:$T,2,0)^D171
    +VLOOKUP(SUBSTITUTE(SUBSTITUTE(F$1,"standard",""),"|Float","")&amp;"인게임누적합배수",ChapterTable!$S:$T,2,0)*D171)
  )
  )
  )
)</f>
        <v>360</v>
      </c>
      <c r="G171" t="s">
        <v>76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9.8000000000000007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IF(OR($L172=TRUE,$A172=0,MOD($A172,ChapterTable!$S$20)&lt;&gt;0),
MAX(0,INT(($B172+ChapterTable!$Q$26+VLOOKUP(SUBSTITUTE(C$1,"성장단계","")&amp;"단계오프셋",ChapterTable!$S:$T,2,0))/ChapterTable!$Q$23)),
MAX(0,INT(($B172+ChapterTable!$S$26+VLOOKUP(SUBSTITUTE(C$1,"성장단계","")&amp;"보스단계오프셋",ChapterTable!$S:$T,2,0))/ChapterTable!$S$23)))</f>
        <v>4</v>
      </c>
      <c r="D172">
        <f>IF(OR($L172=TRUE,$A172=0,MOD($A172,ChapterTable!$S$20)&lt;&gt;0),
MAX(0,INT(($B172+ChapterTable!$Q$26+VLOOKUP(SUBSTITUTE(D$1,"성장단계","")&amp;"단계오프셋",ChapterTable!$S:$T,2,0))/ChapterTable!$Q$23)),
MAX(0,INT(($B172+ChapterTable!$S$26+VLOOKUP(SUBSTITUTE(D$1,"성장단계","")&amp;"보스단계오프셋",ChapterTable!$S:$T,2,0))/ChapterTable!$S$23)))</f>
        <v>3</v>
      </c>
      <c r="E172" s="1">
        <f ca="1">IF(AND($A172=0,$B172=1),
    VLOOKUP(1,ChapterTable!$1:$1048576,MATCH("최종"&amp;SUBSTITUTE(SUBSTITUTE(E$1,"standard",""),"|Float",""),ChapterTable!$1:$1,0),0)*ChapterTable!$Q$17,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VLOOKUP($A172-ChapterTable!$Q$11,ChapterTable!$1:$1048576,MATCH("최종"&amp;SUBSTITUTE(SUBSTITUTE(E$1,"standard",""),"|Float",""),ChapterTable!$1:$1,0),0)*ChapterTable!$Q$14
    ),
  OFFSET(E172,-$B172+IF($L172,1,0),0)*
    (VLOOKUP(SUBSTITUTE(SUBSTITUTE(E$1,"standard",""),"|Float","")&amp;"인게임누적곱배수",ChapterTable!$S:$T,2,0)^C172
    +VLOOKUP(SUBSTITUTE(SUBSTITUTE(E$1,"standard",""),"|Float","")&amp;"인게임누적합배수",ChapterTable!$S:$T,2,0)*C172)
  )
  )
  )
)</f>
        <v>972</v>
      </c>
      <c r="F172" s="1">
        <f ca="1">IF(AND($A172=0,$B172=1),
    VLOOKUP(1,ChapterTable!$1:$1048576,MATCH("최종"&amp;SUBSTITUTE(SUBSTITUTE(F$1,"standard",""),"|Float",""),ChapterTable!$1:$1,0),0)*ChapterTable!$Q$17,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VLOOKUP($A172-ChapterTable!$Q$11,ChapterTable!$1:$1048576,MATCH("최종"&amp;SUBSTITUTE(SUBSTITUTE(F$1,"standard",""),"|Float",""),ChapterTable!$1:$1,0),0)*ChapterTable!$Q$14
    ),
  OFFSET(F172,-$B172+IF($L172,1,0),0)*
    (VLOOKUP(SUBSTITUTE(SUBSTITUTE(F$1,"standard",""),"|Float","")&amp;"인게임누적곱배수",ChapterTable!$S:$T,2,0)^D172
    +VLOOKUP(SUBSTITUTE(SUBSTITUTE(F$1,"standard",""),"|Float","")&amp;"인게임누적합배수",ChapterTable!$S:$T,2,0)*D172)
  )
  )
  )
)</f>
        <v>360</v>
      </c>
      <c r="G172" t="s">
        <v>76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9.8000000000000007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IF(OR($L173=TRUE,$A173=0,MOD($A173,ChapterTable!$S$20)&lt;&gt;0),
MAX(0,INT(($B173+ChapterTable!$Q$26+VLOOKUP(SUBSTITUTE(C$1,"성장단계","")&amp;"단계오프셋",ChapterTable!$S:$T,2,0))/ChapterTable!$Q$23)),
MAX(0,INT(($B173+ChapterTable!$S$26+VLOOKUP(SUBSTITUTE(C$1,"성장단계","")&amp;"보스단계오프셋",ChapterTable!$S:$T,2,0))/ChapterTable!$S$23)))</f>
        <v>4</v>
      </c>
      <c r="D173">
        <f>IF(OR($L173=TRUE,$A173=0,MOD($A173,ChapterTable!$S$20)&lt;&gt;0),
MAX(0,INT(($B173+ChapterTable!$Q$26+VLOOKUP(SUBSTITUTE(D$1,"성장단계","")&amp;"단계오프셋",ChapterTable!$S:$T,2,0))/ChapterTable!$Q$23)),
MAX(0,INT(($B173+ChapterTable!$S$26+VLOOKUP(SUBSTITUTE(D$1,"성장단계","")&amp;"보스단계오프셋",ChapterTable!$S:$T,2,0))/ChapterTable!$S$23)))</f>
        <v>3</v>
      </c>
      <c r="E173" s="1">
        <f ca="1">IF(AND($A173=0,$B173=1),
    VLOOKUP(1,ChapterTable!$1:$1048576,MATCH("최종"&amp;SUBSTITUTE(SUBSTITUTE(E$1,"standard",""),"|Float",""),ChapterTable!$1:$1,0),0)*ChapterTable!$Q$17,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VLOOKUP($A173-ChapterTable!$Q$11,ChapterTable!$1:$1048576,MATCH("최종"&amp;SUBSTITUTE(SUBSTITUTE(E$1,"standard",""),"|Float",""),ChapterTable!$1:$1,0),0)*ChapterTable!$Q$14
    ),
  OFFSET(E173,-$B173+IF($L173,1,0),0)*
    (VLOOKUP(SUBSTITUTE(SUBSTITUTE(E$1,"standard",""),"|Float","")&amp;"인게임누적곱배수",ChapterTable!$S:$T,2,0)^C173
    +VLOOKUP(SUBSTITUTE(SUBSTITUTE(E$1,"standard",""),"|Float","")&amp;"인게임누적합배수",ChapterTable!$S:$T,2,0)*C173)
  )
  )
  )
)</f>
        <v>972</v>
      </c>
      <c r="F173" s="1">
        <f ca="1">IF(AND($A173=0,$B173=1),
    VLOOKUP(1,ChapterTable!$1:$1048576,MATCH("최종"&amp;SUBSTITUTE(SUBSTITUTE(F$1,"standard",""),"|Float",""),ChapterTable!$1:$1,0),0)*ChapterTable!$Q$17,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VLOOKUP($A173-ChapterTable!$Q$11,ChapterTable!$1:$1048576,MATCH("최종"&amp;SUBSTITUTE(SUBSTITUTE(F$1,"standard",""),"|Float",""),ChapterTable!$1:$1,0),0)*ChapterTable!$Q$14
    ),
  OFFSET(F173,-$B173+IF($L173,1,0),0)*
    (VLOOKUP(SUBSTITUTE(SUBSTITUTE(F$1,"standard",""),"|Float","")&amp;"인게임누적곱배수",ChapterTable!$S:$T,2,0)^D173
    +VLOOKUP(SUBSTITUTE(SUBSTITUTE(F$1,"standard",""),"|Float","")&amp;"인게임누적합배수",ChapterTable!$S:$T,2,0)*D173)
  )
  )
  )
)</f>
        <v>360</v>
      </c>
      <c r="G173" t="s">
        <v>76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9.8000000000000007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IF(OR($L174=TRUE,$A174=0,MOD($A174,ChapterTable!$S$20)&lt;&gt;0),
MAX(0,INT(($B174+ChapterTable!$Q$26+VLOOKUP(SUBSTITUTE(C$1,"성장단계","")&amp;"단계오프셋",ChapterTable!$S:$T,2,0))/ChapterTable!$Q$23)),
MAX(0,INT(($B174+ChapterTable!$S$26+VLOOKUP(SUBSTITUTE(C$1,"성장단계","")&amp;"보스단계오프셋",ChapterTable!$S:$T,2,0))/ChapterTable!$S$23)))</f>
        <v>4</v>
      </c>
      <c r="D174">
        <f>IF(OR($L174=TRUE,$A174=0,MOD($A174,ChapterTable!$S$20)&lt;&gt;0),
MAX(0,INT(($B174+ChapterTable!$Q$26+VLOOKUP(SUBSTITUTE(D$1,"성장단계","")&amp;"단계오프셋",ChapterTable!$S:$T,2,0))/ChapterTable!$Q$23)),
MAX(0,INT(($B174+ChapterTable!$S$26+VLOOKUP(SUBSTITUTE(D$1,"성장단계","")&amp;"보스단계오프셋",ChapterTable!$S:$T,2,0))/ChapterTable!$S$23)))</f>
        <v>3</v>
      </c>
      <c r="E174" s="1">
        <f ca="1">IF(AND($A174=0,$B174=1),
    VLOOKUP(1,ChapterTable!$1:$1048576,MATCH("최종"&amp;SUBSTITUTE(SUBSTITUTE(E$1,"standard",""),"|Float",""),ChapterTable!$1:$1,0),0)*ChapterTable!$Q$17,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VLOOKUP($A174-ChapterTable!$Q$11,ChapterTable!$1:$1048576,MATCH("최종"&amp;SUBSTITUTE(SUBSTITUTE(E$1,"standard",""),"|Float",""),ChapterTable!$1:$1,0),0)*ChapterTable!$Q$14
    ),
  OFFSET(E174,-$B174+IF($L174,1,0),0)*
    (VLOOKUP(SUBSTITUTE(SUBSTITUTE(E$1,"standard",""),"|Float","")&amp;"인게임누적곱배수",ChapterTable!$S:$T,2,0)^C174
    +VLOOKUP(SUBSTITUTE(SUBSTITUTE(E$1,"standard",""),"|Float","")&amp;"인게임누적합배수",ChapterTable!$S:$T,2,0)*C174)
  )
  )
  )
)</f>
        <v>972</v>
      </c>
      <c r="F174" s="1">
        <f ca="1">IF(AND($A174=0,$B174=1),
    VLOOKUP(1,ChapterTable!$1:$1048576,MATCH("최종"&amp;SUBSTITUTE(SUBSTITUTE(F$1,"standard",""),"|Float",""),ChapterTable!$1:$1,0),0)*ChapterTable!$Q$17,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VLOOKUP($A174-ChapterTable!$Q$11,ChapterTable!$1:$1048576,MATCH("최종"&amp;SUBSTITUTE(SUBSTITUTE(F$1,"standard",""),"|Float",""),ChapterTable!$1:$1,0),0)*ChapterTable!$Q$14
    ),
  OFFSET(F174,-$B174+IF($L174,1,0),0)*
    (VLOOKUP(SUBSTITUTE(SUBSTITUTE(F$1,"standard",""),"|Float","")&amp;"인게임누적곱배수",ChapterTable!$S:$T,2,0)^D174
    +VLOOKUP(SUBSTITUTE(SUBSTITUTE(F$1,"standard",""),"|Float","")&amp;"인게임누적합배수",ChapterTable!$S:$T,2,0)*D174)
  )
  )
  )
)</f>
        <v>360</v>
      </c>
      <c r="G174" t="s">
        <v>76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9.8000000000000007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IF(OR($L175=TRUE,$A175=0,MOD($A175,ChapterTable!$S$20)&lt;&gt;0),
MAX(0,INT(($B175+ChapterTable!$Q$26+VLOOKUP(SUBSTITUTE(C$1,"성장단계","")&amp;"단계오프셋",ChapterTable!$S:$T,2,0))/ChapterTable!$Q$23)),
MAX(0,INT(($B175+ChapterTable!$S$26+VLOOKUP(SUBSTITUTE(C$1,"성장단계","")&amp;"보스단계오프셋",ChapterTable!$S:$T,2,0))/ChapterTable!$S$23)))</f>
        <v>4</v>
      </c>
      <c r="D175">
        <f>IF(OR($L175=TRUE,$A175=0,MOD($A175,ChapterTable!$S$20)&lt;&gt;0),
MAX(0,INT(($B175+ChapterTable!$Q$26+VLOOKUP(SUBSTITUTE(D$1,"성장단계","")&amp;"단계오프셋",ChapterTable!$S:$T,2,0))/ChapterTable!$Q$23)),
MAX(0,INT(($B175+ChapterTable!$S$26+VLOOKUP(SUBSTITUTE(D$1,"성장단계","")&amp;"보스단계오프셋",ChapterTable!$S:$T,2,0))/ChapterTable!$S$23)))</f>
        <v>3</v>
      </c>
      <c r="E175" s="1">
        <f ca="1">IF(AND($A175=0,$B175=1),
    VLOOKUP(1,ChapterTable!$1:$1048576,MATCH("최종"&amp;SUBSTITUTE(SUBSTITUTE(E$1,"standard",""),"|Float",""),ChapterTable!$1:$1,0),0)*ChapterTable!$Q$17,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VLOOKUP($A175-ChapterTable!$Q$11,ChapterTable!$1:$1048576,MATCH("최종"&amp;SUBSTITUTE(SUBSTITUTE(E$1,"standard",""),"|Float",""),ChapterTable!$1:$1,0),0)*ChapterTable!$Q$14
    ),
  OFFSET(E175,-$B175+IF($L175,1,0),0)*
    (VLOOKUP(SUBSTITUTE(SUBSTITUTE(E$1,"standard",""),"|Float","")&amp;"인게임누적곱배수",ChapterTable!$S:$T,2,0)^C175
    +VLOOKUP(SUBSTITUTE(SUBSTITUTE(E$1,"standard",""),"|Float","")&amp;"인게임누적합배수",ChapterTable!$S:$T,2,0)*C175)
  )
  )
  )
)</f>
        <v>972</v>
      </c>
      <c r="F175" s="1">
        <f ca="1">IF(AND($A175=0,$B175=1),
    VLOOKUP(1,ChapterTable!$1:$1048576,MATCH("최종"&amp;SUBSTITUTE(SUBSTITUTE(F$1,"standard",""),"|Float",""),ChapterTable!$1:$1,0),0)*ChapterTable!$Q$17,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VLOOKUP($A175-ChapterTable!$Q$11,ChapterTable!$1:$1048576,MATCH("최종"&amp;SUBSTITUTE(SUBSTITUTE(F$1,"standard",""),"|Float",""),ChapterTable!$1:$1,0),0)*ChapterTable!$Q$14
    ),
  OFFSET(F175,-$B175+IF($L175,1,0),0)*
    (VLOOKUP(SUBSTITUTE(SUBSTITUTE(F$1,"standard",""),"|Float","")&amp;"인게임누적곱배수",ChapterTable!$S:$T,2,0)^D175
    +VLOOKUP(SUBSTITUTE(SUBSTITUTE(F$1,"standard",""),"|Float","")&amp;"인게임누적합배수",ChapterTable!$S:$T,2,0)*D175)
  )
  )
  )
)</f>
        <v>360</v>
      </c>
      <c r="G175" t="s">
        <v>76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9.8000000000000007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IF(OR($L176=TRUE,$A176=0,MOD($A176,ChapterTable!$S$20)&lt;&gt;0),
MAX(0,INT(($B176+ChapterTable!$Q$26+VLOOKUP(SUBSTITUTE(C$1,"성장단계","")&amp;"단계오프셋",ChapterTable!$S:$T,2,0))/ChapterTable!$Q$23)),
MAX(0,INT(($B176+ChapterTable!$S$26+VLOOKUP(SUBSTITUTE(C$1,"성장단계","")&amp;"보스단계오프셋",ChapterTable!$S:$T,2,0))/ChapterTable!$S$23)))</f>
        <v>4</v>
      </c>
      <c r="D176">
        <f>IF(OR($L176=TRUE,$A176=0,MOD($A176,ChapterTable!$S$20)&lt;&gt;0),
MAX(0,INT(($B176+ChapterTable!$Q$26+VLOOKUP(SUBSTITUTE(D$1,"성장단계","")&amp;"단계오프셋",ChapterTable!$S:$T,2,0))/ChapterTable!$Q$23)),
MAX(0,INT(($B176+ChapterTable!$S$26+VLOOKUP(SUBSTITUTE(D$1,"성장단계","")&amp;"보스단계오프셋",ChapterTable!$S:$T,2,0))/ChapterTable!$S$23)))</f>
        <v>4</v>
      </c>
      <c r="E176" s="1">
        <f ca="1">IF(AND($A176=0,$B176=1),
    VLOOKUP(1,ChapterTable!$1:$1048576,MATCH("최종"&amp;SUBSTITUTE(SUBSTITUTE(E$1,"standard",""),"|Float",""),ChapterTable!$1:$1,0),0)*ChapterTable!$Q$17,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VLOOKUP($A176-ChapterTable!$Q$11,ChapterTable!$1:$1048576,MATCH("최종"&amp;SUBSTITUTE(SUBSTITUTE(E$1,"standard",""),"|Float",""),ChapterTable!$1:$1,0),0)*ChapterTable!$Q$14
    ),
  OFFSET(E176,-$B176+IF($L176,1,0),0)*
    (VLOOKUP(SUBSTITUTE(SUBSTITUTE(E$1,"standard",""),"|Float","")&amp;"인게임누적곱배수",ChapterTable!$S:$T,2,0)^C176
    +VLOOKUP(SUBSTITUTE(SUBSTITUTE(E$1,"standard",""),"|Float","")&amp;"인게임누적합배수",ChapterTable!$S:$T,2,0)*C176)
  )
  )
  )
)</f>
        <v>972</v>
      </c>
      <c r="F176" s="1">
        <f ca="1">IF(AND($A176=0,$B176=1),
    VLOOKUP(1,ChapterTable!$1:$1048576,MATCH("최종"&amp;SUBSTITUTE(SUBSTITUTE(F$1,"standard",""),"|Float",""),ChapterTable!$1:$1,0),0)*ChapterTable!$Q$17,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VLOOKUP($A176-ChapterTable!$Q$11,ChapterTable!$1:$1048576,MATCH("최종"&amp;SUBSTITUTE(SUBSTITUTE(F$1,"standard",""),"|Float",""),ChapterTable!$1:$1,0),0)*ChapterTable!$Q$14
    ),
  OFFSET(F176,-$B176+IF($L176,1,0),0)*
    (VLOOKUP(SUBSTITUTE(SUBSTITUTE(F$1,"standard",""),"|Float","")&amp;"인게임누적곱배수",ChapterTable!$S:$T,2,0)^D176
    +VLOOKUP(SUBSTITUTE(SUBSTITUTE(F$1,"standard",""),"|Float","")&amp;"인게임누적합배수",ChapterTable!$S:$T,2,0)*D176)
  )
  )
  )
)</f>
        <v>405</v>
      </c>
      <c r="G176" t="s">
        <v>76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9.8000000000000007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IF(OR($L177=TRUE,$A177=0,MOD($A177,ChapterTable!$S$20)&lt;&gt;0),
MAX(0,INT(($B177+ChapterTable!$Q$26+VLOOKUP(SUBSTITUTE(C$1,"성장단계","")&amp;"단계오프셋",ChapterTable!$S:$T,2,0))/ChapterTable!$Q$23)),
MAX(0,INT(($B177+ChapterTable!$S$26+VLOOKUP(SUBSTITUTE(C$1,"성장단계","")&amp;"보스단계오프셋",ChapterTable!$S:$T,2,0))/ChapterTable!$S$23)))</f>
        <v>4</v>
      </c>
      <c r="D177">
        <f>IF(OR($L177=TRUE,$A177=0,MOD($A177,ChapterTable!$S$20)&lt;&gt;0),
MAX(0,INT(($B177+ChapterTable!$Q$26+VLOOKUP(SUBSTITUTE(D$1,"성장단계","")&amp;"단계오프셋",ChapterTable!$S:$T,2,0))/ChapterTable!$Q$23)),
MAX(0,INT(($B177+ChapterTable!$S$26+VLOOKUP(SUBSTITUTE(D$1,"성장단계","")&amp;"보스단계오프셋",ChapterTable!$S:$T,2,0))/ChapterTable!$S$23)))</f>
        <v>4</v>
      </c>
      <c r="E177" s="1">
        <f ca="1">IF(AND($A177=0,$B177=1),
    VLOOKUP(1,ChapterTable!$1:$1048576,MATCH("최종"&amp;SUBSTITUTE(SUBSTITUTE(E$1,"standard",""),"|Float",""),ChapterTable!$1:$1,0),0)*ChapterTable!$Q$17,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VLOOKUP($A177-ChapterTable!$Q$11,ChapterTable!$1:$1048576,MATCH("최종"&amp;SUBSTITUTE(SUBSTITUTE(E$1,"standard",""),"|Float",""),ChapterTable!$1:$1,0),0)*ChapterTable!$Q$14
    ),
  OFFSET(E177,-$B177+IF($L177,1,0),0)*
    (VLOOKUP(SUBSTITUTE(SUBSTITUTE(E$1,"standard",""),"|Float","")&amp;"인게임누적곱배수",ChapterTable!$S:$T,2,0)^C177
    +VLOOKUP(SUBSTITUTE(SUBSTITUTE(E$1,"standard",""),"|Float","")&amp;"인게임누적합배수",ChapterTable!$S:$T,2,0)*C177)
  )
  )
  )
)</f>
        <v>972</v>
      </c>
      <c r="F177" s="1">
        <f ca="1">IF(AND($A177=0,$B177=1),
    VLOOKUP(1,ChapterTable!$1:$1048576,MATCH("최종"&amp;SUBSTITUTE(SUBSTITUTE(F$1,"standard",""),"|Float",""),ChapterTable!$1:$1,0),0)*ChapterTable!$Q$17,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VLOOKUP($A177-ChapterTable!$Q$11,ChapterTable!$1:$1048576,MATCH("최종"&amp;SUBSTITUTE(SUBSTITUTE(F$1,"standard",""),"|Float",""),ChapterTable!$1:$1,0),0)*ChapterTable!$Q$14
    ),
  OFFSET(F177,-$B177+IF($L177,1,0),0)*
    (VLOOKUP(SUBSTITUTE(SUBSTITUTE(F$1,"standard",""),"|Float","")&amp;"인게임누적곱배수",ChapterTable!$S:$T,2,0)^D177
    +VLOOKUP(SUBSTITUTE(SUBSTITUTE(F$1,"standard",""),"|Float","")&amp;"인게임누적합배수",ChapterTable!$S:$T,2,0)*D177)
  )
  )
  )
)</f>
        <v>405</v>
      </c>
      <c r="G177" t="s">
        <v>76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9.8000000000000007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IF(OR($L178=TRUE,$A178=0,MOD($A178,ChapterTable!$S$20)&lt;&gt;0),
MAX(0,INT(($B178+ChapterTable!$Q$26+VLOOKUP(SUBSTITUTE(C$1,"성장단계","")&amp;"단계오프셋",ChapterTable!$S:$T,2,0))/ChapterTable!$Q$23)),
MAX(0,INT(($B178+ChapterTable!$S$26+VLOOKUP(SUBSTITUTE(C$1,"성장단계","")&amp;"보스단계오프셋",ChapterTable!$S:$T,2,0))/ChapterTable!$S$23)))</f>
        <v>4</v>
      </c>
      <c r="D178">
        <f>IF(OR($L178=TRUE,$A178=0,MOD($A178,ChapterTable!$S$20)&lt;&gt;0),
MAX(0,INT(($B178+ChapterTable!$Q$26+VLOOKUP(SUBSTITUTE(D$1,"성장단계","")&amp;"단계오프셋",ChapterTable!$S:$T,2,0))/ChapterTable!$Q$23)),
MAX(0,INT(($B178+ChapterTable!$S$26+VLOOKUP(SUBSTITUTE(D$1,"성장단계","")&amp;"보스단계오프셋",ChapterTable!$S:$T,2,0))/ChapterTable!$S$23)))</f>
        <v>4</v>
      </c>
      <c r="E178" s="1">
        <f ca="1">IF(AND($A178=0,$B178=1),
    VLOOKUP(1,ChapterTable!$1:$1048576,MATCH("최종"&amp;SUBSTITUTE(SUBSTITUTE(E$1,"standard",""),"|Float",""),ChapterTable!$1:$1,0),0)*ChapterTable!$Q$17,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VLOOKUP($A178-ChapterTable!$Q$11,ChapterTable!$1:$1048576,MATCH("최종"&amp;SUBSTITUTE(SUBSTITUTE(E$1,"standard",""),"|Float",""),ChapterTable!$1:$1,0),0)*ChapterTable!$Q$14
    ),
  OFFSET(E178,-$B178+IF($L178,1,0),0)*
    (VLOOKUP(SUBSTITUTE(SUBSTITUTE(E$1,"standard",""),"|Float","")&amp;"인게임누적곱배수",ChapterTable!$S:$T,2,0)^C178
    +VLOOKUP(SUBSTITUTE(SUBSTITUTE(E$1,"standard",""),"|Float","")&amp;"인게임누적합배수",ChapterTable!$S:$T,2,0)*C178)
  )
  )
  )
)</f>
        <v>972</v>
      </c>
      <c r="F178" s="1">
        <f ca="1">IF(AND($A178=0,$B178=1),
    VLOOKUP(1,ChapterTable!$1:$1048576,MATCH("최종"&amp;SUBSTITUTE(SUBSTITUTE(F$1,"standard",""),"|Float",""),ChapterTable!$1:$1,0),0)*ChapterTable!$Q$17,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VLOOKUP($A178-ChapterTable!$Q$11,ChapterTable!$1:$1048576,MATCH("최종"&amp;SUBSTITUTE(SUBSTITUTE(F$1,"standard",""),"|Float",""),ChapterTable!$1:$1,0),0)*ChapterTable!$Q$14
    ),
  OFFSET(F178,-$B178+IF($L178,1,0),0)*
    (VLOOKUP(SUBSTITUTE(SUBSTITUTE(F$1,"standard",""),"|Float","")&amp;"인게임누적곱배수",ChapterTable!$S:$T,2,0)^D178
    +VLOOKUP(SUBSTITUTE(SUBSTITUTE(F$1,"standard",""),"|Float","")&amp;"인게임누적합배수",ChapterTable!$S:$T,2,0)*D178)
  )
  )
  )
)</f>
        <v>405</v>
      </c>
      <c r="G178" t="s">
        <v>76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9.8000000000000007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IF(OR($L179=TRUE,$A179=0,MOD($A179,ChapterTable!$S$20)&lt;&gt;0),
MAX(0,INT(($B179+ChapterTable!$Q$26+VLOOKUP(SUBSTITUTE(C$1,"성장단계","")&amp;"단계오프셋",ChapterTable!$S:$T,2,0))/ChapterTable!$Q$23)),
MAX(0,INT(($B179+ChapterTable!$S$26+VLOOKUP(SUBSTITUTE(C$1,"성장단계","")&amp;"보스단계오프셋",ChapterTable!$S:$T,2,0))/ChapterTable!$S$23)))</f>
        <v>4</v>
      </c>
      <c r="D179">
        <f>IF(OR($L179=TRUE,$A179=0,MOD($A179,ChapterTable!$S$20)&lt;&gt;0),
MAX(0,INT(($B179+ChapterTable!$Q$26+VLOOKUP(SUBSTITUTE(D$1,"성장단계","")&amp;"단계오프셋",ChapterTable!$S:$T,2,0))/ChapterTable!$Q$23)),
MAX(0,INT(($B179+ChapterTable!$S$26+VLOOKUP(SUBSTITUTE(D$1,"성장단계","")&amp;"보스단계오프셋",ChapterTable!$S:$T,2,0))/ChapterTable!$S$23)))</f>
        <v>4</v>
      </c>
      <c r="E179" s="1">
        <f ca="1">IF(AND($A179=0,$B179=1),
    VLOOKUP(1,ChapterTable!$1:$1048576,MATCH("최종"&amp;SUBSTITUTE(SUBSTITUTE(E$1,"standard",""),"|Float",""),ChapterTable!$1:$1,0),0)*ChapterTable!$Q$17,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VLOOKUP($A179-ChapterTable!$Q$11,ChapterTable!$1:$1048576,MATCH("최종"&amp;SUBSTITUTE(SUBSTITUTE(E$1,"standard",""),"|Float",""),ChapterTable!$1:$1,0),0)*ChapterTable!$Q$14
    ),
  OFFSET(E179,-$B179+IF($L179,1,0),0)*
    (VLOOKUP(SUBSTITUTE(SUBSTITUTE(E$1,"standard",""),"|Float","")&amp;"인게임누적곱배수",ChapterTable!$S:$T,2,0)^C179
    +VLOOKUP(SUBSTITUTE(SUBSTITUTE(E$1,"standard",""),"|Float","")&amp;"인게임누적합배수",ChapterTable!$S:$T,2,0)*C179)
  )
  )
  )
)</f>
        <v>972</v>
      </c>
      <c r="F179" s="1">
        <f ca="1">IF(AND($A179=0,$B179=1),
    VLOOKUP(1,ChapterTable!$1:$1048576,MATCH("최종"&amp;SUBSTITUTE(SUBSTITUTE(F$1,"standard",""),"|Float",""),ChapterTable!$1:$1,0),0)*ChapterTable!$Q$17,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VLOOKUP($A179-ChapterTable!$Q$11,ChapterTable!$1:$1048576,MATCH("최종"&amp;SUBSTITUTE(SUBSTITUTE(F$1,"standard",""),"|Float",""),ChapterTable!$1:$1,0),0)*ChapterTable!$Q$14
    ),
  OFFSET(F179,-$B179+IF($L179,1,0),0)*
    (VLOOKUP(SUBSTITUTE(SUBSTITUTE(F$1,"standard",""),"|Float","")&amp;"인게임누적곱배수",ChapterTable!$S:$T,2,0)^D179
    +VLOOKUP(SUBSTITUTE(SUBSTITUTE(F$1,"standard",""),"|Float","")&amp;"인게임누적합배수",ChapterTable!$S:$T,2,0)*D179)
  )
  )
  )
)</f>
        <v>405</v>
      </c>
      <c r="G179" t="s">
        <v>76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9.8000000000000007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IF(OR($L180=TRUE,$A180=0,MOD($A180,ChapterTable!$S$20)&lt;&gt;0),
MAX(0,INT(($B180+ChapterTable!$Q$26+VLOOKUP(SUBSTITUTE(C$1,"성장단계","")&amp;"단계오프셋",ChapterTable!$S:$T,2,0))/ChapterTable!$Q$23)),
MAX(0,INT(($B180+ChapterTable!$S$26+VLOOKUP(SUBSTITUTE(C$1,"성장단계","")&amp;"보스단계오프셋",ChapterTable!$S:$T,2,0))/ChapterTable!$S$23)))</f>
        <v>4</v>
      </c>
      <c r="D180">
        <f>IF(OR($L180=TRUE,$A180=0,MOD($A180,ChapterTable!$S$20)&lt;&gt;0),
MAX(0,INT(($B180+ChapterTable!$Q$26+VLOOKUP(SUBSTITUTE(D$1,"성장단계","")&amp;"단계오프셋",ChapterTable!$S:$T,2,0))/ChapterTable!$Q$23)),
MAX(0,INT(($B180+ChapterTable!$S$26+VLOOKUP(SUBSTITUTE(D$1,"성장단계","")&amp;"보스단계오프셋",ChapterTable!$S:$T,2,0))/ChapterTable!$S$23)))</f>
        <v>4</v>
      </c>
      <c r="E180" s="1">
        <f ca="1">IF(AND($A180=0,$B180=1),
    VLOOKUP(1,ChapterTable!$1:$1048576,MATCH("최종"&amp;SUBSTITUTE(SUBSTITUTE(E$1,"standard",""),"|Float",""),ChapterTable!$1:$1,0),0)*ChapterTable!$Q$17,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VLOOKUP($A180-ChapterTable!$Q$11,ChapterTable!$1:$1048576,MATCH("최종"&amp;SUBSTITUTE(SUBSTITUTE(E$1,"standard",""),"|Float",""),ChapterTable!$1:$1,0),0)*ChapterTable!$Q$14
    ),
  OFFSET(E180,-$B180+IF($L180,1,0),0)*
    (VLOOKUP(SUBSTITUTE(SUBSTITUTE(E$1,"standard",""),"|Float","")&amp;"인게임누적곱배수",ChapterTable!$S:$T,2,0)^C180
    +VLOOKUP(SUBSTITUTE(SUBSTITUTE(E$1,"standard",""),"|Float","")&amp;"인게임누적합배수",ChapterTable!$S:$T,2,0)*C180)
  )
  )
  )
)</f>
        <v>972</v>
      </c>
      <c r="F180" s="1">
        <f ca="1">IF(AND($A180=0,$B180=1),
    VLOOKUP(1,ChapterTable!$1:$1048576,MATCH("최종"&amp;SUBSTITUTE(SUBSTITUTE(F$1,"standard",""),"|Float",""),ChapterTable!$1:$1,0),0)*ChapterTable!$Q$17,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VLOOKUP($A180-ChapterTable!$Q$11,ChapterTable!$1:$1048576,MATCH("최종"&amp;SUBSTITUTE(SUBSTITUTE(F$1,"standard",""),"|Float",""),ChapterTable!$1:$1,0),0)*ChapterTable!$Q$14
    ),
  OFFSET(F180,-$B180+IF($L180,1,0),0)*
    (VLOOKUP(SUBSTITUTE(SUBSTITUTE(F$1,"standard",""),"|Float","")&amp;"인게임누적곱배수",ChapterTable!$S:$T,2,0)^D180
    +VLOOKUP(SUBSTITUTE(SUBSTITUTE(F$1,"standard",""),"|Float","")&amp;"인게임누적합배수",ChapterTable!$S:$T,2,0)*D180)
  )
  )
  )
)</f>
        <v>405</v>
      </c>
      <c r="G180" t="s">
        <v>76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9.8000000000000007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IF(OR($L181=TRUE,$A181=0,MOD($A181,ChapterTable!$S$20)&lt;&gt;0),
MAX(0,INT(($B181+ChapterTable!$Q$26+VLOOKUP(SUBSTITUTE(C$1,"성장단계","")&amp;"단계오프셋",ChapterTable!$S:$T,2,0))/ChapterTable!$Q$23)),
MAX(0,INT(($B181+ChapterTable!$S$26+VLOOKUP(SUBSTITUTE(C$1,"성장단계","")&amp;"보스단계오프셋",ChapterTable!$S:$T,2,0))/ChapterTable!$S$23)))</f>
        <v>5</v>
      </c>
      <c r="D181">
        <f>IF(OR($L181=TRUE,$A181=0,MOD($A181,ChapterTable!$S$20)&lt;&gt;0),
MAX(0,INT(($B181+ChapterTable!$Q$26+VLOOKUP(SUBSTITUTE(D$1,"성장단계","")&amp;"단계오프셋",ChapterTable!$S:$T,2,0))/ChapterTable!$Q$23)),
MAX(0,INT(($B181+ChapterTable!$S$26+VLOOKUP(SUBSTITUTE(D$1,"성장단계","")&amp;"보스단계오프셋",ChapterTable!$S:$T,2,0))/ChapterTable!$S$23)))</f>
        <v>4</v>
      </c>
      <c r="E181" s="1">
        <f ca="1">IF(AND($A181=0,$B181=1),
    VLOOKUP(1,ChapterTable!$1:$1048576,MATCH("최종"&amp;SUBSTITUTE(SUBSTITUTE(E$1,"standard",""),"|Float",""),ChapterTable!$1:$1,0),0)*ChapterTable!$Q$17,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VLOOKUP($A181-ChapterTable!$Q$11,ChapterTable!$1:$1048576,MATCH("최종"&amp;SUBSTITUTE(SUBSTITUTE(E$1,"standard",""),"|Float",""),ChapterTable!$1:$1,0),0)*ChapterTable!$Q$14
    ),
  OFFSET(E181,-$B181+IF($L181,1,0),0)*
    (VLOOKUP(SUBSTITUTE(SUBSTITUTE(E$1,"standard",""),"|Float","")&amp;"인게임누적곱배수",ChapterTable!$S:$T,2,0)^C181
    +VLOOKUP(SUBSTITUTE(SUBSTITUTE(E$1,"standard",""),"|Float","")&amp;"인게임누적합배수",ChapterTable!$S:$T,2,0)*C181)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VLOOKUP(1,ChapterTable!$1:$1048576,MATCH("최종"&amp;SUBSTITUTE(SUBSTITUTE(F$1,"standard",""),"|Float",""),ChapterTable!$1:$1,0),0)*ChapterTable!$Q$17,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VLOOKUP($A181-ChapterTable!$Q$11,ChapterTable!$1:$1048576,MATCH("최종"&amp;SUBSTITUTE(SUBSTITUTE(F$1,"standard",""),"|Float",""),ChapterTable!$1:$1,0),0)*ChapterTable!$Q$14
    ),
  OFFSET(F181,-$B181+IF($L181,1,0),0)*
    (VLOOKUP(SUBSTITUTE(SUBSTITUTE(F$1,"standard",""),"|Float","")&amp;"인게임누적곱배수",ChapterTable!$S:$T,2,0)^D181
    +VLOOKUP(SUBSTITUTE(SUBSTITUTE(F$1,"standard",""),"|Float","")&amp;"인게임누적합배수",ChapterTable!$S:$T,2,0)*D181)
  )
  )
  )
)</f>
        <v>405</v>
      </c>
      <c r="G181" t="s">
        <v>76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9.8000000000000007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IF(OR($L182=TRUE,$A182=0,MOD($A182,ChapterTable!$S$20)&lt;&gt;0),
MAX(0,INT(($B182+ChapterTable!$Q$26+VLOOKUP(SUBSTITUTE(C$1,"성장단계","")&amp;"단계오프셋",ChapterTable!$S:$T,2,0))/ChapterTable!$Q$23)),
MAX(0,INT(($B182+ChapterTable!$S$26+VLOOKUP(SUBSTITUTE(C$1,"성장단계","")&amp;"보스단계오프셋",ChapterTable!$S:$T,2,0))/ChapterTable!$S$23)))</f>
        <v>5</v>
      </c>
      <c r="D182">
        <f>IF(OR($L182=TRUE,$A182=0,MOD($A182,ChapterTable!$S$20)&lt;&gt;0),
MAX(0,INT(($B182+ChapterTable!$Q$26+VLOOKUP(SUBSTITUTE(D$1,"성장단계","")&amp;"단계오프셋",ChapterTable!$S:$T,2,0))/ChapterTable!$Q$23)),
MAX(0,INT(($B182+ChapterTable!$S$26+VLOOKUP(SUBSTITUTE(D$1,"성장단계","")&amp;"보스단계오프셋",ChapterTable!$S:$T,2,0))/ChapterTable!$S$23)))</f>
        <v>4</v>
      </c>
      <c r="E182" s="1">
        <f ca="1">IF(AND($A182=0,$B182=1),
    VLOOKUP(1,ChapterTable!$1:$1048576,MATCH("최종"&amp;SUBSTITUTE(SUBSTITUTE(E$1,"standard",""),"|Float",""),ChapterTable!$1:$1,0),0)*ChapterTable!$Q$17,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VLOOKUP($A182-ChapterTable!$Q$11,ChapterTable!$1:$1048576,MATCH("최종"&amp;SUBSTITUTE(SUBSTITUTE(E$1,"standard",""),"|Float",""),ChapterTable!$1:$1,0),0)*ChapterTable!$Q$14
    ),
  OFFSET(E182,-$B182+IF($L182,1,0),0)*
    (VLOOKUP(SUBSTITUTE(SUBSTITUTE(E$1,"standard",""),"|Float","")&amp;"인게임누적곱배수",ChapterTable!$S:$T,2,0)^C182
    +VLOOKUP(SUBSTITUTE(SUBSTITUTE(E$1,"standard",""),"|Float","")&amp;"인게임누적합배수",ChapterTable!$S:$T,2,0)*C182)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VLOOKUP(1,ChapterTable!$1:$1048576,MATCH("최종"&amp;SUBSTITUTE(SUBSTITUTE(F$1,"standard",""),"|Float",""),ChapterTable!$1:$1,0),0)*ChapterTable!$Q$17,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VLOOKUP($A182-ChapterTable!$Q$11,ChapterTable!$1:$1048576,MATCH("최종"&amp;SUBSTITUTE(SUBSTITUTE(F$1,"standard",""),"|Float",""),ChapterTable!$1:$1,0),0)*ChapterTable!$Q$14
    ),
  OFFSET(F182,-$B182+IF($L182,1,0),0)*
    (VLOOKUP(SUBSTITUTE(SUBSTITUTE(F$1,"standard",""),"|Float","")&amp;"인게임누적곱배수",ChapterTable!$S:$T,2,0)^D182
    +VLOOKUP(SUBSTITUTE(SUBSTITUTE(F$1,"standard",""),"|Float","")&amp;"인게임누적합배수",ChapterTable!$S:$T,2,0)*D182)
  )
  )
  )
)</f>
        <v>405</v>
      </c>
      <c r="G182" t="s">
        <v>76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9.8000000000000007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IF(OR($L183=TRUE,$A183=0,MOD($A183,ChapterTable!$S$20)&lt;&gt;0),
MAX(0,INT(($B183+ChapterTable!$Q$26+VLOOKUP(SUBSTITUTE(C$1,"성장단계","")&amp;"단계오프셋",ChapterTable!$S:$T,2,0))/ChapterTable!$Q$23)),
MAX(0,INT(($B183+ChapterTable!$S$26+VLOOKUP(SUBSTITUTE(C$1,"성장단계","")&amp;"보스단계오프셋",ChapterTable!$S:$T,2,0))/ChapterTable!$S$23)))</f>
        <v>5</v>
      </c>
      <c r="D183">
        <f>IF(OR($L183=TRUE,$A183=0,MOD($A183,ChapterTable!$S$20)&lt;&gt;0),
MAX(0,INT(($B183+ChapterTable!$Q$26+VLOOKUP(SUBSTITUTE(D$1,"성장단계","")&amp;"단계오프셋",ChapterTable!$S:$T,2,0))/ChapterTable!$Q$23)),
MAX(0,INT(($B183+ChapterTable!$S$26+VLOOKUP(SUBSTITUTE(D$1,"성장단계","")&amp;"보스단계오프셋",ChapterTable!$S:$T,2,0))/ChapterTable!$S$23)))</f>
        <v>4</v>
      </c>
      <c r="E183" s="1">
        <f ca="1">IF(AND($A183=0,$B183=1),
    VLOOKUP(1,ChapterTable!$1:$1048576,MATCH("최종"&amp;SUBSTITUTE(SUBSTITUTE(E$1,"standard",""),"|Float",""),ChapterTable!$1:$1,0),0)*ChapterTable!$Q$17,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VLOOKUP($A183-ChapterTable!$Q$11,ChapterTable!$1:$1048576,MATCH("최종"&amp;SUBSTITUTE(SUBSTITUTE(E$1,"standard",""),"|Float",""),ChapterTable!$1:$1,0),0)*ChapterTable!$Q$14
    ),
  OFFSET(E183,-$B183+IF($L183,1,0),0)*
    (VLOOKUP(SUBSTITUTE(SUBSTITUTE(E$1,"standard",""),"|Float","")&amp;"인게임누적곱배수",ChapterTable!$S:$T,2,0)^C183
    +VLOOKUP(SUBSTITUTE(SUBSTITUTE(E$1,"standard",""),"|Float","")&amp;"인게임누적합배수",ChapterTable!$S:$T,2,0)*C183)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VLOOKUP(1,ChapterTable!$1:$1048576,MATCH("최종"&amp;SUBSTITUTE(SUBSTITUTE(F$1,"standard",""),"|Float",""),ChapterTable!$1:$1,0),0)*ChapterTable!$Q$17,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VLOOKUP($A183-ChapterTable!$Q$11,ChapterTable!$1:$1048576,MATCH("최종"&amp;SUBSTITUTE(SUBSTITUTE(F$1,"standard",""),"|Float",""),ChapterTable!$1:$1,0),0)*ChapterTable!$Q$14
    ),
  OFFSET(F183,-$B183+IF($L183,1,0),0)*
    (VLOOKUP(SUBSTITUTE(SUBSTITUTE(F$1,"standard",""),"|Float","")&amp;"인게임누적곱배수",ChapterTable!$S:$T,2,0)^D183
    +VLOOKUP(SUBSTITUTE(SUBSTITUTE(F$1,"standard",""),"|Float","")&amp;"인게임누적합배수",ChapterTable!$S:$T,2,0)*D183)
  )
  )
  )
)</f>
        <v>405</v>
      </c>
      <c r="G183" t="s">
        <v>76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9.8000000000000007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IF(OR($L184=TRUE,$A184=0,MOD($A184,ChapterTable!$S$20)&lt;&gt;0),
MAX(0,INT(($B184+ChapterTable!$Q$26+VLOOKUP(SUBSTITUTE(C$1,"성장단계","")&amp;"단계오프셋",ChapterTable!$S:$T,2,0))/ChapterTable!$Q$23)),
MAX(0,INT(($B184+ChapterTable!$S$26+VLOOKUP(SUBSTITUTE(C$1,"성장단계","")&amp;"보스단계오프셋",ChapterTable!$S:$T,2,0))/ChapterTable!$S$23)))</f>
        <v>5</v>
      </c>
      <c r="D184">
        <f>IF(OR($L184=TRUE,$A184=0,MOD($A184,ChapterTable!$S$20)&lt;&gt;0),
MAX(0,INT(($B184+ChapterTable!$Q$26+VLOOKUP(SUBSTITUTE(D$1,"성장단계","")&amp;"단계오프셋",ChapterTable!$S:$T,2,0))/ChapterTable!$Q$23)),
MAX(0,INT(($B184+ChapterTable!$S$26+VLOOKUP(SUBSTITUTE(D$1,"성장단계","")&amp;"보스단계오프셋",ChapterTable!$S:$T,2,0))/ChapterTable!$S$23)))</f>
        <v>4</v>
      </c>
      <c r="E184" s="1">
        <f ca="1">IF(AND($A184=0,$B184=1),
    VLOOKUP(1,ChapterTable!$1:$1048576,MATCH("최종"&amp;SUBSTITUTE(SUBSTITUTE(E$1,"standard",""),"|Float",""),ChapterTable!$1:$1,0),0)*ChapterTable!$Q$17,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VLOOKUP($A184-ChapterTable!$Q$11,ChapterTable!$1:$1048576,MATCH("최종"&amp;SUBSTITUTE(SUBSTITUTE(E$1,"standard",""),"|Float",""),ChapterTable!$1:$1,0),0)*ChapterTable!$Q$14
    ),
  OFFSET(E184,-$B184+IF($L184,1,0),0)*
    (VLOOKUP(SUBSTITUTE(SUBSTITUTE(E$1,"standard",""),"|Float","")&amp;"인게임누적곱배수",ChapterTable!$S:$T,2,0)^C184
    +VLOOKUP(SUBSTITUTE(SUBSTITUTE(E$1,"standard",""),"|Float","")&amp;"인게임누적합배수",ChapterTable!$S:$T,2,0)*C184)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VLOOKUP(1,ChapterTable!$1:$1048576,MATCH("최종"&amp;SUBSTITUTE(SUBSTITUTE(F$1,"standard",""),"|Float",""),ChapterTable!$1:$1,0),0)*ChapterTable!$Q$17,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VLOOKUP($A184-ChapterTable!$Q$11,ChapterTable!$1:$1048576,MATCH("최종"&amp;SUBSTITUTE(SUBSTITUTE(F$1,"standard",""),"|Float",""),ChapterTable!$1:$1,0),0)*ChapterTable!$Q$14
    ),
  OFFSET(F184,-$B184+IF($L184,1,0),0)*
    (VLOOKUP(SUBSTITUTE(SUBSTITUTE(F$1,"standard",""),"|Float","")&amp;"인게임누적곱배수",ChapterTable!$S:$T,2,0)^D184
    +VLOOKUP(SUBSTITUTE(SUBSTITUTE(F$1,"standard",""),"|Float","")&amp;"인게임누적합배수",ChapterTable!$S:$T,2,0)*D184)
  )
  )
  )
)</f>
        <v>405</v>
      </c>
      <c r="G184" t="s">
        <v>76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9.8000000000000007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IF(OR($L185=TRUE,$A185=0,MOD($A185,ChapterTable!$S$20)&lt;&gt;0),
MAX(0,INT(($B185+ChapterTable!$Q$26+VLOOKUP(SUBSTITUTE(C$1,"성장단계","")&amp;"단계오프셋",ChapterTable!$S:$T,2,0))/ChapterTable!$Q$23)),
MAX(0,INT(($B185+ChapterTable!$S$26+VLOOKUP(SUBSTITUTE(C$1,"성장단계","")&amp;"보스단계오프셋",ChapterTable!$S:$T,2,0))/ChapterTable!$S$23)))</f>
        <v>5</v>
      </c>
      <c r="D185">
        <f>IF(OR($L185=TRUE,$A185=0,MOD($A185,ChapterTable!$S$20)&lt;&gt;0),
MAX(0,INT(($B185+ChapterTable!$Q$26+VLOOKUP(SUBSTITUTE(D$1,"성장단계","")&amp;"단계오프셋",ChapterTable!$S:$T,2,0))/ChapterTable!$Q$23)),
MAX(0,INT(($B185+ChapterTable!$S$26+VLOOKUP(SUBSTITUTE(D$1,"성장단계","")&amp;"보스단계오프셋",ChapterTable!$S:$T,2,0))/ChapterTable!$S$23)))</f>
        <v>4</v>
      </c>
      <c r="E185" s="1">
        <f ca="1">IF(AND($A185=0,$B185=1),
    VLOOKUP(1,ChapterTable!$1:$1048576,MATCH("최종"&amp;SUBSTITUTE(SUBSTITUTE(E$1,"standard",""),"|Float",""),ChapterTable!$1:$1,0),0)*ChapterTable!$Q$17,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VLOOKUP($A185-ChapterTable!$Q$11,ChapterTable!$1:$1048576,MATCH("최종"&amp;SUBSTITUTE(SUBSTITUTE(E$1,"standard",""),"|Float",""),ChapterTable!$1:$1,0),0)*ChapterTable!$Q$14
    ),
  OFFSET(E185,-$B185+IF($L185,1,0),0)*
    (VLOOKUP(SUBSTITUTE(SUBSTITUTE(E$1,"standard",""),"|Float","")&amp;"인게임누적곱배수",ChapterTable!$S:$T,2,0)^C185
    +VLOOKUP(SUBSTITUTE(SUBSTITUTE(E$1,"standard",""),"|Float","")&amp;"인게임누적합배수",ChapterTable!$S:$T,2,0)*C185)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VLOOKUP(1,ChapterTable!$1:$1048576,MATCH("최종"&amp;SUBSTITUTE(SUBSTITUTE(F$1,"standard",""),"|Float",""),ChapterTable!$1:$1,0),0)*ChapterTable!$Q$17,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VLOOKUP($A185-ChapterTable!$Q$11,ChapterTable!$1:$1048576,MATCH("최종"&amp;SUBSTITUTE(SUBSTITUTE(F$1,"standard",""),"|Float",""),ChapterTable!$1:$1,0),0)*ChapterTable!$Q$14
    ),
  OFFSET(F185,-$B185+IF($L185,1,0),0)*
    (VLOOKUP(SUBSTITUTE(SUBSTITUTE(F$1,"standard",""),"|Float","")&amp;"인게임누적곱배수",ChapterTable!$S:$T,2,0)^D185
    +VLOOKUP(SUBSTITUTE(SUBSTITUTE(F$1,"standard",""),"|Float","")&amp;"인게임누적합배수",ChapterTable!$S:$T,2,0)*D185)
  )
  )
  )
)</f>
        <v>405</v>
      </c>
      <c r="G185" t="s">
        <v>76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9.8000000000000007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IF(OR($L186=TRUE,$A186=0,MOD($A186,ChapterTable!$S$20)&lt;&gt;0),
MAX(0,INT(($B186+ChapterTable!$Q$26+VLOOKUP(SUBSTITUTE(C$1,"성장단계","")&amp;"단계오프셋",ChapterTable!$S:$T,2,0))/ChapterTable!$Q$23)),
MAX(0,INT(($B186+ChapterTable!$S$26+VLOOKUP(SUBSTITUTE(C$1,"성장단계","")&amp;"보스단계오프셋",ChapterTable!$S:$T,2,0))/ChapterTable!$S$23)))</f>
        <v>0</v>
      </c>
      <c r="D186">
        <f>IF(OR($L186=TRUE,$A186=0,MOD($A186,ChapterTable!$S$20)&lt;&gt;0),
MAX(0,INT(($B186+ChapterTable!$Q$26+VLOOKUP(SUBSTITUTE(D$1,"성장단계","")&amp;"단계오프셋",ChapterTable!$S:$T,2,0))/ChapterTable!$Q$23)),
MAX(0,INT(($B186+ChapterTable!$S$26+VLOOKUP(SUBSTITUTE(D$1,"성장단계","")&amp;"보스단계오프셋",ChapterTable!$S:$T,2,0))/ChapterTable!$S$23)))</f>
        <v>0</v>
      </c>
      <c r="E186" s="1">
        <f ca="1">IF(AND($A186=0,$B186=1),
    VLOOKUP(1,ChapterTable!$1:$1048576,MATCH("최종"&amp;SUBSTITUTE(SUBSTITUTE(E$1,"standard",""),"|Float",""),ChapterTable!$1:$1,0),0)*ChapterTable!$Q$17,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VLOOKUP($A186-ChapterTable!$Q$11,ChapterTable!$1:$1048576,MATCH("최종"&amp;SUBSTITUTE(SUBSTITUTE(E$1,"standard",""),"|Float",""),ChapterTable!$1:$1,0),0)*ChapterTable!$Q$14
    ),
  OFFSET(E186,-$B186+IF($L186,1,0),0)*
    (VLOOKUP(SUBSTITUTE(SUBSTITUTE(E$1,"standard",""),"|Float","")&amp;"인게임누적곱배수",ChapterTable!$S:$T,2,0)^C186
    +VLOOKUP(SUBSTITUTE(SUBSTITUTE(E$1,"standard",""),"|Float","")&amp;"인게임누적합배수",ChapterTable!$S:$T,2,0)*C186)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VLOOKUP(1,ChapterTable!$1:$1048576,MATCH("최종"&amp;SUBSTITUTE(SUBSTITUTE(F$1,"standard",""),"|Float",""),ChapterTable!$1:$1,0),0)*ChapterTable!$Q$17,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VLOOKUP($A186-ChapterTable!$Q$11,ChapterTable!$1:$1048576,MATCH("최종"&amp;SUBSTITUTE(SUBSTITUTE(F$1,"standard",""),"|Float",""),ChapterTable!$1:$1,0),0)*ChapterTable!$Q$14
    ),
  OFFSET(F186,-$B186+IF($L186,1,0),0)*
    (VLOOKUP(SUBSTITUTE(SUBSTITUTE(F$1,"standard",""),"|Float","")&amp;"인게임누적곱배수",ChapterTable!$S:$T,2,0)^D186
    +VLOOKUP(SUBSTITUTE(SUBSTITUTE(F$1,"standard",""),"|Float","")&amp;"인게임누적합배수",ChapterTable!$S:$T,2,0)*D186)
  )
  )
  )
)</f>
        <v>337.5</v>
      </c>
      <c r="G186" t="s">
        <v>76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9.8000000000000007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IF(OR($L187=TRUE,$A187=0,MOD($A187,ChapterTable!$S$20)&lt;&gt;0),
MAX(0,INT(($B187+ChapterTable!$Q$26+VLOOKUP(SUBSTITUTE(C$1,"성장단계","")&amp;"단계오프셋",ChapterTable!$S:$T,2,0))/ChapterTable!$Q$23)),
MAX(0,INT(($B187+ChapterTable!$S$26+VLOOKUP(SUBSTITUTE(C$1,"성장단계","")&amp;"보스단계오프셋",ChapterTable!$S:$T,2,0))/ChapterTable!$S$23)))</f>
        <v>0</v>
      </c>
      <c r="D187">
        <f>IF(OR($L187=TRUE,$A187=0,MOD($A187,ChapterTable!$S$20)&lt;&gt;0),
MAX(0,INT(($B187+ChapterTable!$Q$26+VLOOKUP(SUBSTITUTE(D$1,"성장단계","")&amp;"단계오프셋",ChapterTable!$S:$T,2,0))/ChapterTable!$Q$23)),
MAX(0,INT(($B187+ChapterTable!$S$26+VLOOKUP(SUBSTITUTE(D$1,"성장단계","")&amp;"보스단계오프셋",ChapterTable!$S:$T,2,0))/ChapterTable!$S$23)))</f>
        <v>0</v>
      </c>
      <c r="E187" s="1">
        <f ca="1">IF(AND($A187=0,$B187=1),
    VLOOKUP(1,ChapterTable!$1:$1048576,MATCH("최종"&amp;SUBSTITUTE(SUBSTITUTE(E$1,"standard",""),"|Float",""),ChapterTable!$1:$1,0),0)*ChapterTable!$Q$17,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VLOOKUP($A187-ChapterTable!$Q$11,ChapterTable!$1:$1048576,MATCH("최종"&amp;SUBSTITUTE(SUBSTITUTE(E$1,"standard",""),"|Float",""),ChapterTable!$1:$1,0),0)*ChapterTable!$Q$14
    ),
  OFFSET(E187,-$B187+IF($L187,1,0),0)*
    (VLOOKUP(SUBSTITUTE(SUBSTITUTE(E$1,"standard",""),"|Float","")&amp;"인게임누적곱배수",ChapterTable!$S:$T,2,0)^C187
    +VLOOKUP(SUBSTITUTE(SUBSTITUTE(E$1,"standard",""),"|Float","")&amp;"인게임누적합배수",ChapterTable!$S:$T,2,0)*C187)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VLOOKUP(1,ChapterTable!$1:$1048576,MATCH("최종"&amp;SUBSTITUTE(SUBSTITUTE(F$1,"standard",""),"|Float",""),ChapterTable!$1:$1,0),0)*ChapterTable!$Q$17,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VLOOKUP($A187-ChapterTable!$Q$11,ChapterTable!$1:$1048576,MATCH("최종"&amp;SUBSTITUTE(SUBSTITUTE(F$1,"standard",""),"|Float",""),ChapterTable!$1:$1,0),0)*ChapterTable!$Q$14
    ),
  OFFSET(F187,-$B187+IF($L187,1,0),0)*
    (VLOOKUP(SUBSTITUTE(SUBSTITUTE(F$1,"standard",""),"|Float","")&amp;"인게임누적곱배수",ChapterTable!$S:$T,2,0)^D187
    +VLOOKUP(SUBSTITUTE(SUBSTITUTE(F$1,"standard",""),"|Float","")&amp;"인게임누적합배수",ChapterTable!$S:$T,2,0)*D187)
  )
  )
  )
)</f>
        <v>337.5</v>
      </c>
      <c r="G187" t="s">
        <v>76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9.8000000000000007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IF(OR($L188=TRUE,$A188=0,MOD($A188,ChapterTable!$S$20)&lt;&gt;0),
MAX(0,INT(($B188+ChapterTable!$Q$26+VLOOKUP(SUBSTITUTE(C$1,"성장단계","")&amp;"단계오프셋",ChapterTable!$S:$T,2,0))/ChapterTable!$Q$23)),
MAX(0,INT(($B188+ChapterTable!$S$26+VLOOKUP(SUBSTITUTE(C$1,"성장단계","")&amp;"보스단계오프셋",ChapterTable!$S:$T,2,0))/ChapterTable!$S$23)))</f>
        <v>0</v>
      </c>
      <c r="D188">
        <f>IF(OR($L188=TRUE,$A188=0,MOD($A188,ChapterTable!$S$20)&lt;&gt;0),
MAX(0,INT(($B188+ChapterTable!$Q$26+VLOOKUP(SUBSTITUTE(D$1,"성장단계","")&amp;"단계오프셋",ChapterTable!$S:$T,2,0))/ChapterTable!$Q$23)),
MAX(0,INT(($B188+ChapterTable!$S$26+VLOOKUP(SUBSTITUTE(D$1,"성장단계","")&amp;"보스단계오프셋",ChapterTable!$S:$T,2,0))/ChapterTable!$S$23)))</f>
        <v>0</v>
      </c>
      <c r="E188" s="1">
        <f ca="1">IF(AND($A188=0,$B188=1),
    VLOOKUP(1,ChapterTable!$1:$1048576,MATCH("최종"&amp;SUBSTITUTE(SUBSTITUTE(E$1,"standard",""),"|Float",""),ChapterTable!$1:$1,0),0)*ChapterTable!$Q$17,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VLOOKUP($A188-ChapterTable!$Q$11,ChapterTable!$1:$1048576,MATCH("최종"&amp;SUBSTITUTE(SUBSTITUTE(E$1,"standard",""),"|Float",""),ChapterTable!$1:$1,0),0)*ChapterTable!$Q$14
    ),
  OFFSET(E188,-$B188+IF($L188,1,0),0)*
    (VLOOKUP(SUBSTITUTE(SUBSTITUTE(E$1,"standard",""),"|Float","")&amp;"인게임누적곱배수",ChapterTable!$S:$T,2,0)^C188
    +VLOOKUP(SUBSTITUTE(SUBSTITUTE(E$1,"standard",""),"|Float","")&amp;"인게임누적합배수",ChapterTable!$S:$T,2,0)*C188)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VLOOKUP(1,ChapterTable!$1:$1048576,MATCH("최종"&amp;SUBSTITUTE(SUBSTITUTE(F$1,"standard",""),"|Float",""),ChapterTable!$1:$1,0),0)*ChapterTable!$Q$17,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VLOOKUP($A188-ChapterTable!$Q$11,ChapterTable!$1:$1048576,MATCH("최종"&amp;SUBSTITUTE(SUBSTITUTE(F$1,"standard",""),"|Float",""),ChapterTable!$1:$1,0),0)*ChapterTable!$Q$14
    ),
  OFFSET(F188,-$B188+IF($L188,1,0),0)*
    (VLOOKUP(SUBSTITUTE(SUBSTITUTE(F$1,"standard",""),"|Float","")&amp;"인게임누적곱배수",ChapterTable!$S:$T,2,0)^D188
    +VLOOKUP(SUBSTITUTE(SUBSTITUTE(F$1,"standard",""),"|Float","")&amp;"인게임누적합배수",ChapterTable!$S:$T,2,0)*D188)
  )
  )
  )
)</f>
        <v>337.5</v>
      </c>
      <c r="G188" t="s">
        <v>76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9.8000000000000007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IF(OR($L189=TRUE,$A189=0,MOD($A189,ChapterTable!$S$20)&lt;&gt;0),
MAX(0,INT(($B189+ChapterTable!$Q$26+VLOOKUP(SUBSTITUTE(C$1,"성장단계","")&amp;"단계오프셋",ChapterTable!$S:$T,2,0))/ChapterTable!$Q$23)),
MAX(0,INT(($B189+ChapterTable!$S$26+VLOOKUP(SUBSTITUTE(C$1,"성장단계","")&amp;"보스단계오프셋",ChapterTable!$S:$T,2,0))/ChapterTable!$S$23)))</f>
        <v>0</v>
      </c>
      <c r="D189">
        <f>IF(OR($L189=TRUE,$A189=0,MOD($A189,ChapterTable!$S$20)&lt;&gt;0),
MAX(0,INT(($B189+ChapterTable!$Q$26+VLOOKUP(SUBSTITUTE(D$1,"성장단계","")&amp;"단계오프셋",ChapterTable!$S:$T,2,0))/ChapterTable!$Q$23)),
MAX(0,INT(($B189+ChapterTable!$S$26+VLOOKUP(SUBSTITUTE(D$1,"성장단계","")&amp;"보스단계오프셋",ChapterTable!$S:$T,2,0))/ChapterTable!$S$23)))</f>
        <v>0</v>
      </c>
      <c r="E189" s="1">
        <f ca="1">IF(AND($A189=0,$B189=1),
    VLOOKUP(1,ChapterTable!$1:$1048576,MATCH("최종"&amp;SUBSTITUTE(SUBSTITUTE(E$1,"standard",""),"|Float",""),ChapterTable!$1:$1,0),0)*ChapterTable!$Q$17,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VLOOKUP($A189-ChapterTable!$Q$11,ChapterTable!$1:$1048576,MATCH("최종"&amp;SUBSTITUTE(SUBSTITUTE(E$1,"standard",""),"|Float",""),ChapterTable!$1:$1,0),0)*ChapterTable!$Q$14
    ),
  OFFSET(E189,-$B189+IF($L189,1,0),0)*
    (VLOOKUP(SUBSTITUTE(SUBSTITUTE(E$1,"standard",""),"|Float","")&amp;"인게임누적곱배수",ChapterTable!$S:$T,2,0)^C189
    +VLOOKUP(SUBSTITUTE(SUBSTITUTE(E$1,"standard",""),"|Float","")&amp;"인게임누적합배수",ChapterTable!$S:$T,2,0)*C189)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VLOOKUP(1,ChapterTable!$1:$1048576,MATCH("최종"&amp;SUBSTITUTE(SUBSTITUTE(F$1,"standard",""),"|Float",""),ChapterTable!$1:$1,0),0)*ChapterTable!$Q$17,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VLOOKUP($A189-ChapterTable!$Q$11,ChapterTable!$1:$1048576,MATCH("최종"&amp;SUBSTITUTE(SUBSTITUTE(F$1,"standard",""),"|Float",""),ChapterTable!$1:$1,0),0)*ChapterTable!$Q$14
    ),
  OFFSET(F189,-$B189+IF($L189,1,0),0)*
    (VLOOKUP(SUBSTITUTE(SUBSTITUTE(F$1,"standard",""),"|Float","")&amp;"인게임누적곱배수",ChapterTable!$S:$T,2,0)^D189
    +VLOOKUP(SUBSTITUTE(SUBSTITUTE(F$1,"standard",""),"|Float","")&amp;"인게임누적합배수",ChapterTable!$S:$T,2,0)*D189)
  )
  )
  )
)</f>
        <v>337.5</v>
      </c>
      <c r="G189" t="s">
        <v>76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9.8000000000000007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IF(OR($L190=TRUE,$A190=0,MOD($A190,ChapterTable!$S$20)&lt;&gt;0),
MAX(0,INT(($B190+ChapterTable!$Q$26+VLOOKUP(SUBSTITUTE(C$1,"성장단계","")&amp;"단계오프셋",ChapterTable!$S:$T,2,0))/ChapterTable!$Q$23)),
MAX(0,INT(($B190+ChapterTable!$S$26+VLOOKUP(SUBSTITUTE(C$1,"성장단계","")&amp;"보스단계오프셋",ChapterTable!$S:$T,2,0))/ChapterTable!$S$23)))</f>
        <v>0</v>
      </c>
      <c r="D190">
        <f>IF(OR($L190=TRUE,$A190=0,MOD($A190,ChapterTable!$S$20)&lt;&gt;0),
MAX(0,INT(($B190+ChapterTable!$Q$26+VLOOKUP(SUBSTITUTE(D$1,"성장단계","")&amp;"단계오프셋",ChapterTable!$S:$T,2,0))/ChapterTable!$Q$23)),
MAX(0,INT(($B190+ChapterTable!$S$26+VLOOKUP(SUBSTITUTE(D$1,"성장단계","")&amp;"보스단계오프셋",ChapterTable!$S:$T,2,0))/ChapterTable!$S$23)))</f>
        <v>0</v>
      </c>
      <c r="E190" s="1">
        <f ca="1">IF(AND($A190=0,$B190=1),
    VLOOKUP(1,ChapterTable!$1:$1048576,MATCH("최종"&amp;SUBSTITUTE(SUBSTITUTE(E$1,"standard",""),"|Float",""),ChapterTable!$1:$1,0),0)*ChapterTable!$Q$17,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VLOOKUP($A190-ChapterTable!$Q$11,ChapterTable!$1:$1048576,MATCH("최종"&amp;SUBSTITUTE(SUBSTITUTE(E$1,"standard",""),"|Float",""),ChapterTable!$1:$1,0),0)*ChapterTable!$Q$14
    ),
  OFFSET(E190,-$B190+IF($L190,1,0),0)*
    (VLOOKUP(SUBSTITUTE(SUBSTITUTE(E$1,"standard",""),"|Float","")&amp;"인게임누적곱배수",ChapterTable!$S:$T,2,0)^C190
    +VLOOKUP(SUBSTITUTE(SUBSTITUTE(E$1,"standard",""),"|Float","")&amp;"인게임누적합배수",ChapterTable!$S:$T,2,0)*C190)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VLOOKUP(1,ChapterTable!$1:$1048576,MATCH("최종"&amp;SUBSTITUTE(SUBSTITUTE(F$1,"standard",""),"|Float",""),ChapterTable!$1:$1,0),0)*ChapterTable!$Q$17,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VLOOKUP($A190-ChapterTable!$Q$11,ChapterTable!$1:$1048576,MATCH("최종"&amp;SUBSTITUTE(SUBSTITUTE(F$1,"standard",""),"|Float",""),ChapterTable!$1:$1,0),0)*ChapterTable!$Q$14
    ),
  OFFSET(F190,-$B190+IF($L190,1,0),0)*
    (VLOOKUP(SUBSTITUTE(SUBSTITUTE(F$1,"standard",""),"|Float","")&amp;"인게임누적곱배수",ChapterTable!$S:$T,2,0)^D190
    +VLOOKUP(SUBSTITUTE(SUBSTITUTE(F$1,"standard",""),"|Float","")&amp;"인게임누적합배수",ChapterTable!$S:$T,2,0)*D190)
  )
  )
  )
)</f>
        <v>337.5</v>
      </c>
      <c r="G190" t="s">
        <v>76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9.8000000000000007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IF(OR($L191=TRUE,$A191=0,MOD($A191,ChapterTable!$S$20)&lt;&gt;0),
MAX(0,INT(($B191+ChapterTable!$Q$26+VLOOKUP(SUBSTITUTE(C$1,"성장단계","")&amp;"단계오프셋",ChapterTable!$S:$T,2,0))/ChapterTable!$Q$23)),
MAX(0,INT(($B191+ChapterTable!$S$26+VLOOKUP(SUBSTITUTE(C$1,"성장단계","")&amp;"보스단계오프셋",ChapterTable!$S:$T,2,0))/ChapterTable!$S$23)))</f>
        <v>0</v>
      </c>
      <c r="D191">
        <f>IF(OR($L191=TRUE,$A191=0,MOD($A191,ChapterTable!$S$20)&lt;&gt;0),
MAX(0,INT(($B191+ChapterTable!$Q$26+VLOOKUP(SUBSTITUTE(D$1,"성장단계","")&amp;"단계오프셋",ChapterTable!$S:$T,2,0))/ChapterTable!$Q$23)),
MAX(0,INT(($B191+ChapterTable!$S$26+VLOOKUP(SUBSTITUTE(D$1,"성장단계","")&amp;"보스단계오프셋",ChapterTable!$S:$T,2,0))/ChapterTable!$S$23)))</f>
        <v>0</v>
      </c>
      <c r="E191" s="1">
        <f ca="1">IF(AND($A191=0,$B191=1),
    VLOOKUP(1,ChapterTable!$1:$1048576,MATCH("최종"&amp;SUBSTITUTE(SUBSTITUTE(E$1,"standard",""),"|Float",""),ChapterTable!$1:$1,0),0)*ChapterTable!$Q$17,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VLOOKUP($A191-ChapterTable!$Q$11,ChapterTable!$1:$1048576,MATCH("최종"&amp;SUBSTITUTE(SUBSTITUTE(E$1,"standard",""),"|Float",""),ChapterTable!$1:$1,0),0)*ChapterTable!$Q$14
    ),
  OFFSET(E191,-$B191+IF($L191,1,0),0)*
    (VLOOKUP(SUBSTITUTE(SUBSTITUTE(E$1,"standard",""),"|Float","")&amp;"인게임누적곱배수",ChapterTable!$S:$T,2,0)^C191
    +VLOOKUP(SUBSTITUTE(SUBSTITUTE(E$1,"standard",""),"|Float","")&amp;"인게임누적합배수",ChapterTable!$S:$T,2,0)*C191)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VLOOKUP(1,ChapterTable!$1:$1048576,MATCH("최종"&amp;SUBSTITUTE(SUBSTITUTE(F$1,"standard",""),"|Float",""),ChapterTable!$1:$1,0),0)*ChapterTable!$Q$17,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VLOOKUP($A191-ChapterTable!$Q$11,ChapterTable!$1:$1048576,MATCH("최종"&amp;SUBSTITUTE(SUBSTITUTE(F$1,"standard",""),"|Float",""),ChapterTable!$1:$1,0),0)*ChapterTable!$Q$14
    ),
  OFFSET(F191,-$B191+IF($L191,1,0),0)*
    (VLOOKUP(SUBSTITUTE(SUBSTITUTE(F$1,"standard",""),"|Float","")&amp;"인게임누적곱배수",ChapterTable!$S:$T,2,0)^D191
    +VLOOKUP(SUBSTITUTE(SUBSTITUTE(F$1,"standard",""),"|Float","")&amp;"인게임누적합배수",ChapterTable!$S:$T,2,0)*D191)
  )
  )
  )
)</f>
        <v>337.5</v>
      </c>
      <c r="G191" t="s">
        <v>76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9.8000000000000007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IF(OR($L192=TRUE,$A192=0,MOD($A192,ChapterTable!$S$20)&lt;&gt;0),
MAX(0,INT(($B192+ChapterTable!$Q$26+VLOOKUP(SUBSTITUTE(C$1,"성장단계","")&amp;"단계오프셋",ChapterTable!$S:$T,2,0))/ChapterTable!$Q$23)),
MAX(0,INT(($B192+ChapterTable!$S$26+VLOOKUP(SUBSTITUTE(C$1,"성장단계","")&amp;"보스단계오프셋",ChapterTable!$S:$T,2,0))/ChapterTable!$S$23)))</f>
        <v>1</v>
      </c>
      <c r="D192">
        <f>IF(OR($L192=TRUE,$A192=0,MOD($A192,ChapterTable!$S$20)&lt;&gt;0),
MAX(0,INT(($B192+ChapterTable!$Q$26+VLOOKUP(SUBSTITUTE(D$1,"성장단계","")&amp;"단계오프셋",ChapterTable!$S:$T,2,0))/ChapterTable!$Q$23)),
MAX(0,INT(($B192+ChapterTable!$S$26+VLOOKUP(SUBSTITUTE(D$1,"성장단계","")&amp;"보스단계오프셋",ChapterTable!$S:$T,2,0))/ChapterTable!$S$23)))</f>
        <v>0</v>
      </c>
      <c r="E192" s="1">
        <f ca="1">IF(AND($A192=0,$B192=1),
    VLOOKUP(1,ChapterTable!$1:$1048576,MATCH("최종"&amp;SUBSTITUTE(SUBSTITUTE(E$1,"standard",""),"|Float",""),ChapterTable!$1:$1,0),0)*ChapterTable!$Q$17,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VLOOKUP($A192-ChapterTable!$Q$11,ChapterTable!$1:$1048576,MATCH("최종"&amp;SUBSTITUTE(SUBSTITUTE(E$1,"standard",""),"|Float",""),ChapterTable!$1:$1,0),0)*ChapterTable!$Q$14
    ),
  OFFSET(E192,-$B192+IF($L192,1,0),0)*
    (VLOOKUP(SUBSTITUTE(SUBSTITUTE(E$1,"standard",""),"|Float","")&amp;"인게임누적곱배수",ChapterTable!$S:$T,2,0)^C192
    +VLOOKUP(SUBSTITUTE(SUBSTITUTE(E$1,"standard",""),"|Float","")&amp;"인게임누적합배수",ChapterTable!$S:$T,2,0)*C192)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VLOOKUP(1,ChapterTable!$1:$1048576,MATCH("최종"&amp;SUBSTITUTE(SUBSTITUTE(F$1,"standard",""),"|Float",""),ChapterTable!$1:$1,0),0)*ChapterTable!$Q$17,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VLOOKUP($A192-ChapterTable!$Q$11,ChapterTable!$1:$1048576,MATCH("최종"&amp;SUBSTITUTE(SUBSTITUTE(F$1,"standard",""),"|Float",""),ChapterTable!$1:$1,0),0)*ChapterTable!$Q$14
    ),
  OFFSET(F192,-$B192+IF($L192,1,0),0)*
    (VLOOKUP(SUBSTITUTE(SUBSTITUTE(F$1,"standard",""),"|Float","")&amp;"인게임누적곱배수",ChapterTable!$S:$T,2,0)^D192
    +VLOOKUP(SUBSTITUTE(SUBSTITUTE(F$1,"standard",""),"|Float","")&amp;"인게임누적합배수",ChapterTable!$S:$T,2,0)*D192)
  )
  )
  )
)</f>
        <v>337.5</v>
      </c>
      <c r="G192" t="s">
        <v>76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9.8000000000000007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IF(OR($L193=TRUE,$A193=0,MOD($A193,ChapterTable!$S$20)&lt;&gt;0),
MAX(0,INT(($B193+ChapterTable!$Q$26+VLOOKUP(SUBSTITUTE(C$1,"성장단계","")&amp;"단계오프셋",ChapterTable!$S:$T,2,0))/ChapterTable!$Q$23)),
MAX(0,INT(($B193+ChapterTable!$S$26+VLOOKUP(SUBSTITUTE(C$1,"성장단계","")&amp;"보스단계오프셋",ChapterTable!$S:$T,2,0))/ChapterTable!$S$23)))</f>
        <v>1</v>
      </c>
      <c r="D193">
        <f>IF(OR($L193=TRUE,$A193=0,MOD($A193,ChapterTable!$S$20)&lt;&gt;0),
MAX(0,INT(($B193+ChapterTable!$Q$26+VLOOKUP(SUBSTITUTE(D$1,"성장단계","")&amp;"단계오프셋",ChapterTable!$S:$T,2,0))/ChapterTable!$Q$23)),
MAX(0,INT(($B193+ChapterTable!$S$26+VLOOKUP(SUBSTITUTE(D$1,"성장단계","")&amp;"보스단계오프셋",ChapterTable!$S:$T,2,0))/ChapterTable!$S$23)))</f>
        <v>0</v>
      </c>
      <c r="E193" s="1">
        <f ca="1">IF(AND($A193=0,$B193=1),
    VLOOKUP(1,ChapterTable!$1:$1048576,MATCH("최종"&amp;SUBSTITUTE(SUBSTITUTE(E$1,"standard",""),"|Float",""),ChapterTable!$1:$1,0),0)*ChapterTable!$Q$17,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VLOOKUP($A193-ChapterTable!$Q$11,ChapterTable!$1:$1048576,MATCH("최종"&amp;SUBSTITUTE(SUBSTITUTE(E$1,"standard",""),"|Float",""),ChapterTable!$1:$1,0),0)*ChapterTable!$Q$14
    ),
  OFFSET(E193,-$B193+IF($L193,1,0),0)*
    (VLOOKUP(SUBSTITUTE(SUBSTITUTE(E$1,"standard",""),"|Float","")&amp;"인게임누적곱배수",ChapterTable!$S:$T,2,0)^C193
    +VLOOKUP(SUBSTITUTE(SUBSTITUTE(E$1,"standard",""),"|Float","")&amp;"인게임누적합배수",ChapterTable!$S:$T,2,0)*C193)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VLOOKUP(1,ChapterTable!$1:$1048576,MATCH("최종"&amp;SUBSTITUTE(SUBSTITUTE(F$1,"standard",""),"|Float",""),ChapterTable!$1:$1,0),0)*ChapterTable!$Q$17,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VLOOKUP($A193-ChapterTable!$Q$11,ChapterTable!$1:$1048576,MATCH("최종"&amp;SUBSTITUTE(SUBSTITUTE(F$1,"standard",""),"|Float",""),ChapterTable!$1:$1,0),0)*ChapterTable!$Q$14
    ),
  OFFSET(F193,-$B193+IF($L193,1,0),0)*
    (VLOOKUP(SUBSTITUTE(SUBSTITUTE(F$1,"standard",""),"|Float","")&amp;"인게임누적곱배수",ChapterTable!$S:$T,2,0)^D193
    +VLOOKUP(SUBSTITUTE(SUBSTITUTE(F$1,"standard",""),"|Float","")&amp;"인게임누적합배수",ChapterTable!$S:$T,2,0)*D193)
  )
  )
  )
)</f>
        <v>337.5</v>
      </c>
      <c r="G193" t="s">
        <v>76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9.8000000000000007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IF(OR($L194=TRUE,$A194=0,MOD($A194,ChapterTable!$S$20)&lt;&gt;0),
MAX(0,INT(($B194+ChapterTable!$Q$26+VLOOKUP(SUBSTITUTE(C$1,"성장단계","")&amp;"단계오프셋",ChapterTable!$S:$T,2,0))/ChapterTable!$Q$23)),
MAX(0,INT(($B194+ChapterTable!$S$26+VLOOKUP(SUBSTITUTE(C$1,"성장단계","")&amp;"보스단계오프셋",ChapterTable!$S:$T,2,0))/ChapterTable!$S$23)))</f>
        <v>1</v>
      </c>
      <c r="D194">
        <f>IF(OR($L194=TRUE,$A194=0,MOD($A194,ChapterTable!$S$20)&lt;&gt;0),
MAX(0,INT(($B194+ChapterTable!$Q$26+VLOOKUP(SUBSTITUTE(D$1,"성장단계","")&amp;"단계오프셋",ChapterTable!$S:$T,2,0))/ChapterTable!$Q$23)),
MAX(0,INT(($B194+ChapterTable!$S$26+VLOOKUP(SUBSTITUTE(D$1,"성장단계","")&amp;"보스단계오프셋",ChapterTable!$S:$T,2,0))/ChapterTable!$S$23)))</f>
        <v>0</v>
      </c>
      <c r="E194" s="1">
        <f ca="1">IF(AND($A194=0,$B194=1),
    VLOOKUP(1,ChapterTable!$1:$1048576,MATCH("최종"&amp;SUBSTITUTE(SUBSTITUTE(E$1,"standard",""),"|Float",""),ChapterTable!$1:$1,0),0)*ChapterTable!$Q$17,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VLOOKUP($A194-ChapterTable!$Q$11,ChapterTable!$1:$1048576,MATCH("최종"&amp;SUBSTITUTE(SUBSTITUTE(E$1,"standard",""),"|Float",""),ChapterTable!$1:$1,0),0)*ChapterTable!$Q$14
    ),
  OFFSET(E194,-$B194+IF($L194,1,0),0)*
    (VLOOKUP(SUBSTITUTE(SUBSTITUTE(E$1,"standard",""),"|Float","")&amp;"인게임누적곱배수",ChapterTable!$S:$T,2,0)^C194
    +VLOOKUP(SUBSTITUTE(SUBSTITUTE(E$1,"standard",""),"|Float","")&amp;"인게임누적합배수",ChapterTable!$S:$T,2,0)*C194)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VLOOKUP(1,ChapterTable!$1:$1048576,MATCH("최종"&amp;SUBSTITUTE(SUBSTITUTE(F$1,"standard",""),"|Float",""),ChapterTable!$1:$1,0),0)*ChapterTable!$Q$17,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VLOOKUP($A194-ChapterTable!$Q$11,ChapterTable!$1:$1048576,MATCH("최종"&amp;SUBSTITUTE(SUBSTITUTE(F$1,"standard",""),"|Float",""),ChapterTable!$1:$1,0),0)*ChapterTable!$Q$14
    ),
  OFFSET(F194,-$B194+IF($L194,1,0),0)*
    (VLOOKUP(SUBSTITUTE(SUBSTITUTE(F$1,"standard",""),"|Float","")&amp;"인게임누적곱배수",ChapterTable!$S:$T,2,0)^D194
    +VLOOKUP(SUBSTITUTE(SUBSTITUTE(F$1,"standard",""),"|Float","")&amp;"인게임누적합배수",ChapterTable!$S:$T,2,0)*D194)
  )
  )
  )
)</f>
        <v>337.5</v>
      </c>
      <c r="G194" t="s">
        <v>76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9.8000000000000007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IF(OR($L195=TRUE,$A195=0,MOD($A195,ChapterTable!$S$20)&lt;&gt;0),
MAX(0,INT(($B195+ChapterTable!$Q$26+VLOOKUP(SUBSTITUTE(C$1,"성장단계","")&amp;"단계오프셋",ChapterTable!$S:$T,2,0))/ChapterTable!$Q$23)),
MAX(0,INT(($B195+ChapterTable!$S$26+VLOOKUP(SUBSTITUTE(C$1,"성장단계","")&amp;"보스단계오프셋",ChapterTable!$S:$T,2,0))/ChapterTable!$S$23)))</f>
        <v>1</v>
      </c>
      <c r="D195">
        <f>IF(OR($L195=TRUE,$A195=0,MOD($A195,ChapterTable!$S$20)&lt;&gt;0),
MAX(0,INT(($B195+ChapterTable!$Q$26+VLOOKUP(SUBSTITUTE(D$1,"성장단계","")&amp;"단계오프셋",ChapterTable!$S:$T,2,0))/ChapterTable!$Q$23)),
MAX(0,INT(($B195+ChapterTable!$S$26+VLOOKUP(SUBSTITUTE(D$1,"성장단계","")&amp;"보스단계오프셋",ChapterTable!$S:$T,2,0))/ChapterTable!$S$23)))</f>
        <v>0</v>
      </c>
      <c r="E195" s="1">
        <f ca="1">IF(AND($A195=0,$B195=1),
    VLOOKUP(1,ChapterTable!$1:$1048576,MATCH("최종"&amp;SUBSTITUTE(SUBSTITUTE(E$1,"standard",""),"|Float",""),ChapterTable!$1:$1,0),0)*ChapterTable!$Q$17,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VLOOKUP($A195-ChapterTable!$Q$11,ChapterTable!$1:$1048576,MATCH("최종"&amp;SUBSTITUTE(SUBSTITUTE(E$1,"standard",""),"|Float",""),ChapterTable!$1:$1,0),0)*ChapterTable!$Q$14
    ),
  OFFSET(E195,-$B195+IF($L195,1,0),0)*
    (VLOOKUP(SUBSTITUTE(SUBSTITUTE(E$1,"standard",""),"|Float","")&amp;"인게임누적곱배수",ChapterTable!$S:$T,2,0)^C195
    +VLOOKUP(SUBSTITUTE(SUBSTITUTE(E$1,"standard",""),"|Float","")&amp;"인게임누적합배수",ChapterTable!$S:$T,2,0)*C195)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VLOOKUP(1,ChapterTable!$1:$1048576,MATCH("최종"&amp;SUBSTITUTE(SUBSTITUTE(F$1,"standard",""),"|Float",""),ChapterTable!$1:$1,0),0)*ChapterTable!$Q$17,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VLOOKUP($A195-ChapterTable!$Q$11,ChapterTable!$1:$1048576,MATCH("최종"&amp;SUBSTITUTE(SUBSTITUTE(F$1,"standard",""),"|Float",""),ChapterTable!$1:$1,0),0)*ChapterTable!$Q$14
    ),
  OFFSET(F195,-$B195+IF($L195,1,0),0)*
    (VLOOKUP(SUBSTITUTE(SUBSTITUTE(F$1,"standard",""),"|Float","")&amp;"인게임누적곱배수",ChapterTable!$S:$T,2,0)^D195
    +VLOOKUP(SUBSTITUTE(SUBSTITUTE(F$1,"standard",""),"|Float","")&amp;"인게임누적합배수",ChapterTable!$S:$T,2,0)*D195)
  )
  )
  )
)</f>
        <v>337.5</v>
      </c>
      <c r="G195" t="s">
        <v>76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9.8000000000000007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IF(OR($L196=TRUE,$A196=0,MOD($A196,ChapterTable!$S$20)&lt;&gt;0),
MAX(0,INT(($B196+ChapterTable!$Q$26+VLOOKUP(SUBSTITUTE(C$1,"성장단계","")&amp;"단계오프셋",ChapterTable!$S:$T,2,0))/ChapterTable!$Q$23)),
MAX(0,INT(($B196+ChapterTable!$S$26+VLOOKUP(SUBSTITUTE(C$1,"성장단계","")&amp;"보스단계오프셋",ChapterTable!$S:$T,2,0))/ChapterTable!$S$23)))</f>
        <v>1</v>
      </c>
      <c r="D196">
        <f>IF(OR($L196=TRUE,$A196=0,MOD($A196,ChapterTable!$S$20)&lt;&gt;0),
MAX(0,INT(($B196+ChapterTable!$Q$26+VLOOKUP(SUBSTITUTE(D$1,"성장단계","")&amp;"단계오프셋",ChapterTable!$S:$T,2,0))/ChapterTable!$Q$23)),
MAX(0,INT(($B196+ChapterTable!$S$26+VLOOKUP(SUBSTITUTE(D$1,"성장단계","")&amp;"보스단계오프셋",ChapterTable!$S:$T,2,0))/ChapterTable!$S$23)))</f>
        <v>0</v>
      </c>
      <c r="E196" s="1">
        <f ca="1">IF(AND($A196=0,$B196=1),
    VLOOKUP(1,ChapterTable!$1:$1048576,MATCH("최종"&amp;SUBSTITUTE(SUBSTITUTE(E$1,"standard",""),"|Float",""),ChapterTable!$1:$1,0),0)*ChapterTable!$Q$17,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VLOOKUP($A196-ChapterTable!$Q$11,ChapterTable!$1:$1048576,MATCH("최종"&amp;SUBSTITUTE(SUBSTITUTE(E$1,"standard",""),"|Float",""),ChapterTable!$1:$1,0),0)*ChapterTable!$Q$14
    ),
  OFFSET(E196,-$B196+IF($L196,1,0),0)*
    (VLOOKUP(SUBSTITUTE(SUBSTITUTE(E$1,"standard",""),"|Float","")&amp;"인게임누적곱배수",ChapterTable!$S:$T,2,0)^C196
    +VLOOKUP(SUBSTITUTE(SUBSTITUTE(E$1,"standard",""),"|Float","")&amp;"인게임누적합배수",ChapterTable!$S:$T,2,0)*C196)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VLOOKUP(1,ChapterTable!$1:$1048576,MATCH("최종"&amp;SUBSTITUTE(SUBSTITUTE(F$1,"standard",""),"|Float",""),ChapterTable!$1:$1,0),0)*ChapterTable!$Q$17,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VLOOKUP($A196-ChapterTable!$Q$11,ChapterTable!$1:$1048576,MATCH("최종"&amp;SUBSTITUTE(SUBSTITUTE(F$1,"standard",""),"|Float",""),ChapterTable!$1:$1,0),0)*ChapterTable!$Q$14
    ),
  OFFSET(F196,-$B196+IF($L196,1,0),0)*
    (VLOOKUP(SUBSTITUTE(SUBSTITUTE(F$1,"standard",""),"|Float","")&amp;"인게임누적곱배수",ChapterTable!$S:$T,2,0)^D196
    +VLOOKUP(SUBSTITUTE(SUBSTITUTE(F$1,"standard",""),"|Float","")&amp;"인게임누적합배수",ChapterTable!$S:$T,2,0)*D196)
  )
  )
  )
)</f>
        <v>337.5</v>
      </c>
      <c r="G196" t="s">
        <v>76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9.8000000000000007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IF(OR($L197=TRUE,$A197=0,MOD($A197,ChapterTable!$S$20)&lt;&gt;0),
MAX(0,INT(($B197+ChapterTable!$Q$26+VLOOKUP(SUBSTITUTE(C$1,"성장단계","")&amp;"단계오프셋",ChapterTable!$S:$T,2,0))/ChapterTable!$Q$23)),
MAX(0,INT(($B197+ChapterTable!$S$26+VLOOKUP(SUBSTITUTE(C$1,"성장단계","")&amp;"보스단계오프셋",ChapterTable!$S:$T,2,0))/ChapterTable!$S$23)))</f>
        <v>1</v>
      </c>
      <c r="D197">
        <f>IF(OR($L197=TRUE,$A197=0,MOD($A197,ChapterTable!$S$20)&lt;&gt;0),
MAX(0,INT(($B197+ChapterTable!$Q$26+VLOOKUP(SUBSTITUTE(D$1,"성장단계","")&amp;"단계오프셋",ChapterTable!$S:$T,2,0))/ChapterTable!$Q$23)),
MAX(0,INT(($B197+ChapterTable!$S$26+VLOOKUP(SUBSTITUTE(D$1,"성장단계","")&amp;"보스단계오프셋",ChapterTable!$S:$T,2,0))/ChapterTable!$S$23)))</f>
        <v>1</v>
      </c>
      <c r="E197" s="1">
        <f ca="1">IF(AND($A197=0,$B197=1),
    VLOOKUP(1,ChapterTable!$1:$1048576,MATCH("최종"&amp;SUBSTITUTE(SUBSTITUTE(E$1,"standard",""),"|Float",""),ChapterTable!$1:$1,0),0)*ChapterTable!$Q$17,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VLOOKUP($A197-ChapterTable!$Q$11,ChapterTable!$1:$1048576,MATCH("최종"&amp;SUBSTITUTE(SUBSTITUTE(E$1,"standard",""),"|Float",""),ChapterTable!$1:$1,0),0)*ChapterTable!$Q$14
    ),
  OFFSET(E197,-$B197+IF($L197,1,0),0)*
    (VLOOKUP(SUBSTITUTE(SUBSTITUTE(E$1,"standard",""),"|Float","")&amp;"인게임누적곱배수",ChapterTable!$S:$T,2,0)^C197
    +VLOOKUP(SUBSTITUTE(SUBSTITUTE(E$1,"standard",""),"|Float","")&amp;"인게임누적합배수",ChapterTable!$S:$T,2,0)*C197)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VLOOKUP(1,ChapterTable!$1:$1048576,MATCH("최종"&amp;SUBSTITUTE(SUBSTITUTE(F$1,"standard",""),"|Float",""),ChapterTable!$1:$1,0),0)*ChapterTable!$Q$17,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VLOOKUP($A197-ChapterTable!$Q$11,ChapterTable!$1:$1048576,MATCH("최종"&amp;SUBSTITUTE(SUBSTITUTE(F$1,"standard",""),"|Float",""),ChapterTable!$1:$1,0),0)*ChapterTable!$Q$14
    ),
  OFFSET(F197,-$B197+IF($L197,1,0),0)*
    (VLOOKUP(SUBSTITUTE(SUBSTITUTE(F$1,"standard",""),"|Float","")&amp;"인게임누적곱배수",ChapterTable!$S:$T,2,0)^D197
    +VLOOKUP(SUBSTITUTE(SUBSTITUTE(F$1,"standard",""),"|Float","")&amp;"인게임누적합배수",ChapterTable!$S:$T,2,0)*D197)
  )
  )
  )
)</f>
        <v>405</v>
      </c>
      <c r="G197" t="s">
        <v>76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9.8000000000000007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IF(OR($L198=TRUE,$A198=0,MOD($A198,ChapterTable!$S$20)&lt;&gt;0),
MAX(0,INT(($B198+ChapterTable!$Q$26+VLOOKUP(SUBSTITUTE(C$1,"성장단계","")&amp;"단계오프셋",ChapterTable!$S:$T,2,0))/ChapterTable!$Q$23)),
MAX(0,INT(($B198+ChapterTable!$S$26+VLOOKUP(SUBSTITUTE(C$1,"성장단계","")&amp;"보스단계오프셋",ChapterTable!$S:$T,2,0))/ChapterTable!$S$23)))</f>
        <v>1</v>
      </c>
      <c r="D198">
        <f>IF(OR($L198=TRUE,$A198=0,MOD($A198,ChapterTable!$S$20)&lt;&gt;0),
MAX(0,INT(($B198+ChapterTable!$Q$26+VLOOKUP(SUBSTITUTE(D$1,"성장단계","")&amp;"단계오프셋",ChapterTable!$S:$T,2,0))/ChapterTable!$Q$23)),
MAX(0,INT(($B198+ChapterTable!$S$26+VLOOKUP(SUBSTITUTE(D$1,"성장단계","")&amp;"보스단계오프셋",ChapterTable!$S:$T,2,0))/ChapterTable!$S$23)))</f>
        <v>1</v>
      </c>
      <c r="E198" s="1">
        <f ca="1">IF(AND($A198=0,$B198=1),
    VLOOKUP(1,ChapterTable!$1:$1048576,MATCH("최종"&amp;SUBSTITUTE(SUBSTITUTE(E$1,"standard",""),"|Float",""),ChapterTable!$1:$1,0),0)*ChapterTable!$Q$17,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VLOOKUP($A198-ChapterTable!$Q$11,ChapterTable!$1:$1048576,MATCH("최종"&amp;SUBSTITUTE(SUBSTITUTE(E$1,"standard",""),"|Float",""),ChapterTable!$1:$1,0),0)*ChapterTable!$Q$14
    ),
  OFFSET(E198,-$B198+IF($L198,1,0),0)*
    (VLOOKUP(SUBSTITUTE(SUBSTITUTE(E$1,"standard",""),"|Float","")&amp;"인게임누적곱배수",ChapterTable!$S:$T,2,0)^C198
    +VLOOKUP(SUBSTITUTE(SUBSTITUTE(E$1,"standard",""),"|Float","")&amp;"인게임누적합배수",ChapterTable!$S:$T,2,0)*C198)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VLOOKUP(1,ChapterTable!$1:$1048576,MATCH("최종"&amp;SUBSTITUTE(SUBSTITUTE(F$1,"standard",""),"|Float",""),ChapterTable!$1:$1,0),0)*ChapterTable!$Q$17,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VLOOKUP($A198-ChapterTable!$Q$11,ChapterTable!$1:$1048576,MATCH("최종"&amp;SUBSTITUTE(SUBSTITUTE(F$1,"standard",""),"|Float",""),ChapterTable!$1:$1,0),0)*ChapterTable!$Q$14
    ),
  OFFSET(F198,-$B198+IF($L198,1,0),0)*
    (VLOOKUP(SUBSTITUTE(SUBSTITUTE(F$1,"standard",""),"|Float","")&amp;"인게임누적곱배수",ChapterTable!$S:$T,2,0)^D198
    +VLOOKUP(SUBSTITUTE(SUBSTITUTE(F$1,"standard",""),"|Float","")&amp;"인게임누적합배수",ChapterTable!$S:$T,2,0)*D198)
  )
  )
  )
)</f>
        <v>405</v>
      </c>
      <c r="G198" t="s">
        <v>76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9.8000000000000007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IF(OR($L199=TRUE,$A199=0,MOD($A199,ChapterTable!$S$20)&lt;&gt;0),
MAX(0,INT(($B199+ChapterTable!$Q$26+VLOOKUP(SUBSTITUTE(C$1,"성장단계","")&amp;"단계오프셋",ChapterTable!$S:$T,2,0))/ChapterTable!$Q$23)),
MAX(0,INT(($B199+ChapterTable!$S$26+VLOOKUP(SUBSTITUTE(C$1,"성장단계","")&amp;"보스단계오프셋",ChapterTable!$S:$T,2,0))/ChapterTable!$S$23)))</f>
        <v>1</v>
      </c>
      <c r="D199">
        <f>IF(OR($L199=TRUE,$A199=0,MOD($A199,ChapterTable!$S$20)&lt;&gt;0),
MAX(0,INT(($B199+ChapterTable!$Q$26+VLOOKUP(SUBSTITUTE(D$1,"성장단계","")&amp;"단계오프셋",ChapterTable!$S:$T,2,0))/ChapterTable!$Q$23)),
MAX(0,INT(($B199+ChapterTable!$S$26+VLOOKUP(SUBSTITUTE(D$1,"성장단계","")&amp;"보스단계오프셋",ChapterTable!$S:$T,2,0))/ChapterTable!$S$23)))</f>
        <v>1</v>
      </c>
      <c r="E199" s="1">
        <f ca="1">IF(AND($A199=0,$B199=1),
    VLOOKUP(1,ChapterTable!$1:$1048576,MATCH("최종"&amp;SUBSTITUTE(SUBSTITUTE(E$1,"standard",""),"|Float",""),ChapterTable!$1:$1,0),0)*ChapterTable!$Q$17,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VLOOKUP($A199-ChapterTable!$Q$11,ChapterTable!$1:$1048576,MATCH("최종"&amp;SUBSTITUTE(SUBSTITUTE(E$1,"standard",""),"|Float",""),ChapterTable!$1:$1,0),0)*ChapterTable!$Q$14
    ),
  OFFSET(E199,-$B199+IF($L199,1,0),0)*
    (VLOOKUP(SUBSTITUTE(SUBSTITUTE(E$1,"standard",""),"|Float","")&amp;"인게임누적곱배수",ChapterTable!$S:$T,2,0)^C199
    +VLOOKUP(SUBSTITUTE(SUBSTITUTE(E$1,"standard",""),"|Float","")&amp;"인게임누적합배수",ChapterTable!$S:$T,2,0)*C199)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VLOOKUP(1,ChapterTable!$1:$1048576,MATCH("최종"&amp;SUBSTITUTE(SUBSTITUTE(F$1,"standard",""),"|Float",""),ChapterTable!$1:$1,0),0)*ChapterTable!$Q$17,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VLOOKUP($A199-ChapterTable!$Q$11,ChapterTable!$1:$1048576,MATCH("최종"&amp;SUBSTITUTE(SUBSTITUTE(F$1,"standard",""),"|Float",""),ChapterTable!$1:$1,0),0)*ChapterTable!$Q$14
    ),
  OFFSET(F199,-$B199+IF($L199,1,0),0)*
    (VLOOKUP(SUBSTITUTE(SUBSTITUTE(F$1,"standard",""),"|Float","")&amp;"인게임누적곱배수",ChapterTable!$S:$T,2,0)^D199
    +VLOOKUP(SUBSTITUTE(SUBSTITUTE(F$1,"standard",""),"|Float","")&amp;"인게임누적합배수",ChapterTable!$S:$T,2,0)*D199)
  )
  )
  )
)</f>
        <v>405</v>
      </c>
      <c r="G199" t="s">
        <v>76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9.8000000000000007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IF(OR($L200=TRUE,$A200=0,MOD($A200,ChapterTable!$S$20)&lt;&gt;0),
MAX(0,INT(($B200+ChapterTable!$Q$26+VLOOKUP(SUBSTITUTE(C$1,"성장단계","")&amp;"단계오프셋",ChapterTable!$S:$T,2,0))/ChapterTable!$Q$23)),
MAX(0,INT(($B200+ChapterTable!$S$26+VLOOKUP(SUBSTITUTE(C$1,"성장단계","")&amp;"보스단계오프셋",ChapterTable!$S:$T,2,0))/ChapterTable!$S$23)))</f>
        <v>1</v>
      </c>
      <c r="D200">
        <f>IF(OR($L200=TRUE,$A200=0,MOD($A200,ChapterTable!$S$20)&lt;&gt;0),
MAX(0,INT(($B200+ChapterTable!$Q$26+VLOOKUP(SUBSTITUTE(D$1,"성장단계","")&amp;"단계오프셋",ChapterTable!$S:$T,2,0))/ChapterTable!$Q$23)),
MAX(0,INT(($B200+ChapterTable!$S$26+VLOOKUP(SUBSTITUTE(D$1,"성장단계","")&amp;"보스단계오프셋",ChapterTable!$S:$T,2,0))/ChapterTable!$S$23)))</f>
        <v>1</v>
      </c>
      <c r="E200" s="1">
        <f ca="1">IF(AND($A200=0,$B200=1),
    VLOOKUP(1,ChapterTable!$1:$1048576,MATCH("최종"&amp;SUBSTITUTE(SUBSTITUTE(E$1,"standard",""),"|Float",""),ChapterTable!$1:$1,0),0)*ChapterTable!$Q$17,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VLOOKUP($A200-ChapterTable!$Q$11,ChapterTable!$1:$1048576,MATCH("최종"&amp;SUBSTITUTE(SUBSTITUTE(E$1,"standard",""),"|Float",""),ChapterTable!$1:$1,0),0)*ChapterTable!$Q$14
    ),
  OFFSET(E200,-$B200+IF($L200,1,0),0)*
    (VLOOKUP(SUBSTITUTE(SUBSTITUTE(E$1,"standard",""),"|Float","")&amp;"인게임누적곱배수",ChapterTable!$S:$T,2,0)^C200
    +VLOOKUP(SUBSTITUTE(SUBSTITUTE(E$1,"standard",""),"|Float","")&amp;"인게임누적합배수",ChapterTable!$S:$T,2,0)*C200)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VLOOKUP(1,ChapterTable!$1:$1048576,MATCH("최종"&amp;SUBSTITUTE(SUBSTITUTE(F$1,"standard",""),"|Float",""),ChapterTable!$1:$1,0),0)*ChapterTable!$Q$17,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VLOOKUP($A200-ChapterTable!$Q$11,ChapterTable!$1:$1048576,MATCH("최종"&amp;SUBSTITUTE(SUBSTITUTE(F$1,"standard",""),"|Float",""),ChapterTable!$1:$1,0),0)*ChapterTable!$Q$14
    ),
  OFFSET(F200,-$B200+IF($L200,1,0),0)*
    (VLOOKUP(SUBSTITUTE(SUBSTITUTE(F$1,"standard",""),"|Float","")&amp;"인게임누적곱배수",ChapterTable!$S:$T,2,0)^D200
    +VLOOKUP(SUBSTITUTE(SUBSTITUTE(F$1,"standard",""),"|Float","")&amp;"인게임누적합배수",ChapterTable!$S:$T,2,0)*D200)
  )
  )
  )
)</f>
        <v>405</v>
      </c>
      <c r="G200" t="s">
        <v>76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9.8000000000000007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IF(OR($L201=TRUE,$A201=0,MOD($A201,ChapterTable!$S$20)&lt;&gt;0),
MAX(0,INT(($B201+ChapterTable!$Q$26+VLOOKUP(SUBSTITUTE(C$1,"성장단계","")&amp;"단계오프셋",ChapterTable!$S:$T,2,0))/ChapterTable!$Q$23)),
MAX(0,INT(($B201+ChapterTable!$S$26+VLOOKUP(SUBSTITUTE(C$1,"성장단계","")&amp;"보스단계오프셋",ChapterTable!$S:$T,2,0))/ChapterTable!$S$23)))</f>
        <v>1</v>
      </c>
      <c r="D201">
        <f>IF(OR($L201=TRUE,$A201=0,MOD($A201,ChapterTable!$S$20)&lt;&gt;0),
MAX(0,INT(($B201+ChapterTable!$Q$26+VLOOKUP(SUBSTITUTE(D$1,"성장단계","")&amp;"단계오프셋",ChapterTable!$S:$T,2,0))/ChapterTable!$Q$23)),
MAX(0,INT(($B201+ChapterTable!$S$26+VLOOKUP(SUBSTITUTE(D$1,"성장단계","")&amp;"보스단계오프셋",ChapterTable!$S:$T,2,0))/ChapterTable!$S$23)))</f>
        <v>1</v>
      </c>
      <c r="E201" s="1">
        <f ca="1">IF(AND($A201=0,$B201=1),
    VLOOKUP(1,ChapterTable!$1:$1048576,MATCH("최종"&amp;SUBSTITUTE(SUBSTITUTE(E$1,"standard",""),"|Float",""),ChapterTable!$1:$1,0),0)*ChapterTable!$Q$17,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VLOOKUP($A201-ChapterTable!$Q$11,ChapterTable!$1:$1048576,MATCH("최종"&amp;SUBSTITUTE(SUBSTITUTE(E$1,"standard",""),"|Float",""),ChapterTable!$1:$1,0),0)*ChapterTable!$Q$14
    ),
  OFFSET(E201,-$B201+IF($L201,1,0),0)*
    (VLOOKUP(SUBSTITUTE(SUBSTITUTE(E$1,"standard",""),"|Float","")&amp;"인게임누적곱배수",ChapterTable!$S:$T,2,0)^C201
    +VLOOKUP(SUBSTITUTE(SUBSTITUTE(E$1,"standard",""),"|Float","")&amp;"인게임누적합배수",ChapterTable!$S:$T,2,0)*C201)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VLOOKUP(1,ChapterTable!$1:$1048576,MATCH("최종"&amp;SUBSTITUTE(SUBSTITUTE(F$1,"standard",""),"|Float",""),ChapterTable!$1:$1,0),0)*ChapterTable!$Q$17,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VLOOKUP($A201-ChapterTable!$Q$11,ChapterTable!$1:$1048576,MATCH("최종"&amp;SUBSTITUTE(SUBSTITUTE(F$1,"standard",""),"|Float",""),ChapterTable!$1:$1,0),0)*ChapterTable!$Q$14
    ),
  OFFSET(F201,-$B201+IF($L201,1,0),0)*
    (VLOOKUP(SUBSTITUTE(SUBSTITUTE(F$1,"standard",""),"|Float","")&amp;"인게임누적곱배수",ChapterTable!$S:$T,2,0)^D201
    +VLOOKUP(SUBSTITUTE(SUBSTITUTE(F$1,"standard",""),"|Float","")&amp;"인게임누적합배수",ChapterTable!$S:$T,2,0)*D201)
  )
  )
  )
)</f>
        <v>405</v>
      </c>
      <c r="G201" t="s">
        <v>76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9.8000000000000007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IF(OR($L202=TRUE,$A202=0,MOD($A202,ChapterTable!$S$20)&lt;&gt;0),
MAX(0,INT(($B202+ChapterTable!$Q$26+VLOOKUP(SUBSTITUTE(C$1,"성장단계","")&amp;"단계오프셋",ChapterTable!$S:$T,2,0))/ChapterTable!$Q$23)),
MAX(0,INT(($B202+ChapterTable!$S$26+VLOOKUP(SUBSTITUTE(C$1,"성장단계","")&amp;"보스단계오프셋",ChapterTable!$S:$T,2,0))/ChapterTable!$S$23)))</f>
        <v>2</v>
      </c>
      <c r="D202">
        <f>IF(OR($L202=TRUE,$A202=0,MOD($A202,ChapterTable!$S$20)&lt;&gt;0),
MAX(0,INT(($B202+ChapterTable!$Q$26+VLOOKUP(SUBSTITUTE(D$1,"성장단계","")&amp;"단계오프셋",ChapterTable!$S:$T,2,0))/ChapterTable!$Q$23)),
MAX(0,INT(($B202+ChapterTable!$S$26+VLOOKUP(SUBSTITUTE(D$1,"성장단계","")&amp;"보스단계오프셋",ChapterTable!$S:$T,2,0))/ChapterTable!$S$23)))</f>
        <v>1</v>
      </c>
      <c r="E202" s="1">
        <f ca="1">IF(AND($A202=0,$B202=1),
    VLOOKUP(1,ChapterTable!$1:$1048576,MATCH("최종"&amp;SUBSTITUTE(SUBSTITUTE(E$1,"standard",""),"|Float",""),ChapterTable!$1:$1,0),0)*ChapterTable!$Q$17,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VLOOKUP($A202-ChapterTable!$Q$11,ChapterTable!$1:$1048576,MATCH("최종"&amp;SUBSTITUTE(SUBSTITUTE(E$1,"standard",""),"|Float",""),ChapterTable!$1:$1,0),0)*ChapterTable!$Q$14
    ),
  OFFSET(E202,-$B202+IF($L202,1,0),0)*
    (VLOOKUP(SUBSTITUTE(SUBSTITUTE(E$1,"standard",""),"|Float","")&amp;"인게임누적곱배수",ChapterTable!$S:$T,2,0)^C202
    +VLOOKUP(SUBSTITUTE(SUBSTITUTE(E$1,"standard",""),"|Float","")&amp;"인게임누적합배수",ChapterTable!$S:$T,2,0)*C202)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VLOOKUP(1,ChapterTable!$1:$1048576,MATCH("최종"&amp;SUBSTITUTE(SUBSTITUTE(F$1,"standard",""),"|Float",""),ChapterTable!$1:$1,0),0)*ChapterTable!$Q$17,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VLOOKUP($A202-ChapterTable!$Q$11,ChapterTable!$1:$1048576,MATCH("최종"&amp;SUBSTITUTE(SUBSTITUTE(F$1,"standard",""),"|Float",""),ChapterTable!$1:$1,0),0)*ChapterTable!$Q$14
    ),
  OFFSET(F202,-$B202+IF($L202,1,0),0)*
    (VLOOKUP(SUBSTITUTE(SUBSTITUTE(F$1,"standard",""),"|Float","")&amp;"인게임누적곱배수",ChapterTable!$S:$T,2,0)^D202
    +VLOOKUP(SUBSTITUTE(SUBSTITUTE(F$1,"standard",""),"|Float","")&amp;"인게임누적합배수",ChapterTable!$S:$T,2,0)*D202)
  )
  )
  )
)</f>
        <v>405</v>
      </c>
      <c r="G202" t="s">
        <v>76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9.8000000000000007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IF(OR($L203=TRUE,$A203=0,MOD($A203,ChapterTable!$S$20)&lt;&gt;0),
MAX(0,INT(($B203+ChapterTable!$Q$26+VLOOKUP(SUBSTITUTE(C$1,"성장단계","")&amp;"단계오프셋",ChapterTable!$S:$T,2,0))/ChapterTable!$Q$23)),
MAX(0,INT(($B203+ChapterTable!$S$26+VLOOKUP(SUBSTITUTE(C$1,"성장단계","")&amp;"보스단계오프셋",ChapterTable!$S:$T,2,0))/ChapterTable!$S$23)))</f>
        <v>2</v>
      </c>
      <c r="D203">
        <f>IF(OR($L203=TRUE,$A203=0,MOD($A203,ChapterTable!$S$20)&lt;&gt;0),
MAX(0,INT(($B203+ChapterTable!$Q$26+VLOOKUP(SUBSTITUTE(D$1,"성장단계","")&amp;"단계오프셋",ChapterTable!$S:$T,2,0))/ChapterTable!$Q$23)),
MAX(0,INT(($B203+ChapterTable!$S$26+VLOOKUP(SUBSTITUTE(D$1,"성장단계","")&amp;"보스단계오프셋",ChapterTable!$S:$T,2,0))/ChapterTable!$S$23)))</f>
        <v>1</v>
      </c>
      <c r="E203" s="1">
        <f ca="1">IF(AND($A203=0,$B203=1),
    VLOOKUP(1,ChapterTable!$1:$1048576,MATCH("최종"&amp;SUBSTITUTE(SUBSTITUTE(E$1,"standard",""),"|Float",""),ChapterTable!$1:$1,0),0)*ChapterTable!$Q$17,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VLOOKUP($A203-ChapterTable!$Q$11,ChapterTable!$1:$1048576,MATCH("최종"&amp;SUBSTITUTE(SUBSTITUTE(E$1,"standard",""),"|Float",""),ChapterTable!$1:$1,0),0)*ChapterTable!$Q$14
    ),
  OFFSET(E203,-$B203+IF($L203,1,0),0)*
    (VLOOKUP(SUBSTITUTE(SUBSTITUTE(E$1,"standard",""),"|Float","")&amp;"인게임누적곱배수",ChapterTable!$S:$T,2,0)^C203
    +VLOOKUP(SUBSTITUTE(SUBSTITUTE(E$1,"standard",""),"|Float","")&amp;"인게임누적합배수",ChapterTable!$S:$T,2,0)*C203)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VLOOKUP(1,ChapterTable!$1:$1048576,MATCH("최종"&amp;SUBSTITUTE(SUBSTITUTE(F$1,"standard",""),"|Float",""),ChapterTable!$1:$1,0),0)*ChapterTable!$Q$17,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VLOOKUP($A203-ChapterTable!$Q$11,ChapterTable!$1:$1048576,MATCH("최종"&amp;SUBSTITUTE(SUBSTITUTE(F$1,"standard",""),"|Float",""),ChapterTable!$1:$1,0),0)*ChapterTable!$Q$14
    ),
  OFFSET(F203,-$B203+IF($L203,1,0),0)*
    (VLOOKUP(SUBSTITUTE(SUBSTITUTE(F$1,"standard",""),"|Float","")&amp;"인게임누적곱배수",ChapterTable!$S:$T,2,0)^D203
    +VLOOKUP(SUBSTITUTE(SUBSTITUTE(F$1,"standard",""),"|Float","")&amp;"인게임누적합배수",ChapterTable!$S:$T,2,0)*D203)
  )
  )
  )
)</f>
        <v>405</v>
      </c>
      <c r="G203" t="s">
        <v>76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9.8000000000000007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IF(OR($L204=TRUE,$A204=0,MOD($A204,ChapterTable!$S$20)&lt;&gt;0),
MAX(0,INT(($B204+ChapterTable!$Q$26+VLOOKUP(SUBSTITUTE(C$1,"성장단계","")&amp;"단계오프셋",ChapterTable!$S:$T,2,0))/ChapterTable!$Q$23)),
MAX(0,INT(($B204+ChapterTable!$S$26+VLOOKUP(SUBSTITUTE(C$1,"성장단계","")&amp;"보스단계오프셋",ChapterTable!$S:$T,2,0))/ChapterTable!$S$23)))</f>
        <v>2</v>
      </c>
      <c r="D204">
        <f>IF(OR($L204=TRUE,$A204=0,MOD($A204,ChapterTable!$S$20)&lt;&gt;0),
MAX(0,INT(($B204+ChapterTable!$Q$26+VLOOKUP(SUBSTITUTE(D$1,"성장단계","")&amp;"단계오프셋",ChapterTable!$S:$T,2,0))/ChapterTable!$Q$23)),
MAX(0,INT(($B204+ChapterTable!$S$26+VLOOKUP(SUBSTITUTE(D$1,"성장단계","")&amp;"보스단계오프셋",ChapterTable!$S:$T,2,0))/ChapterTable!$S$23)))</f>
        <v>1</v>
      </c>
      <c r="E204" s="1">
        <f ca="1">IF(AND($A204=0,$B204=1),
    VLOOKUP(1,ChapterTable!$1:$1048576,MATCH("최종"&amp;SUBSTITUTE(SUBSTITUTE(E$1,"standard",""),"|Float",""),ChapterTable!$1:$1,0),0)*ChapterTable!$Q$17,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VLOOKUP($A204-ChapterTable!$Q$11,ChapterTable!$1:$1048576,MATCH("최종"&amp;SUBSTITUTE(SUBSTITUTE(E$1,"standard",""),"|Float",""),ChapterTable!$1:$1,0),0)*ChapterTable!$Q$14
    ),
  OFFSET(E204,-$B204+IF($L204,1,0),0)*
    (VLOOKUP(SUBSTITUTE(SUBSTITUTE(E$1,"standard",""),"|Float","")&amp;"인게임누적곱배수",ChapterTable!$S:$T,2,0)^C204
    +VLOOKUP(SUBSTITUTE(SUBSTITUTE(E$1,"standard",""),"|Float","")&amp;"인게임누적합배수",ChapterTable!$S:$T,2,0)*C204)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VLOOKUP(1,ChapterTable!$1:$1048576,MATCH("최종"&amp;SUBSTITUTE(SUBSTITUTE(F$1,"standard",""),"|Float",""),ChapterTable!$1:$1,0),0)*ChapterTable!$Q$17,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VLOOKUP($A204-ChapterTable!$Q$11,ChapterTable!$1:$1048576,MATCH("최종"&amp;SUBSTITUTE(SUBSTITUTE(F$1,"standard",""),"|Float",""),ChapterTable!$1:$1,0),0)*ChapterTable!$Q$14
    ),
  OFFSET(F204,-$B204+IF($L204,1,0),0)*
    (VLOOKUP(SUBSTITUTE(SUBSTITUTE(F$1,"standard",""),"|Float","")&amp;"인게임누적곱배수",ChapterTable!$S:$T,2,0)^D204
    +VLOOKUP(SUBSTITUTE(SUBSTITUTE(F$1,"standard",""),"|Float","")&amp;"인게임누적합배수",ChapterTable!$S:$T,2,0)*D204)
  )
  )
  )
)</f>
        <v>405</v>
      </c>
      <c r="G204" t="s">
        <v>76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9.8000000000000007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IF(OR($L205=TRUE,$A205=0,MOD($A205,ChapterTable!$S$20)&lt;&gt;0),
MAX(0,INT(($B205+ChapterTable!$Q$26+VLOOKUP(SUBSTITUTE(C$1,"성장단계","")&amp;"단계오프셋",ChapterTable!$S:$T,2,0))/ChapterTable!$Q$23)),
MAX(0,INT(($B205+ChapterTable!$S$26+VLOOKUP(SUBSTITUTE(C$1,"성장단계","")&amp;"보스단계오프셋",ChapterTable!$S:$T,2,0))/ChapterTable!$S$23)))</f>
        <v>2</v>
      </c>
      <c r="D205">
        <f>IF(OR($L205=TRUE,$A205=0,MOD($A205,ChapterTable!$S$20)&lt;&gt;0),
MAX(0,INT(($B205+ChapterTable!$Q$26+VLOOKUP(SUBSTITUTE(D$1,"성장단계","")&amp;"단계오프셋",ChapterTable!$S:$T,2,0))/ChapterTable!$Q$23)),
MAX(0,INT(($B205+ChapterTable!$S$26+VLOOKUP(SUBSTITUTE(D$1,"성장단계","")&amp;"보스단계오프셋",ChapterTable!$S:$T,2,0))/ChapterTable!$S$23)))</f>
        <v>1</v>
      </c>
      <c r="E205" s="1">
        <f ca="1">IF(AND($A205=0,$B205=1),
    VLOOKUP(1,ChapterTable!$1:$1048576,MATCH("최종"&amp;SUBSTITUTE(SUBSTITUTE(E$1,"standard",""),"|Float",""),ChapterTable!$1:$1,0),0)*ChapterTable!$Q$17,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VLOOKUP($A205-ChapterTable!$Q$11,ChapterTable!$1:$1048576,MATCH("최종"&amp;SUBSTITUTE(SUBSTITUTE(E$1,"standard",""),"|Float",""),ChapterTable!$1:$1,0),0)*ChapterTable!$Q$14
    ),
  OFFSET(E205,-$B205+IF($L205,1,0),0)*
    (VLOOKUP(SUBSTITUTE(SUBSTITUTE(E$1,"standard",""),"|Float","")&amp;"인게임누적곱배수",ChapterTable!$S:$T,2,0)^C205
    +VLOOKUP(SUBSTITUTE(SUBSTITUTE(E$1,"standard",""),"|Float","")&amp;"인게임누적합배수",ChapterTable!$S:$T,2,0)*C205)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VLOOKUP(1,ChapterTable!$1:$1048576,MATCH("최종"&amp;SUBSTITUTE(SUBSTITUTE(F$1,"standard",""),"|Float",""),ChapterTable!$1:$1,0),0)*ChapterTable!$Q$17,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VLOOKUP($A205-ChapterTable!$Q$11,ChapterTable!$1:$1048576,MATCH("최종"&amp;SUBSTITUTE(SUBSTITUTE(F$1,"standard",""),"|Float",""),ChapterTable!$1:$1,0),0)*ChapterTable!$Q$14
    ),
  OFFSET(F205,-$B205+IF($L205,1,0),0)*
    (VLOOKUP(SUBSTITUTE(SUBSTITUTE(F$1,"standard",""),"|Float","")&amp;"인게임누적곱배수",ChapterTable!$S:$T,2,0)^D205
    +VLOOKUP(SUBSTITUTE(SUBSTITUTE(F$1,"standard",""),"|Float","")&amp;"인게임누적합배수",ChapterTable!$S:$T,2,0)*D205)
  )
  )
  )
)</f>
        <v>405</v>
      </c>
      <c r="G205" t="s">
        <v>76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9.8000000000000007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IF(OR($L206=TRUE,$A206=0,MOD($A206,ChapterTable!$S$20)&lt;&gt;0),
MAX(0,INT(($B206+ChapterTable!$Q$26+VLOOKUP(SUBSTITUTE(C$1,"성장단계","")&amp;"단계오프셋",ChapterTable!$S:$T,2,0))/ChapterTable!$Q$23)),
MAX(0,INT(($B206+ChapterTable!$S$26+VLOOKUP(SUBSTITUTE(C$1,"성장단계","")&amp;"보스단계오프셋",ChapterTable!$S:$T,2,0))/ChapterTable!$S$23)))</f>
        <v>2</v>
      </c>
      <c r="D206">
        <f>IF(OR($L206=TRUE,$A206=0,MOD($A206,ChapterTable!$S$20)&lt;&gt;0),
MAX(0,INT(($B206+ChapterTable!$Q$26+VLOOKUP(SUBSTITUTE(D$1,"성장단계","")&amp;"단계오프셋",ChapterTable!$S:$T,2,0))/ChapterTable!$Q$23)),
MAX(0,INT(($B206+ChapterTable!$S$26+VLOOKUP(SUBSTITUTE(D$1,"성장단계","")&amp;"보스단계오프셋",ChapterTable!$S:$T,2,0))/ChapterTable!$S$23)))</f>
        <v>1</v>
      </c>
      <c r="E206" s="1">
        <f ca="1">IF(AND($A206=0,$B206=1),
    VLOOKUP(1,ChapterTable!$1:$1048576,MATCH("최종"&amp;SUBSTITUTE(SUBSTITUTE(E$1,"standard",""),"|Float",""),ChapterTable!$1:$1,0),0)*ChapterTable!$Q$17,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VLOOKUP($A206-ChapterTable!$Q$11,ChapterTable!$1:$1048576,MATCH("최종"&amp;SUBSTITUTE(SUBSTITUTE(E$1,"standard",""),"|Float",""),ChapterTable!$1:$1,0),0)*ChapterTable!$Q$14
    ),
  OFFSET(E206,-$B206+IF($L206,1,0),0)*
    (VLOOKUP(SUBSTITUTE(SUBSTITUTE(E$1,"standard",""),"|Float","")&amp;"인게임누적곱배수",ChapterTable!$S:$T,2,0)^C206
    +VLOOKUP(SUBSTITUTE(SUBSTITUTE(E$1,"standard",""),"|Float","")&amp;"인게임누적합배수",ChapterTable!$S:$T,2,0)*C206)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VLOOKUP(1,ChapterTable!$1:$1048576,MATCH("최종"&amp;SUBSTITUTE(SUBSTITUTE(F$1,"standard",""),"|Float",""),ChapterTable!$1:$1,0),0)*ChapterTable!$Q$17,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VLOOKUP($A206-ChapterTable!$Q$11,ChapterTable!$1:$1048576,MATCH("최종"&amp;SUBSTITUTE(SUBSTITUTE(F$1,"standard",""),"|Float",""),ChapterTable!$1:$1,0),0)*ChapterTable!$Q$14
    ),
  OFFSET(F206,-$B206+IF($L206,1,0),0)*
    (VLOOKUP(SUBSTITUTE(SUBSTITUTE(F$1,"standard",""),"|Float","")&amp;"인게임누적곱배수",ChapterTable!$S:$T,2,0)^D206
    +VLOOKUP(SUBSTITUTE(SUBSTITUTE(F$1,"standard",""),"|Float","")&amp;"인게임누적합배수",ChapterTable!$S:$T,2,0)*D206)
  )
  )
  )
)</f>
        <v>405</v>
      </c>
      <c r="G206" t="s">
        <v>76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9.8000000000000007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IF(OR($L207=TRUE,$A207=0,MOD($A207,ChapterTable!$S$20)&lt;&gt;0),
MAX(0,INT(($B207+ChapterTable!$Q$26+VLOOKUP(SUBSTITUTE(C$1,"성장단계","")&amp;"단계오프셋",ChapterTable!$S:$T,2,0))/ChapterTable!$Q$23)),
MAX(0,INT(($B207+ChapterTable!$S$26+VLOOKUP(SUBSTITUTE(C$1,"성장단계","")&amp;"보스단계오프셋",ChapterTable!$S:$T,2,0))/ChapterTable!$S$23)))</f>
        <v>2</v>
      </c>
      <c r="D207">
        <f>IF(OR($L207=TRUE,$A207=0,MOD($A207,ChapterTable!$S$20)&lt;&gt;0),
MAX(0,INT(($B207+ChapterTable!$Q$26+VLOOKUP(SUBSTITUTE(D$1,"성장단계","")&amp;"단계오프셋",ChapterTable!$S:$T,2,0))/ChapterTable!$Q$23)),
MAX(0,INT(($B207+ChapterTable!$S$26+VLOOKUP(SUBSTITUTE(D$1,"성장단계","")&amp;"보스단계오프셋",ChapterTable!$S:$T,2,0))/ChapterTable!$S$23)))</f>
        <v>2</v>
      </c>
      <c r="E207" s="1">
        <f ca="1">IF(AND($A207=0,$B207=1),
    VLOOKUP(1,ChapterTable!$1:$1048576,MATCH("최종"&amp;SUBSTITUTE(SUBSTITUTE(E$1,"standard",""),"|Float",""),ChapterTable!$1:$1,0),0)*ChapterTable!$Q$17,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VLOOKUP($A207-ChapterTable!$Q$11,ChapterTable!$1:$1048576,MATCH("최종"&amp;SUBSTITUTE(SUBSTITUTE(E$1,"standard",""),"|Float",""),ChapterTable!$1:$1,0),0)*ChapterTable!$Q$14
    ),
  OFFSET(E207,-$B207+IF($L207,1,0),0)*
    (VLOOKUP(SUBSTITUTE(SUBSTITUTE(E$1,"standard",""),"|Float","")&amp;"인게임누적곱배수",ChapterTable!$S:$T,2,0)^C207
    +VLOOKUP(SUBSTITUTE(SUBSTITUTE(E$1,"standard",""),"|Float","")&amp;"인게임누적합배수",ChapterTable!$S:$T,2,0)*C207)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VLOOKUP(1,ChapterTable!$1:$1048576,MATCH("최종"&amp;SUBSTITUTE(SUBSTITUTE(F$1,"standard",""),"|Float",""),ChapterTable!$1:$1,0),0)*ChapterTable!$Q$17,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VLOOKUP($A207-ChapterTable!$Q$11,ChapterTable!$1:$1048576,MATCH("최종"&amp;SUBSTITUTE(SUBSTITUTE(F$1,"standard",""),"|Float",""),ChapterTable!$1:$1,0),0)*ChapterTable!$Q$14
    ),
  OFFSET(F207,-$B207+IF($L207,1,0),0)*
    (VLOOKUP(SUBSTITUTE(SUBSTITUTE(F$1,"standard",""),"|Float","")&amp;"인게임누적곱배수",ChapterTable!$S:$T,2,0)^D207
    +VLOOKUP(SUBSTITUTE(SUBSTITUTE(F$1,"standard",""),"|Float","")&amp;"인게임누적합배수",ChapterTable!$S:$T,2,0)*D207)
  )
  )
  )
)</f>
        <v>472.49999999999994</v>
      </c>
      <c r="G207" t="s">
        <v>76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9.8000000000000007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IF(OR($L208=TRUE,$A208=0,MOD($A208,ChapterTable!$S$20)&lt;&gt;0),
MAX(0,INT(($B208+ChapterTable!$Q$26+VLOOKUP(SUBSTITUTE(C$1,"성장단계","")&amp;"단계오프셋",ChapterTable!$S:$T,2,0))/ChapterTable!$Q$23)),
MAX(0,INT(($B208+ChapterTable!$S$26+VLOOKUP(SUBSTITUTE(C$1,"성장단계","")&amp;"보스단계오프셋",ChapterTable!$S:$T,2,0))/ChapterTable!$S$23)))</f>
        <v>2</v>
      </c>
      <c r="D208">
        <f>IF(OR($L208=TRUE,$A208=0,MOD($A208,ChapterTable!$S$20)&lt;&gt;0),
MAX(0,INT(($B208+ChapterTable!$Q$26+VLOOKUP(SUBSTITUTE(D$1,"성장단계","")&amp;"단계오프셋",ChapterTable!$S:$T,2,0))/ChapterTable!$Q$23)),
MAX(0,INT(($B208+ChapterTable!$S$26+VLOOKUP(SUBSTITUTE(D$1,"성장단계","")&amp;"보스단계오프셋",ChapterTable!$S:$T,2,0))/ChapterTable!$S$23)))</f>
        <v>2</v>
      </c>
      <c r="E208" s="1">
        <f ca="1">IF(AND($A208=0,$B208=1),
    VLOOKUP(1,ChapterTable!$1:$1048576,MATCH("최종"&amp;SUBSTITUTE(SUBSTITUTE(E$1,"standard",""),"|Float",""),ChapterTable!$1:$1,0),0)*ChapterTable!$Q$17,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VLOOKUP($A208-ChapterTable!$Q$11,ChapterTable!$1:$1048576,MATCH("최종"&amp;SUBSTITUTE(SUBSTITUTE(E$1,"standard",""),"|Float",""),ChapterTable!$1:$1,0),0)*ChapterTable!$Q$14
    ),
  OFFSET(E208,-$B208+IF($L208,1,0),0)*
    (VLOOKUP(SUBSTITUTE(SUBSTITUTE(E$1,"standard",""),"|Float","")&amp;"인게임누적곱배수",ChapterTable!$S:$T,2,0)^C208
    +VLOOKUP(SUBSTITUTE(SUBSTITUTE(E$1,"standard",""),"|Float","")&amp;"인게임누적합배수",ChapterTable!$S:$T,2,0)*C208)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VLOOKUP(1,ChapterTable!$1:$1048576,MATCH("최종"&amp;SUBSTITUTE(SUBSTITUTE(F$1,"standard",""),"|Float",""),ChapterTable!$1:$1,0),0)*ChapterTable!$Q$17,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VLOOKUP($A208-ChapterTable!$Q$11,ChapterTable!$1:$1048576,MATCH("최종"&amp;SUBSTITUTE(SUBSTITUTE(F$1,"standard",""),"|Float",""),ChapterTable!$1:$1,0),0)*ChapterTable!$Q$14
    ),
  OFFSET(F208,-$B208+IF($L208,1,0),0)*
    (VLOOKUP(SUBSTITUTE(SUBSTITUTE(F$1,"standard",""),"|Float","")&amp;"인게임누적곱배수",ChapterTable!$S:$T,2,0)^D208
    +VLOOKUP(SUBSTITUTE(SUBSTITUTE(F$1,"standard",""),"|Float","")&amp;"인게임누적합배수",ChapterTable!$S:$T,2,0)*D208)
  )
  )
  )
)</f>
        <v>472.49999999999994</v>
      </c>
      <c r="G208" t="s">
        <v>76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9.8000000000000007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IF(OR($L209=TRUE,$A209=0,MOD($A209,ChapterTable!$S$20)&lt;&gt;0),
MAX(0,INT(($B209+ChapterTable!$Q$26+VLOOKUP(SUBSTITUTE(C$1,"성장단계","")&amp;"단계오프셋",ChapterTable!$S:$T,2,0))/ChapterTable!$Q$23)),
MAX(0,INT(($B209+ChapterTable!$S$26+VLOOKUP(SUBSTITUTE(C$1,"성장단계","")&amp;"보스단계오프셋",ChapterTable!$S:$T,2,0))/ChapterTable!$S$23)))</f>
        <v>2</v>
      </c>
      <c r="D209">
        <f>IF(OR($L209=TRUE,$A209=0,MOD($A209,ChapterTable!$S$20)&lt;&gt;0),
MAX(0,INT(($B209+ChapterTable!$Q$26+VLOOKUP(SUBSTITUTE(D$1,"성장단계","")&amp;"단계오프셋",ChapterTable!$S:$T,2,0))/ChapterTable!$Q$23)),
MAX(0,INT(($B209+ChapterTable!$S$26+VLOOKUP(SUBSTITUTE(D$1,"성장단계","")&amp;"보스단계오프셋",ChapterTable!$S:$T,2,0))/ChapterTable!$S$23)))</f>
        <v>2</v>
      </c>
      <c r="E209" s="1">
        <f ca="1">IF(AND($A209=0,$B209=1),
    VLOOKUP(1,ChapterTable!$1:$1048576,MATCH("최종"&amp;SUBSTITUTE(SUBSTITUTE(E$1,"standard",""),"|Float",""),ChapterTable!$1:$1,0),0)*ChapterTable!$Q$17,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VLOOKUP($A209-ChapterTable!$Q$11,ChapterTable!$1:$1048576,MATCH("최종"&amp;SUBSTITUTE(SUBSTITUTE(E$1,"standard",""),"|Float",""),ChapterTable!$1:$1,0),0)*ChapterTable!$Q$14
    ),
  OFFSET(E209,-$B209+IF($L209,1,0),0)*
    (VLOOKUP(SUBSTITUTE(SUBSTITUTE(E$1,"standard",""),"|Float","")&amp;"인게임누적곱배수",ChapterTable!$S:$T,2,0)^C209
    +VLOOKUP(SUBSTITUTE(SUBSTITUTE(E$1,"standard",""),"|Float","")&amp;"인게임누적합배수",ChapterTable!$S:$T,2,0)*C209)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VLOOKUP(1,ChapterTable!$1:$1048576,MATCH("최종"&amp;SUBSTITUTE(SUBSTITUTE(F$1,"standard",""),"|Float",""),ChapterTable!$1:$1,0),0)*ChapterTable!$Q$17,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VLOOKUP($A209-ChapterTable!$Q$11,ChapterTable!$1:$1048576,MATCH("최종"&amp;SUBSTITUTE(SUBSTITUTE(F$1,"standard",""),"|Float",""),ChapterTable!$1:$1,0),0)*ChapterTable!$Q$14
    ),
  OFFSET(F209,-$B209+IF($L209,1,0),0)*
    (VLOOKUP(SUBSTITUTE(SUBSTITUTE(F$1,"standard",""),"|Float","")&amp;"인게임누적곱배수",ChapterTable!$S:$T,2,0)^D209
    +VLOOKUP(SUBSTITUTE(SUBSTITUTE(F$1,"standard",""),"|Float","")&amp;"인게임누적합배수",ChapterTable!$S:$T,2,0)*D209)
  )
  )
  )
)</f>
        <v>472.49999999999994</v>
      </c>
      <c r="G209" t="s">
        <v>76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9.8000000000000007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IF(OR($L210=TRUE,$A210=0,MOD($A210,ChapterTable!$S$20)&lt;&gt;0),
MAX(0,INT(($B210+ChapterTable!$Q$26+VLOOKUP(SUBSTITUTE(C$1,"성장단계","")&amp;"단계오프셋",ChapterTable!$S:$T,2,0))/ChapterTable!$Q$23)),
MAX(0,INT(($B210+ChapterTable!$S$26+VLOOKUP(SUBSTITUTE(C$1,"성장단계","")&amp;"보스단계오프셋",ChapterTable!$S:$T,2,0))/ChapterTable!$S$23)))</f>
        <v>2</v>
      </c>
      <c r="D210">
        <f>IF(OR($L210=TRUE,$A210=0,MOD($A210,ChapterTable!$S$20)&lt;&gt;0),
MAX(0,INT(($B210+ChapterTable!$Q$26+VLOOKUP(SUBSTITUTE(D$1,"성장단계","")&amp;"단계오프셋",ChapterTable!$S:$T,2,0))/ChapterTable!$Q$23)),
MAX(0,INT(($B210+ChapterTable!$S$26+VLOOKUP(SUBSTITUTE(D$1,"성장단계","")&amp;"보스단계오프셋",ChapterTable!$S:$T,2,0))/ChapterTable!$S$23)))</f>
        <v>2</v>
      </c>
      <c r="E210" s="1">
        <f ca="1">IF(AND($A210=0,$B210=1),
    VLOOKUP(1,ChapterTable!$1:$1048576,MATCH("최종"&amp;SUBSTITUTE(SUBSTITUTE(E$1,"standard",""),"|Float",""),ChapterTable!$1:$1,0),0)*ChapterTable!$Q$17,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VLOOKUP($A210-ChapterTable!$Q$11,ChapterTable!$1:$1048576,MATCH("최종"&amp;SUBSTITUTE(SUBSTITUTE(E$1,"standard",""),"|Float",""),ChapterTable!$1:$1,0),0)*ChapterTable!$Q$14
    ),
  OFFSET(E210,-$B210+IF($L210,1,0),0)*
    (VLOOKUP(SUBSTITUTE(SUBSTITUTE(E$1,"standard",""),"|Float","")&amp;"인게임누적곱배수",ChapterTable!$S:$T,2,0)^C210
    +VLOOKUP(SUBSTITUTE(SUBSTITUTE(E$1,"standard",""),"|Float","")&amp;"인게임누적합배수",ChapterTable!$S:$T,2,0)*C210)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VLOOKUP(1,ChapterTable!$1:$1048576,MATCH("최종"&amp;SUBSTITUTE(SUBSTITUTE(F$1,"standard",""),"|Float",""),ChapterTable!$1:$1,0),0)*ChapterTable!$Q$17,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VLOOKUP($A210-ChapterTable!$Q$11,ChapterTable!$1:$1048576,MATCH("최종"&amp;SUBSTITUTE(SUBSTITUTE(F$1,"standard",""),"|Float",""),ChapterTable!$1:$1,0),0)*ChapterTable!$Q$14
    ),
  OFFSET(F210,-$B210+IF($L210,1,0),0)*
    (VLOOKUP(SUBSTITUTE(SUBSTITUTE(F$1,"standard",""),"|Float","")&amp;"인게임누적곱배수",ChapterTable!$S:$T,2,0)^D210
    +VLOOKUP(SUBSTITUTE(SUBSTITUTE(F$1,"standard",""),"|Float","")&amp;"인게임누적합배수",ChapterTable!$S:$T,2,0)*D210)
  )
  )
  )
)</f>
        <v>472.49999999999994</v>
      </c>
      <c r="G210" t="s">
        <v>76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9.8000000000000007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IF(OR($L211=TRUE,$A211=0,MOD($A211,ChapterTable!$S$20)&lt;&gt;0),
MAX(0,INT(($B211+ChapterTable!$Q$26+VLOOKUP(SUBSTITUTE(C$1,"성장단계","")&amp;"단계오프셋",ChapterTable!$S:$T,2,0))/ChapterTable!$Q$23)),
MAX(0,INT(($B211+ChapterTable!$S$26+VLOOKUP(SUBSTITUTE(C$1,"성장단계","")&amp;"보스단계오프셋",ChapterTable!$S:$T,2,0))/ChapterTable!$S$23)))</f>
        <v>2</v>
      </c>
      <c r="D211">
        <f>IF(OR($L211=TRUE,$A211=0,MOD($A211,ChapterTable!$S$20)&lt;&gt;0),
MAX(0,INT(($B211+ChapterTable!$Q$26+VLOOKUP(SUBSTITUTE(D$1,"성장단계","")&amp;"단계오프셋",ChapterTable!$S:$T,2,0))/ChapterTable!$Q$23)),
MAX(0,INT(($B211+ChapterTable!$S$26+VLOOKUP(SUBSTITUTE(D$1,"성장단계","")&amp;"보스단계오프셋",ChapterTable!$S:$T,2,0))/ChapterTable!$S$23)))</f>
        <v>2</v>
      </c>
      <c r="E211" s="1">
        <f ca="1">IF(AND($A211=0,$B211=1),
    VLOOKUP(1,ChapterTable!$1:$1048576,MATCH("최종"&amp;SUBSTITUTE(SUBSTITUTE(E$1,"standard",""),"|Float",""),ChapterTable!$1:$1,0),0)*ChapterTable!$Q$17,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VLOOKUP($A211-ChapterTable!$Q$11,ChapterTable!$1:$1048576,MATCH("최종"&amp;SUBSTITUTE(SUBSTITUTE(E$1,"standard",""),"|Float",""),ChapterTable!$1:$1,0),0)*ChapterTable!$Q$14
    ),
  OFFSET(E211,-$B211+IF($L211,1,0),0)*
    (VLOOKUP(SUBSTITUTE(SUBSTITUTE(E$1,"standard",""),"|Float","")&amp;"인게임누적곱배수",ChapterTable!$S:$T,2,0)^C211
    +VLOOKUP(SUBSTITUTE(SUBSTITUTE(E$1,"standard",""),"|Float","")&amp;"인게임누적합배수",ChapterTable!$S:$T,2,0)*C211)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VLOOKUP(1,ChapterTable!$1:$1048576,MATCH("최종"&amp;SUBSTITUTE(SUBSTITUTE(F$1,"standard",""),"|Float",""),ChapterTable!$1:$1,0),0)*ChapterTable!$Q$17,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VLOOKUP($A211-ChapterTable!$Q$11,ChapterTable!$1:$1048576,MATCH("최종"&amp;SUBSTITUTE(SUBSTITUTE(F$1,"standard",""),"|Float",""),ChapterTable!$1:$1,0),0)*ChapterTable!$Q$14
    ),
  OFFSET(F211,-$B211+IF($L211,1,0),0)*
    (VLOOKUP(SUBSTITUTE(SUBSTITUTE(F$1,"standard",""),"|Float","")&amp;"인게임누적곱배수",ChapterTable!$S:$T,2,0)^D211
    +VLOOKUP(SUBSTITUTE(SUBSTITUTE(F$1,"standard",""),"|Float","")&amp;"인게임누적합배수",ChapterTable!$S:$T,2,0)*D211)
  )
  )
  )
)</f>
        <v>472.49999999999994</v>
      </c>
      <c r="G211" t="s">
        <v>76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9.8000000000000007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IF(OR($L212=TRUE,$A212=0,MOD($A212,ChapterTable!$S$20)&lt;&gt;0),
MAX(0,INT(($B212+ChapterTable!$Q$26+VLOOKUP(SUBSTITUTE(C$1,"성장단계","")&amp;"단계오프셋",ChapterTable!$S:$T,2,0))/ChapterTable!$Q$23)),
MAX(0,INT(($B212+ChapterTable!$S$26+VLOOKUP(SUBSTITUTE(C$1,"성장단계","")&amp;"보스단계오프셋",ChapterTable!$S:$T,2,0))/ChapterTable!$S$23)))</f>
        <v>3</v>
      </c>
      <c r="D212">
        <f>IF(OR($L212=TRUE,$A212=0,MOD($A212,ChapterTable!$S$20)&lt;&gt;0),
MAX(0,INT(($B212+ChapterTable!$Q$26+VLOOKUP(SUBSTITUTE(D$1,"성장단계","")&amp;"단계오프셋",ChapterTable!$S:$T,2,0))/ChapterTable!$Q$23)),
MAX(0,INT(($B212+ChapterTable!$S$26+VLOOKUP(SUBSTITUTE(D$1,"성장단계","")&amp;"보스단계오프셋",ChapterTable!$S:$T,2,0))/ChapterTable!$S$23)))</f>
        <v>2</v>
      </c>
      <c r="E212" s="1">
        <f ca="1">IF(AND($A212=0,$B212=1),
    VLOOKUP(1,ChapterTable!$1:$1048576,MATCH("최종"&amp;SUBSTITUTE(SUBSTITUTE(E$1,"standard",""),"|Float",""),ChapterTable!$1:$1,0),0)*ChapterTable!$Q$17,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VLOOKUP($A212-ChapterTable!$Q$11,ChapterTable!$1:$1048576,MATCH("최종"&amp;SUBSTITUTE(SUBSTITUTE(E$1,"standard",""),"|Float",""),ChapterTable!$1:$1,0),0)*ChapterTable!$Q$14
    ),
  OFFSET(E212,-$B212+IF($L212,1,0),0)*
    (VLOOKUP(SUBSTITUTE(SUBSTITUTE(E$1,"standard",""),"|Float","")&amp;"인게임누적곱배수",ChapterTable!$S:$T,2,0)^C212
    +VLOOKUP(SUBSTITUTE(SUBSTITUTE(E$1,"standard",""),"|Float","")&amp;"인게임누적합배수",ChapterTable!$S:$T,2,0)*C212)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VLOOKUP(1,ChapterTable!$1:$1048576,MATCH("최종"&amp;SUBSTITUTE(SUBSTITUTE(F$1,"standard",""),"|Float",""),ChapterTable!$1:$1,0),0)*ChapterTable!$Q$17,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VLOOKUP($A212-ChapterTable!$Q$11,ChapterTable!$1:$1048576,MATCH("최종"&amp;SUBSTITUTE(SUBSTITUTE(F$1,"standard",""),"|Float",""),ChapterTable!$1:$1,0),0)*ChapterTable!$Q$14
    ),
  OFFSET(F212,-$B212+IF($L212,1,0),0)*
    (VLOOKUP(SUBSTITUTE(SUBSTITUTE(F$1,"standard",""),"|Float","")&amp;"인게임누적곱배수",ChapterTable!$S:$T,2,0)^D212
    +VLOOKUP(SUBSTITUTE(SUBSTITUTE(F$1,"standard",""),"|Float","")&amp;"인게임누적합배수",ChapterTable!$S:$T,2,0)*D212)
  )
  )
  )
)</f>
        <v>472.49999999999994</v>
      </c>
      <c r="G212" t="s">
        <v>76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9.8000000000000007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IF(OR($L213=TRUE,$A213=0,MOD($A213,ChapterTable!$S$20)&lt;&gt;0),
MAX(0,INT(($B213+ChapterTable!$Q$26+VLOOKUP(SUBSTITUTE(C$1,"성장단계","")&amp;"단계오프셋",ChapterTable!$S:$T,2,0))/ChapterTable!$Q$23)),
MAX(0,INT(($B213+ChapterTable!$S$26+VLOOKUP(SUBSTITUTE(C$1,"성장단계","")&amp;"보스단계오프셋",ChapterTable!$S:$T,2,0))/ChapterTable!$S$23)))</f>
        <v>3</v>
      </c>
      <c r="D213">
        <f>IF(OR($L213=TRUE,$A213=0,MOD($A213,ChapterTable!$S$20)&lt;&gt;0),
MAX(0,INT(($B213+ChapterTable!$Q$26+VLOOKUP(SUBSTITUTE(D$1,"성장단계","")&amp;"단계오프셋",ChapterTable!$S:$T,2,0))/ChapterTable!$Q$23)),
MAX(0,INT(($B213+ChapterTable!$S$26+VLOOKUP(SUBSTITUTE(D$1,"성장단계","")&amp;"보스단계오프셋",ChapterTable!$S:$T,2,0))/ChapterTable!$S$23)))</f>
        <v>2</v>
      </c>
      <c r="E213" s="1">
        <f ca="1">IF(AND($A213=0,$B213=1),
    VLOOKUP(1,ChapterTable!$1:$1048576,MATCH("최종"&amp;SUBSTITUTE(SUBSTITUTE(E$1,"standard",""),"|Float",""),ChapterTable!$1:$1,0),0)*ChapterTable!$Q$17,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VLOOKUP($A213-ChapterTable!$Q$11,ChapterTable!$1:$1048576,MATCH("최종"&amp;SUBSTITUTE(SUBSTITUTE(E$1,"standard",""),"|Float",""),ChapterTable!$1:$1,0),0)*ChapterTable!$Q$14
    ),
  OFFSET(E213,-$B213+IF($L213,1,0),0)*
    (VLOOKUP(SUBSTITUTE(SUBSTITUTE(E$1,"standard",""),"|Float","")&amp;"인게임누적곱배수",ChapterTable!$S:$T,2,0)^C213
    +VLOOKUP(SUBSTITUTE(SUBSTITUTE(E$1,"standard",""),"|Float","")&amp;"인게임누적합배수",ChapterTable!$S:$T,2,0)*C213)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VLOOKUP(1,ChapterTable!$1:$1048576,MATCH("최종"&amp;SUBSTITUTE(SUBSTITUTE(F$1,"standard",""),"|Float",""),ChapterTable!$1:$1,0),0)*ChapterTable!$Q$17,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VLOOKUP($A213-ChapterTable!$Q$11,ChapterTable!$1:$1048576,MATCH("최종"&amp;SUBSTITUTE(SUBSTITUTE(F$1,"standard",""),"|Float",""),ChapterTable!$1:$1,0),0)*ChapterTable!$Q$14
    ),
  OFFSET(F213,-$B213+IF($L213,1,0),0)*
    (VLOOKUP(SUBSTITUTE(SUBSTITUTE(F$1,"standard",""),"|Float","")&amp;"인게임누적곱배수",ChapterTable!$S:$T,2,0)^D213
    +VLOOKUP(SUBSTITUTE(SUBSTITUTE(F$1,"standard",""),"|Float","")&amp;"인게임누적합배수",ChapterTable!$S:$T,2,0)*D213)
  )
  )
  )
)</f>
        <v>472.49999999999994</v>
      </c>
      <c r="G213" t="s">
        <v>76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9.8000000000000007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IF(OR($L214=TRUE,$A214=0,MOD($A214,ChapterTable!$S$20)&lt;&gt;0),
MAX(0,INT(($B214+ChapterTable!$Q$26+VLOOKUP(SUBSTITUTE(C$1,"성장단계","")&amp;"단계오프셋",ChapterTable!$S:$T,2,0))/ChapterTable!$Q$23)),
MAX(0,INT(($B214+ChapterTable!$S$26+VLOOKUP(SUBSTITUTE(C$1,"성장단계","")&amp;"보스단계오프셋",ChapterTable!$S:$T,2,0))/ChapterTable!$S$23)))</f>
        <v>3</v>
      </c>
      <c r="D214">
        <f>IF(OR($L214=TRUE,$A214=0,MOD($A214,ChapterTable!$S$20)&lt;&gt;0),
MAX(0,INT(($B214+ChapterTable!$Q$26+VLOOKUP(SUBSTITUTE(D$1,"성장단계","")&amp;"단계오프셋",ChapterTable!$S:$T,2,0))/ChapterTable!$Q$23)),
MAX(0,INT(($B214+ChapterTable!$S$26+VLOOKUP(SUBSTITUTE(D$1,"성장단계","")&amp;"보스단계오프셋",ChapterTable!$S:$T,2,0))/ChapterTable!$S$23)))</f>
        <v>2</v>
      </c>
      <c r="E214" s="1">
        <f ca="1">IF(AND($A214=0,$B214=1),
    VLOOKUP(1,ChapterTable!$1:$1048576,MATCH("최종"&amp;SUBSTITUTE(SUBSTITUTE(E$1,"standard",""),"|Float",""),ChapterTable!$1:$1,0),0)*ChapterTable!$Q$17,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VLOOKUP($A214-ChapterTable!$Q$11,ChapterTable!$1:$1048576,MATCH("최종"&amp;SUBSTITUTE(SUBSTITUTE(E$1,"standard",""),"|Float",""),ChapterTable!$1:$1,0),0)*ChapterTable!$Q$14
    ),
  OFFSET(E214,-$B214+IF($L214,1,0),0)*
    (VLOOKUP(SUBSTITUTE(SUBSTITUTE(E$1,"standard",""),"|Float","")&amp;"인게임누적곱배수",ChapterTable!$S:$T,2,0)^C214
    +VLOOKUP(SUBSTITUTE(SUBSTITUTE(E$1,"standard",""),"|Float","")&amp;"인게임누적합배수",ChapterTable!$S:$T,2,0)*C214)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VLOOKUP(1,ChapterTable!$1:$1048576,MATCH("최종"&amp;SUBSTITUTE(SUBSTITUTE(F$1,"standard",""),"|Float",""),ChapterTable!$1:$1,0),0)*ChapterTable!$Q$17,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VLOOKUP($A214-ChapterTable!$Q$11,ChapterTable!$1:$1048576,MATCH("최종"&amp;SUBSTITUTE(SUBSTITUTE(F$1,"standard",""),"|Float",""),ChapterTable!$1:$1,0),0)*ChapterTable!$Q$14
    ),
  OFFSET(F214,-$B214+IF($L214,1,0),0)*
    (VLOOKUP(SUBSTITUTE(SUBSTITUTE(F$1,"standard",""),"|Float","")&amp;"인게임누적곱배수",ChapterTable!$S:$T,2,0)^D214
    +VLOOKUP(SUBSTITUTE(SUBSTITUTE(F$1,"standard",""),"|Float","")&amp;"인게임누적합배수",ChapterTable!$S:$T,2,0)*D214)
  )
  )
  )
)</f>
        <v>472.49999999999994</v>
      </c>
      <c r="G214" t="s">
        <v>76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9.8000000000000007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IF(OR($L215=TRUE,$A215=0,MOD($A215,ChapterTable!$S$20)&lt;&gt;0),
MAX(0,INT(($B215+ChapterTable!$Q$26+VLOOKUP(SUBSTITUTE(C$1,"성장단계","")&amp;"단계오프셋",ChapterTable!$S:$T,2,0))/ChapterTable!$Q$23)),
MAX(0,INT(($B215+ChapterTable!$S$26+VLOOKUP(SUBSTITUTE(C$1,"성장단계","")&amp;"보스단계오프셋",ChapterTable!$S:$T,2,0))/ChapterTable!$S$23)))</f>
        <v>3</v>
      </c>
      <c r="D215">
        <f>IF(OR($L215=TRUE,$A215=0,MOD($A215,ChapterTable!$S$20)&lt;&gt;0),
MAX(0,INT(($B215+ChapterTable!$Q$26+VLOOKUP(SUBSTITUTE(D$1,"성장단계","")&amp;"단계오프셋",ChapterTable!$S:$T,2,0))/ChapterTable!$Q$23)),
MAX(0,INT(($B215+ChapterTable!$S$26+VLOOKUP(SUBSTITUTE(D$1,"성장단계","")&amp;"보스단계오프셋",ChapterTable!$S:$T,2,0))/ChapterTable!$S$23)))</f>
        <v>2</v>
      </c>
      <c r="E215" s="1">
        <f ca="1">IF(AND($A215=0,$B215=1),
    VLOOKUP(1,ChapterTable!$1:$1048576,MATCH("최종"&amp;SUBSTITUTE(SUBSTITUTE(E$1,"standard",""),"|Float",""),ChapterTable!$1:$1,0),0)*ChapterTable!$Q$17,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VLOOKUP($A215-ChapterTable!$Q$11,ChapterTable!$1:$1048576,MATCH("최종"&amp;SUBSTITUTE(SUBSTITUTE(E$1,"standard",""),"|Float",""),ChapterTable!$1:$1,0),0)*ChapterTable!$Q$14
    ),
  OFFSET(E215,-$B215+IF($L215,1,0),0)*
    (VLOOKUP(SUBSTITUTE(SUBSTITUTE(E$1,"standard",""),"|Float","")&amp;"인게임누적곱배수",ChapterTable!$S:$T,2,0)^C215
    +VLOOKUP(SUBSTITUTE(SUBSTITUTE(E$1,"standard",""),"|Float","")&amp;"인게임누적합배수",ChapterTable!$S:$T,2,0)*C215)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VLOOKUP(1,ChapterTable!$1:$1048576,MATCH("최종"&amp;SUBSTITUTE(SUBSTITUTE(F$1,"standard",""),"|Float",""),ChapterTable!$1:$1,0),0)*ChapterTable!$Q$17,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VLOOKUP($A215-ChapterTable!$Q$11,ChapterTable!$1:$1048576,MATCH("최종"&amp;SUBSTITUTE(SUBSTITUTE(F$1,"standard",""),"|Float",""),ChapterTable!$1:$1,0),0)*ChapterTable!$Q$14
    ),
  OFFSET(F215,-$B215+IF($L215,1,0),0)*
    (VLOOKUP(SUBSTITUTE(SUBSTITUTE(F$1,"standard",""),"|Float","")&amp;"인게임누적곱배수",ChapterTable!$S:$T,2,0)^D215
    +VLOOKUP(SUBSTITUTE(SUBSTITUTE(F$1,"standard",""),"|Float","")&amp;"인게임누적합배수",ChapterTable!$S:$T,2,0)*D215)
  )
  )
  )
)</f>
        <v>472.49999999999994</v>
      </c>
      <c r="G215" t="s">
        <v>76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9.8000000000000007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IF(OR($L216=TRUE,$A216=0,MOD($A216,ChapterTable!$S$20)&lt;&gt;0),
MAX(0,INT(($B216+ChapterTable!$Q$26+VLOOKUP(SUBSTITUTE(C$1,"성장단계","")&amp;"단계오프셋",ChapterTable!$S:$T,2,0))/ChapterTable!$Q$23)),
MAX(0,INT(($B216+ChapterTable!$S$26+VLOOKUP(SUBSTITUTE(C$1,"성장단계","")&amp;"보스단계오프셋",ChapterTable!$S:$T,2,0))/ChapterTable!$S$23)))</f>
        <v>3</v>
      </c>
      <c r="D216">
        <f>IF(OR($L216=TRUE,$A216=0,MOD($A216,ChapterTable!$S$20)&lt;&gt;0),
MAX(0,INT(($B216+ChapterTable!$Q$26+VLOOKUP(SUBSTITUTE(D$1,"성장단계","")&amp;"단계오프셋",ChapterTable!$S:$T,2,0))/ChapterTable!$Q$23)),
MAX(0,INT(($B216+ChapterTable!$S$26+VLOOKUP(SUBSTITUTE(D$1,"성장단계","")&amp;"보스단계오프셋",ChapterTable!$S:$T,2,0))/ChapterTable!$S$23)))</f>
        <v>2</v>
      </c>
      <c r="E216" s="1">
        <f ca="1">IF(AND($A216=0,$B216=1),
    VLOOKUP(1,ChapterTable!$1:$1048576,MATCH("최종"&amp;SUBSTITUTE(SUBSTITUTE(E$1,"standard",""),"|Float",""),ChapterTable!$1:$1,0),0)*ChapterTable!$Q$17,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VLOOKUP($A216-ChapterTable!$Q$11,ChapterTable!$1:$1048576,MATCH("최종"&amp;SUBSTITUTE(SUBSTITUTE(E$1,"standard",""),"|Float",""),ChapterTable!$1:$1,0),0)*ChapterTable!$Q$14
    ),
  OFFSET(E216,-$B216+IF($L216,1,0),0)*
    (VLOOKUP(SUBSTITUTE(SUBSTITUTE(E$1,"standard",""),"|Float","")&amp;"인게임누적곱배수",ChapterTable!$S:$T,2,0)^C216
    +VLOOKUP(SUBSTITUTE(SUBSTITUTE(E$1,"standard",""),"|Float","")&amp;"인게임누적합배수",ChapterTable!$S:$T,2,0)*C216)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VLOOKUP(1,ChapterTable!$1:$1048576,MATCH("최종"&amp;SUBSTITUTE(SUBSTITUTE(F$1,"standard",""),"|Float",""),ChapterTable!$1:$1,0),0)*ChapterTable!$Q$17,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VLOOKUP($A216-ChapterTable!$Q$11,ChapterTable!$1:$1048576,MATCH("최종"&amp;SUBSTITUTE(SUBSTITUTE(F$1,"standard",""),"|Float",""),ChapterTable!$1:$1,0),0)*ChapterTable!$Q$14
    ),
  OFFSET(F216,-$B216+IF($L216,1,0),0)*
    (VLOOKUP(SUBSTITUTE(SUBSTITUTE(F$1,"standard",""),"|Float","")&amp;"인게임누적곱배수",ChapterTable!$S:$T,2,0)^D216
    +VLOOKUP(SUBSTITUTE(SUBSTITUTE(F$1,"standard",""),"|Float","")&amp;"인게임누적합배수",ChapterTable!$S:$T,2,0)*D216)
  )
  )
  )
)</f>
        <v>472.49999999999994</v>
      </c>
      <c r="G216" t="s">
        <v>76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9.8000000000000007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IF(OR($L217=TRUE,$A217=0,MOD($A217,ChapterTable!$S$20)&lt;&gt;0),
MAX(0,INT(($B217+ChapterTable!$Q$26+VLOOKUP(SUBSTITUTE(C$1,"성장단계","")&amp;"단계오프셋",ChapterTable!$S:$T,2,0))/ChapterTable!$Q$23)),
MAX(0,INT(($B217+ChapterTable!$S$26+VLOOKUP(SUBSTITUTE(C$1,"성장단계","")&amp;"보스단계오프셋",ChapterTable!$S:$T,2,0))/ChapterTable!$S$23)))</f>
        <v>3</v>
      </c>
      <c r="D217">
        <f>IF(OR($L217=TRUE,$A217=0,MOD($A217,ChapterTable!$S$20)&lt;&gt;0),
MAX(0,INT(($B217+ChapterTable!$Q$26+VLOOKUP(SUBSTITUTE(D$1,"성장단계","")&amp;"단계오프셋",ChapterTable!$S:$T,2,0))/ChapterTable!$Q$23)),
MAX(0,INT(($B217+ChapterTable!$S$26+VLOOKUP(SUBSTITUTE(D$1,"성장단계","")&amp;"보스단계오프셋",ChapterTable!$S:$T,2,0))/ChapterTable!$S$23)))</f>
        <v>3</v>
      </c>
      <c r="E217" s="1">
        <f ca="1">IF(AND($A217=0,$B217=1),
    VLOOKUP(1,ChapterTable!$1:$1048576,MATCH("최종"&amp;SUBSTITUTE(SUBSTITUTE(E$1,"standard",""),"|Float",""),ChapterTable!$1:$1,0),0)*ChapterTable!$Q$17,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VLOOKUP($A217-ChapterTable!$Q$11,ChapterTable!$1:$1048576,MATCH("최종"&amp;SUBSTITUTE(SUBSTITUTE(E$1,"standard",""),"|Float",""),ChapterTable!$1:$1,0),0)*ChapterTable!$Q$14
    ),
  OFFSET(E217,-$B217+IF($L217,1,0),0)*
    (VLOOKUP(SUBSTITUTE(SUBSTITUTE(E$1,"standard",""),"|Float","")&amp;"인게임누적곱배수",ChapterTable!$S:$T,2,0)^C217
    +VLOOKUP(SUBSTITUTE(SUBSTITUTE(E$1,"standard",""),"|Float","")&amp;"인게임누적합배수",ChapterTable!$S:$T,2,0)*C217)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VLOOKUP(1,ChapterTable!$1:$1048576,MATCH("최종"&amp;SUBSTITUTE(SUBSTITUTE(F$1,"standard",""),"|Float",""),ChapterTable!$1:$1,0),0)*ChapterTable!$Q$17,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VLOOKUP($A217-ChapterTable!$Q$11,ChapterTable!$1:$1048576,MATCH("최종"&amp;SUBSTITUTE(SUBSTITUTE(F$1,"standard",""),"|Float",""),ChapterTable!$1:$1,0),0)*ChapterTable!$Q$14
    ),
  OFFSET(F217,-$B217+IF($L217,1,0),0)*
    (VLOOKUP(SUBSTITUTE(SUBSTITUTE(F$1,"standard",""),"|Float","")&amp;"인게임누적곱배수",ChapterTable!$S:$T,2,0)^D217
    +VLOOKUP(SUBSTITUTE(SUBSTITUTE(F$1,"standard",""),"|Float","")&amp;"인게임누적합배수",ChapterTable!$S:$T,2,0)*D217)
  )
  )
  )
)</f>
        <v>540</v>
      </c>
      <c r="G217" t="s">
        <v>76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9.8000000000000007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IF(OR($L218=TRUE,$A218=0,MOD($A218,ChapterTable!$S$20)&lt;&gt;0),
MAX(0,INT(($B218+ChapterTable!$Q$26+VLOOKUP(SUBSTITUTE(C$1,"성장단계","")&amp;"단계오프셋",ChapterTable!$S:$T,2,0))/ChapterTable!$Q$23)),
MAX(0,INT(($B218+ChapterTable!$S$26+VLOOKUP(SUBSTITUTE(C$1,"성장단계","")&amp;"보스단계오프셋",ChapterTable!$S:$T,2,0))/ChapterTable!$S$23)))</f>
        <v>3</v>
      </c>
      <c r="D218">
        <f>IF(OR($L218=TRUE,$A218=0,MOD($A218,ChapterTable!$S$20)&lt;&gt;0),
MAX(0,INT(($B218+ChapterTable!$Q$26+VLOOKUP(SUBSTITUTE(D$1,"성장단계","")&amp;"단계오프셋",ChapterTable!$S:$T,2,0))/ChapterTable!$Q$23)),
MAX(0,INT(($B218+ChapterTable!$S$26+VLOOKUP(SUBSTITUTE(D$1,"성장단계","")&amp;"보스단계오프셋",ChapterTable!$S:$T,2,0))/ChapterTable!$S$23)))</f>
        <v>3</v>
      </c>
      <c r="E218" s="1">
        <f ca="1">IF(AND($A218=0,$B218=1),
    VLOOKUP(1,ChapterTable!$1:$1048576,MATCH("최종"&amp;SUBSTITUTE(SUBSTITUTE(E$1,"standard",""),"|Float",""),ChapterTable!$1:$1,0),0)*ChapterTable!$Q$17,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VLOOKUP($A218-ChapterTable!$Q$11,ChapterTable!$1:$1048576,MATCH("최종"&amp;SUBSTITUTE(SUBSTITUTE(E$1,"standard",""),"|Float",""),ChapterTable!$1:$1,0),0)*ChapterTable!$Q$14
    ),
  OFFSET(E218,-$B218+IF($L218,1,0),0)*
    (VLOOKUP(SUBSTITUTE(SUBSTITUTE(E$1,"standard",""),"|Float","")&amp;"인게임누적곱배수",ChapterTable!$S:$T,2,0)^C218
    +VLOOKUP(SUBSTITUTE(SUBSTITUTE(E$1,"standard",""),"|Float","")&amp;"인게임누적합배수",ChapterTable!$S:$T,2,0)*C218)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VLOOKUP(1,ChapterTable!$1:$1048576,MATCH("최종"&amp;SUBSTITUTE(SUBSTITUTE(F$1,"standard",""),"|Float",""),ChapterTable!$1:$1,0),0)*ChapterTable!$Q$17,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VLOOKUP($A218-ChapterTable!$Q$11,ChapterTable!$1:$1048576,MATCH("최종"&amp;SUBSTITUTE(SUBSTITUTE(F$1,"standard",""),"|Float",""),ChapterTable!$1:$1,0),0)*ChapterTable!$Q$14
    ),
  OFFSET(F218,-$B218+IF($L218,1,0),0)*
    (VLOOKUP(SUBSTITUTE(SUBSTITUTE(F$1,"standard",""),"|Float","")&amp;"인게임누적곱배수",ChapterTable!$S:$T,2,0)^D218
    +VLOOKUP(SUBSTITUTE(SUBSTITUTE(F$1,"standard",""),"|Float","")&amp;"인게임누적합배수",ChapterTable!$S:$T,2,0)*D218)
  )
  )
  )
)</f>
        <v>540</v>
      </c>
      <c r="G218" t="s">
        <v>76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9.8000000000000007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IF(OR($L219=TRUE,$A219=0,MOD($A219,ChapterTable!$S$20)&lt;&gt;0),
MAX(0,INT(($B219+ChapterTable!$Q$26+VLOOKUP(SUBSTITUTE(C$1,"성장단계","")&amp;"단계오프셋",ChapterTable!$S:$T,2,0))/ChapterTable!$Q$23)),
MAX(0,INT(($B219+ChapterTable!$S$26+VLOOKUP(SUBSTITUTE(C$1,"성장단계","")&amp;"보스단계오프셋",ChapterTable!$S:$T,2,0))/ChapterTable!$S$23)))</f>
        <v>3</v>
      </c>
      <c r="D219">
        <f>IF(OR($L219=TRUE,$A219=0,MOD($A219,ChapterTable!$S$20)&lt;&gt;0),
MAX(0,INT(($B219+ChapterTable!$Q$26+VLOOKUP(SUBSTITUTE(D$1,"성장단계","")&amp;"단계오프셋",ChapterTable!$S:$T,2,0))/ChapterTable!$Q$23)),
MAX(0,INT(($B219+ChapterTable!$S$26+VLOOKUP(SUBSTITUTE(D$1,"성장단계","")&amp;"보스단계오프셋",ChapterTable!$S:$T,2,0))/ChapterTable!$S$23)))</f>
        <v>3</v>
      </c>
      <c r="E219" s="1">
        <f ca="1">IF(AND($A219=0,$B219=1),
    VLOOKUP(1,ChapterTable!$1:$1048576,MATCH("최종"&amp;SUBSTITUTE(SUBSTITUTE(E$1,"standard",""),"|Float",""),ChapterTable!$1:$1,0),0)*ChapterTable!$Q$17,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VLOOKUP($A219-ChapterTable!$Q$11,ChapterTable!$1:$1048576,MATCH("최종"&amp;SUBSTITUTE(SUBSTITUTE(E$1,"standard",""),"|Float",""),ChapterTable!$1:$1,0),0)*ChapterTable!$Q$14
    ),
  OFFSET(E219,-$B219+IF($L219,1,0),0)*
    (VLOOKUP(SUBSTITUTE(SUBSTITUTE(E$1,"standard",""),"|Float","")&amp;"인게임누적곱배수",ChapterTable!$S:$T,2,0)^C219
    +VLOOKUP(SUBSTITUTE(SUBSTITUTE(E$1,"standard",""),"|Float","")&amp;"인게임누적합배수",ChapterTable!$S:$T,2,0)*C219)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VLOOKUP(1,ChapterTable!$1:$1048576,MATCH("최종"&amp;SUBSTITUTE(SUBSTITUTE(F$1,"standard",""),"|Float",""),ChapterTable!$1:$1,0),0)*ChapterTable!$Q$17,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VLOOKUP($A219-ChapterTable!$Q$11,ChapterTable!$1:$1048576,MATCH("최종"&amp;SUBSTITUTE(SUBSTITUTE(F$1,"standard",""),"|Float",""),ChapterTable!$1:$1,0),0)*ChapterTable!$Q$14
    ),
  OFFSET(F219,-$B219+IF($L219,1,0),0)*
    (VLOOKUP(SUBSTITUTE(SUBSTITUTE(F$1,"standard",""),"|Float","")&amp;"인게임누적곱배수",ChapterTable!$S:$T,2,0)^D219
    +VLOOKUP(SUBSTITUTE(SUBSTITUTE(F$1,"standard",""),"|Float","")&amp;"인게임누적합배수",ChapterTable!$S:$T,2,0)*D219)
  )
  )
  )
)</f>
        <v>540</v>
      </c>
      <c r="G219" t="s">
        <v>76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9.8000000000000007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IF(OR($L220=TRUE,$A220=0,MOD($A220,ChapterTable!$S$20)&lt;&gt;0),
MAX(0,INT(($B220+ChapterTable!$Q$26+VLOOKUP(SUBSTITUTE(C$1,"성장단계","")&amp;"단계오프셋",ChapterTable!$S:$T,2,0))/ChapterTable!$Q$23)),
MAX(0,INT(($B220+ChapterTable!$S$26+VLOOKUP(SUBSTITUTE(C$1,"성장단계","")&amp;"보스단계오프셋",ChapterTable!$S:$T,2,0))/ChapterTable!$S$23)))</f>
        <v>3</v>
      </c>
      <c r="D220">
        <f>IF(OR($L220=TRUE,$A220=0,MOD($A220,ChapterTable!$S$20)&lt;&gt;0),
MAX(0,INT(($B220+ChapterTable!$Q$26+VLOOKUP(SUBSTITUTE(D$1,"성장단계","")&amp;"단계오프셋",ChapterTable!$S:$T,2,0))/ChapterTable!$Q$23)),
MAX(0,INT(($B220+ChapterTable!$S$26+VLOOKUP(SUBSTITUTE(D$1,"성장단계","")&amp;"보스단계오프셋",ChapterTable!$S:$T,2,0))/ChapterTable!$S$23)))</f>
        <v>3</v>
      </c>
      <c r="E220" s="1">
        <f ca="1">IF(AND($A220=0,$B220=1),
    VLOOKUP(1,ChapterTable!$1:$1048576,MATCH("최종"&amp;SUBSTITUTE(SUBSTITUTE(E$1,"standard",""),"|Float",""),ChapterTable!$1:$1,0),0)*ChapterTable!$Q$17,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VLOOKUP($A220-ChapterTable!$Q$11,ChapterTable!$1:$1048576,MATCH("최종"&amp;SUBSTITUTE(SUBSTITUTE(E$1,"standard",""),"|Float",""),ChapterTable!$1:$1,0),0)*ChapterTable!$Q$14
    ),
  OFFSET(E220,-$B220+IF($L220,1,0),0)*
    (VLOOKUP(SUBSTITUTE(SUBSTITUTE(E$1,"standard",""),"|Float","")&amp;"인게임누적곱배수",ChapterTable!$S:$T,2,0)^C220
    +VLOOKUP(SUBSTITUTE(SUBSTITUTE(E$1,"standard",""),"|Float","")&amp;"인게임누적합배수",ChapterTable!$S:$T,2,0)*C220)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VLOOKUP(1,ChapterTable!$1:$1048576,MATCH("최종"&amp;SUBSTITUTE(SUBSTITUTE(F$1,"standard",""),"|Float",""),ChapterTable!$1:$1,0),0)*ChapterTable!$Q$17,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VLOOKUP($A220-ChapterTable!$Q$11,ChapterTable!$1:$1048576,MATCH("최종"&amp;SUBSTITUTE(SUBSTITUTE(F$1,"standard",""),"|Float",""),ChapterTable!$1:$1,0),0)*ChapterTable!$Q$14
    ),
  OFFSET(F220,-$B220+IF($L220,1,0),0)*
    (VLOOKUP(SUBSTITUTE(SUBSTITUTE(F$1,"standard",""),"|Float","")&amp;"인게임누적곱배수",ChapterTable!$S:$T,2,0)^D220
    +VLOOKUP(SUBSTITUTE(SUBSTITUTE(F$1,"standard",""),"|Float","")&amp;"인게임누적합배수",ChapterTable!$S:$T,2,0)*D220)
  )
  )
  )
)</f>
        <v>540</v>
      </c>
      <c r="G220" t="s">
        <v>76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9.8000000000000007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IF(OR($L221=TRUE,$A221=0,MOD($A221,ChapterTable!$S$20)&lt;&gt;0),
MAX(0,INT(($B221+ChapterTable!$Q$26+VLOOKUP(SUBSTITUTE(C$1,"성장단계","")&amp;"단계오프셋",ChapterTable!$S:$T,2,0))/ChapterTable!$Q$23)),
MAX(0,INT(($B221+ChapterTable!$S$26+VLOOKUP(SUBSTITUTE(C$1,"성장단계","")&amp;"보스단계오프셋",ChapterTable!$S:$T,2,0))/ChapterTable!$S$23)))</f>
        <v>3</v>
      </c>
      <c r="D221">
        <f>IF(OR($L221=TRUE,$A221=0,MOD($A221,ChapterTable!$S$20)&lt;&gt;0),
MAX(0,INT(($B221+ChapterTable!$Q$26+VLOOKUP(SUBSTITUTE(D$1,"성장단계","")&amp;"단계오프셋",ChapterTable!$S:$T,2,0))/ChapterTable!$Q$23)),
MAX(0,INT(($B221+ChapterTable!$S$26+VLOOKUP(SUBSTITUTE(D$1,"성장단계","")&amp;"보스단계오프셋",ChapterTable!$S:$T,2,0))/ChapterTable!$S$23)))</f>
        <v>3</v>
      </c>
      <c r="E221" s="1">
        <f ca="1">IF(AND($A221=0,$B221=1),
    VLOOKUP(1,ChapterTable!$1:$1048576,MATCH("최종"&amp;SUBSTITUTE(SUBSTITUTE(E$1,"standard",""),"|Float",""),ChapterTable!$1:$1,0),0)*ChapterTable!$Q$17,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VLOOKUP($A221-ChapterTable!$Q$11,ChapterTable!$1:$1048576,MATCH("최종"&amp;SUBSTITUTE(SUBSTITUTE(E$1,"standard",""),"|Float",""),ChapterTable!$1:$1,0),0)*ChapterTable!$Q$14
    ),
  OFFSET(E221,-$B221+IF($L221,1,0),0)*
    (VLOOKUP(SUBSTITUTE(SUBSTITUTE(E$1,"standard",""),"|Float","")&amp;"인게임누적곱배수",ChapterTable!$S:$T,2,0)^C221
    +VLOOKUP(SUBSTITUTE(SUBSTITUTE(E$1,"standard",""),"|Float","")&amp;"인게임누적합배수",ChapterTable!$S:$T,2,0)*C221)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VLOOKUP(1,ChapterTable!$1:$1048576,MATCH("최종"&amp;SUBSTITUTE(SUBSTITUTE(F$1,"standard",""),"|Float",""),ChapterTable!$1:$1,0),0)*ChapterTable!$Q$17,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VLOOKUP($A221-ChapterTable!$Q$11,ChapterTable!$1:$1048576,MATCH("최종"&amp;SUBSTITUTE(SUBSTITUTE(F$1,"standard",""),"|Float",""),ChapterTable!$1:$1,0),0)*ChapterTable!$Q$14
    ),
  OFFSET(F221,-$B221+IF($L221,1,0),0)*
    (VLOOKUP(SUBSTITUTE(SUBSTITUTE(F$1,"standard",""),"|Float","")&amp;"인게임누적곱배수",ChapterTable!$S:$T,2,0)^D221
    +VLOOKUP(SUBSTITUTE(SUBSTITUTE(F$1,"standard",""),"|Float","")&amp;"인게임누적합배수",ChapterTable!$S:$T,2,0)*D221)
  )
  )
  )
)</f>
        <v>540</v>
      </c>
      <c r="G221" t="s">
        <v>76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9.8000000000000007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IF(OR($L222=TRUE,$A222=0,MOD($A222,ChapterTable!$S$20)&lt;&gt;0),
MAX(0,INT(($B222+ChapterTable!$Q$26+VLOOKUP(SUBSTITUTE(C$1,"성장단계","")&amp;"단계오프셋",ChapterTable!$S:$T,2,0))/ChapterTable!$Q$23)),
MAX(0,INT(($B222+ChapterTable!$S$26+VLOOKUP(SUBSTITUTE(C$1,"성장단계","")&amp;"보스단계오프셋",ChapterTable!$S:$T,2,0))/ChapterTable!$S$23)))</f>
        <v>4</v>
      </c>
      <c r="D222">
        <f>IF(OR($L222=TRUE,$A222=0,MOD($A222,ChapterTable!$S$20)&lt;&gt;0),
MAX(0,INT(($B222+ChapterTable!$Q$26+VLOOKUP(SUBSTITUTE(D$1,"성장단계","")&amp;"단계오프셋",ChapterTable!$S:$T,2,0))/ChapterTable!$Q$23)),
MAX(0,INT(($B222+ChapterTable!$S$26+VLOOKUP(SUBSTITUTE(D$1,"성장단계","")&amp;"보스단계오프셋",ChapterTable!$S:$T,2,0))/ChapterTable!$S$23)))</f>
        <v>3</v>
      </c>
      <c r="E222" s="1">
        <f ca="1">IF(AND($A222=0,$B222=1),
    VLOOKUP(1,ChapterTable!$1:$1048576,MATCH("최종"&amp;SUBSTITUTE(SUBSTITUTE(E$1,"standard",""),"|Float",""),ChapterTable!$1:$1,0),0)*ChapterTable!$Q$17,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VLOOKUP($A222-ChapterTable!$Q$11,ChapterTable!$1:$1048576,MATCH("최종"&amp;SUBSTITUTE(SUBSTITUTE(E$1,"standard",""),"|Float",""),ChapterTable!$1:$1,0),0)*ChapterTable!$Q$14
    ),
  OFFSET(E222,-$B222+IF($L222,1,0),0)*
    (VLOOKUP(SUBSTITUTE(SUBSTITUTE(E$1,"standard",""),"|Float","")&amp;"인게임누적곱배수",ChapterTable!$S:$T,2,0)^C222
    +VLOOKUP(SUBSTITUTE(SUBSTITUTE(E$1,"standard",""),"|Float","")&amp;"인게임누적합배수",ChapterTable!$S:$T,2,0)*C222)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VLOOKUP(1,ChapterTable!$1:$1048576,MATCH("최종"&amp;SUBSTITUTE(SUBSTITUTE(F$1,"standard",""),"|Float",""),ChapterTable!$1:$1,0),0)*ChapterTable!$Q$17,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VLOOKUP($A222-ChapterTable!$Q$11,ChapterTable!$1:$1048576,MATCH("최종"&amp;SUBSTITUTE(SUBSTITUTE(F$1,"standard",""),"|Float",""),ChapterTable!$1:$1,0),0)*ChapterTable!$Q$14
    ),
  OFFSET(F222,-$B222+IF($L222,1,0),0)*
    (VLOOKUP(SUBSTITUTE(SUBSTITUTE(F$1,"standard",""),"|Float","")&amp;"인게임누적곱배수",ChapterTable!$S:$T,2,0)^D222
    +VLOOKUP(SUBSTITUTE(SUBSTITUTE(F$1,"standard",""),"|Float","")&amp;"인게임누적합배수",ChapterTable!$S:$T,2,0)*D222)
  )
  )
  )
)</f>
        <v>540</v>
      </c>
      <c r="G222" t="s">
        <v>76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9.8000000000000007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IF(OR($L223=TRUE,$A223=0,MOD($A223,ChapterTable!$S$20)&lt;&gt;0),
MAX(0,INT(($B223+ChapterTable!$Q$26+VLOOKUP(SUBSTITUTE(C$1,"성장단계","")&amp;"단계오프셋",ChapterTable!$S:$T,2,0))/ChapterTable!$Q$23)),
MAX(0,INT(($B223+ChapterTable!$S$26+VLOOKUP(SUBSTITUTE(C$1,"성장단계","")&amp;"보스단계오프셋",ChapterTable!$S:$T,2,0))/ChapterTable!$S$23)))</f>
        <v>4</v>
      </c>
      <c r="D223">
        <f>IF(OR($L223=TRUE,$A223=0,MOD($A223,ChapterTable!$S$20)&lt;&gt;0),
MAX(0,INT(($B223+ChapterTable!$Q$26+VLOOKUP(SUBSTITUTE(D$1,"성장단계","")&amp;"단계오프셋",ChapterTable!$S:$T,2,0))/ChapterTable!$Q$23)),
MAX(0,INT(($B223+ChapterTable!$S$26+VLOOKUP(SUBSTITUTE(D$1,"성장단계","")&amp;"보스단계오프셋",ChapterTable!$S:$T,2,0))/ChapterTable!$S$23)))</f>
        <v>3</v>
      </c>
      <c r="E223" s="1">
        <f ca="1">IF(AND($A223=0,$B223=1),
    VLOOKUP(1,ChapterTable!$1:$1048576,MATCH("최종"&amp;SUBSTITUTE(SUBSTITUTE(E$1,"standard",""),"|Float",""),ChapterTable!$1:$1,0),0)*ChapterTable!$Q$17,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VLOOKUP($A223-ChapterTable!$Q$11,ChapterTable!$1:$1048576,MATCH("최종"&amp;SUBSTITUTE(SUBSTITUTE(E$1,"standard",""),"|Float",""),ChapterTable!$1:$1,0),0)*ChapterTable!$Q$14
    ),
  OFFSET(E223,-$B223+IF($L223,1,0),0)*
    (VLOOKUP(SUBSTITUTE(SUBSTITUTE(E$1,"standard",""),"|Float","")&amp;"인게임누적곱배수",ChapterTable!$S:$T,2,0)^C223
    +VLOOKUP(SUBSTITUTE(SUBSTITUTE(E$1,"standard",""),"|Float","")&amp;"인게임누적합배수",ChapterTable!$S:$T,2,0)*C223)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VLOOKUP(1,ChapterTable!$1:$1048576,MATCH("최종"&amp;SUBSTITUTE(SUBSTITUTE(F$1,"standard",""),"|Float",""),ChapterTable!$1:$1,0),0)*ChapterTable!$Q$17,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VLOOKUP($A223-ChapterTable!$Q$11,ChapterTable!$1:$1048576,MATCH("최종"&amp;SUBSTITUTE(SUBSTITUTE(F$1,"standard",""),"|Float",""),ChapterTable!$1:$1,0),0)*ChapterTable!$Q$14
    ),
  OFFSET(F223,-$B223+IF($L223,1,0),0)*
    (VLOOKUP(SUBSTITUTE(SUBSTITUTE(F$1,"standard",""),"|Float","")&amp;"인게임누적곱배수",ChapterTable!$S:$T,2,0)^D223
    +VLOOKUP(SUBSTITUTE(SUBSTITUTE(F$1,"standard",""),"|Float","")&amp;"인게임누적합배수",ChapterTable!$S:$T,2,0)*D223)
  )
  )
  )
)</f>
        <v>540</v>
      </c>
      <c r="G223" t="s">
        <v>76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9.8000000000000007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IF(OR($L224=TRUE,$A224=0,MOD($A224,ChapterTable!$S$20)&lt;&gt;0),
MAX(0,INT(($B224+ChapterTable!$Q$26+VLOOKUP(SUBSTITUTE(C$1,"성장단계","")&amp;"단계오프셋",ChapterTable!$S:$T,2,0))/ChapterTable!$Q$23)),
MAX(0,INT(($B224+ChapterTable!$S$26+VLOOKUP(SUBSTITUTE(C$1,"성장단계","")&amp;"보스단계오프셋",ChapterTable!$S:$T,2,0))/ChapterTable!$S$23)))</f>
        <v>4</v>
      </c>
      <c r="D224">
        <f>IF(OR($L224=TRUE,$A224=0,MOD($A224,ChapterTable!$S$20)&lt;&gt;0),
MAX(0,INT(($B224+ChapterTable!$Q$26+VLOOKUP(SUBSTITUTE(D$1,"성장단계","")&amp;"단계오프셋",ChapterTable!$S:$T,2,0))/ChapterTable!$Q$23)),
MAX(0,INT(($B224+ChapterTable!$S$26+VLOOKUP(SUBSTITUTE(D$1,"성장단계","")&amp;"보스단계오프셋",ChapterTable!$S:$T,2,0))/ChapterTable!$S$23)))</f>
        <v>3</v>
      </c>
      <c r="E224" s="1">
        <f ca="1">IF(AND($A224=0,$B224=1),
    VLOOKUP(1,ChapterTable!$1:$1048576,MATCH("최종"&amp;SUBSTITUTE(SUBSTITUTE(E$1,"standard",""),"|Float",""),ChapterTable!$1:$1,0),0)*ChapterTable!$Q$17,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VLOOKUP($A224-ChapterTable!$Q$11,ChapterTable!$1:$1048576,MATCH("최종"&amp;SUBSTITUTE(SUBSTITUTE(E$1,"standard",""),"|Float",""),ChapterTable!$1:$1,0),0)*ChapterTable!$Q$14
    ),
  OFFSET(E224,-$B224+IF($L224,1,0),0)*
    (VLOOKUP(SUBSTITUTE(SUBSTITUTE(E$1,"standard",""),"|Float","")&amp;"인게임누적곱배수",ChapterTable!$S:$T,2,0)^C224
    +VLOOKUP(SUBSTITUTE(SUBSTITUTE(E$1,"standard",""),"|Float","")&amp;"인게임누적합배수",ChapterTable!$S:$T,2,0)*C224)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VLOOKUP(1,ChapterTable!$1:$1048576,MATCH("최종"&amp;SUBSTITUTE(SUBSTITUTE(F$1,"standard",""),"|Float",""),ChapterTable!$1:$1,0),0)*ChapterTable!$Q$17,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VLOOKUP($A224-ChapterTable!$Q$11,ChapterTable!$1:$1048576,MATCH("최종"&amp;SUBSTITUTE(SUBSTITUTE(F$1,"standard",""),"|Float",""),ChapterTable!$1:$1,0),0)*ChapterTable!$Q$14
    ),
  OFFSET(F224,-$B224+IF($L224,1,0),0)*
    (VLOOKUP(SUBSTITUTE(SUBSTITUTE(F$1,"standard",""),"|Float","")&amp;"인게임누적곱배수",ChapterTable!$S:$T,2,0)^D224
    +VLOOKUP(SUBSTITUTE(SUBSTITUTE(F$1,"standard",""),"|Float","")&amp;"인게임누적합배수",ChapterTable!$S:$T,2,0)*D224)
  )
  )
  )
)</f>
        <v>540</v>
      </c>
      <c r="G224" t="s">
        <v>76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9.8000000000000007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IF(OR($L225=TRUE,$A225=0,MOD($A225,ChapterTable!$S$20)&lt;&gt;0),
MAX(0,INT(($B225+ChapterTable!$Q$26+VLOOKUP(SUBSTITUTE(C$1,"성장단계","")&amp;"단계오프셋",ChapterTable!$S:$T,2,0))/ChapterTable!$Q$23)),
MAX(0,INT(($B225+ChapterTable!$S$26+VLOOKUP(SUBSTITUTE(C$1,"성장단계","")&amp;"보스단계오프셋",ChapterTable!$S:$T,2,0))/ChapterTable!$S$23)))</f>
        <v>4</v>
      </c>
      <c r="D225">
        <f>IF(OR($L225=TRUE,$A225=0,MOD($A225,ChapterTable!$S$20)&lt;&gt;0),
MAX(0,INT(($B225+ChapterTable!$Q$26+VLOOKUP(SUBSTITUTE(D$1,"성장단계","")&amp;"단계오프셋",ChapterTable!$S:$T,2,0))/ChapterTable!$Q$23)),
MAX(0,INT(($B225+ChapterTable!$S$26+VLOOKUP(SUBSTITUTE(D$1,"성장단계","")&amp;"보스단계오프셋",ChapterTable!$S:$T,2,0))/ChapterTable!$S$23)))</f>
        <v>3</v>
      </c>
      <c r="E225" s="1">
        <f ca="1">IF(AND($A225=0,$B225=1),
    VLOOKUP(1,ChapterTable!$1:$1048576,MATCH("최종"&amp;SUBSTITUTE(SUBSTITUTE(E$1,"standard",""),"|Float",""),ChapterTable!$1:$1,0),0)*ChapterTable!$Q$17,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VLOOKUP($A225-ChapterTable!$Q$11,ChapterTable!$1:$1048576,MATCH("최종"&amp;SUBSTITUTE(SUBSTITUTE(E$1,"standard",""),"|Float",""),ChapterTable!$1:$1,0),0)*ChapterTable!$Q$14
    ),
  OFFSET(E225,-$B225+IF($L225,1,0),0)*
    (VLOOKUP(SUBSTITUTE(SUBSTITUTE(E$1,"standard",""),"|Float","")&amp;"인게임누적곱배수",ChapterTable!$S:$T,2,0)^C225
    +VLOOKUP(SUBSTITUTE(SUBSTITUTE(E$1,"standard",""),"|Float","")&amp;"인게임누적합배수",ChapterTable!$S:$T,2,0)*C225)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VLOOKUP(1,ChapterTable!$1:$1048576,MATCH("최종"&amp;SUBSTITUTE(SUBSTITUTE(F$1,"standard",""),"|Float",""),ChapterTable!$1:$1,0),0)*ChapterTable!$Q$17,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VLOOKUP($A225-ChapterTable!$Q$11,ChapterTable!$1:$1048576,MATCH("최종"&amp;SUBSTITUTE(SUBSTITUTE(F$1,"standard",""),"|Float",""),ChapterTable!$1:$1,0),0)*ChapterTable!$Q$14
    ),
  OFFSET(F225,-$B225+IF($L225,1,0),0)*
    (VLOOKUP(SUBSTITUTE(SUBSTITUTE(F$1,"standard",""),"|Float","")&amp;"인게임누적곱배수",ChapterTable!$S:$T,2,0)^D225
    +VLOOKUP(SUBSTITUTE(SUBSTITUTE(F$1,"standard",""),"|Float","")&amp;"인게임누적합배수",ChapterTable!$S:$T,2,0)*D225)
  )
  )
  )
)</f>
        <v>540</v>
      </c>
      <c r="G225" t="s">
        <v>76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9.8000000000000007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IF(OR($L226=TRUE,$A226=0,MOD($A226,ChapterTable!$S$20)&lt;&gt;0),
MAX(0,INT(($B226+ChapterTable!$Q$26+VLOOKUP(SUBSTITUTE(C$1,"성장단계","")&amp;"단계오프셋",ChapterTable!$S:$T,2,0))/ChapterTable!$Q$23)),
MAX(0,INT(($B226+ChapterTable!$S$26+VLOOKUP(SUBSTITUTE(C$1,"성장단계","")&amp;"보스단계오프셋",ChapterTable!$S:$T,2,0))/ChapterTable!$S$23)))</f>
        <v>4</v>
      </c>
      <c r="D226">
        <f>IF(OR($L226=TRUE,$A226=0,MOD($A226,ChapterTable!$S$20)&lt;&gt;0),
MAX(0,INT(($B226+ChapterTable!$Q$26+VLOOKUP(SUBSTITUTE(D$1,"성장단계","")&amp;"단계오프셋",ChapterTable!$S:$T,2,0))/ChapterTable!$Q$23)),
MAX(0,INT(($B226+ChapterTable!$S$26+VLOOKUP(SUBSTITUTE(D$1,"성장단계","")&amp;"보스단계오프셋",ChapterTable!$S:$T,2,0))/ChapterTable!$S$23)))</f>
        <v>3</v>
      </c>
      <c r="E226" s="1">
        <f ca="1">IF(AND($A226=0,$B226=1),
    VLOOKUP(1,ChapterTable!$1:$1048576,MATCH("최종"&amp;SUBSTITUTE(SUBSTITUTE(E$1,"standard",""),"|Float",""),ChapterTable!$1:$1,0),0)*ChapterTable!$Q$17,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VLOOKUP($A226-ChapterTable!$Q$11,ChapterTable!$1:$1048576,MATCH("최종"&amp;SUBSTITUTE(SUBSTITUTE(E$1,"standard",""),"|Float",""),ChapterTable!$1:$1,0),0)*ChapterTable!$Q$14
    ),
  OFFSET(E226,-$B226+IF($L226,1,0),0)*
    (VLOOKUP(SUBSTITUTE(SUBSTITUTE(E$1,"standard",""),"|Float","")&amp;"인게임누적곱배수",ChapterTable!$S:$T,2,0)^C226
    +VLOOKUP(SUBSTITUTE(SUBSTITUTE(E$1,"standard",""),"|Float","")&amp;"인게임누적합배수",ChapterTable!$S:$T,2,0)*C226)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VLOOKUP(1,ChapterTable!$1:$1048576,MATCH("최종"&amp;SUBSTITUTE(SUBSTITUTE(F$1,"standard",""),"|Float",""),ChapterTable!$1:$1,0),0)*ChapterTable!$Q$17,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VLOOKUP($A226-ChapterTable!$Q$11,ChapterTable!$1:$1048576,MATCH("최종"&amp;SUBSTITUTE(SUBSTITUTE(F$1,"standard",""),"|Float",""),ChapterTable!$1:$1,0),0)*ChapterTable!$Q$14
    ),
  OFFSET(F226,-$B226+IF($L226,1,0),0)*
    (VLOOKUP(SUBSTITUTE(SUBSTITUTE(F$1,"standard",""),"|Float","")&amp;"인게임누적곱배수",ChapterTable!$S:$T,2,0)^D226
    +VLOOKUP(SUBSTITUTE(SUBSTITUTE(F$1,"standard",""),"|Float","")&amp;"인게임누적합배수",ChapterTable!$S:$T,2,0)*D226)
  )
  )
  )
)</f>
        <v>540</v>
      </c>
      <c r="G226" t="s">
        <v>76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9.8000000000000007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IF(OR($L227=TRUE,$A227=0,MOD($A227,ChapterTable!$S$20)&lt;&gt;0),
MAX(0,INT(($B227+ChapterTable!$Q$26+VLOOKUP(SUBSTITUTE(C$1,"성장단계","")&amp;"단계오프셋",ChapterTable!$S:$T,2,0))/ChapterTable!$Q$23)),
MAX(0,INT(($B227+ChapterTable!$S$26+VLOOKUP(SUBSTITUTE(C$1,"성장단계","")&amp;"보스단계오프셋",ChapterTable!$S:$T,2,0))/ChapterTable!$S$23)))</f>
        <v>4</v>
      </c>
      <c r="D227">
        <f>IF(OR($L227=TRUE,$A227=0,MOD($A227,ChapterTable!$S$20)&lt;&gt;0),
MAX(0,INT(($B227+ChapterTable!$Q$26+VLOOKUP(SUBSTITUTE(D$1,"성장단계","")&amp;"단계오프셋",ChapterTable!$S:$T,2,0))/ChapterTable!$Q$23)),
MAX(0,INT(($B227+ChapterTable!$S$26+VLOOKUP(SUBSTITUTE(D$1,"성장단계","")&amp;"보스단계오프셋",ChapterTable!$S:$T,2,0))/ChapterTable!$S$23)))</f>
        <v>4</v>
      </c>
      <c r="E227" s="1">
        <f ca="1">IF(AND($A227=0,$B227=1),
    VLOOKUP(1,ChapterTable!$1:$1048576,MATCH("최종"&amp;SUBSTITUTE(SUBSTITUTE(E$1,"standard",""),"|Float",""),ChapterTable!$1:$1,0),0)*ChapterTable!$Q$17,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VLOOKUP($A227-ChapterTable!$Q$11,ChapterTable!$1:$1048576,MATCH("최종"&amp;SUBSTITUTE(SUBSTITUTE(E$1,"standard",""),"|Float",""),ChapterTable!$1:$1,0),0)*ChapterTable!$Q$14
    ),
  OFFSET(E227,-$B227+IF($L227,1,0),0)*
    (VLOOKUP(SUBSTITUTE(SUBSTITUTE(E$1,"standard",""),"|Float","")&amp;"인게임누적곱배수",ChapterTable!$S:$T,2,0)^C227
    +VLOOKUP(SUBSTITUTE(SUBSTITUTE(E$1,"standard",""),"|Float","")&amp;"인게임누적합배수",ChapterTable!$S:$T,2,0)*C227)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VLOOKUP(1,ChapterTable!$1:$1048576,MATCH("최종"&amp;SUBSTITUTE(SUBSTITUTE(F$1,"standard",""),"|Float",""),ChapterTable!$1:$1,0),0)*ChapterTable!$Q$17,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VLOOKUP($A227-ChapterTable!$Q$11,ChapterTable!$1:$1048576,MATCH("최종"&amp;SUBSTITUTE(SUBSTITUTE(F$1,"standard",""),"|Float",""),ChapterTable!$1:$1,0),0)*ChapterTable!$Q$14
    ),
  OFFSET(F227,-$B227+IF($L227,1,0),0)*
    (VLOOKUP(SUBSTITUTE(SUBSTITUTE(F$1,"standard",""),"|Float","")&amp;"인게임누적곱배수",ChapterTable!$S:$T,2,0)^D227
    +VLOOKUP(SUBSTITUTE(SUBSTITUTE(F$1,"standard",""),"|Float","")&amp;"인게임누적합배수",ChapterTable!$S:$T,2,0)*D227)
  )
  )
  )
)</f>
        <v>607.5</v>
      </c>
      <c r="G227" t="s">
        <v>76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9.8000000000000007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IF(OR($L228=TRUE,$A228=0,MOD($A228,ChapterTable!$S$20)&lt;&gt;0),
MAX(0,INT(($B228+ChapterTable!$Q$26+VLOOKUP(SUBSTITUTE(C$1,"성장단계","")&amp;"단계오프셋",ChapterTable!$S:$T,2,0))/ChapterTable!$Q$23)),
MAX(0,INT(($B228+ChapterTable!$S$26+VLOOKUP(SUBSTITUTE(C$1,"성장단계","")&amp;"보스단계오프셋",ChapterTable!$S:$T,2,0))/ChapterTable!$S$23)))</f>
        <v>4</v>
      </c>
      <c r="D228">
        <f>IF(OR($L228=TRUE,$A228=0,MOD($A228,ChapterTable!$S$20)&lt;&gt;0),
MAX(0,INT(($B228+ChapterTable!$Q$26+VLOOKUP(SUBSTITUTE(D$1,"성장단계","")&amp;"단계오프셋",ChapterTable!$S:$T,2,0))/ChapterTable!$Q$23)),
MAX(0,INT(($B228+ChapterTable!$S$26+VLOOKUP(SUBSTITUTE(D$1,"성장단계","")&amp;"보스단계오프셋",ChapterTable!$S:$T,2,0))/ChapterTable!$S$23)))</f>
        <v>4</v>
      </c>
      <c r="E228" s="1">
        <f ca="1">IF(AND($A228=0,$B228=1),
    VLOOKUP(1,ChapterTable!$1:$1048576,MATCH("최종"&amp;SUBSTITUTE(SUBSTITUTE(E$1,"standard",""),"|Float",""),ChapterTable!$1:$1,0),0)*ChapterTable!$Q$17,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VLOOKUP($A228-ChapterTable!$Q$11,ChapterTable!$1:$1048576,MATCH("최종"&amp;SUBSTITUTE(SUBSTITUTE(E$1,"standard",""),"|Float",""),ChapterTable!$1:$1,0),0)*ChapterTable!$Q$14
    ),
  OFFSET(E228,-$B228+IF($L228,1,0),0)*
    (VLOOKUP(SUBSTITUTE(SUBSTITUTE(E$1,"standard",""),"|Float","")&amp;"인게임누적곱배수",ChapterTable!$S:$T,2,0)^C228
    +VLOOKUP(SUBSTITUTE(SUBSTITUTE(E$1,"standard",""),"|Float","")&amp;"인게임누적합배수",ChapterTable!$S:$T,2,0)*C228)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VLOOKUP(1,ChapterTable!$1:$1048576,MATCH("최종"&amp;SUBSTITUTE(SUBSTITUTE(F$1,"standard",""),"|Float",""),ChapterTable!$1:$1,0),0)*ChapterTable!$Q$17,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VLOOKUP($A228-ChapterTable!$Q$11,ChapterTable!$1:$1048576,MATCH("최종"&amp;SUBSTITUTE(SUBSTITUTE(F$1,"standard",""),"|Float",""),ChapterTable!$1:$1,0),0)*ChapterTable!$Q$14
    ),
  OFFSET(F228,-$B228+IF($L228,1,0),0)*
    (VLOOKUP(SUBSTITUTE(SUBSTITUTE(F$1,"standard",""),"|Float","")&amp;"인게임누적곱배수",ChapterTable!$S:$T,2,0)^D228
    +VLOOKUP(SUBSTITUTE(SUBSTITUTE(F$1,"standard",""),"|Float","")&amp;"인게임누적합배수",ChapterTable!$S:$T,2,0)*D228)
  )
  )
  )
)</f>
        <v>607.5</v>
      </c>
      <c r="G228" t="s">
        <v>76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9.8000000000000007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IF(OR($L229=TRUE,$A229=0,MOD($A229,ChapterTable!$S$20)&lt;&gt;0),
MAX(0,INT(($B229+ChapterTable!$Q$26+VLOOKUP(SUBSTITUTE(C$1,"성장단계","")&amp;"단계오프셋",ChapterTable!$S:$T,2,0))/ChapterTable!$Q$23)),
MAX(0,INT(($B229+ChapterTable!$S$26+VLOOKUP(SUBSTITUTE(C$1,"성장단계","")&amp;"보스단계오프셋",ChapterTable!$S:$T,2,0))/ChapterTable!$S$23)))</f>
        <v>4</v>
      </c>
      <c r="D229">
        <f>IF(OR($L229=TRUE,$A229=0,MOD($A229,ChapterTable!$S$20)&lt;&gt;0),
MAX(0,INT(($B229+ChapterTable!$Q$26+VLOOKUP(SUBSTITUTE(D$1,"성장단계","")&amp;"단계오프셋",ChapterTable!$S:$T,2,0))/ChapterTable!$Q$23)),
MAX(0,INT(($B229+ChapterTable!$S$26+VLOOKUP(SUBSTITUTE(D$1,"성장단계","")&amp;"보스단계오프셋",ChapterTable!$S:$T,2,0))/ChapterTable!$S$23)))</f>
        <v>4</v>
      </c>
      <c r="E229" s="1">
        <f ca="1">IF(AND($A229=0,$B229=1),
    VLOOKUP(1,ChapterTable!$1:$1048576,MATCH("최종"&amp;SUBSTITUTE(SUBSTITUTE(E$1,"standard",""),"|Float",""),ChapterTable!$1:$1,0),0)*ChapterTable!$Q$17,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VLOOKUP($A229-ChapterTable!$Q$11,ChapterTable!$1:$1048576,MATCH("최종"&amp;SUBSTITUTE(SUBSTITUTE(E$1,"standard",""),"|Float",""),ChapterTable!$1:$1,0),0)*ChapterTable!$Q$14
    ),
  OFFSET(E229,-$B229+IF($L229,1,0),0)*
    (VLOOKUP(SUBSTITUTE(SUBSTITUTE(E$1,"standard",""),"|Float","")&amp;"인게임누적곱배수",ChapterTable!$S:$T,2,0)^C229
    +VLOOKUP(SUBSTITUTE(SUBSTITUTE(E$1,"standard",""),"|Float","")&amp;"인게임누적합배수",ChapterTable!$S:$T,2,0)*C229)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VLOOKUP(1,ChapterTable!$1:$1048576,MATCH("최종"&amp;SUBSTITUTE(SUBSTITUTE(F$1,"standard",""),"|Float",""),ChapterTable!$1:$1,0),0)*ChapterTable!$Q$17,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VLOOKUP($A229-ChapterTable!$Q$11,ChapterTable!$1:$1048576,MATCH("최종"&amp;SUBSTITUTE(SUBSTITUTE(F$1,"standard",""),"|Float",""),ChapterTable!$1:$1,0),0)*ChapterTable!$Q$14
    ),
  OFFSET(F229,-$B229+IF($L229,1,0),0)*
    (VLOOKUP(SUBSTITUTE(SUBSTITUTE(F$1,"standard",""),"|Float","")&amp;"인게임누적곱배수",ChapterTable!$S:$T,2,0)^D229
    +VLOOKUP(SUBSTITUTE(SUBSTITUTE(F$1,"standard",""),"|Float","")&amp;"인게임누적합배수",ChapterTable!$S:$T,2,0)*D229)
  )
  )
  )
)</f>
        <v>607.5</v>
      </c>
      <c r="G229" t="s">
        <v>76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9.8000000000000007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IF(OR($L230=TRUE,$A230=0,MOD($A230,ChapterTable!$S$20)&lt;&gt;0),
MAX(0,INT(($B230+ChapterTable!$Q$26+VLOOKUP(SUBSTITUTE(C$1,"성장단계","")&amp;"단계오프셋",ChapterTable!$S:$T,2,0))/ChapterTable!$Q$23)),
MAX(0,INT(($B230+ChapterTable!$S$26+VLOOKUP(SUBSTITUTE(C$1,"성장단계","")&amp;"보스단계오프셋",ChapterTable!$S:$T,2,0))/ChapterTable!$S$23)))</f>
        <v>4</v>
      </c>
      <c r="D230">
        <f>IF(OR($L230=TRUE,$A230=0,MOD($A230,ChapterTable!$S$20)&lt;&gt;0),
MAX(0,INT(($B230+ChapterTable!$Q$26+VLOOKUP(SUBSTITUTE(D$1,"성장단계","")&amp;"단계오프셋",ChapterTable!$S:$T,2,0))/ChapterTable!$Q$23)),
MAX(0,INT(($B230+ChapterTable!$S$26+VLOOKUP(SUBSTITUTE(D$1,"성장단계","")&amp;"보스단계오프셋",ChapterTable!$S:$T,2,0))/ChapterTable!$S$23)))</f>
        <v>4</v>
      </c>
      <c r="E230" s="1">
        <f ca="1">IF(AND($A230=0,$B230=1),
    VLOOKUP(1,ChapterTable!$1:$1048576,MATCH("최종"&amp;SUBSTITUTE(SUBSTITUTE(E$1,"standard",""),"|Float",""),ChapterTable!$1:$1,0),0)*ChapterTable!$Q$17,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VLOOKUP($A230-ChapterTable!$Q$11,ChapterTable!$1:$1048576,MATCH("최종"&amp;SUBSTITUTE(SUBSTITUTE(E$1,"standard",""),"|Float",""),ChapterTable!$1:$1,0),0)*ChapterTable!$Q$14
    ),
  OFFSET(E230,-$B230+IF($L230,1,0),0)*
    (VLOOKUP(SUBSTITUTE(SUBSTITUTE(E$1,"standard",""),"|Float","")&amp;"인게임누적곱배수",ChapterTable!$S:$T,2,0)^C230
    +VLOOKUP(SUBSTITUTE(SUBSTITUTE(E$1,"standard",""),"|Float","")&amp;"인게임누적합배수",ChapterTable!$S:$T,2,0)*C230)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VLOOKUP(1,ChapterTable!$1:$1048576,MATCH("최종"&amp;SUBSTITUTE(SUBSTITUTE(F$1,"standard",""),"|Float",""),ChapterTable!$1:$1,0),0)*ChapterTable!$Q$17,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VLOOKUP($A230-ChapterTable!$Q$11,ChapterTable!$1:$1048576,MATCH("최종"&amp;SUBSTITUTE(SUBSTITUTE(F$1,"standard",""),"|Float",""),ChapterTable!$1:$1,0),0)*ChapterTable!$Q$14
    ),
  OFFSET(F230,-$B230+IF($L230,1,0),0)*
    (VLOOKUP(SUBSTITUTE(SUBSTITUTE(F$1,"standard",""),"|Float","")&amp;"인게임누적곱배수",ChapterTable!$S:$T,2,0)^D230
    +VLOOKUP(SUBSTITUTE(SUBSTITUTE(F$1,"standard",""),"|Float","")&amp;"인게임누적합배수",ChapterTable!$S:$T,2,0)*D230)
  )
  )
  )
)</f>
        <v>607.5</v>
      </c>
      <c r="G230" t="s">
        <v>76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9.8000000000000007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IF(OR($L231=TRUE,$A231=0,MOD($A231,ChapterTable!$S$20)&lt;&gt;0),
MAX(0,INT(($B231+ChapterTable!$Q$26+VLOOKUP(SUBSTITUTE(C$1,"성장단계","")&amp;"단계오프셋",ChapterTable!$S:$T,2,0))/ChapterTable!$Q$23)),
MAX(0,INT(($B231+ChapterTable!$S$26+VLOOKUP(SUBSTITUTE(C$1,"성장단계","")&amp;"보스단계오프셋",ChapterTable!$S:$T,2,0))/ChapterTable!$S$23)))</f>
        <v>4</v>
      </c>
      <c r="D231">
        <f>IF(OR($L231=TRUE,$A231=0,MOD($A231,ChapterTable!$S$20)&lt;&gt;0),
MAX(0,INT(($B231+ChapterTable!$Q$26+VLOOKUP(SUBSTITUTE(D$1,"성장단계","")&amp;"단계오프셋",ChapterTable!$S:$T,2,0))/ChapterTable!$Q$23)),
MAX(0,INT(($B231+ChapterTable!$S$26+VLOOKUP(SUBSTITUTE(D$1,"성장단계","")&amp;"보스단계오프셋",ChapterTable!$S:$T,2,0))/ChapterTable!$S$23)))</f>
        <v>4</v>
      </c>
      <c r="E231" s="1">
        <f ca="1">IF(AND($A231=0,$B231=1),
    VLOOKUP(1,ChapterTable!$1:$1048576,MATCH("최종"&amp;SUBSTITUTE(SUBSTITUTE(E$1,"standard",""),"|Float",""),ChapterTable!$1:$1,0),0)*ChapterTable!$Q$17,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VLOOKUP($A231-ChapterTable!$Q$11,ChapterTable!$1:$1048576,MATCH("최종"&amp;SUBSTITUTE(SUBSTITUTE(E$1,"standard",""),"|Float",""),ChapterTable!$1:$1,0),0)*ChapterTable!$Q$14
    ),
  OFFSET(E231,-$B231+IF($L231,1,0),0)*
    (VLOOKUP(SUBSTITUTE(SUBSTITUTE(E$1,"standard",""),"|Float","")&amp;"인게임누적곱배수",ChapterTable!$S:$T,2,0)^C231
    +VLOOKUP(SUBSTITUTE(SUBSTITUTE(E$1,"standard",""),"|Float","")&amp;"인게임누적합배수",ChapterTable!$S:$T,2,0)*C231)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VLOOKUP(1,ChapterTable!$1:$1048576,MATCH("최종"&amp;SUBSTITUTE(SUBSTITUTE(F$1,"standard",""),"|Float",""),ChapterTable!$1:$1,0),0)*ChapterTable!$Q$17,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VLOOKUP($A231-ChapterTable!$Q$11,ChapterTable!$1:$1048576,MATCH("최종"&amp;SUBSTITUTE(SUBSTITUTE(F$1,"standard",""),"|Float",""),ChapterTable!$1:$1,0),0)*ChapterTable!$Q$14
    ),
  OFFSET(F231,-$B231+IF($L231,1,0),0)*
    (VLOOKUP(SUBSTITUTE(SUBSTITUTE(F$1,"standard",""),"|Float","")&amp;"인게임누적곱배수",ChapterTable!$S:$T,2,0)^D231
    +VLOOKUP(SUBSTITUTE(SUBSTITUTE(F$1,"standard",""),"|Float","")&amp;"인게임누적합배수",ChapterTable!$S:$T,2,0)*D231)
  )
  )
  )
)</f>
        <v>607.5</v>
      </c>
      <c r="G231" t="s">
        <v>76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9.8000000000000007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IF(OR($L232=TRUE,$A232=0,MOD($A232,ChapterTable!$S$20)&lt;&gt;0),
MAX(0,INT(($B232+ChapterTable!$Q$26+VLOOKUP(SUBSTITUTE(C$1,"성장단계","")&amp;"단계오프셋",ChapterTable!$S:$T,2,0))/ChapterTable!$Q$23)),
MAX(0,INT(($B232+ChapterTable!$S$26+VLOOKUP(SUBSTITUTE(C$1,"성장단계","")&amp;"보스단계오프셋",ChapterTable!$S:$T,2,0))/ChapterTable!$S$23)))</f>
        <v>5</v>
      </c>
      <c r="D232">
        <f>IF(OR($L232=TRUE,$A232=0,MOD($A232,ChapterTable!$S$20)&lt;&gt;0),
MAX(0,INT(($B232+ChapterTable!$Q$26+VLOOKUP(SUBSTITUTE(D$1,"성장단계","")&amp;"단계오프셋",ChapterTable!$S:$T,2,0))/ChapterTable!$Q$23)),
MAX(0,INT(($B232+ChapterTable!$S$26+VLOOKUP(SUBSTITUTE(D$1,"성장단계","")&amp;"보스단계오프셋",ChapterTable!$S:$T,2,0))/ChapterTable!$S$23)))</f>
        <v>4</v>
      </c>
      <c r="E232" s="1">
        <f ca="1">IF(AND($A232=0,$B232=1),
    VLOOKUP(1,ChapterTable!$1:$1048576,MATCH("최종"&amp;SUBSTITUTE(SUBSTITUTE(E$1,"standard",""),"|Float",""),ChapterTable!$1:$1,0),0)*ChapterTable!$Q$17,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VLOOKUP($A232-ChapterTable!$Q$11,ChapterTable!$1:$1048576,MATCH("최종"&amp;SUBSTITUTE(SUBSTITUTE(E$1,"standard",""),"|Float",""),ChapterTable!$1:$1,0),0)*ChapterTable!$Q$14
    ),
  OFFSET(E232,-$B232+IF($L232,1,0),0)*
    (VLOOKUP(SUBSTITUTE(SUBSTITUTE(E$1,"standard",""),"|Float","")&amp;"인게임누적곱배수",ChapterTable!$S:$T,2,0)^C232
    +VLOOKUP(SUBSTITUTE(SUBSTITUTE(E$1,"standard",""),"|Float","")&amp;"인게임누적합배수",ChapterTable!$S:$T,2,0)*C232)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VLOOKUP(1,ChapterTable!$1:$1048576,MATCH("최종"&amp;SUBSTITUTE(SUBSTITUTE(F$1,"standard",""),"|Float",""),ChapterTable!$1:$1,0),0)*ChapterTable!$Q$17,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VLOOKUP($A232-ChapterTable!$Q$11,ChapterTable!$1:$1048576,MATCH("최종"&amp;SUBSTITUTE(SUBSTITUTE(F$1,"standard",""),"|Float",""),ChapterTable!$1:$1,0),0)*ChapterTable!$Q$14
    ),
  OFFSET(F232,-$B232+IF($L232,1,0),0)*
    (VLOOKUP(SUBSTITUTE(SUBSTITUTE(F$1,"standard",""),"|Float","")&amp;"인게임누적곱배수",ChapterTable!$S:$T,2,0)^D232
    +VLOOKUP(SUBSTITUTE(SUBSTITUTE(F$1,"standard",""),"|Float","")&amp;"인게임누적합배수",ChapterTable!$S:$T,2,0)*D232)
  )
  )
  )
)</f>
        <v>607.5</v>
      </c>
      <c r="G232" t="s">
        <v>76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9.8000000000000007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IF(OR($L233=TRUE,$A233=0,MOD($A233,ChapterTable!$S$20)&lt;&gt;0),
MAX(0,INT(($B233+ChapterTable!$Q$26+VLOOKUP(SUBSTITUTE(C$1,"성장단계","")&amp;"단계오프셋",ChapterTable!$S:$T,2,0))/ChapterTable!$Q$23)),
MAX(0,INT(($B233+ChapterTable!$S$26+VLOOKUP(SUBSTITUTE(C$1,"성장단계","")&amp;"보스단계오프셋",ChapterTable!$S:$T,2,0))/ChapterTable!$S$23)))</f>
        <v>5</v>
      </c>
      <c r="D233">
        <f>IF(OR($L233=TRUE,$A233=0,MOD($A233,ChapterTable!$S$20)&lt;&gt;0),
MAX(0,INT(($B233+ChapterTable!$Q$26+VLOOKUP(SUBSTITUTE(D$1,"성장단계","")&amp;"단계오프셋",ChapterTable!$S:$T,2,0))/ChapterTable!$Q$23)),
MAX(0,INT(($B233+ChapterTable!$S$26+VLOOKUP(SUBSTITUTE(D$1,"성장단계","")&amp;"보스단계오프셋",ChapterTable!$S:$T,2,0))/ChapterTable!$S$23)))</f>
        <v>4</v>
      </c>
      <c r="E233" s="1">
        <f ca="1">IF(AND($A233=0,$B233=1),
    VLOOKUP(1,ChapterTable!$1:$1048576,MATCH("최종"&amp;SUBSTITUTE(SUBSTITUTE(E$1,"standard",""),"|Float",""),ChapterTable!$1:$1,0),0)*ChapterTable!$Q$17,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VLOOKUP($A233-ChapterTable!$Q$11,ChapterTable!$1:$1048576,MATCH("최종"&amp;SUBSTITUTE(SUBSTITUTE(E$1,"standard",""),"|Float",""),ChapterTable!$1:$1,0),0)*ChapterTable!$Q$14
    ),
  OFFSET(E233,-$B233+IF($L233,1,0),0)*
    (VLOOKUP(SUBSTITUTE(SUBSTITUTE(E$1,"standard",""),"|Float","")&amp;"인게임누적곱배수",ChapterTable!$S:$T,2,0)^C233
    +VLOOKUP(SUBSTITUTE(SUBSTITUTE(E$1,"standard",""),"|Float","")&amp;"인게임누적합배수",ChapterTable!$S:$T,2,0)*C233)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VLOOKUP(1,ChapterTable!$1:$1048576,MATCH("최종"&amp;SUBSTITUTE(SUBSTITUTE(F$1,"standard",""),"|Float",""),ChapterTable!$1:$1,0),0)*ChapterTable!$Q$17,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VLOOKUP($A233-ChapterTable!$Q$11,ChapterTable!$1:$1048576,MATCH("최종"&amp;SUBSTITUTE(SUBSTITUTE(F$1,"standard",""),"|Float",""),ChapterTable!$1:$1,0),0)*ChapterTable!$Q$14
    ),
  OFFSET(F233,-$B233+IF($L233,1,0),0)*
    (VLOOKUP(SUBSTITUTE(SUBSTITUTE(F$1,"standard",""),"|Float","")&amp;"인게임누적곱배수",ChapterTable!$S:$T,2,0)^D233
    +VLOOKUP(SUBSTITUTE(SUBSTITUTE(F$1,"standard",""),"|Float","")&amp;"인게임누적합배수",ChapterTable!$S:$T,2,0)*D233)
  )
  )
  )
)</f>
        <v>607.5</v>
      </c>
      <c r="G233" t="s">
        <v>76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9.8000000000000007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IF(OR($L234=TRUE,$A234=0,MOD($A234,ChapterTable!$S$20)&lt;&gt;0),
MAX(0,INT(($B234+ChapterTable!$Q$26+VLOOKUP(SUBSTITUTE(C$1,"성장단계","")&amp;"단계오프셋",ChapterTable!$S:$T,2,0))/ChapterTable!$Q$23)),
MAX(0,INT(($B234+ChapterTable!$S$26+VLOOKUP(SUBSTITUTE(C$1,"성장단계","")&amp;"보스단계오프셋",ChapterTable!$S:$T,2,0))/ChapterTable!$S$23)))</f>
        <v>5</v>
      </c>
      <c r="D234">
        <f>IF(OR($L234=TRUE,$A234=0,MOD($A234,ChapterTable!$S$20)&lt;&gt;0),
MAX(0,INT(($B234+ChapterTable!$Q$26+VLOOKUP(SUBSTITUTE(D$1,"성장단계","")&amp;"단계오프셋",ChapterTable!$S:$T,2,0))/ChapterTable!$Q$23)),
MAX(0,INT(($B234+ChapterTable!$S$26+VLOOKUP(SUBSTITUTE(D$1,"성장단계","")&amp;"보스단계오프셋",ChapterTable!$S:$T,2,0))/ChapterTable!$S$23)))</f>
        <v>4</v>
      </c>
      <c r="E234" s="1">
        <f ca="1">IF(AND($A234=0,$B234=1),
    VLOOKUP(1,ChapterTable!$1:$1048576,MATCH("최종"&amp;SUBSTITUTE(SUBSTITUTE(E$1,"standard",""),"|Float",""),ChapterTable!$1:$1,0),0)*ChapterTable!$Q$17,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VLOOKUP($A234-ChapterTable!$Q$11,ChapterTable!$1:$1048576,MATCH("최종"&amp;SUBSTITUTE(SUBSTITUTE(E$1,"standard",""),"|Float",""),ChapterTable!$1:$1,0),0)*ChapterTable!$Q$14
    ),
  OFFSET(E234,-$B234+IF($L234,1,0),0)*
    (VLOOKUP(SUBSTITUTE(SUBSTITUTE(E$1,"standard",""),"|Float","")&amp;"인게임누적곱배수",ChapterTable!$S:$T,2,0)^C234
    +VLOOKUP(SUBSTITUTE(SUBSTITUTE(E$1,"standard",""),"|Float","")&amp;"인게임누적합배수",ChapterTable!$S:$T,2,0)*C234)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VLOOKUP(1,ChapterTable!$1:$1048576,MATCH("최종"&amp;SUBSTITUTE(SUBSTITUTE(F$1,"standard",""),"|Float",""),ChapterTable!$1:$1,0),0)*ChapterTable!$Q$17,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VLOOKUP($A234-ChapterTable!$Q$11,ChapterTable!$1:$1048576,MATCH("최종"&amp;SUBSTITUTE(SUBSTITUTE(F$1,"standard",""),"|Float",""),ChapterTable!$1:$1,0),0)*ChapterTable!$Q$14
    ),
  OFFSET(F234,-$B234+IF($L234,1,0),0)*
    (VLOOKUP(SUBSTITUTE(SUBSTITUTE(F$1,"standard",""),"|Float","")&amp;"인게임누적곱배수",ChapterTable!$S:$T,2,0)^D234
    +VLOOKUP(SUBSTITUTE(SUBSTITUTE(F$1,"standard",""),"|Float","")&amp;"인게임누적합배수",ChapterTable!$S:$T,2,0)*D234)
  )
  )
  )
)</f>
        <v>607.5</v>
      </c>
      <c r="G234" t="s">
        <v>76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9.8000000000000007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IF(OR($L235=TRUE,$A235=0,MOD($A235,ChapterTable!$S$20)&lt;&gt;0),
MAX(0,INT(($B235+ChapterTable!$Q$26+VLOOKUP(SUBSTITUTE(C$1,"성장단계","")&amp;"단계오프셋",ChapterTable!$S:$T,2,0))/ChapterTable!$Q$23)),
MAX(0,INT(($B235+ChapterTable!$S$26+VLOOKUP(SUBSTITUTE(C$1,"성장단계","")&amp;"보스단계오프셋",ChapterTable!$S:$T,2,0))/ChapterTable!$S$23)))</f>
        <v>5</v>
      </c>
      <c r="D235">
        <f>IF(OR($L235=TRUE,$A235=0,MOD($A235,ChapterTable!$S$20)&lt;&gt;0),
MAX(0,INT(($B235+ChapterTable!$Q$26+VLOOKUP(SUBSTITUTE(D$1,"성장단계","")&amp;"단계오프셋",ChapterTable!$S:$T,2,0))/ChapterTable!$Q$23)),
MAX(0,INT(($B235+ChapterTable!$S$26+VLOOKUP(SUBSTITUTE(D$1,"성장단계","")&amp;"보스단계오프셋",ChapterTable!$S:$T,2,0))/ChapterTable!$S$23)))</f>
        <v>4</v>
      </c>
      <c r="E235" s="1">
        <f ca="1">IF(AND($A235=0,$B235=1),
    VLOOKUP(1,ChapterTable!$1:$1048576,MATCH("최종"&amp;SUBSTITUTE(SUBSTITUTE(E$1,"standard",""),"|Float",""),ChapterTable!$1:$1,0),0)*ChapterTable!$Q$17,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VLOOKUP($A235-ChapterTable!$Q$11,ChapterTable!$1:$1048576,MATCH("최종"&amp;SUBSTITUTE(SUBSTITUTE(E$1,"standard",""),"|Float",""),ChapterTable!$1:$1,0),0)*ChapterTable!$Q$14
    ),
  OFFSET(E235,-$B235+IF($L235,1,0),0)*
    (VLOOKUP(SUBSTITUTE(SUBSTITUTE(E$1,"standard",""),"|Float","")&amp;"인게임누적곱배수",ChapterTable!$S:$T,2,0)^C235
    +VLOOKUP(SUBSTITUTE(SUBSTITUTE(E$1,"standard",""),"|Float","")&amp;"인게임누적합배수",ChapterTable!$S:$T,2,0)*C235)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VLOOKUP(1,ChapterTable!$1:$1048576,MATCH("최종"&amp;SUBSTITUTE(SUBSTITUTE(F$1,"standard",""),"|Float",""),ChapterTable!$1:$1,0),0)*ChapterTable!$Q$17,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VLOOKUP($A235-ChapterTable!$Q$11,ChapterTable!$1:$1048576,MATCH("최종"&amp;SUBSTITUTE(SUBSTITUTE(F$1,"standard",""),"|Float",""),ChapterTable!$1:$1,0),0)*ChapterTable!$Q$14
    ),
  OFFSET(F235,-$B235+IF($L235,1,0),0)*
    (VLOOKUP(SUBSTITUTE(SUBSTITUTE(F$1,"standard",""),"|Float","")&amp;"인게임누적곱배수",ChapterTable!$S:$T,2,0)^D235
    +VLOOKUP(SUBSTITUTE(SUBSTITUTE(F$1,"standard",""),"|Float","")&amp;"인게임누적합배수",ChapterTable!$S:$T,2,0)*D235)
  )
  )
  )
)</f>
        <v>607.5</v>
      </c>
      <c r="G235" t="s">
        <v>76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9.8000000000000007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IF(OR($L236=TRUE,$A236=0,MOD($A236,ChapterTable!$S$20)&lt;&gt;0),
MAX(0,INT(($B236+ChapterTable!$Q$26+VLOOKUP(SUBSTITUTE(C$1,"성장단계","")&amp;"단계오프셋",ChapterTable!$S:$T,2,0))/ChapterTable!$Q$23)),
MAX(0,INT(($B236+ChapterTable!$S$26+VLOOKUP(SUBSTITUTE(C$1,"성장단계","")&amp;"보스단계오프셋",ChapterTable!$S:$T,2,0))/ChapterTable!$S$23)))</f>
        <v>5</v>
      </c>
      <c r="D236">
        <f>IF(OR($L236=TRUE,$A236=0,MOD($A236,ChapterTable!$S$20)&lt;&gt;0),
MAX(0,INT(($B236+ChapterTable!$Q$26+VLOOKUP(SUBSTITUTE(D$1,"성장단계","")&amp;"단계오프셋",ChapterTable!$S:$T,2,0))/ChapterTable!$Q$23)),
MAX(0,INT(($B236+ChapterTable!$S$26+VLOOKUP(SUBSTITUTE(D$1,"성장단계","")&amp;"보스단계오프셋",ChapterTable!$S:$T,2,0))/ChapterTable!$S$23)))</f>
        <v>4</v>
      </c>
      <c r="E236" s="1">
        <f ca="1">IF(AND($A236=0,$B236=1),
    VLOOKUP(1,ChapterTable!$1:$1048576,MATCH("최종"&amp;SUBSTITUTE(SUBSTITUTE(E$1,"standard",""),"|Float",""),ChapterTable!$1:$1,0),0)*ChapterTable!$Q$17,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VLOOKUP($A236-ChapterTable!$Q$11,ChapterTable!$1:$1048576,MATCH("최종"&amp;SUBSTITUTE(SUBSTITUTE(E$1,"standard",""),"|Float",""),ChapterTable!$1:$1,0),0)*ChapterTable!$Q$14
    ),
  OFFSET(E236,-$B236+IF($L236,1,0),0)*
    (VLOOKUP(SUBSTITUTE(SUBSTITUTE(E$1,"standard",""),"|Float","")&amp;"인게임누적곱배수",ChapterTable!$S:$T,2,0)^C236
    +VLOOKUP(SUBSTITUTE(SUBSTITUTE(E$1,"standard",""),"|Float","")&amp;"인게임누적합배수",ChapterTable!$S:$T,2,0)*C236)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VLOOKUP(1,ChapterTable!$1:$1048576,MATCH("최종"&amp;SUBSTITUTE(SUBSTITUTE(F$1,"standard",""),"|Float",""),ChapterTable!$1:$1,0),0)*ChapterTable!$Q$17,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VLOOKUP($A236-ChapterTable!$Q$11,ChapterTable!$1:$1048576,MATCH("최종"&amp;SUBSTITUTE(SUBSTITUTE(F$1,"standard",""),"|Float",""),ChapterTable!$1:$1,0),0)*ChapterTable!$Q$14
    ),
  OFFSET(F236,-$B236+IF($L236,1,0),0)*
    (VLOOKUP(SUBSTITUTE(SUBSTITUTE(F$1,"standard",""),"|Float","")&amp;"인게임누적곱배수",ChapterTable!$S:$T,2,0)^D236
    +VLOOKUP(SUBSTITUTE(SUBSTITUTE(F$1,"standard",""),"|Float","")&amp;"인게임누적합배수",ChapterTable!$S:$T,2,0)*D236)
  )
  )
  )
)</f>
        <v>607.5</v>
      </c>
      <c r="G236" t="s">
        <v>76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9.8000000000000007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IF(OR($L237=TRUE,$A237=0,MOD($A237,ChapterTable!$S$20)&lt;&gt;0),
MAX(0,INT(($B237+ChapterTable!$Q$26+VLOOKUP(SUBSTITUTE(C$1,"성장단계","")&amp;"단계오프셋",ChapterTable!$S:$T,2,0))/ChapterTable!$Q$23)),
MAX(0,INT(($B237+ChapterTable!$S$26+VLOOKUP(SUBSTITUTE(C$1,"성장단계","")&amp;"보스단계오프셋",ChapterTable!$S:$T,2,0))/ChapterTable!$S$23)))</f>
        <v>0</v>
      </c>
      <c r="D237">
        <f>IF(OR($L237=TRUE,$A237=0,MOD($A237,ChapterTable!$S$20)&lt;&gt;0),
MAX(0,INT(($B237+ChapterTable!$Q$26+VLOOKUP(SUBSTITUTE(D$1,"성장단계","")&amp;"단계오프셋",ChapterTable!$S:$T,2,0))/ChapterTable!$Q$23)),
MAX(0,INT(($B237+ChapterTable!$S$26+VLOOKUP(SUBSTITUTE(D$1,"성장단계","")&amp;"보스단계오프셋",ChapterTable!$S:$T,2,0))/ChapterTable!$S$23)))</f>
        <v>0</v>
      </c>
      <c r="E237" s="1">
        <f ca="1">IF(AND($A237=0,$B237=1),
    VLOOKUP(1,ChapterTable!$1:$1048576,MATCH("최종"&amp;SUBSTITUTE(SUBSTITUTE(E$1,"standard",""),"|Float",""),ChapterTable!$1:$1,0),0)*ChapterTable!$Q$17,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VLOOKUP($A237-ChapterTable!$Q$11,ChapterTable!$1:$1048576,MATCH("최종"&amp;SUBSTITUTE(SUBSTITUTE(E$1,"standard",""),"|Float",""),ChapterTable!$1:$1,0),0)*ChapterTable!$Q$14
    ),
  OFFSET(E237,-$B237+IF($L237,1,0),0)*
    (VLOOKUP(SUBSTITUTE(SUBSTITUTE(E$1,"standard",""),"|Float","")&amp;"인게임누적곱배수",ChapterTable!$S:$T,2,0)^C237
    +VLOOKUP(SUBSTITUTE(SUBSTITUTE(E$1,"standard",""),"|Float","")&amp;"인게임누적합배수",ChapterTable!$S:$T,2,0)*C237)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VLOOKUP(1,ChapterTable!$1:$1048576,MATCH("최종"&amp;SUBSTITUTE(SUBSTITUTE(F$1,"standard",""),"|Float",""),ChapterTable!$1:$1,0),0)*ChapterTable!$Q$17,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VLOOKUP($A237-ChapterTable!$Q$11,ChapterTable!$1:$1048576,MATCH("최종"&amp;SUBSTITUTE(SUBSTITUTE(F$1,"standard",""),"|Float",""),ChapterTable!$1:$1,0),0)*ChapterTable!$Q$14
    ),
  OFFSET(F237,-$B237+IF($L237,1,0),0)*
    (VLOOKUP(SUBSTITUTE(SUBSTITUTE(F$1,"standard",""),"|Float","")&amp;"인게임누적곱배수",ChapterTable!$S:$T,2,0)^D237
    +VLOOKUP(SUBSTITUTE(SUBSTITUTE(F$1,"standard",""),"|Float","")&amp;"인게임누적합배수",ChapterTable!$S:$T,2,0)*D237)
  )
  )
  )
)</f>
        <v>506.25</v>
      </c>
      <c r="G237" t="s">
        <v>76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9.8000000000000007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IF(OR($L238=TRUE,$A238=0,MOD($A238,ChapterTable!$S$20)&lt;&gt;0),
MAX(0,INT(($B238+ChapterTable!$Q$26+VLOOKUP(SUBSTITUTE(C$1,"성장단계","")&amp;"단계오프셋",ChapterTable!$S:$T,2,0))/ChapterTable!$Q$23)),
MAX(0,INT(($B238+ChapterTable!$S$26+VLOOKUP(SUBSTITUTE(C$1,"성장단계","")&amp;"보스단계오프셋",ChapterTable!$S:$T,2,0))/ChapterTable!$S$23)))</f>
        <v>0</v>
      </c>
      <c r="D238">
        <f>IF(OR($L238=TRUE,$A238=0,MOD($A238,ChapterTable!$S$20)&lt;&gt;0),
MAX(0,INT(($B238+ChapterTable!$Q$26+VLOOKUP(SUBSTITUTE(D$1,"성장단계","")&amp;"단계오프셋",ChapterTable!$S:$T,2,0))/ChapterTable!$Q$23)),
MAX(0,INT(($B238+ChapterTable!$S$26+VLOOKUP(SUBSTITUTE(D$1,"성장단계","")&amp;"보스단계오프셋",ChapterTable!$S:$T,2,0))/ChapterTable!$S$23)))</f>
        <v>0</v>
      </c>
      <c r="E238" s="1">
        <f ca="1">IF(AND($A238=0,$B238=1),
    VLOOKUP(1,ChapterTable!$1:$1048576,MATCH("최종"&amp;SUBSTITUTE(SUBSTITUTE(E$1,"standard",""),"|Float",""),ChapterTable!$1:$1,0),0)*ChapterTable!$Q$17,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VLOOKUP($A238-ChapterTable!$Q$11,ChapterTable!$1:$1048576,MATCH("최종"&amp;SUBSTITUTE(SUBSTITUTE(E$1,"standard",""),"|Float",""),ChapterTable!$1:$1,0),0)*ChapterTable!$Q$14
    ),
  OFFSET(E238,-$B238+IF($L238,1,0),0)*
    (VLOOKUP(SUBSTITUTE(SUBSTITUTE(E$1,"standard",""),"|Float","")&amp;"인게임누적곱배수",ChapterTable!$S:$T,2,0)^C238
    +VLOOKUP(SUBSTITUTE(SUBSTITUTE(E$1,"standard",""),"|Float","")&amp;"인게임누적합배수",ChapterTable!$S:$T,2,0)*C238)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VLOOKUP(1,ChapterTable!$1:$1048576,MATCH("최종"&amp;SUBSTITUTE(SUBSTITUTE(F$1,"standard",""),"|Float",""),ChapterTable!$1:$1,0),0)*ChapterTable!$Q$17,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VLOOKUP($A238-ChapterTable!$Q$11,ChapterTable!$1:$1048576,MATCH("최종"&amp;SUBSTITUTE(SUBSTITUTE(F$1,"standard",""),"|Float",""),ChapterTable!$1:$1,0),0)*ChapterTable!$Q$14
    ),
  OFFSET(F238,-$B238+IF($L238,1,0),0)*
    (VLOOKUP(SUBSTITUTE(SUBSTITUTE(F$1,"standard",""),"|Float","")&amp;"인게임누적곱배수",ChapterTable!$S:$T,2,0)^D238
    +VLOOKUP(SUBSTITUTE(SUBSTITUTE(F$1,"standard",""),"|Float","")&amp;"인게임누적합배수",ChapterTable!$S:$T,2,0)*D238)
  )
  )
  )
)</f>
        <v>506.25</v>
      </c>
      <c r="G238" t="s">
        <v>76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9.8000000000000007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IF(OR($L239=TRUE,$A239=0,MOD($A239,ChapterTable!$S$20)&lt;&gt;0),
MAX(0,INT(($B239+ChapterTable!$Q$26+VLOOKUP(SUBSTITUTE(C$1,"성장단계","")&amp;"단계오프셋",ChapterTable!$S:$T,2,0))/ChapterTable!$Q$23)),
MAX(0,INT(($B239+ChapterTable!$S$26+VLOOKUP(SUBSTITUTE(C$1,"성장단계","")&amp;"보스단계오프셋",ChapterTable!$S:$T,2,0))/ChapterTable!$S$23)))</f>
        <v>0</v>
      </c>
      <c r="D239">
        <f>IF(OR($L239=TRUE,$A239=0,MOD($A239,ChapterTable!$S$20)&lt;&gt;0),
MAX(0,INT(($B239+ChapterTable!$Q$26+VLOOKUP(SUBSTITUTE(D$1,"성장단계","")&amp;"단계오프셋",ChapterTable!$S:$T,2,0))/ChapterTable!$Q$23)),
MAX(0,INT(($B239+ChapterTable!$S$26+VLOOKUP(SUBSTITUTE(D$1,"성장단계","")&amp;"보스단계오프셋",ChapterTable!$S:$T,2,0))/ChapterTable!$S$23)))</f>
        <v>0</v>
      </c>
      <c r="E239" s="1">
        <f ca="1">IF(AND($A239=0,$B239=1),
    VLOOKUP(1,ChapterTable!$1:$1048576,MATCH("최종"&amp;SUBSTITUTE(SUBSTITUTE(E$1,"standard",""),"|Float",""),ChapterTable!$1:$1,0),0)*ChapterTable!$Q$17,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VLOOKUP($A239-ChapterTable!$Q$11,ChapterTable!$1:$1048576,MATCH("최종"&amp;SUBSTITUTE(SUBSTITUTE(E$1,"standard",""),"|Float",""),ChapterTable!$1:$1,0),0)*ChapterTable!$Q$14
    ),
  OFFSET(E239,-$B239+IF($L239,1,0),0)*
    (VLOOKUP(SUBSTITUTE(SUBSTITUTE(E$1,"standard",""),"|Float","")&amp;"인게임누적곱배수",ChapterTable!$S:$T,2,0)^C239
    +VLOOKUP(SUBSTITUTE(SUBSTITUTE(E$1,"standard",""),"|Float","")&amp;"인게임누적합배수",ChapterTable!$S:$T,2,0)*C239)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VLOOKUP(1,ChapterTable!$1:$1048576,MATCH("최종"&amp;SUBSTITUTE(SUBSTITUTE(F$1,"standard",""),"|Float",""),ChapterTable!$1:$1,0),0)*ChapterTable!$Q$17,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VLOOKUP($A239-ChapterTable!$Q$11,ChapterTable!$1:$1048576,MATCH("최종"&amp;SUBSTITUTE(SUBSTITUTE(F$1,"standard",""),"|Float",""),ChapterTable!$1:$1,0),0)*ChapterTable!$Q$14
    ),
  OFFSET(F239,-$B239+IF($L239,1,0),0)*
    (VLOOKUP(SUBSTITUTE(SUBSTITUTE(F$1,"standard",""),"|Float","")&amp;"인게임누적곱배수",ChapterTable!$S:$T,2,0)^D239
    +VLOOKUP(SUBSTITUTE(SUBSTITUTE(F$1,"standard",""),"|Float","")&amp;"인게임누적합배수",ChapterTable!$S:$T,2,0)*D239)
  )
  )
  )
)</f>
        <v>506.25</v>
      </c>
      <c r="G239" t="s">
        <v>76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9.8000000000000007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IF(OR($L240=TRUE,$A240=0,MOD($A240,ChapterTable!$S$20)&lt;&gt;0),
MAX(0,INT(($B240+ChapterTable!$Q$26+VLOOKUP(SUBSTITUTE(C$1,"성장단계","")&amp;"단계오프셋",ChapterTable!$S:$T,2,0))/ChapterTable!$Q$23)),
MAX(0,INT(($B240+ChapterTable!$S$26+VLOOKUP(SUBSTITUTE(C$1,"성장단계","")&amp;"보스단계오프셋",ChapterTable!$S:$T,2,0))/ChapterTable!$S$23)))</f>
        <v>0</v>
      </c>
      <c r="D240">
        <f>IF(OR($L240=TRUE,$A240=0,MOD($A240,ChapterTable!$S$20)&lt;&gt;0),
MAX(0,INT(($B240+ChapterTable!$Q$26+VLOOKUP(SUBSTITUTE(D$1,"성장단계","")&amp;"단계오프셋",ChapterTable!$S:$T,2,0))/ChapterTable!$Q$23)),
MAX(0,INT(($B240+ChapterTable!$S$26+VLOOKUP(SUBSTITUTE(D$1,"성장단계","")&amp;"보스단계오프셋",ChapterTable!$S:$T,2,0))/ChapterTable!$S$23)))</f>
        <v>0</v>
      </c>
      <c r="E240" s="1">
        <f ca="1">IF(AND($A240=0,$B240=1),
    VLOOKUP(1,ChapterTable!$1:$1048576,MATCH("최종"&amp;SUBSTITUTE(SUBSTITUTE(E$1,"standard",""),"|Float",""),ChapterTable!$1:$1,0),0)*ChapterTable!$Q$17,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VLOOKUP($A240-ChapterTable!$Q$11,ChapterTable!$1:$1048576,MATCH("최종"&amp;SUBSTITUTE(SUBSTITUTE(E$1,"standard",""),"|Float",""),ChapterTable!$1:$1,0),0)*ChapterTable!$Q$14
    ),
  OFFSET(E240,-$B240+IF($L240,1,0),0)*
    (VLOOKUP(SUBSTITUTE(SUBSTITUTE(E$1,"standard",""),"|Float","")&amp;"인게임누적곱배수",ChapterTable!$S:$T,2,0)^C240
    +VLOOKUP(SUBSTITUTE(SUBSTITUTE(E$1,"standard",""),"|Float","")&amp;"인게임누적합배수",ChapterTable!$S:$T,2,0)*C240)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VLOOKUP(1,ChapterTable!$1:$1048576,MATCH("최종"&amp;SUBSTITUTE(SUBSTITUTE(F$1,"standard",""),"|Float",""),ChapterTable!$1:$1,0),0)*ChapterTable!$Q$17,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VLOOKUP($A240-ChapterTable!$Q$11,ChapterTable!$1:$1048576,MATCH("최종"&amp;SUBSTITUTE(SUBSTITUTE(F$1,"standard",""),"|Float",""),ChapterTable!$1:$1,0),0)*ChapterTable!$Q$14
    ),
  OFFSET(F240,-$B240+IF($L240,1,0),0)*
    (VLOOKUP(SUBSTITUTE(SUBSTITUTE(F$1,"standard",""),"|Float","")&amp;"인게임누적곱배수",ChapterTable!$S:$T,2,0)^D240
    +VLOOKUP(SUBSTITUTE(SUBSTITUTE(F$1,"standard",""),"|Float","")&amp;"인게임누적합배수",ChapterTable!$S:$T,2,0)*D240)
  )
  )
  )
)</f>
        <v>506.25</v>
      </c>
      <c r="G240" t="s">
        <v>76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9.8000000000000007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IF(OR($L241=TRUE,$A241=0,MOD($A241,ChapterTable!$S$20)&lt;&gt;0),
MAX(0,INT(($B241+ChapterTable!$Q$26+VLOOKUP(SUBSTITUTE(C$1,"성장단계","")&amp;"단계오프셋",ChapterTable!$S:$T,2,0))/ChapterTable!$Q$23)),
MAX(0,INT(($B241+ChapterTable!$S$26+VLOOKUP(SUBSTITUTE(C$1,"성장단계","")&amp;"보스단계오프셋",ChapterTable!$S:$T,2,0))/ChapterTable!$S$23)))</f>
        <v>0</v>
      </c>
      <c r="D241">
        <f>IF(OR($L241=TRUE,$A241=0,MOD($A241,ChapterTable!$S$20)&lt;&gt;0),
MAX(0,INT(($B241+ChapterTable!$Q$26+VLOOKUP(SUBSTITUTE(D$1,"성장단계","")&amp;"단계오프셋",ChapterTable!$S:$T,2,0))/ChapterTable!$Q$23)),
MAX(0,INT(($B241+ChapterTable!$S$26+VLOOKUP(SUBSTITUTE(D$1,"성장단계","")&amp;"보스단계오프셋",ChapterTable!$S:$T,2,0))/ChapterTable!$S$23)))</f>
        <v>0</v>
      </c>
      <c r="E241" s="1">
        <f ca="1">IF(AND($A241=0,$B241=1),
    VLOOKUP(1,ChapterTable!$1:$1048576,MATCH("최종"&amp;SUBSTITUTE(SUBSTITUTE(E$1,"standard",""),"|Float",""),ChapterTable!$1:$1,0),0)*ChapterTable!$Q$17,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VLOOKUP($A241-ChapterTable!$Q$11,ChapterTable!$1:$1048576,MATCH("최종"&amp;SUBSTITUTE(SUBSTITUTE(E$1,"standard",""),"|Float",""),ChapterTable!$1:$1,0),0)*ChapterTable!$Q$14
    ),
  OFFSET(E241,-$B241+IF($L241,1,0),0)*
    (VLOOKUP(SUBSTITUTE(SUBSTITUTE(E$1,"standard",""),"|Float","")&amp;"인게임누적곱배수",ChapterTable!$S:$T,2,0)^C241
    +VLOOKUP(SUBSTITUTE(SUBSTITUTE(E$1,"standard",""),"|Float","")&amp;"인게임누적합배수",ChapterTable!$S:$T,2,0)*C241)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VLOOKUP(1,ChapterTable!$1:$1048576,MATCH("최종"&amp;SUBSTITUTE(SUBSTITUTE(F$1,"standard",""),"|Float",""),ChapterTable!$1:$1,0),0)*ChapterTable!$Q$17,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VLOOKUP($A241-ChapterTable!$Q$11,ChapterTable!$1:$1048576,MATCH("최종"&amp;SUBSTITUTE(SUBSTITUTE(F$1,"standard",""),"|Float",""),ChapterTable!$1:$1,0),0)*ChapterTable!$Q$14
    ),
  OFFSET(F241,-$B241+IF($L241,1,0),0)*
    (VLOOKUP(SUBSTITUTE(SUBSTITUTE(F$1,"standard",""),"|Float","")&amp;"인게임누적곱배수",ChapterTable!$S:$T,2,0)^D241
    +VLOOKUP(SUBSTITUTE(SUBSTITUTE(F$1,"standard",""),"|Float","")&amp;"인게임누적합배수",ChapterTable!$S:$T,2,0)*D241)
  )
  )
  )
)</f>
        <v>506.25</v>
      </c>
      <c r="G241" t="s">
        <v>76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9.8000000000000007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IF(OR($L242=TRUE,$A242=0,MOD($A242,ChapterTable!$S$20)&lt;&gt;0),
MAX(0,INT(($B242+ChapterTable!$Q$26+VLOOKUP(SUBSTITUTE(C$1,"성장단계","")&amp;"단계오프셋",ChapterTable!$S:$T,2,0))/ChapterTable!$Q$23)),
MAX(0,INT(($B242+ChapterTable!$S$26+VLOOKUP(SUBSTITUTE(C$1,"성장단계","")&amp;"보스단계오프셋",ChapterTable!$S:$T,2,0))/ChapterTable!$S$23)))</f>
        <v>0</v>
      </c>
      <c r="D242">
        <f>IF(OR($L242=TRUE,$A242=0,MOD($A242,ChapterTable!$S$20)&lt;&gt;0),
MAX(0,INT(($B242+ChapterTable!$Q$26+VLOOKUP(SUBSTITUTE(D$1,"성장단계","")&amp;"단계오프셋",ChapterTable!$S:$T,2,0))/ChapterTable!$Q$23)),
MAX(0,INT(($B242+ChapterTable!$S$26+VLOOKUP(SUBSTITUTE(D$1,"성장단계","")&amp;"보스단계오프셋",ChapterTable!$S:$T,2,0))/ChapterTable!$S$23)))</f>
        <v>0</v>
      </c>
      <c r="E242" s="1">
        <f ca="1">IF(AND($A242=0,$B242=1),
    VLOOKUP(1,ChapterTable!$1:$1048576,MATCH("최종"&amp;SUBSTITUTE(SUBSTITUTE(E$1,"standard",""),"|Float",""),ChapterTable!$1:$1,0),0)*ChapterTable!$Q$17,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VLOOKUP($A242-ChapterTable!$Q$11,ChapterTable!$1:$1048576,MATCH("최종"&amp;SUBSTITUTE(SUBSTITUTE(E$1,"standard",""),"|Float",""),ChapterTable!$1:$1,0),0)*ChapterTable!$Q$14
    ),
  OFFSET(E242,-$B242+IF($L242,1,0),0)*
    (VLOOKUP(SUBSTITUTE(SUBSTITUTE(E$1,"standard",""),"|Float","")&amp;"인게임누적곱배수",ChapterTable!$S:$T,2,0)^C242
    +VLOOKUP(SUBSTITUTE(SUBSTITUTE(E$1,"standard",""),"|Float","")&amp;"인게임누적합배수",ChapterTable!$S:$T,2,0)*C242)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VLOOKUP(1,ChapterTable!$1:$1048576,MATCH("최종"&amp;SUBSTITUTE(SUBSTITUTE(F$1,"standard",""),"|Float",""),ChapterTable!$1:$1,0),0)*ChapterTable!$Q$17,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VLOOKUP($A242-ChapterTable!$Q$11,ChapterTable!$1:$1048576,MATCH("최종"&amp;SUBSTITUTE(SUBSTITUTE(F$1,"standard",""),"|Float",""),ChapterTable!$1:$1,0),0)*ChapterTable!$Q$14
    ),
  OFFSET(F242,-$B242+IF($L242,1,0),0)*
    (VLOOKUP(SUBSTITUTE(SUBSTITUTE(F$1,"standard",""),"|Float","")&amp;"인게임누적곱배수",ChapterTable!$S:$T,2,0)^D242
    +VLOOKUP(SUBSTITUTE(SUBSTITUTE(F$1,"standard",""),"|Float","")&amp;"인게임누적합배수",ChapterTable!$S:$T,2,0)*D242)
  )
  )
  )
)</f>
        <v>506.25</v>
      </c>
      <c r="G242" t="s">
        <v>76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9.8000000000000007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IF(OR($L243=TRUE,$A243=0,MOD($A243,ChapterTable!$S$20)&lt;&gt;0),
MAX(0,INT(($B243+ChapterTable!$Q$26+VLOOKUP(SUBSTITUTE(C$1,"성장단계","")&amp;"단계오프셋",ChapterTable!$S:$T,2,0))/ChapterTable!$Q$23)),
MAX(0,INT(($B243+ChapterTable!$S$26+VLOOKUP(SUBSTITUTE(C$1,"성장단계","")&amp;"보스단계오프셋",ChapterTable!$S:$T,2,0))/ChapterTable!$S$23)))</f>
        <v>1</v>
      </c>
      <c r="D243">
        <f>IF(OR($L243=TRUE,$A243=0,MOD($A243,ChapterTable!$S$20)&lt;&gt;0),
MAX(0,INT(($B243+ChapterTable!$Q$26+VLOOKUP(SUBSTITUTE(D$1,"성장단계","")&amp;"단계오프셋",ChapterTable!$S:$T,2,0))/ChapterTable!$Q$23)),
MAX(0,INT(($B243+ChapterTable!$S$26+VLOOKUP(SUBSTITUTE(D$1,"성장단계","")&amp;"보스단계오프셋",ChapterTable!$S:$T,2,0))/ChapterTable!$S$23)))</f>
        <v>0</v>
      </c>
      <c r="E243" s="1">
        <f ca="1">IF(AND($A243=0,$B243=1),
    VLOOKUP(1,ChapterTable!$1:$1048576,MATCH("최종"&amp;SUBSTITUTE(SUBSTITUTE(E$1,"standard",""),"|Float",""),ChapterTable!$1:$1,0),0)*ChapterTable!$Q$17,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VLOOKUP($A243-ChapterTable!$Q$11,ChapterTable!$1:$1048576,MATCH("최종"&amp;SUBSTITUTE(SUBSTITUTE(E$1,"standard",""),"|Float",""),ChapterTable!$1:$1,0),0)*ChapterTable!$Q$14
    ),
  OFFSET(E243,-$B243+IF($L243,1,0),0)*
    (VLOOKUP(SUBSTITUTE(SUBSTITUTE(E$1,"standard",""),"|Float","")&amp;"인게임누적곱배수",ChapterTable!$S:$T,2,0)^C243
    +VLOOKUP(SUBSTITUTE(SUBSTITUTE(E$1,"standard",""),"|Float","")&amp;"인게임누적합배수",ChapterTable!$S:$T,2,0)*C243)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VLOOKUP(1,ChapterTable!$1:$1048576,MATCH("최종"&amp;SUBSTITUTE(SUBSTITUTE(F$1,"standard",""),"|Float",""),ChapterTable!$1:$1,0),0)*ChapterTable!$Q$17,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VLOOKUP($A243-ChapterTable!$Q$11,ChapterTable!$1:$1048576,MATCH("최종"&amp;SUBSTITUTE(SUBSTITUTE(F$1,"standard",""),"|Float",""),ChapterTable!$1:$1,0),0)*ChapterTable!$Q$14
    ),
  OFFSET(F243,-$B243+IF($L243,1,0),0)*
    (VLOOKUP(SUBSTITUTE(SUBSTITUTE(F$1,"standard",""),"|Float","")&amp;"인게임누적곱배수",ChapterTable!$S:$T,2,0)^D243
    +VLOOKUP(SUBSTITUTE(SUBSTITUTE(F$1,"standard",""),"|Float","")&amp;"인게임누적합배수",ChapterTable!$S:$T,2,0)*D243)
  )
  )
  )
)</f>
        <v>506.25</v>
      </c>
      <c r="G243" t="s">
        <v>76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9.8000000000000007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IF(OR($L244=TRUE,$A244=0,MOD($A244,ChapterTable!$S$20)&lt;&gt;0),
MAX(0,INT(($B244+ChapterTable!$Q$26+VLOOKUP(SUBSTITUTE(C$1,"성장단계","")&amp;"단계오프셋",ChapterTable!$S:$T,2,0))/ChapterTable!$Q$23)),
MAX(0,INT(($B244+ChapterTable!$S$26+VLOOKUP(SUBSTITUTE(C$1,"성장단계","")&amp;"보스단계오프셋",ChapterTable!$S:$T,2,0))/ChapterTable!$S$23)))</f>
        <v>1</v>
      </c>
      <c r="D244">
        <f>IF(OR($L244=TRUE,$A244=0,MOD($A244,ChapterTable!$S$20)&lt;&gt;0),
MAX(0,INT(($B244+ChapterTable!$Q$26+VLOOKUP(SUBSTITUTE(D$1,"성장단계","")&amp;"단계오프셋",ChapterTable!$S:$T,2,0))/ChapterTable!$Q$23)),
MAX(0,INT(($B244+ChapterTable!$S$26+VLOOKUP(SUBSTITUTE(D$1,"성장단계","")&amp;"보스단계오프셋",ChapterTable!$S:$T,2,0))/ChapterTable!$S$23)))</f>
        <v>0</v>
      </c>
      <c r="E244" s="1">
        <f ca="1">IF(AND($A244=0,$B244=1),
    VLOOKUP(1,ChapterTable!$1:$1048576,MATCH("최종"&amp;SUBSTITUTE(SUBSTITUTE(E$1,"standard",""),"|Float",""),ChapterTable!$1:$1,0),0)*ChapterTable!$Q$17,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VLOOKUP($A244-ChapterTable!$Q$11,ChapterTable!$1:$1048576,MATCH("최종"&amp;SUBSTITUTE(SUBSTITUTE(E$1,"standard",""),"|Float",""),ChapterTable!$1:$1,0),0)*ChapterTable!$Q$14
    ),
  OFFSET(E244,-$B244+IF($L244,1,0),0)*
    (VLOOKUP(SUBSTITUTE(SUBSTITUTE(E$1,"standard",""),"|Float","")&amp;"인게임누적곱배수",ChapterTable!$S:$T,2,0)^C244
    +VLOOKUP(SUBSTITUTE(SUBSTITUTE(E$1,"standard",""),"|Float","")&amp;"인게임누적합배수",ChapterTable!$S:$T,2,0)*C244)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VLOOKUP(1,ChapterTable!$1:$1048576,MATCH("최종"&amp;SUBSTITUTE(SUBSTITUTE(F$1,"standard",""),"|Float",""),ChapterTable!$1:$1,0),0)*ChapterTable!$Q$17,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VLOOKUP($A244-ChapterTable!$Q$11,ChapterTable!$1:$1048576,MATCH("최종"&amp;SUBSTITUTE(SUBSTITUTE(F$1,"standard",""),"|Float",""),ChapterTable!$1:$1,0),0)*ChapterTable!$Q$14
    ),
  OFFSET(F244,-$B244+IF($L244,1,0),0)*
    (VLOOKUP(SUBSTITUTE(SUBSTITUTE(F$1,"standard",""),"|Float","")&amp;"인게임누적곱배수",ChapterTable!$S:$T,2,0)^D244
    +VLOOKUP(SUBSTITUTE(SUBSTITUTE(F$1,"standard",""),"|Float","")&amp;"인게임누적합배수",ChapterTable!$S:$T,2,0)*D244)
  )
  )
  )
)</f>
        <v>506.25</v>
      </c>
      <c r="G244" t="s">
        <v>76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9.8000000000000007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IF(OR($L245=TRUE,$A245=0,MOD($A245,ChapterTable!$S$20)&lt;&gt;0),
MAX(0,INT(($B245+ChapterTable!$Q$26+VLOOKUP(SUBSTITUTE(C$1,"성장단계","")&amp;"단계오프셋",ChapterTable!$S:$T,2,0))/ChapterTable!$Q$23)),
MAX(0,INT(($B245+ChapterTable!$S$26+VLOOKUP(SUBSTITUTE(C$1,"성장단계","")&amp;"보스단계오프셋",ChapterTable!$S:$T,2,0))/ChapterTable!$S$23)))</f>
        <v>1</v>
      </c>
      <c r="D245">
        <f>IF(OR($L245=TRUE,$A245=0,MOD($A245,ChapterTable!$S$20)&lt;&gt;0),
MAX(0,INT(($B245+ChapterTable!$Q$26+VLOOKUP(SUBSTITUTE(D$1,"성장단계","")&amp;"단계오프셋",ChapterTable!$S:$T,2,0))/ChapterTable!$Q$23)),
MAX(0,INT(($B245+ChapterTable!$S$26+VLOOKUP(SUBSTITUTE(D$1,"성장단계","")&amp;"보스단계오프셋",ChapterTable!$S:$T,2,0))/ChapterTable!$S$23)))</f>
        <v>0</v>
      </c>
      <c r="E245" s="1">
        <f ca="1">IF(AND($A245=0,$B245=1),
    VLOOKUP(1,ChapterTable!$1:$1048576,MATCH("최종"&amp;SUBSTITUTE(SUBSTITUTE(E$1,"standard",""),"|Float",""),ChapterTable!$1:$1,0),0)*ChapterTable!$Q$17,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VLOOKUP($A245-ChapterTable!$Q$11,ChapterTable!$1:$1048576,MATCH("최종"&amp;SUBSTITUTE(SUBSTITUTE(E$1,"standard",""),"|Float",""),ChapterTable!$1:$1,0),0)*ChapterTable!$Q$14
    ),
  OFFSET(E245,-$B245+IF($L245,1,0),0)*
    (VLOOKUP(SUBSTITUTE(SUBSTITUTE(E$1,"standard",""),"|Float","")&amp;"인게임누적곱배수",ChapterTable!$S:$T,2,0)^C245
    +VLOOKUP(SUBSTITUTE(SUBSTITUTE(E$1,"standard",""),"|Float","")&amp;"인게임누적합배수",ChapterTable!$S:$T,2,0)*C245)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VLOOKUP(1,ChapterTable!$1:$1048576,MATCH("최종"&amp;SUBSTITUTE(SUBSTITUTE(F$1,"standard",""),"|Float",""),ChapterTable!$1:$1,0),0)*ChapterTable!$Q$17,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VLOOKUP($A245-ChapterTable!$Q$11,ChapterTable!$1:$1048576,MATCH("최종"&amp;SUBSTITUTE(SUBSTITUTE(F$1,"standard",""),"|Float",""),ChapterTable!$1:$1,0),0)*ChapterTable!$Q$14
    ),
  OFFSET(F245,-$B245+IF($L245,1,0),0)*
    (VLOOKUP(SUBSTITUTE(SUBSTITUTE(F$1,"standard",""),"|Float","")&amp;"인게임누적곱배수",ChapterTable!$S:$T,2,0)^D245
    +VLOOKUP(SUBSTITUTE(SUBSTITUTE(F$1,"standard",""),"|Float","")&amp;"인게임누적합배수",ChapterTable!$S:$T,2,0)*D245)
  )
  )
  )
)</f>
        <v>506.25</v>
      </c>
      <c r="G245" t="s">
        <v>76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9.8000000000000007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IF(OR($L246=TRUE,$A246=0,MOD($A246,ChapterTable!$S$20)&lt;&gt;0),
MAX(0,INT(($B246+ChapterTable!$Q$26+VLOOKUP(SUBSTITUTE(C$1,"성장단계","")&amp;"단계오프셋",ChapterTable!$S:$T,2,0))/ChapterTable!$Q$23)),
MAX(0,INT(($B246+ChapterTable!$S$26+VLOOKUP(SUBSTITUTE(C$1,"성장단계","")&amp;"보스단계오프셋",ChapterTable!$S:$T,2,0))/ChapterTable!$S$23)))</f>
        <v>1</v>
      </c>
      <c r="D246">
        <f>IF(OR($L246=TRUE,$A246=0,MOD($A246,ChapterTable!$S$20)&lt;&gt;0),
MAX(0,INT(($B246+ChapterTable!$Q$26+VLOOKUP(SUBSTITUTE(D$1,"성장단계","")&amp;"단계오프셋",ChapterTable!$S:$T,2,0))/ChapterTable!$Q$23)),
MAX(0,INT(($B246+ChapterTable!$S$26+VLOOKUP(SUBSTITUTE(D$1,"성장단계","")&amp;"보스단계오프셋",ChapterTable!$S:$T,2,0))/ChapterTable!$S$23)))</f>
        <v>0</v>
      </c>
      <c r="E246" s="1">
        <f ca="1">IF(AND($A246=0,$B246=1),
    VLOOKUP(1,ChapterTable!$1:$1048576,MATCH("최종"&amp;SUBSTITUTE(SUBSTITUTE(E$1,"standard",""),"|Float",""),ChapterTable!$1:$1,0),0)*ChapterTable!$Q$17,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VLOOKUP($A246-ChapterTable!$Q$11,ChapterTable!$1:$1048576,MATCH("최종"&amp;SUBSTITUTE(SUBSTITUTE(E$1,"standard",""),"|Float",""),ChapterTable!$1:$1,0),0)*ChapterTable!$Q$14
    ),
  OFFSET(E246,-$B246+IF($L246,1,0),0)*
    (VLOOKUP(SUBSTITUTE(SUBSTITUTE(E$1,"standard",""),"|Float","")&amp;"인게임누적곱배수",ChapterTable!$S:$T,2,0)^C246
    +VLOOKUP(SUBSTITUTE(SUBSTITUTE(E$1,"standard",""),"|Float","")&amp;"인게임누적합배수",ChapterTable!$S:$T,2,0)*C246)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VLOOKUP(1,ChapterTable!$1:$1048576,MATCH("최종"&amp;SUBSTITUTE(SUBSTITUTE(F$1,"standard",""),"|Float",""),ChapterTable!$1:$1,0),0)*ChapterTable!$Q$17,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VLOOKUP($A246-ChapterTable!$Q$11,ChapterTable!$1:$1048576,MATCH("최종"&amp;SUBSTITUTE(SUBSTITUTE(F$1,"standard",""),"|Float",""),ChapterTable!$1:$1,0),0)*ChapterTable!$Q$14
    ),
  OFFSET(F246,-$B246+IF($L246,1,0),0)*
    (VLOOKUP(SUBSTITUTE(SUBSTITUTE(F$1,"standard",""),"|Float","")&amp;"인게임누적곱배수",ChapterTable!$S:$T,2,0)^D246
    +VLOOKUP(SUBSTITUTE(SUBSTITUTE(F$1,"standard",""),"|Float","")&amp;"인게임누적합배수",ChapterTable!$S:$T,2,0)*D246)
  )
  )
  )
)</f>
        <v>506.25</v>
      </c>
      <c r="G246" t="s">
        <v>76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9.8000000000000007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IF(OR($L247=TRUE,$A247=0,MOD($A247,ChapterTable!$S$20)&lt;&gt;0),
MAX(0,INT(($B247+ChapterTable!$Q$26+VLOOKUP(SUBSTITUTE(C$1,"성장단계","")&amp;"단계오프셋",ChapterTable!$S:$T,2,0))/ChapterTable!$Q$23)),
MAX(0,INT(($B247+ChapterTable!$S$26+VLOOKUP(SUBSTITUTE(C$1,"성장단계","")&amp;"보스단계오프셋",ChapterTable!$S:$T,2,0))/ChapterTable!$S$23)))</f>
        <v>1</v>
      </c>
      <c r="D247">
        <f>IF(OR($L247=TRUE,$A247=0,MOD($A247,ChapterTable!$S$20)&lt;&gt;0),
MAX(0,INT(($B247+ChapterTable!$Q$26+VLOOKUP(SUBSTITUTE(D$1,"성장단계","")&amp;"단계오프셋",ChapterTable!$S:$T,2,0))/ChapterTable!$Q$23)),
MAX(0,INT(($B247+ChapterTable!$S$26+VLOOKUP(SUBSTITUTE(D$1,"성장단계","")&amp;"보스단계오프셋",ChapterTable!$S:$T,2,0))/ChapterTable!$S$23)))</f>
        <v>0</v>
      </c>
      <c r="E247" s="1">
        <f ca="1">IF(AND($A247=0,$B247=1),
    VLOOKUP(1,ChapterTable!$1:$1048576,MATCH("최종"&amp;SUBSTITUTE(SUBSTITUTE(E$1,"standard",""),"|Float",""),ChapterTable!$1:$1,0),0)*ChapterTable!$Q$17,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VLOOKUP($A247-ChapterTable!$Q$11,ChapterTable!$1:$1048576,MATCH("최종"&amp;SUBSTITUTE(SUBSTITUTE(E$1,"standard",""),"|Float",""),ChapterTable!$1:$1,0),0)*ChapterTable!$Q$14
    ),
  OFFSET(E247,-$B247+IF($L247,1,0),0)*
    (VLOOKUP(SUBSTITUTE(SUBSTITUTE(E$1,"standard",""),"|Float","")&amp;"인게임누적곱배수",ChapterTable!$S:$T,2,0)^C247
    +VLOOKUP(SUBSTITUTE(SUBSTITUTE(E$1,"standard",""),"|Float","")&amp;"인게임누적합배수",ChapterTable!$S:$T,2,0)*C247)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VLOOKUP(1,ChapterTable!$1:$1048576,MATCH("최종"&amp;SUBSTITUTE(SUBSTITUTE(F$1,"standard",""),"|Float",""),ChapterTable!$1:$1,0),0)*ChapterTable!$Q$17,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VLOOKUP($A247-ChapterTable!$Q$11,ChapterTable!$1:$1048576,MATCH("최종"&amp;SUBSTITUTE(SUBSTITUTE(F$1,"standard",""),"|Float",""),ChapterTable!$1:$1,0),0)*ChapterTable!$Q$14
    ),
  OFFSET(F247,-$B247+IF($L247,1,0),0)*
    (VLOOKUP(SUBSTITUTE(SUBSTITUTE(F$1,"standard",""),"|Float","")&amp;"인게임누적곱배수",ChapterTable!$S:$T,2,0)^D247
    +VLOOKUP(SUBSTITUTE(SUBSTITUTE(F$1,"standard",""),"|Float","")&amp;"인게임누적합배수",ChapterTable!$S:$T,2,0)*D247)
  )
  )
  )
)</f>
        <v>506.25</v>
      </c>
      <c r="G247" t="s">
        <v>76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9.8000000000000007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IF(OR($L248=TRUE,$A248=0,MOD($A248,ChapterTable!$S$20)&lt;&gt;0),
MAX(0,INT(($B248+ChapterTable!$Q$26+VLOOKUP(SUBSTITUTE(C$1,"성장단계","")&amp;"단계오프셋",ChapterTable!$S:$T,2,0))/ChapterTable!$Q$23)),
MAX(0,INT(($B248+ChapterTable!$S$26+VLOOKUP(SUBSTITUTE(C$1,"성장단계","")&amp;"보스단계오프셋",ChapterTable!$S:$T,2,0))/ChapterTable!$S$23)))</f>
        <v>1</v>
      </c>
      <c r="D248">
        <f>IF(OR($L248=TRUE,$A248=0,MOD($A248,ChapterTable!$S$20)&lt;&gt;0),
MAX(0,INT(($B248+ChapterTable!$Q$26+VLOOKUP(SUBSTITUTE(D$1,"성장단계","")&amp;"단계오프셋",ChapterTable!$S:$T,2,0))/ChapterTable!$Q$23)),
MAX(0,INT(($B248+ChapterTable!$S$26+VLOOKUP(SUBSTITUTE(D$1,"성장단계","")&amp;"보스단계오프셋",ChapterTable!$S:$T,2,0))/ChapterTable!$S$23)))</f>
        <v>1</v>
      </c>
      <c r="E248" s="1">
        <f ca="1">IF(AND($A248=0,$B248=1),
    VLOOKUP(1,ChapterTable!$1:$1048576,MATCH("최종"&amp;SUBSTITUTE(SUBSTITUTE(E$1,"standard",""),"|Float",""),ChapterTable!$1:$1,0),0)*ChapterTable!$Q$17,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VLOOKUP($A248-ChapterTable!$Q$11,ChapterTable!$1:$1048576,MATCH("최종"&amp;SUBSTITUTE(SUBSTITUTE(E$1,"standard",""),"|Float",""),ChapterTable!$1:$1,0),0)*ChapterTable!$Q$14
    ),
  OFFSET(E248,-$B248+IF($L248,1,0),0)*
    (VLOOKUP(SUBSTITUTE(SUBSTITUTE(E$1,"standard",""),"|Float","")&amp;"인게임누적곱배수",ChapterTable!$S:$T,2,0)^C248
    +VLOOKUP(SUBSTITUTE(SUBSTITUTE(E$1,"standard",""),"|Float","")&amp;"인게임누적합배수",ChapterTable!$S:$T,2,0)*C248)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VLOOKUP(1,ChapterTable!$1:$1048576,MATCH("최종"&amp;SUBSTITUTE(SUBSTITUTE(F$1,"standard",""),"|Float",""),ChapterTable!$1:$1,0),0)*ChapterTable!$Q$17,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VLOOKUP($A248-ChapterTable!$Q$11,ChapterTable!$1:$1048576,MATCH("최종"&amp;SUBSTITUTE(SUBSTITUTE(F$1,"standard",""),"|Float",""),ChapterTable!$1:$1,0),0)*ChapterTable!$Q$14
    ),
  OFFSET(F248,-$B248+IF($L248,1,0),0)*
    (VLOOKUP(SUBSTITUTE(SUBSTITUTE(F$1,"standard",""),"|Float","")&amp;"인게임누적곱배수",ChapterTable!$S:$T,2,0)^D248
    +VLOOKUP(SUBSTITUTE(SUBSTITUTE(F$1,"standard",""),"|Float","")&amp;"인게임누적합배수",ChapterTable!$S:$T,2,0)*D248)
  )
  )
  )
)</f>
        <v>607.5</v>
      </c>
      <c r="G248" t="s">
        <v>76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9.8000000000000007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IF(OR($L249=TRUE,$A249=0,MOD($A249,ChapterTable!$S$20)&lt;&gt;0),
MAX(0,INT(($B249+ChapterTable!$Q$26+VLOOKUP(SUBSTITUTE(C$1,"성장단계","")&amp;"단계오프셋",ChapterTable!$S:$T,2,0))/ChapterTable!$Q$23)),
MAX(0,INT(($B249+ChapterTable!$S$26+VLOOKUP(SUBSTITUTE(C$1,"성장단계","")&amp;"보스단계오프셋",ChapterTable!$S:$T,2,0))/ChapterTable!$S$23)))</f>
        <v>1</v>
      </c>
      <c r="D249">
        <f>IF(OR($L249=TRUE,$A249=0,MOD($A249,ChapterTable!$S$20)&lt;&gt;0),
MAX(0,INT(($B249+ChapterTable!$Q$26+VLOOKUP(SUBSTITUTE(D$1,"성장단계","")&amp;"단계오프셋",ChapterTable!$S:$T,2,0))/ChapterTable!$Q$23)),
MAX(0,INT(($B249+ChapterTable!$S$26+VLOOKUP(SUBSTITUTE(D$1,"성장단계","")&amp;"보스단계오프셋",ChapterTable!$S:$T,2,0))/ChapterTable!$S$23)))</f>
        <v>1</v>
      </c>
      <c r="E249" s="1">
        <f ca="1">IF(AND($A249=0,$B249=1),
    VLOOKUP(1,ChapterTable!$1:$1048576,MATCH("최종"&amp;SUBSTITUTE(SUBSTITUTE(E$1,"standard",""),"|Float",""),ChapterTable!$1:$1,0),0)*ChapterTable!$Q$17,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VLOOKUP($A249-ChapterTable!$Q$11,ChapterTable!$1:$1048576,MATCH("최종"&amp;SUBSTITUTE(SUBSTITUTE(E$1,"standard",""),"|Float",""),ChapterTable!$1:$1,0),0)*ChapterTable!$Q$14
    ),
  OFFSET(E249,-$B249+IF($L249,1,0),0)*
    (VLOOKUP(SUBSTITUTE(SUBSTITUTE(E$1,"standard",""),"|Float","")&amp;"인게임누적곱배수",ChapterTable!$S:$T,2,0)^C249
    +VLOOKUP(SUBSTITUTE(SUBSTITUTE(E$1,"standard",""),"|Float","")&amp;"인게임누적합배수",ChapterTable!$S:$T,2,0)*C249)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VLOOKUP(1,ChapterTable!$1:$1048576,MATCH("최종"&amp;SUBSTITUTE(SUBSTITUTE(F$1,"standard",""),"|Float",""),ChapterTable!$1:$1,0),0)*ChapterTable!$Q$17,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VLOOKUP($A249-ChapterTable!$Q$11,ChapterTable!$1:$1048576,MATCH("최종"&amp;SUBSTITUTE(SUBSTITUTE(F$1,"standard",""),"|Float",""),ChapterTable!$1:$1,0),0)*ChapterTable!$Q$14
    ),
  OFFSET(F249,-$B249+IF($L249,1,0),0)*
    (VLOOKUP(SUBSTITUTE(SUBSTITUTE(F$1,"standard",""),"|Float","")&amp;"인게임누적곱배수",ChapterTable!$S:$T,2,0)^D249
    +VLOOKUP(SUBSTITUTE(SUBSTITUTE(F$1,"standard",""),"|Float","")&amp;"인게임누적합배수",ChapterTable!$S:$T,2,0)*D249)
  )
  )
  )
)</f>
        <v>607.5</v>
      </c>
      <c r="G249" t="s">
        <v>76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9.8000000000000007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IF(OR($L250=TRUE,$A250=0,MOD($A250,ChapterTable!$S$20)&lt;&gt;0),
MAX(0,INT(($B250+ChapterTable!$Q$26+VLOOKUP(SUBSTITUTE(C$1,"성장단계","")&amp;"단계오프셋",ChapterTable!$S:$T,2,0))/ChapterTable!$Q$23)),
MAX(0,INT(($B250+ChapterTable!$S$26+VLOOKUP(SUBSTITUTE(C$1,"성장단계","")&amp;"보스단계오프셋",ChapterTable!$S:$T,2,0))/ChapterTable!$S$23)))</f>
        <v>1</v>
      </c>
      <c r="D250">
        <f>IF(OR($L250=TRUE,$A250=0,MOD($A250,ChapterTable!$S$20)&lt;&gt;0),
MAX(0,INT(($B250+ChapterTable!$Q$26+VLOOKUP(SUBSTITUTE(D$1,"성장단계","")&amp;"단계오프셋",ChapterTable!$S:$T,2,0))/ChapterTable!$Q$23)),
MAX(0,INT(($B250+ChapterTable!$S$26+VLOOKUP(SUBSTITUTE(D$1,"성장단계","")&amp;"보스단계오프셋",ChapterTable!$S:$T,2,0))/ChapterTable!$S$23)))</f>
        <v>1</v>
      </c>
      <c r="E250" s="1">
        <f ca="1">IF(AND($A250=0,$B250=1),
    VLOOKUP(1,ChapterTable!$1:$1048576,MATCH("최종"&amp;SUBSTITUTE(SUBSTITUTE(E$1,"standard",""),"|Float",""),ChapterTable!$1:$1,0),0)*ChapterTable!$Q$17,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VLOOKUP($A250-ChapterTable!$Q$11,ChapterTable!$1:$1048576,MATCH("최종"&amp;SUBSTITUTE(SUBSTITUTE(E$1,"standard",""),"|Float",""),ChapterTable!$1:$1,0),0)*ChapterTable!$Q$14
    ),
  OFFSET(E250,-$B250+IF($L250,1,0),0)*
    (VLOOKUP(SUBSTITUTE(SUBSTITUTE(E$1,"standard",""),"|Float","")&amp;"인게임누적곱배수",ChapterTable!$S:$T,2,0)^C250
    +VLOOKUP(SUBSTITUTE(SUBSTITUTE(E$1,"standard",""),"|Float","")&amp;"인게임누적합배수",ChapterTable!$S:$T,2,0)*C250)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VLOOKUP(1,ChapterTable!$1:$1048576,MATCH("최종"&amp;SUBSTITUTE(SUBSTITUTE(F$1,"standard",""),"|Float",""),ChapterTable!$1:$1,0),0)*ChapterTable!$Q$17,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VLOOKUP($A250-ChapterTable!$Q$11,ChapterTable!$1:$1048576,MATCH("최종"&amp;SUBSTITUTE(SUBSTITUTE(F$1,"standard",""),"|Float",""),ChapterTable!$1:$1,0),0)*ChapterTable!$Q$14
    ),
  OFFSET(F250,-$B250+IF($L250,1,0),0)*
    (VLOOKUP(SUBSTITUTE(SUBSTITUTE(F$1,"standard",""),"|Float","")&amp;"인게임누적곱배수",ChapterTable!$S:$T,2,0)^D250
    +VLOOKUP(SUBSTITUTE(SUBSTITUTE(F$1,"standard",""),"|Float","")&amp;"인게임누적합배수",ChapterTable!$S:$T,2,0)*D250)
  )
  )
  )
)</f>
        <v>607.5</v>
      </c>
      <c r="G250" t="s">
        <v>76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9.8000000000000007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IF(OR($L251=TRUE,$A251=0,MOD($A251,ChapterTable!$S$20)&lt;&gt;0),
MAX(0,INT(($B251+ChapterTable!$Q$26+VLOOKUP(SUBSTITUTE(C$1,"성장단계","")&amp;"단계오프셋",ChapterTable!$S:$T,2,0))/ChapterTable!$Q$23)),
MAX(0,INT(($B251+ChapterTable!$S$26+VLOOKUP(SUBSTITUTE(C$1,"성장단계","")&amp;"보스단계오프셋",ChapterTable!$S:$T,2,0))/ChapterTable!$S$23)))</f>
        <v>1</v>
      </c>
      <c r="D251">
        <f>IF(OR($L251=TRUE,$A251=0,MOD($A251,ChapterTable!$S$20)&lt;&gt;0),
MAX(0,INT(($B251+ChapterTable!$Q$26+VLOOKUP(SUBSTITUTE(D$1,"성장단계","")&amp;"단계오프셋",ChapterTable!$S:$T,2,0))/ChapterTable!$Q$23)),
MAX(0,INT(($B251+ChapterTable!$S$26+VLOOKUP(SUBSTITUTE(D$1,"성장단계","")&amp;"보스단계오프셋",ChapterTable!$S:$T,2,0))/ChapterTable!$S$23)))</f>
        <v>1</v>
      </c>
      <c r="E251" s="1">
        <f ca="1">IF(AND($A251=0,$B251=1),
    VLOOKUP(1,ChapterTable!$1:$1048576,MATCH("최종"&amp;SUBSTITUTE(SUBSTITUTE(E$1,"standard",""),"|Float",""),ChapterTable!$1:$1,0),0)*ChapterTable!$Q$17,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VLOOKUP($A251-ChapterTable!$Q$11,ChapterTable!$1:$1048576,MATCH("최종"&amp;SUBSTITUTE(SUBSTITUTE(E$1,"standard",""),"|Float",""),ChapterTable!$1:$1,0),0)*ChapterTable!$Q$14
    ),
  OFFSET(E251,-$B251+IF($L251,1,0),0)*
    (VLOOKUP(SUBSTITUTE(SUBSTITUTE(E$1,"standard",""),"|Float","")&amp;"인게임누적곱배수",ChapterTable!$S:$T,2,0)^C251
    +VLOOKUP(SUBSTITUTE(SUBSTITUTE(E$1,"standard",""),"|Float","")&amp;"인게임누적합배수",ChapterTable!$S:$T,2,0)*C251)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VLOOKUP(1,ChapterTable!$1:$1048576,MATCH("최종"&amp;SUBSTITUTE(SUBSTITUTE(F$1,"standard",""),"|Float",""),ChapterTable!$1:$1,0),0)*ChapterTable!$Q$17,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VLOOKUP($A251-ChapterTable!$Q$11,ChapterTable!$1:$1048576,MATCH("최종"&amp;SUBSTITUTE(SUBSTITUTE(F$1,"standard",""),"|Float",""),ChapterTable!$1:$1,0),0)*ChapterTable!$Q$14
    ),
  OFFSET(F251,-$B251+IF($L251,1,0),0)*
    (VLOOKUP(SUBSTITUTE(SUBSTITUTE(F$1,"standard",""),"|Float","")&amp;"인게임누적곱배수",ChapterTable!$S:$T,2,0)^D251
    +VLOOKUP(SUBSTITUTE(SUBSTITUTE(F$1,"standard",""),"|Float","")&amp;"인게임누적합배수",ChapterTable!$S:$T,2,0)*D251)
  )
  )
  )
)</f>
        <v>607.5</v>
      </c>
      <c r="G251" t="s">
        <v>76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9.8000000000000007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IF(OR($L252=TRUE,$A252=0,MOD($A252,ChapterTable!$S$20)&lt;&gt;0),
MAX(0,INT(($B252+ChapterTable!$Q$26+VLOOKUP(SUBSTITUTE(C$1,"성장단계","")&amp;"단계오프셋",ChapterTable!$S:$T,2,0))/ChapterTable!$Q$23)),
MAX(0,INT(($B252+ChapterTable!$S$26+VLOOKUP(SUBSTITUTE(C$1,"성장단계","")&amp;"보스단계오프셋",ChapterTable!$S:$T,2,0))/ChapterTable!$S$23)))</f>
        <v>1</v>
      </c>
      <c r="D252">
        <f>IF(OR($L252=TRUE,$A252=0,MOD($A252,ChapterTable!$S$20)&lt;&gt;0),
MAX(0,INT(($B252+ChapterTable!$Q$26+VLOOKUP(SUBSTITUTE(D$1,"성장단계","")&amp;"단계오프셋",ChapterTable!$S:$T,2,0))/ChapterTable!$Q$23)),
MAX(0,INT(($B252+ChapterTable!$S$26+VLOOKUP(SUBSTITUTE(D$1,"성장단계","")&amp;"보스단계오프셋",ChapterTable!$S:$T,2,0))/ChapterTable!$S$23)))</f>
        <v>1</v>
      </c>
      <c r="E252" s="1">
        <f ca="1">IF(AND($A252=0,$B252=1),
    VLOOKUP(1,ChapterTable!$1:$1048576,MATCH("최종"&amp;SUBSTITUTE(SUBSTITUTE(E$1,"standard",""),"|Float",""),ChapterTable!$1:$1,0),0)*ChapterTable!$Q$17,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VLOOKUP($A252-ChapterTable!$Q$11,ChapterTable!$1:$1048576,MATCH("최종"&amp;SUBSTITUTE(SUBSTITUTE(E$1,"standard",""),"|Float",""),ChapterTable!$1:$1,0),0)*ChapterTable!$Q$14
    ),
  OFFSET(E252,-$B252+IF($L252,1,0),0)*
    (VLOOKUP(SUBSTITUTE(SUBSTITUTE(E$1,"standard",""),"|Float","")&amp;"인게임누적곱배수",ChapterTable!$S:$T,2,0)^C252
    +VLOOKUP(SUBSTITUTE(SUBSTITUTE(E$1,"standard",""),"|Float","")&amp;"인게임누적합배수",ChapterTable!$S:$T,2,0)*C252)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VLOOKUP(1,ChapterTable!$1:$1048576,MATCH("최종"&amp;SUBSTITUTE(SUBSTITUTE(F$1,"standard",""),"|Float",""),ChapterTable!$1:$1,0),0)*ChapterTable!$Q$17,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VLOOKUP($A252-ChapterTable!$Q$11,ChapterTable!$1:$1048576,MATCH("최종"&amp;SUBSTITUTE(SUBSTITUTE(F$1,"standard",""),"|Float",""),ChapterTable!$1:$1,0),0)*ChapterTable!$Q$14
    ),
  OFFSET(F252,-$B252+IF($L252,1,0),0)*
    (VLOOKUP(SUBSTITUTE(SUBSTITUTE(F$1,"standard",""),"|Float","")&amp;"인게임누적곱배수",ChapterTable!$S:$T,2,0)^D252
    +VLOOKUP(SUBSTITUTE(SUBSTITUTE(F$1,"standard",""),"|Float","")&amp;"인게임누적합배수",ChapterTable!$S:$T,2,0)*D252)
  )
  )
  )
)</f>
        <v>607.5</v>
      </c>
      <c r="G252" t="s">
        <v>76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9.8000000000000007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IF(OR($L253=TRUE,$A253=0,MOD($A253,ChapterTable!$S$20)&lt;&gt;0),
MAX(0,INT(($B253+ChapterTable!$Q$26+VLOOKUP(SUBSTITUTE(C$1,"성장단계","")&amp;"단계오프셋",ChapterTable!$S:$T,2,0))/ChapterTable!$Q$23)),
MAX(0,INT(($B253+ChapterTable!$S$26+VLOOKUP(SUBSTITUTE(C$1,"성장단계","")&amp;"보스단계오프셋",ChapterTable!$S:$T,2,0))/ChapterTable!$S$23)))</f>
        <v>2</v>
      </c>
      <c r="D253">
        <f>IF(OR($L253=TRUE,$A253=0,MOD($A253,ChapterTable!$S$20)&lt;&gt;0),
MAX(0,INT(($B253+ChapterTable!$Q$26+VLOOKUP(SUBSTITUTE(D$1,"성장단계","")&amp;"단계오프셋",ChapterTable!$S:$T,2,0))/ChapterTable!$Q$23)),
MAX(0,INT(($B253+ChapterTable!$S$26+VLOOKUP(SUBSTITUTE(D$1,"성장단계","")&amp;"보스단계오프셋",ChapterTable!$S:$T,2,0))/ChapterTable!$S$23)))</f>
        <v>1</v>
      </c>
      <c r="E253" s="1">
        <f ca="1">IF(AND($A253=0,$B253=1),
    VLOOKUP(1,ChapterTable!$1:$1048576,MATCH("최종"&amp;SUBSTITUTE(SUBSTITUTE(E$1,"standard",""),"|Float",""),ChapterTable!$1:$1,0),0)*ChapterTable!$Q$17,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VLOOKUP($A253-ChapterTable!$Q$11,ChapterTable!$1:$1048576,MATCH("최종"&amp;SUBSTITUTE(SUBSTITUTE(E$1,"standard",""),"|Float",""),ChapterTable!$1:$1,0),0)*ChapterTable!$Q$14
    ),
  OFFSET(E253,-$B253+IF($L253,1,0),0)*
    (VLOOKUP(SUBSTITUTE(SUBSTITUTE(E$1,"standard",""),"|Float","")&amp;"인게임누적곱배수",ChapterTable!$S:$T,2,0)^C253
    +VLOOKUP(SUBSTITUTE(SUBSTITUTE(E$1,"standard",""),"|Float","")&amp;"인게임누적합배수",ChapterTable!$S:$T,2,0)*C253)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VLOOKUP(1,ChapterTable!$1:$1048576,MATCH("최종"&amp;SUBSTITUTE(SUBSTITUTE(F$1,"standard",""),"|Float",""),ChapterTable!$1:$1,0),0)*ChapterTable!$Q$17,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VLOOKUP($A253-ChapterTable!$Q$11,ChapterTable!$1:$1048576,MATCH("최종"&amp;SUBSTITUTE(SUBSTITUTE(F$1,"standard",""),"|Float",""),ChapterTable!$1:$1,0),0)*ChapterTable!$Q$14
    ),
  OFFSET(F253,-$B253+IF($L253,1,0),0)*
    (VLOOKUP(SUBSTITUTE(SUBSTITUTE(F$1,"standard",""),"|Float","")&amp;"인게임누적곱배수",ChapterTable!$S:$T,2,0)^D253
    +VLOOKUP(SUBSTITUTE(SUBSTITUTE(F$1,"standard",""),"|Float","")&amp;"인게임누적합배수",ChapterTable!$S:$T,2,0)*D253)
  )
  )
  )
)</f>
        <v>607.5</v>
      </c>
      <c r="G253" t="s">
        <v>76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9.8000000000000007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IF(OR($L254=TRUE,$A254=0,MOD($A254,ChapterTable!$S$20)&lt;&gt;0),
MAX(0,INT(($B254+ChapterTable!$Q$26+VLOOKUP(SUBSTITUTE(C$1,"성장단계","")&amp;"단계오프셋",ChapterTable!$S:$T,2,0))/ChapterTable!$Q$23)),
MAX(0,INT(($B254+ChapterTable!$S$26+VLOOKUP(SUBSTITUTE(C$1,"성장단계","")&amp;"보스단계오프셋",ChapterTable!$S:$T,2,0))/ChapterTable!$S$23)))</f>
        <v>2</v>
      </c>
      <c r="D254">
        <f>IF(OR($L254=TRUE,$A254=0,MOD($A254,ChapterTable!$S$20)&lt;&gt;0),
MAX(0,INT(($B254+ChapterTable!$Q$26+VLOOKUP(SUBSTITUTE(D$1,"성장단계","")&amp;"단계오프셋",ChapterTable!$S:$T,2,0))/ChapterTable!$Q$23)),
MAX(0,INT(($B254+ChapterTable!$S$26+VLOOKUP(SUBSTITUTE(D$1,"성장단계","")&amp;"보스단계오프셋",ChapterTable!$S:$T,2,0))/ChapterTable!$S$23)))</f>
        <v>1</v>
      </c>
      <c r="E254" s="1">
        <f ca="1">IF(AND($A254=0,$B254=1),
    VLOOKUP(1,ChapterTable!$1:$1048576,MATCH("최종"&amp;SUBSTITUTE(SUBSTITUTE(E$1,"standard",""),"|Float",""),ChapterTable!$1:$1,0),0)*ChapterTable!$Q$17,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VLOOKUP($A254-ChapterTable!$Q$11,ChapterTable!$1:$1048576,MATCH("최종"&amp;SUBSTITUTE(SUBSTITUTE(E$1,"standard",""),"|Float",""),ChapterTable!$1:$1,0),0)*ChapterTable!$Q$14
    ),
  OFFSET(E254,-$B254+IF($L254,1,0),0)*
    (VLOOKUP(SUBSTITUTE(SUBSTITUTE(E$1,"standard",""),"|Float","")&amp;"인게임누적곱배수",ChapterTable!$S:$T,2,0)^C254
    +VLOOKUP(SUBSTITUTE(SUBSTITUTE(E$1,"standard",""),"|Float","")&amp;"인게임누적합배수",ChapterTable!$S:$T,2,0)*C254)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VLOOKUP(1,ChapterTable!$1:$1048576,MATCH("최종"&amp;SUBSTITUTE(SUBSTITUTE(F$1,"standard",""),"|Float",""),ChapterTable!$1:$1,0),0)*ChapterTable!$Q$17,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VLOOKUP($A254-ChapterTable!$Q$11,ChapterTable!$1:$1048576,MATCH("최종"&amp;SUBSTITUTE(SUBSTITUTE(F$1,"standard",""),"|Float",""),ChapterTable!$1:$1,0),0)*ChapterTable!$Q$14
    ),
  OFFSET(F254,-$B254+IF($L254,1,0),0)*
    (VLOOKUP(SUBSTITUTE(SUBSTITUTE(F$1,"standard",""),"|Float","")&amp;"인게임누적곱배수",ChapterTable!$S:$T,2,0)^D254
    +VLOOKUP(SUBSTITUTE(SUBSTITUTE(F$1,"standard",""),"|Float","")&amp;"인게임누적합배수",ChapterTable!$S:$T,2,0)*D254)
  )
  )
  )
)</f>
        <v>607.5</v>
      </c>
      <c r="G254" t="s">
        <v>76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9.8000000000000007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IF(OR($L255=TRUE,$A255=0,MOD($A255,ChapterTable!$S$20)&lt;&gt;0),
MAX(0,INT(($B255+ChapterTable!$Q$26+VLOOKUP(SUBSTITUTE(C$1,"성장단계","")&amp;"단계오프셋",ChapterTable!$S:$T,2,0))/ChapterTable!$Q$23)),
MAX(0,INT(($B255+ChapterTable!$S$26+VLOOKUP(SUBSTITUTE(C$1,"성장단계","")&amp;"보스단계오프셋",ChapterTable!$S:$T,2,0))/ChapterTable!$S$23)))</f>
        <v>2</v>
      </c>
      <c r="D255">
        <f>IF(OR($L255=TRUE,$A255=0,MOD($A255,ChapterTable!$S$20)&lt;&gt;0),
MAX(0,INT(($B255+ChapterTable!$Q$26+VLOOKUP(SUBSTITUTE(D$1,"성장단계","")&amp;"단계오프셋",ChapterTable!$S:$T,2,0))/ChapterTable!$Q$23)),
MAX(0,INT(($B255+ChapterTable!$S$26+VLOOKUP(SUBSTITUTE(D$1,"성장단계","")&amp;"보스단계오프셋",ChapterTable!$S:$T,2,0))/ChapterTable!$S$23)))</f>
        <v>1</v>
      </c>
      <c r="E255" s="1">
        <f ca="1">IF(AND($A255=0,$B255=1),
    VLOOKUP(1,ChapterTable!$1:$1048576,MATCH("최종"&amp;SUBSTITUTE(SUBSTITUTE(E$1,"standard",""),"|Float",""),ChapterTable!$1:$1,0),0)*ChapterTable!$Q$17,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VLOOKUP($A255-ChapterTable!$Q$11,ChapterTable!$1:$1048576,MATCH("최종"&amp;SUBSTITUTE(SUBSTITUTE(E$1,"standard",""),"|Float",""),ChapterTable!$1:$1,0),0)*ChapterTable!$Q$14
    ),
  OFFSET(E255,-$B255+IF($L255,1,0),0)*
    (VLOOKUP(SUBSTITUTE(SUBSTITUTE(E$1,"standard",""),"|Float","")&amp;"인게임누적곱배수",ChapterTable!$S:$T,2,0)^C255
    +VLOOKUP(SUBSTITUTE(SUBSTITUTE(E$1,"standard",""),"|Float","")&amp;"인게임누적합배수",ChapterTable!$S:$T,2,0)*C255)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VLOOKUP(1,ChapterTable!$1:$1048576,MATCH("최종"&amp;SUBSTITUTE(SUBSTITUTE(F$1,"standard",""),"|Float",""),ChapterTable!$1:$1,0),0)*ChapterTable!$Q$17,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VLOOKUP($A255-ChapterTable!$Q$11,ChapterTable!$1:$1048576,MATCH("최종"&amp;SUBSTITUTE(SUBSTITUTE(F$1,"standard",""),"|Float",""),ChapterTable!$1:$1,0),0)*ChapterTable!$Q$14
    ),
  OFFSET(F255,-$B255+IF($L255,1,0),0)*
    (VLOOKUP(SUBSTITUTE(SUBSTITUTE(F$1,"standard",""),"|Float","")&amp;"인게임누적곱배수",ChapterTable!$S:$T,2,0)^D255
    +VLOOKUP(SUBSTITUTE(SUBSTITUTE(F$1,"standard",""),"|Float","")&amp;"인게임누적합배수",ChapterTable!$S:$T,2,0)*D255)
  )
  )
  )
)</f>
        <v>607.5</v>
      </c>
      <c r="G255" t="s">
        <v>76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9.8000000000000007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IF(OR($L256=TRUE,$A256=0,MOD($A256,ChapterTable!$S$20)&lt;&gt;0),
MAX(0,INT(($B256+ChapterTable!$Q$26+VLOOKUP(SUBSTITUTE(C$1,"성장단계","")&amp;"단계오프셋",ChapterTable!$S:$T,2,0))/ChapterTable!$Q$23)),
MAX(0,INT(($B256+ChapterTable!$S$26+VLOOKUP(SUBSTITUTE(C$1,"성장단계","")&amp;"보스단계오프셋",ChapterTable!$S:$T,2,0))/ChapterTable!$S$23)))</f>
        <v>2</v>
      </c>
      <c r="D256">
        <f>IF(OR($L256=TRUE,$A256=0,MOD($A256,ChapterTable!$S$20)&lt;&gt;0),
MAX(0,INT(($B256+ChapterTable!$Q$26+VLOOKUP(SUBSTITUTE(D$1,"성장단계","")&amp;"단계오프셋",ChapterTable!$S:$T,2,0))/ChapterTable!$Q$23)),
MAX(0,INT(($B256+ChapterTable!$S$26+VLOOKUP(SUBSTITUTE(D$1,"성장단계","")&amp;"보스단계오프셋",ChapterTable!$S:$T,2,0))/ChapterTable!$S$23)))</f>
        <v>1</v>
      </c>
      <c r="E256" s="1">
        <f ca="1">IF(AND($A256=0,$B256=1),
    VLOOKUP(1,ChapterTable!$1:$1048576,MATCH("최종"&amp;SUBSTITUTE(SUBSTITUTE(E$1,"standard",""),"|Float",""),ChapterTable!$1:$1,0),0)*ChapterTable!$Q$17,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VLOOKUP($A256-ChapterTable!$Q$11,ChapterTable!$1:$1048576,MATCH("최종"&amp;SUBSTITUTE(SUBSTITUTE(E$1,"standard",""),"|Float",""),ChapterTable!$1:$1,0),0)*ChapterTable!$Q$14
    ),
  OFFSET(E256,-$B256+IF($L256,1,0),0)*
    (VLOOKUP(SUBSTITUTE(SUBSTITUTE(E$1,"standard",""),"|Float","")&amp;"인게임누적곱배수",ChapterTable!$S:$T,2,0)^C256
    +VLOOKUP(SUBSTITUTE(SUBSTITUTE(E$1,"standard",""),"|Float","")&amp;"인게임누적합배수",ChapterTable!$S:$T,2,0)*C256)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VLOOKUP(1,ChapterTable!$1:$1048576,MATCH("최종"&amp;SUBSTITUTE(SUBSTITUTE(F$1,"standard",""),"|Float",""),ChapterTable!$1:$1,0),0)*ChapterTable!$Q$17,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VLOOKUP($A256-ChapterTable!$Q$11,ChapterTable!$1:$1048576,MATCH("최종"&amp;SUBSTITUTE(SUBSTITUTE(F$1,"standard",""),"|Float",""),ChapterTable!$1:$1,0),0)*ChapterTable!$Q$14
    ),
  OFFSET(F256,-$B256+IF($L256,1,0),0)*
    (VLOOKUP(SUBSTITUTE(SUBSTITUTE(F$1,"standard",""),"|Float","")&amp;"인게임누적곱배수",ChapterTable!$S:$T,2,0)^D256
    +VLOOKUP(SUBSTITUTE(SUBSTITUTE(F$1,"standard",""),"|Float","")&amp;"인게임누적합배수",ChapterTable!$S:$T,2,0)*D256)
  )
  )
  )
)</f>
        <v>607.5</v>
      </c>
      <c r="G256" t="s">
        <v>76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9.8000000000000007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IF(OR($L257=TRUE,$A257=0,MOD($A257,ChapterTable!$S$20)&lt;&gt;0),
MAX(0,INT(($B257+ChapterTable!$Q$26+VLOOKUP(SUBSTITUTE(C$1,"성장단계","")&amp;"단계오프셋",ChapterTable!$S:$T,2,0))/ChapterTable!$Q$23)),
MAX(0,INT(($B257+ChapterTable!$S$26+VLOOKUP(SUBSTITUTE(C$1,"성장단계","")&amp;"보스단계오프셋",ChapterTable!$S:$T,2,0))/ChapterTable!$S$23)))</f>
        <v>2</v>
      </c>
      <c r="D257">
        <f>IF(OR($L257=TRUE,$A257=0,MOD($A257,ChapterTable!$S$20)&lt;&gt;0),
MAX(0,INT(($B257+ChapterTable!$Q$26+VLOOKUP(SUBSTITUTE(D$1,"성장단계","")&amp;"단계오프셋",ChapterTable!$S:$T,2,0))/ChapterTable!$Q$23)),
MAX(0,INT(($B257+ChapterTable!$S$26+VLOOKUP(SUBSTITUTE(D$1,"성장단계","")&amp;"보스단계오프셋",ChapterTable!$S:$T,2,0))/ChapterTable!$S$23)))</f>
        <v>1</v>
      </c>
      <c r="E257" s="1">
        <f ca="1">IF(AND($A257=0,$B257=1),
    VLOOKUP(1,ChapterTable!$1:$1048576,MATCH("최종"&amp;SUBSTITUTE(SUBSTITUTE(E$1,"standard",""),"|Float",""),ChapterTable!$1:$1,0),0)*ChapterTable!$Q$17,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VLOOKUP($A257-ChapterTable!$Q$11,ChapterTable!$1:$1048576,MATCH("최종"&amp;SUBSTITUTE(SUBSTITUTE(E$1,"standard",""),"|Float",""),ChapterTable!$1:$1,0),0)*ChapterTable!$Q$14
    ),
  OFFSET(E257,-$B257+IF($L257,1,0),0)*
    (VLOOKUP(SUBSTITUTE(SUBSTITUTE(E$1,"standard",""),"|Float","")&amp;"인게임누적곱배수",ChapterTable!$S:$T,2,0)^C257
    +VLOOKUP(SUBSTITUTE(SUBSTITUTE(E$1,"standard",""),"|Float","")&amp;"인게임누적합배수",ChapterTable!$S:$T,2,0)*C257)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VLOOKUP(1,ChapterTable!$1:$1048576,MATCH("최종"&amp;SUBSTITUTE(SUBSTITUTE(F$1,"standard",""),"|Float",""),ChapterTable!$1:$1,0),0)*ChapterTable!$Q$17,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VLOOKUP($A257-ChapterTable!$Q$11,ChapterTable!$1:$1048576,MATCH("최종"&amp;SUBSTITUTE(SUBSTITUTE(F$1,"standard",""),"|Float",""),ChapterTable!$1:$1,0),0)*ChapterTable!$Q$14
    ),
  OFFSET(F257,-$B257+IF($L257,1,0),0)*
    (VLOOKUP(SUBSTITUTE(SUBSTITUTE(F$1,"standard",""),"|Float","")&amp;"인게임누적곱배수",ChapterTable!$S:$T,2,0)^D257
    +VLOOKUP(SUBSTITUTE(SUBSTITUTE(F$1,"standard",""),"|Float","")&amp;"인게임누적합배수",ChapterTable!$S:$T,2,0)*D257)
  )
  )
  )
)</f>
        <v>607.5</v>
      </c>
      <c r="G257" t="s">
        <v>76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9.8000000000000007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IF(OR($L258=TRUE,$A258=0,MOD($A258,ChapterTable!$S$20)&lt;&gt;0),
MAX(0,INT(($B258+ChapterTable!$Q$26+VLOOKUP(SUBSTITUTE(C$1,"성장단계","")&amp;"단계오프셋",ChapterTable!$S:$T,2,0))/ChapterTable!$Q$23)),
MAX(0,INT(($B258+ChapterTable!$S$26+VLOOKUP(SUBSTITUTE(C$1,"성장단계","")&amp;"보스단계오프셋",ChapterTable!$S:$T,2,0))/ChapterTable!$S$23)))</f>
        <v>2</v>
      </c>
      <c r="D258">
        <f>IF(OR($L258=TRUE,$A258=0,MOD($A258,ChapterTable!$S$20)&lt;&gt;0),
MAX(0,INT(($B258+ChapterTable!$Q$26+VLOOKUP(SUBSTITUTE(D$1,"성장단계","")&amp;"단계오프셋",ChapterTable!$S:$T,2,0))/ChapterTable!$Q$23)),
MAX(0,INT(($B258+ChapterTable!$S$26+VLOOKUP(SUBSTITUTE(D$1,"성장단계","")&amp;"보스단계오프셋",ChapterTable!$S:$T,2,0))/ChapterTable!$S$23)))</f>
        <v>2</v>
      </c>
      <c r="E258" s="1">
        <f ca="1">IF(AND($A258=0,$B258=1),
    VLOOKUP(1,ChapterTable!$1:$1048576,MATCH("최종"&amp;SUBSTITUTE(SUBSTITUTE(E$1,"standard",""),"|Float",""),ChapterTable!$1:$1,0),0)*ChapterTable!$Q$17,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VLOOKUP($A258-ChapterTable!$Q$11,ChapterTable!$1:$1048576,MATCH("최종"&amp;SUBSTITUTE(SUBSTITUTE(E$1,"standard",""),"|Float",""),ChapterTable!$1:$1,0),0)*ChapterTable!$Q$14
    ),
  OFFSET(E258,-$B258+IF($L258,1,0),0)*
    (VLOOKUP(SUBSTITUTE(SUBSTITUTE(E$1,"standard",""),"|Float","")&amp;"인게임누적곱배수",ChapterTable!$S:$T,2,0)^C258
    +VLOOKUP(SUBSTITUTE(SUBSTITUTE(E$1,"standard",""),"|Float","")&amp;"인게임누적합배수",ChapterTable!$S:$T,2,0)*C258)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VLOOKUP(1,ChapterTable!$1:$1048576,MATCH("최종"&amp;SUBSTITUTE(SUBSTITUTE(F$1,"standard",""),"|Float",""),ChapterTable!$1:$1,0),0)*ChapterTable!$Q$17,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VLOOKUP($A258-ChapterTable!$Q$11,ChapterTable!$1:$1048576,MATCH("최종"&amp;SUBSTITUTE(SUBSTITUTE(F$1,"standard",""),"|Float",""),ChapterTable!$1:$1,0),0)*ChapterTable!$Q$14
    ),
  OFFSET(F258,-$B258+IF($L258,1,0),0)*
    (VLOOKUP(SUBSTITUTE(SUBSTITUTE(F$1,"standard",""),"|Float","")&amp;"인게임누적곱배수",ChapterTable!$S:$T,2,0)^D258
    +VLOOKUP(SUBSTITUTE(SUBSTITUTE(F$1,"standard",""),"|Float","")&amp;"인게임누적합배수",ChapterTable!$S:$T,2,0)*D258)
  )
  )
  )
)</f>
        <v>708.75</v>
      </c>
      <c r="G258" t="s">
        <v>76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9.8000000000000007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IF(OR($L259=TRUE,$A259=0,MOD($A259,ChapterTable!$S$20)&lt;&gt;0),
MAX(0,INT(($B259+ChapterTable!$Q$26+VLOOKUP(SUBSTITUTE(C$1,"성장단계","")&amp;"단계오프셋",ChapterTable!$S:$T,2,0))/ChapterTable!$Q$23)),
MAX(0,INT(($B259+ChapterTable!$S$26+VLOOKUP(SUBSTITUTE(C$1,"성장단계","")&amp;"보스단계오프셋",ChapterTable!$S:$T,2,0))/ChapterTable!$S$23)))</f>
        <v>2</v>
      </c>
      <c r="D259">
        <f>IF(OR($L259=TRUE,$A259=0,MOD($A259,ChapterTable!$S$20)&lt;&gt;0),
MAX(0,INT(($B259+ChapterTable!$Q$26+VLOOKUP(SUBSTITUTE(D$1,"성장단계","")&amp;"단계오프셋",ChapterTable!$S:$T,2,0))/ChapterTable!$Q$23)),
MAX(0,INT(($B259+ChapterTable!$S$26+VLOOKUP(SUBSTITUTE(D$1,"성장단계","")&amp;"보스단계오프셋",ChapterTable!$S:$T,2,0))/ChapterTable!$S$23)))</f>
        <v>2</v>
      </c>
      <c r="E259" s="1">
        <f ca="1">IF(AND($A259=0,$B259=1),
    VLOOKUP(1,ChapterTable!$1:$1048576,MATCH("최종"&amp;SUBSTITUTE(SUBSTITUTE(E$1,"standard",""),"|Float",""),ChapterTable!$1:$1,0),0)*ChapterTable!$Q$17,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VLOOKUP($A259-ChapterTable!$Q$11,ChapterTable!$1:$1048576,MATCH("최종"&amp;SUBSTITUTE(SUBSTITUTE(E$1,"standard",""),"|Float",""),ChapterTable!$1:$1,0),0)*ChapterTable!$Q$14
    ),
  OFFSET(E259,-$B259+IF($L259,1,0),0)*
    (VLOOKUP(SUBSTITUTE(SUBSTITUTE(E$1,"standard",""),"|Float","")&amp;"인게임누적곱배수",ChapterTable!$S:$T,2,0)^C259
    +VLOOKUP(SUBSTITUTE(SUBSTITUTE(E$1,"standard",""),"|Float","")&amp;"인게임누적합배수",ChapterTable!$S:$T,2,0)*C259)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VLOOKUP(1,ChapterTable!$1:$1048576,MATCH("최종"&amp;SUBSTITUTE(SUBSTITUTE(F$1,"standard",""),"|Float",""),ChapterTable!$1:$1,0),0)*ChapterTable!$Q$17,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VLOOKUP($A259-ChapterTable!$Q$11,ChapterTable!$1:$1048576,MATCH("최종"&amp;SUBSTITUTE(SUBSTITUTE(F$1,"standard",""),"|Float",""),ChapterTable!$1:$1,0),0)*ChapterTable!$Q$14
    ),
  OFFSET(F259,-$B259+IF($L259,1,0),0)*
    (VLOOKUP(SUBSTITUTE(SUBSTITUTE(F$1,"standard",""),"|Float","")&amp;"인게임누적곱배수",ChapterTable!$S:$T,2,0)^D259
    +VLOOKUP(SUBSTITUTE(SUBSTITUTE(F$1,"standard",""),"|Float","")&amp;"인게임누적합배수",ChapterTable!$S:$T,2,0)*D259)
  )
  )
  )
)</f>
        <v>708.75</v>
      </c>
      <c r="G259" t="s">
        <v>76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9.8000000000000007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IF(OR($L260=TRUE,$A260=0,MOD($A260,ChapterTable!$S$20)&lt;&gt;0),
MAX(0,INT(($B260+ChapterTable!$Q$26+VLOOKUP(SUBSTITUTE(C$1,"성장단계","")&amp;"단계오프셋",ChapterTable!$S:$T,2,0))/ChapterTable!$Q$23)),
MAX(0,INT(($B260+ChapterTable!$S$26+VLOOKUP(SUBSTITUTE(C$1,"성장단계","")&amp;"보스단계오프셋",ChapterTable!$S:$T,2,0))/ChapterTable!$S$23)))</f>
        <v>2</v>
      </c>
      <c r="D260">
        <f>IF(OR($L260=TRUE,$A260=0,MOD($A260,ChapterTable!$S$20)&lt;&gt;0),
MAX(0,INT(($B260+ChapterTable!$Q$26+VLOOKUP(SUBSTITUTE(D$1,"성장단계","")&amp;"단계오프셋",ChapterTable!$S:$T,2,0))/ChapterTable!$Q$23)),
MAX(0,INT(($B260+ChapterTable!$S$26+VLOOKUP(SUBSTITUTE(D$1,"성장단계","")&amp;"보스단계오프셋",ChapterTable!$S:$T,2,0))/ChapterTable!$S$23)))</f>
        <v>2</v>
      </c>
      <c r="E260" s="1">
        <f ca="1">IF(AND($A260=0,$B260=1),
    VLOOKUP(1,ChapterTable!$1:$1048576,MATCH("최종"&amp;SUBSTITUTE(SUBSTITUTE(E$1,"standard",""),"|Float",""),ChapterTable!$1:$1,0),0)*ChapterTable!$Q$17,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VLOOKUP($A260-ChapterTable!$Q$11,ChapterTable!$1:$1048576,MATCH("최종"&amp;SUBSTITUTE(SUBSTITUTE(E$1,"standard",""),"|Float",""),ChapterTable!$1:$1,0),0)*ChapterTable!$Q$14
    ),
  OFFSET(E260,-$B260+IF($L260,1,0),0)*
    (VLOOKUP(SUBSTITUTE(SUBSTITUTE(E$1,"standard",""),"|Float","")&amp;"인게임누적곱배수",ChapterTable!$S:$T,2,0)^C260
    +VLOOKUP(SUBSTITUTE(SUBSTITUTE(E$1,"standard",""),"|Float","")&amp;"인게임누적합배수",ChapterTable!$S:$T,2,0)*C260)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VLOOKUP(1,ChapterTable!$1:$1048576,MATCH("최종"&amp;SUBSTITUTE(SUBSTITUTE(F$1,"standard",""),"|Float",""),ChapterTable!$1:$1,0),0)*ChapterTable!$Q$17,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VLOOKUP($A260-ChapterTable!$Q$11,ChapterTable!$1:$1048576,MATCH("최종"&amp;SUBSTITUTE(SUBSTITUTE(F$1,"standard",""),"|Float",""),ChapterTable!$1:$1,0),0)*ChapterTable!$Q$14
    ),
  OFFSET(F260,-$B260+IF($L260,1,0),0)*
    (VLOOKUP(SUBSTITUTE(SUBSTITUTE(F$1,"standard",""),"|Float","")&amp;"인게임누적곱배수",ChapterTable!$S:$T,2,0)^D260
    +VLOOKUP(SUBSTITUTE(SUBSTITUTE(F$1,"standard",""),"|Float","")&amp;"인게임누적합배수",ChapterTable!$S:$T,2,0)*D260)
  )
  )
  )
)</f>
        <v>708.75</v>
      </c>
      <c r="G260" t="s">
        <v>76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9.8000000000000007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IF(OR($L261=TRUE,$A261=0,MOD($A261,ChapterTable!$S$20)&lt;&gt;0),
MAX(0,INT(($B261+ChapterTable!$Q$26+VLOOKUP(SUBSTITUTE(C$1,"성장단계","")&amp;"단계오프셋",ChapterTable!$S:$T,2,0))/ChapterTable!$Q$23)),
MAX(0,INT(($B261+ChapterTable!$S$26+VLOOKUP(SUBSTITUTE(C$1,"성장단계","")&amp;"보스단계오프셋",ChapterTable!$S:$T,2,0))/ChapterTable!$S$23)))</f>
        <v>2</v>
      </c>
      <c r="D261">
        <f>IF(OR($L261=TRUE,$A261=0,MOD($A261,ChapterTable!$S$20)&lt;&gt;0),
MAX(0,INT(($B261+ChapterTable!$Q$26+VLOOKUP(SUBSTITUTE(D$1,"성장단계","")&amp;"단계오프셋",ChapterTable!$S:$T,2,0))/ChapterTable!$Q$23)),
MAX(0,INT(($B261+ChapterTable!$S$26+VLOOKUP(SUBSTITUTE(D$1,"성장단계","")&amp;"보스단계오프셋",ChapterTable!$S:$T,2,0))/ChapterTable!$S$23)))</f>
        <v>2</v>
      </c>
      <c r="E261" s="1">
        <f ca="1">IF(AND($A261=0,$B261=1),
    VLOOKUP(1,ChapterTable!$1:$1048576,MATCH("최종"&amp;SUBSTITUTE(SUBSTITUTE(E$1,"standard",""),"|Float",""),ChapterTable!$1:$1,0),0)*ChapterTable!$Q$17,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VLOOKUP($A261-ChapterTable!$Q$11,ChapterTable!$1:$1048576,MATCH("최종"&amp;SUBSTITUTE(SUBSTITUTE(E$1,"standard",""),"|Float",""),ChapterTable!$1:$1,0),0)*ChapterTable!$Q$14
    ),
  OFFSET(E261,-$B261+IF($L261,1,0),0)*
    (VLOOKUP(SUBSTITUTE(SUBSTITUTE(E$1,"standard",""),"|Float","")&amp;"인게임누적곱배수",ChapterTable!$S:$T,2,0)^C261
    +VLOOKUP(SUBSTITUTE(SUBSTITUTE(E$1,"standard",""),"|Float","")&amp;"인게임누적합배수",ChapterTable!$S:$T,2,0)*C261)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VLOOKUP(1,ChapterTable!$1:$1048576,MATCH("최종"&amp;SUBSTITUTE(SUBSTITUTE(F$1,"standard",""),"|Float",""),ChapterTable!$1:$1,0),0)*ChapterTable!$Q$17,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VLOOKUP($A261-ChapterTable!$Q$11,ChapterTable!$1:$1048576,MATCH("최종"&amp;SUBSTITUTE(SUBSTITUTE(F$1,"standard",""),"|Float",""),ChapterTable!$1:$1,0),0)*ChapterTable!$Q$14
    ),
  OFFSET(F261,-$B261+IF($L261,1,0),0)*
    (VLOOKUP(SUBSTITUTE(SUBSTITUTE(F$1,"standard",""),"|Float","")&amp;"인게임누적곱배수",ChapterTable!$S:$T,2,0)^D261
    +VLOOKUP(SUBSTITUTE(SUBSTITUTE(F$1,"standard",""),"|Float","")&amp;"인게임누적합배수",ChapterTable!$S:$T,2,0)*D261)
  )
  )
  )
)</f>
        <v>708.75</v>
      </c>
      <c r="G261" t="s">
        <v>76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9.8000000000000007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IF(OR($L262=TRUE,$A262=0,MOD($A262,ChapterTable!$S$20)&lt;&gt;0),
MAX(0,INT(($B262+ChapterTable!$Q$26+VLOOKUP(SUBSTITUTE(C$1,"성장단계","")&amp;"단계오프셋",ChapterTable!$S:$T,2,0))/ChapterTable!$Q$23)),
MAX(0,INT(($B262+ChapterTable!$S$26+VLOOKUP(SUBSTITUTE(C$1,"성장단계","")&amp;"보스단계오프셋",ChapterTable!$S:$T,2,0))/ChapterTable!$S$23)))</f>
        <v>2</v>
      </c>
      <c r="D262">
        <f>IF(OR($L262=TRUE,$A262=0,MOD($A262,ChapterTable!$S$20)&lt;&gt;0),
MAX(0,INT(($B262+ChapterTable!$Q$26+VLOOKUP(SUBSTITUTE(D$1,"성장단계","")&amp;"단계오프셋",ChapterTable!$S:$T,2,0))/ChapterTable!$Q$23)),
MAX(0,INT(($B262+ChapterTable!$S$26+VLOOKUP(SUBSTITUTE(D$1,"성장단계","")&amp;"보스단계오프셋",ChapterTable!$S:$T,2,0))/ChapterTable!$S$23)))</f>
        <v>2</v>
      </c>
      <c r="E262" s="1">
        <f ca="1">IF(AND($A262=0,$B262=1),
    VLOOKUP(1,ChapterTable!$1:$1048576,MATCH("최종"&amp;SUBSTITUTE(SUBSTITUTE(E$1,"standard",""),"|Float",""),ChapterTable!$1:$1,0),0)*ChapterTable!$Q$17,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VLOOKUP($A262-ChapterTable!$Q$11,ChapterTable!$1:$1048576,MATCH("최종"&amp;SUBSTITUTE(SUBSTITUTE(E$1,"standard",""),"|Float",""),ChapterTable!$1:$1,0),0)*ChapterTable!$Q$14
    ),
  OFFSET(E262,-$B262+IF($L262,1,0),0)*
    (VLOOKUP(SUBSTITUTE(SUBSTITUTE(E$1,"standard",""),"|Float","")&amp;"인게임누적곱배수",ChapterTable!$S:$T,2,0)^C262
    +VLOOKUP(SUBSTITUTE(SUBSTITUTE(E$1,"standard",""),"|Float","")&amp;"인게임누적합배수",ChapterTable!$S:$T,2,0)*C262)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VLOOKUP(1,ChapterTable!$1:$1048576,MATCH("최종"&amp;SUBSTITUTE(SUBSTITUTE(F$1,"standard",""),"|Float",""),ChapterTable!$1:$1,0),0)*ChapterTable!$Q$17,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VLOOKUP($A262-ChapterTable!$Q$11,ChapterTable!$1:$1048576,MATCH("최종"&amp;SUBSTITUTE(SUBSTITUTE(F$1,"standard",""),"|Float",""),ChapterTable!$1:$1,0),0)*ChapterTable!$Q$14
    ),
  OFFSET(F262,-$B262+IF($L262,1,0),0)*
    (VLOOKUP(SUBSTITUTE(SUBSTITUTE(F$1,"standard",""),"|Float","")&amp;"인게임누적곱배수",ChapterTable!$S:$T,2,0)^D262
    +VLOOKUP(SUBSTITUTE(SUBSTITUTE(F$1,"standard",""),"|Float","")&amp;"인게임누적합배수",ChapterTable!$S:$T,2,0)*D262)
  )
  )
  )
)</f>
        <v>708.75</v>
      </c>
      <c r="G262" t="s">
        <v>76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9.8000000000000007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IF(OR($L263=TRUE,$A263=0,MOD($A263,ChapterTable!$S$20)&lt;&gt;0),
MAX(0,INT(($B263+ChapterTable!$Q$26+VLOOKUP(SUBSTITUTE(C$1,"성장단계","")&amp;"단계오프셋",ChapterTable!$S:$T,2,0))/ChapterTable!$Q$23)),
MAX(0,INT(($B263+ChapterTable!$S$26+VLOOKUP(SUBSTITUTE(C$1,"성장단계","")&amp;"보스단계오프셋",ChapterTable!$S:$T,2,0))/ChapterTable!$S$23)))</f>
        <v>3</v>
      </c>
      <c r="D263">
        <f>IF(OR($L263=TRUE,$A263=0,MOD($A263,ChapterTable!$S$20)&lt;&gt;0),
MAX(0,INT(($B263+ChapterTable!$Q$26+VLOOKUP(SUBSTITUTE(D$1,"성장단계","")&amp;"단계오프셋",ChapterTable!$S:$T,2,0))/ChapterTable!$Q$23)),
MAX(0,INT(($B263+ChapterTable!$S$26+VLOOKUP(SUBSTITUTE(D$1,"성장단계","")&amp;"보스단계오프셋",ChapterTable!$S:$T,2,0))/ChapterTable!$S$23)))</f>
        <v>2</v>
      </c>
      <c r="E263" s="1">
        <f ca="1">IF(AND($A263=0,$B263=1),
    VLOOKUP(1,ChapterTable!$1:$1048576,MATCH("최종"&amp;SUBSTITUTE(SUBSTITUTE(E$1,"standard",""),"|Float",""),ChapterTable!$1:$1,0),0)*ChapterTable!$Q$17,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VLOOKUP($A263-ChapterTable!$Q$11,ChapterTable!$1:$1048576,MATCH("최종"&amp;SUBSTITUTE(SUBSTITUTE(E$1,"standard",""),"|Float",""),ChapterTable!$1:$1,0),0)*ChapterTable!$Q$14
    ),
  OFFSET(E263,-$B263+IF($L263,1,0),0)*
    (VLOOKUP(SUBSTITUTE(SUBSTITUTE(E$1,"standard",""),"|Float","")&amp;"인게임누적곱배수",ChapterTable!$S:$T,2,0)^C263
    +VLOOKUP(SUBSTITUTE(SUBSTITUTE(E$1,"standard",""),"|Float","")&amp;"인게임누적합배수",ChapterTable!$S:$T,2,0)*C263)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VLOOKUP(1,ChapterTable!$1:$1048576,MATCH("최종"&amp;SUBSTITUTE(SUBSTITUTE(F$1,"standard",""),"|Float",""),ChapterTable!$1:$1,0),0)*ChapterTable!$Q$17,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VLOOKUP($A263-ChapterTable!$Q$11,ChapterTable!$1:$1048576,MATCH("최종"&amp;SUBSTITUTE(SUBSTITUTE(F$1,"standard",""),"|Float",""),ChapterTable!$1:$1,0),0)*ChapterTable!$Q$14
    ),
  OFFSET(F263,-$B263+IF($L263,1,0),0)*
    (VLOOKUP(SUBSTITUTE(SUBSTITUTE(F$1,"standard",""),"|Float","")&amp;"인게임누적곱배수",ChapterTable!$S:$T,2,0)^D263
    +VLOOKUP(SUBSTITUTE(SUBSTITUTE(F$1,"standard",""),"|Float","")&amp;"인게임누적합배수",ChapterTable!$S:$T,2,0)*D263)
  )
  )
  )
)</f>
        <v>708.75</v>
      </c>
      <c r="G263" t="s">
        <v>76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9.8000000000000007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IF(OR($L264=TRUE,$A264=0,MOD($A264,ChapterTable!$S$20)&lt;&gt;0),
MAX(0,INT(($B264+ChapterTable!$Q$26+VLOOKUP(SUBSTITUTE(C$1,"성장단계","")&amp;"단계오프셋",ChapterTable!$S:$T,2,0))/ChapterTable!$Q$23)),
MAX(0,INT(($B264+ChapterTable!$S$26+VLOOKUP(SUBSTITUTE(C$1,"성장단계","")&amp;"보스단계오프셋",ChapterTable!$S:$T,2,0))/ChapterTable!$S$23)))</f>
        <v>3</v>
      </c>
      <c r="D264">
        <f>IF(OR($L264=TRUE,$A264=0,MOD($A264,ChapterTable!$S$20)&lt;&gt;0),
MAX(0,INT(($B264+ChapterTable!$Q$26+VLOOKUP(SUBSTITUTE(D$1,"성장단계","")&amp;"단계오프셋",ChapterTable!$S:$T,2,0))/ChapterTable!$Q$23)),
MAX(0,INT(($B264+ChapterTable!$S$26+VLOOKUP(SUBSTITUTE(D$1,"성장단계","")&amp;"보스단계오프셋",ChapterTable!$S:$T,2,0))/ChapterTable!$S$23)))</f>
        <v>2</v>
      </c>
      <c r="E264" s="1">
        <f ca="1">IF(AND($A264=0,$B264=1),
    VLOOKUP(1,ChapterTable!$1:$1048576,MATCH("최종"&amp;SUBSTITUTE(SUBSTITUTE(E$1,"standard",""),"|Float",""),ChapterTable!$1:$1,0),0)*ChapterTable!$Q$17,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VLOOKUP($A264-ChapterTable!$Q$11,ChapterTable!$1:$1048576,MATCH("최종"&amp;SUBSTITUTE(SUBSTITUTE(E$1,"standard",""),"|Float",""),ChapterTable!$1:$1,0),0)*ChapterTable!$Q$14
    ),
  OFFSET(E264,-$B264+IF($L264,1,0),0)*
    (VLOOKUP(SUBSTITUTE(SUBSTITUTE(E$1,"standard",""),"|Float","")&amp;"인게임누적곱배수",ChapterTable!$S:$T,2,0)^C264
    +VLOOKUP(SUBSTITUTE(SUBSTITUTE(E$1,"standard",""),"|Float","")&amp;"인게임누적합배수",ChapterTable!$S:$T,2,0)*C264)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VLOOKUP(1,ChapterTable!$1:$1048576,MATCH("최종"&amp;SUBSTITUTE(SUBSTITUTE(F$1,"standard",""),"|Float",""),ChapterTable!$1:$1,0),0)*ChapterTable!$Q$17,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VLOOKUP($A264-ChapterTable!$Q$11,ChapterTable!$1:$1048576,MATCH("최종"&amp;SUBSTITUTE(SUBSTITUTE(F$1,"standard",""),"|Float",""),ChapterTable!$1:$1,0),0)*ChapterTable!$Q$14
    ),
  OFFSET(F264,-$B264+IF($L264,1,0),0)*
    (VLOOKUP(SUBSTITUTE(SUBSTITUTE(F$1,"standard",""),"|Float","")&amp;"인게임누적곱배수",ChapterTable!$S:$T,2,0)^D264
    +VLOOKUP(SUBSTITUTE(SUBSTITUTE(F$1,"standard",""),"|Float","")&amp;"인게임누적합배수",ChapterTable!$S:$T,2,0)*D264)
  )
  )
  )
)</f>
        <v>708.75</v>
      </c>
      <c r="G264" t="s">
        <v>76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9.8000000000000007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IF(OR($L265=TRUE,$A265=0,MOD($A265,ChapterTable!$S$20)&lt;&gt;0),
MAX(0,INT(($B265+ChapterTable!$Q$26+VLOOKUP(SUBSTITUTE(C$1,"성장단계","")&amp;"단계오프셋",ChapterTable!$S:$T,2,0))/ChapterTable!$Q$23)),
MAX(0,INT(($B265+ChapterTable!$S$26+VLOOKUP(SUBSTITUTE(C$1,"성장단계","")&amp;"보스단계오프셋",ChapterTable!$S:$T,2,0))/ChapterTable!$S$23)))</f>
        <v>3</v>
      </c>
      <c r="D265">
        <f>IF(OR($L265=TRUE,$A265=0,MOD($A265,ChapterTable!$S$20)&lt;&gt;0),
MAX(0,INT(($B265+ChapterTable!$Q$26+VLOOKUP(SUBSTITUTE(D$1,"성장단계","")&amp;"단계오프셋",ChapterTable!$S:$T,2,0))/ChapterTable!$Q$23)),
MAX(0,INT(($B265+ChapterTable!$S$26+VLOOKUP(SUBSTITUTE(D$1,"성장단계","")&amp;"보스단계오프셋",ChapterTable!$S:$T,2,0))/ChapterTable!$S$23)))</f>
        <v>2</v>
      </c>
      <c r="E265" s="1">
        <f ca="1">IF(AND($A265=0,$B265=1),
    VLOOKUP(1,ChapterTable!$1:$1048576,MATCH("최종"&amp;SUBSTITUTE(SUBSTITUTE(E$1,"standard",""),"|Float",""),ChapterTable!$1:$1,0),0)*ChapterTable!$Q$17,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VLOOKUP($A265-ChapterTable!$Q$11,ChapterTable!$1:$1048576,MATCH("최종"&amp;SUBSTITUTE(SUBSTITUTE(E$1,"standard",""),"|Float",""),ChapterTable!$1:$1,0),0)*ChapterTable!$Q$14
    ),
  OFFSET(E265,-$B265+IF($L265,1,0),0)*
    (VLOOKUP(SUBSTITUTE(SUBSTITUTE(E$1,"standard",""),"|Float","")&amp;"인게임누적곱배수",ChapterTable!$S:$T,2,0)^C265
    +VLOOKUP(SUBSTITUTE(SUBSTITUTE(E$1,"standard",""),"|Float","")&amp;"인게임누적합배수",ChapterTable!$S:$T,2,0)*C265)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VLOOKUP(1,ChapterTable!$1:$1048576,MATCH("최종"&amp;SUBSTITUTE(SUBSTITUTE(F$1,"standard",""),"|Float",""),ChapterTable!$1:$1,0),0)*ChapterTable!$Q$17,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VLOOKUP($A265-ChapterTable!$Q$11,ChapterTable!$1:$1048576,MATCH("최종"&amp;SUBSTITUTE(SUBSTITUTE(F$1,"standard",""),"|Float",""),ChapterTable!$1:$1,0),0)*ChapterTable!$Q$14
    ),
  OFFSET(F265,-$B265+IF($L265,1,0),0)*
    (VLOOKUP(SUBSTITUTE(SUBSTITUTE(F$1,"standard",""),"|Float","")&amp;"인게임누적곱배수",ChapterTable!$S:$T,2,0)^D265
    +VLOOKUP(SUBSTITUTE(SUBSTITUTE(F$1,"standard",""),"|Float","")&amp;"인게임누적합배수",ChapterTable!$S:$T,2,0)*D265)
  )
  )
  )
)</f>
        <v>708.75</v>
      </c>
      <c r="G265" t="s">
        <v>76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9.8000000000000007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IF(OR($L266=TRUE,$A266=0,MOD($A266,ChapterTable!$S$20)&lt;&gt;0),
MAX(0,INT(($B266+ChapterTable!$Q$26+VLOOKUP(SUBSTITUTE(C$1,"성장단계","")&amp;"단계오프셋",ChapterTable!$S:$T,2,0))/ChapterTable!$Q$23)),
MAX(0,INT(($B266+ChapterTable!$S$26+VLOOKUP(SUBSTITUTE(C$1,"성장단계","")&amp;"보스단계오프셋",ChapterTable!$S:$T,2,0))/ChapterTable!$S$23)))</f>
        <v>3</v>
      </c>
      <c r="D266">
        <f>IF(OR($L266=TRUE,$A266=0,MOD($A266,ChapterTable!$S$20)&lt;&gt;0),
MAX(0,INT(($B266+ChapterTable!$Q$26+VLOOKUP(SUBSTITUTE(D$1,"성장단계","")&amp;"단계오프셋",ChapterTable!$S:$T,2,0))/ChapterTable!$Q$23)),
MAX(0,INT(($B266+ChapterTable!$S$26+VLOOKUP(SUBSTITUTE(D$1,"성장단계","")&amp;"보스단계오프셋",ChapterTable!$S:$T,2,0))/ChapterTable!$S$23)))</f>
        <v>2</v>
      </c>
      <c r="E266" s="1">
        <f ca="1">IF(AND($A266=0,$B266=1),
    VLOOKUP(1,ChapterTable!$1:$1048576,MATCH("최종"&amp;SUBSTITUTE(SUBSTITUTE(E$1,"standard",""),"|Float",""),ChapterTable!$1:$1,0),0)*ChapterTable!$Q$17,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VLOOKUP($A266-ChapterTable!$Q$11,ChapterTable!$1:$1048576,MATCH("최종"&amp;SUBSTITUTE(SUBSTITUTE(E$1,"standard",""),"|Float",""),ChapterTable!$1:$1,0),0)*ChapterTable!$Q$14
    ),
  OFFSET(E266,-$B266+IF($L266,1,0),0)*
    (VLOOKUP(SUBSTITUTE(SUBSTITUTE(E$1,"standard",""),"|Float","")&amp;"인게임누적곱배수",ChapterTable!$S:$T,2,0)^C266
    +VLOOKUP(SUBSTITUTE(SUBSTITUTE(E$1,"standard",""),"|Float","")&amp;"인게임누적합배수",ChapterTable!$S:$T,2,0)*C266)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VLOOKUP(1,ChapterTable!$1:$1048576,MATCH("최종"&amp;SUBSTITUTE(SUBSTITUTE(F$1,"standard",""),"|Float",""),ChapterTable!$1:$1,0),0)*ChapterTable!$Q$17,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VLOOKUP($A266-ChapterTable!$Q$11,ChapterTable!$1:$1048576,MATCH("최종"&amp;SUBSTITUTE(SUBSTITUTE(F$1,"standard",""),"|Float",""),ChapterTable!$1:$1,0),0)*ChapterTable!$Q$14
    ),
  OFFSET(F266,-$B266+IF($L266,1,0),0)*
    (VLOOKUP(SUBSTITUTE(SUBSTITUTE(F$1,"standard",""),"|Float","")&amp;"인게임누적곱배수",ChapterTable!$S:$T,2,0)^D266
    +VLOOKUP(SUBSTITUTE(SUBSTITUTE(F$1,"standard",""),"|Float","")&amp;"인게임누적합배수",ChapterTable!$S:$T,2,0)*D266)
  )
  )
  )
)</f>
        <v>708.75</v>
      </c>
      <c r="G266" t="s">
        <v>76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9.8000000000000007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IF(OR($L267=TRUE,$A267=0,MOD($A267,ChapterTable!$S$20)&lt;&gt;0),
MAX(0,INT(($B267+ChapterTable!$Q$26+VLOOKUP(SUBSTITUTE(C$1,"성장단계","")&amp;"단계오프셋",ChapterTable!$S:$T,2,0))/ChapterTable!$Q$23)),
MAX(0,INT(($B267+ChapterTable!$S$26+VLOOKUP(SUBSTITUTE(C$1,"성장단계","")&amp;"보스단계오프셋",ChapterTable!$S:$T,2,0))/ChapterTable!$S$23)))</f>
        <v>3</v>
      </c>
      <c r="D267">
        <f>IF(OR($L267=TRUE,$A267=0,MOD($A267,ChapterTable!$S$20)&lt;&gt;0),
MAX(0,INT(($B267+ChapterTable!$Q$26+VLOOKUP(SUBSTITUTE(D$1,"성장단계","")&amp;"단계오프셋",ChapterTable!$S:$T,2,0))/ChapterTable!$Q$23)),
MAX(0,INT(($B267+ChapterTable!$S$26+VLOOKUP(SUBSTITUTE(D$1,"성장단계","")&amp;"보스단계오프셋",ChapterTable!$S:$T,2,0))/ChapterTable!$S$23)))</f>
        <v>2</v>
      </c>
      <c r="E267" s="1">
        <f ca="1">IF(AND($A267=0,$B267=1),
    VLOOKUP(1,ChapterTable!$1:$1048576,MATCH("최종"&amp;SUBSTITUTE(SUBSTITUTE(E$1,"standard",""),"|Float",""),ChapterTable!$1:$1,0),0)*ChapterTable!$Q$17,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VLOOKUP($A267-ChapterTable!$Q$11,ChapterTable!$1:$1048576,MATCH("최종"&amp;SUBSTITUTE(SUBSTITUTE(E$1,"standard",""),"|Float",""),ChapterTable!$1:$1,0),0)*ChapterTable!$Q$14
    ),
  OFFSET(E267,-$B267+IF($L267,1,0),0)*
    (VLOOKUP(SUBSTITUTE(SUBSTITUTE(E$1,"standard",""),"|Float","")&amp;"인게임누적곱배수",ChapterTable!$S:$T,2,0)^C267
    +VLOOKUP(SUBSTITUTE(SUBSTITUTE(E$1,"standard",""),"|Float","")&amp;"인게임누적합배수",ChapterTable!$S:$T,2,0)*C267)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VLOOKUP(1,ChapterTable!$1:$1048576,MATCH("최종"&amp;SUBSTITUTE(SUBSTITUTE(F$1,"standard",""),"|Float",""),ChapterTable!$1:$1,0),0)*ChapterTable!$Q$17,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VLOOKUP($A267-ChapterTable!$Q$11,ChapterTable!$1:$1048576,MATCH("최종"&amp;SUBSTITUTE(SUBSTITUTE(F$1,"standard",""),"|Float",""),ChapterTable!$1:$1,0),0)*ChapterTable!$Q$14
    ),
  OFFSET(F267,-$B267+IF($L267,1,0),0)*
    (VLOOKUP(SUBSTITUTE(SUBSTITUTE(F$1,"standard",""),"|Float","")&amp;"인게임누적곱배수",ChapterTable!$S:$T,2,0)^D267
    +VLOOKUP(SUBSTITUTE(SUBSTITUTE(F$1,"standard",""),"|Float","")&amp;"인게임누적합배수",ChapterTable!$S:$T,2,0)*D267)
  )
  )
  )
)</f>
        <v>708.75</v>
      </c>
      <c r="G267" t="s">
        <v>76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9.8000000000000007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IF(OR($L268=TRUE,$A268=0,MOD($A268,ChapterTable!$S$20)&lt;&gt;0),
MAX(0,INT(($B268+ChapterTable!$Q$26+VLOOKUP(SUBSTITUTE(C$1,"성장단계","")&amp;"단계오프셋",ChapterTable!$S:$T,2,0))/ChapterTable!$Q$23)),
MAX(0,INT(($B268+ChapterTable!$S$26+VLOOKUP(SUBSTITUTE(C$1,"성장단계","")&amp;"보스단계오프셋",ChapterTable!$S:$T,2,0))/ChapterTable!$S$23)))</f>
        <v>3</v>
      </c>
      <c r="D268">
        <f>IF(OR($L268=TRUE,$A268=0,MOD($A268,ChapterTable!$S$20)&lt;&gt;0),
MAX(0,INT(($B268+ChapterTable!$Q$26+VLOOKUP(SUBSTITUTE(D$1,"성장단계","")&amp;"단계오프셋",ChapterTable!$S:$T,2,0))/ChapterTable!$Q$23)),
MAX(0,INT(($B268+ChapterTable!$S$26+VLOOKUP(SUBSTITUTE(D$1,"성장단계","")&amp;"보스단계오프셋",ChapterTable!$S:$T,2,0))/ChapterTable!$S$23)))</f>
        <v>3</v>
      </c>
      <c r="E268" s="1">
        <f ca="1">IF(AND($A268=0,$B268=1),
    VLOOKUP(1,ChapterTable!$1:$1048576,MATCH("최종"&amp;SUBSTITUTE(SUBSTITUTE(E$1,"standard",""),"|Float",""),ChapterTable!$1:$1,0),0)*ChapterTable!$Q$17,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VLOOKUP($A268-ChapterTable!$Q$11,ChapterTable!$1:$1048576,MATCH("최종"&amp;SUBSTITUTE(SUBSTITUTE(E$1,"standard",""),"|Float",""),ChapterTable!$1:$1,0),0)*ChapterTable!$Q$14
    ),
  OFFSET(E268,-$B268+IF($L268,1,0),0)*
    (VLOOKUP(SUBSTITUTE(SUBSTITUTE(E$1,"standard",""),"|Float","")&amp;"인게임누적곱배수",ChapterTable!$S:$T,2,0)^C268
    +VLOOKUP(SUBSTITUTE(SUBSTITUTE(E$1,"standard",""),"|Float","")&amp;"인게임누적합배수",ChapterTable!$S:$T,2,0)*C268)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VLOOKUP(1,ChapterTable!$1:$1048576,MATCH("최종"&amp;SUBSTITUTE(SUBSTITUTE(F$1,"standard",""),"|Float",""),ChapterTable!$1:$1,0),0)*ChapterTable!$Q$17,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VLOOKUP($A268-ChapterTable!$Q$11,ChapterTable!$1:$1048576,MATCH("최종"&amp;SUBSTITUTE(SUBSTITUTE(F$1,"standard",""),"|Float",""),ChapterTable!$1:$1,0),0)*ChapterTable!$Q$14
    ),
  OFFSET(F268,-$B268+IF($L268,1,0),0)*
    (VLOOKUP(SUBSTITUTE(SUBSTITUTE(F$1,"standard",""),"|Float","")&amp;"인게임누적곱배수",ChapterTable!$S:$T,2,0)^D268
    +VLOOKUP(SUBSTITUTE(SUBSTITUTE(F$1,"standard",""),"|Float","")&amp;"인게임누적합배수",ChapterTable!$S:$T,2,0)*D268)
  )
  )
  )
)</f>
        <v>810</v>
      </c>
      <c r="G268" t="s">
        <v>76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9.8000000000000007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IF(OR($L269=TRUE,$A269=0,MOD($A269,ChapterTable!$S$20)&lt;&gt;0),
MAX(0,INT(($B269+ChapterTable!$Q$26+VLOOKUP(SUBSTITUTE(C$1,"성장단계","")&amp;"단계오프셋",ChapterTable!$S:$T,2,0))/ChapterTable!$Q$23)),
MAX(0,INT(($B269+ChapterTable!$S$26+VLOOKUP(SUBSTITUTE(C$1,"성장단계","")&amp;"보스단계오프셋",ChapterTable!$S:$T,2,0))/ChapterTable!$S$23)))</f>
        <v>3</v>
      </c>
      <c r="D269">
        <f>IF(OR($L269=TRUE,$A269=0,MOD($A269,ChapterTable!$S$20)&lt;&gt;0),
MAX(0,INT(($B269+ChapterTable!$Q$26+VLOOKUP(SUBSTITUTE(D$1,"성장단계","")&amp;"단계오프셋",ChapterTable!$S:$T,2,0))/ChapterTable!$Q$23)),
MAX(0,INT(($B269+ChapterTable!$S$26+VLOOKUP(SUBSTITUTE(D$1,"성장단계","")&amp;"보스단계오프셋",ChapterTable!$S:$T,2,0))/ChapterTable!$S$23)))</f>
        <v>3</v>
      </c>
      <c r="E269" s="1">
        <f ca="1">IF(AND($A269=0,$B269=1),
    VLOOKUP(1,ChapterTable!$1:$1048576,MATCH("최종"&amp;SUBSTITUTE(SUBSTITUTE(E$1,"standard",""),"|Float",""),ChapterTable!$1:$1,0),0)*ChapterTable!$Q$17,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VLOOKUP($A269-ChapterTable!$Q$11,ChapterTable!$1:$1048576,MATCH("최종"&amp;SUBSTITUTE(SUBSTITUTE(E$1,"standard",""),"|Float",""),ChapterTable!$1:$1,0),0)*ChapterTable!$Q$14
    ),
  OFFSET(E269,-$B269+IF($L269,1,0),0)*
    (VLOOKUP(SUBSTITUTE(SUBSTITUTE(E$1,"standard",""),"|Float","")&amp;"인게임누적곱배수",ChapterTable!$S:$T,2,0)^C269
    +VLOOKUP(SUBSTITUTE(SUBSTITUTE(E$1,"standard",""),"|Float","")&amp;"인게임누적합배수",ChapterTable!$S:$T,2,0)*C269)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VLOOKUP(1,ChapterTable!$1:$1048576,MATCH("최종"&amp;SUBSTITUTE(SUBSTITUTE(F$1,"standard",""),"|Float",""),ChapterTable!$1:$1,0),0)*ChapterTable!$Q$17,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VLOOKUP($A269-ChapterTable!$Q$11,ChapterTable!$1:$1048576,MATCH("최종"&amp;SUBSTITUTE(SUBSTITUTE(F$1,"standard",""),"|Float",""),ChapterTable!$1:$1,0),0)*ChapterTable!$Q$14
    ),
  OFFSET(F269,-$B269+IF($L269,1,0),0)*
    (VLOOKUP(SUBSTITUTE(SUBSTITUTE(F$1,"standard",""),"|Float","")&amp;"인게임누적곱배수",ChapterTable!$S:$T,2,0)^D269
    +VLOOKUP(SUBSTITUTE(SUBSTITUTE(F$1,"standard",""),"|Float","")&amp;"인게임누적합배수",ChapterTable!$S:$T,2,0)*D269)
  )
  )
  )
)</f>
        <v>810</v>
      </c>
      <c r="G269" t="s">
        <v>76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9.8000000000000007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IF(OR($L270=TRUE,$A270=0,MOD($A270,ChapterTable!$S$20)&lt;&gt;0),
MAX(0,INT(($B270+ChapterTable!$Q$26+VLOOKUP(SUBSTITUTE(C$1,"성장단계","")&amp;"단계오프셋",ChapterTable!$S:$T,2,0))/ChapterTable!$Q$23)),
MAX(0,INT(($B270+ChapterTable!$S$26+VLOOKUP(SUBSTITUTE(C$1,"성장단계","")&amp;"보스단계오프셋",ChapterTable!$S:$T,2,0))/ChapterTable!$S$23)))</f>
        <v>3</v>
      </c>
      <c r="D270">
        <f>IF(OR($L270=TRUE,$A270=0,MOD($A270,ChapterTable!$S$20)&lt;&gt;0),
MAX(0,INT(($B270+ChapterTable!$Q$26+VLOOKUP(SUBSTITUTE(D$1,"성장단계","")&amp;"단계오프셋",ChapterTable!$S:$T,2,0))/ChapterTable!$Q$23)),
MAX(0,INT(($B270+ChapterTable!$S$26+VLOOKUP(SUBSTITUTE(D$1,"성장단계","")&amp;"보스단계오프셋",ChapterTable!$S:$T,2,0))/ChapterTable!$S$23)))</f>
        <v>3</v>
      </c>
      <c r="E270" s="1">
        <f ca="1">IF(AND($A270=0,$B270=1),
    VLOOKUP(1,ChapterTable!$1:$1048576,MATCH("최종"&amp;SUBSTITUTE(SUBSTITUTE(E$1,"standard",""),"|Float",""),ChapterTable!$1:$1,0),0)*ChapterTable!$Q$17,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VLOOKUP($A270-ChapterTable!$Q$11,ChapterTable!$1:$1048576,MATCH("최종"&amp;SUBSTITUTE(SUBSTITUTE(E$1,"standard",""),"|Float",""),ChapterTable!$1:$1,0),0)*ChapterTable!$Q$14
    ),
  OFFSET(E270,-$B270+IF($L270,1,0),0)*
    (VLOOKUP(SUBSTITUTE(SUBSTITUTE(E$1,"standard",""),"|Float","")&amp;"인게임누적곱배수",ChapterTable!$S:$T,2,0)^C270
    +VLOOKUP(SUBSTITUTE(SUBSTITUTE(E$1,"standard",""),"|Float","")&amp;"인게임누적합배수",ChapterTable!$S:$T,2,0)*C270)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VLOOKUP(1,ChapterTable!$1:$1048576,MATCH("최종"&amp;SUBSTITUTE(SUBSTITUTE(F$1,"standard",""),"|Float",""),ChapterTable!$1:$1,0),0)*ChapterTable!$Q$17,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VLOOKUP($A270-ChapterTable!$Q$11,ChapterTable!$1:$1048576,MATCH("최종"&amp;SUBSTITUTE(SUBSTITUTE(F$1,"standard",""),"|Float",""),ChapterTable!$1:$1,0),0)*ChapterTable!$Q$14
    ),
  OFFSET(F270,-$B270+IF($L270,1,0),0)*
    (VLOOKUP(SUBSTITUTE(SUBSTITUTE(F$1,"standard",""),"|Float","")&amp;"인게임누적곱배수",ChapterTable!$S:$T,2,0)^D270
    +VLOOKUP(SUBSTITUTE(SUBSTITUTE(F$1,"standard",""),"|Float","")&amp;"인게임누적합배수",ChapterTable!$S:$T,2,0)*D270)
  )
  )
  )
)</f>
        <v>810</v>
      </c>
      <c r="G270" t="s">
        <v>76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9.8000000000000007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IF(OR($L271=TRUE,$A271=0,MOD($A271,ChapterTable!$S$20)&lt;&gt;0),
MAX(0,INT(($B271+ChapterTable!$Q$26+VLOOKUP(SUBSTITUTE(C$1,"성장단계","")&amp;"단계오프셋",ChapterTable!$S:$T,2,0))/ChapterTable!$Q$23)),
MAX(0,INT(($B271+ChapterTable!$S$26+VLOOKUP(SUBSTITUTE(C$1,"성장단계","")&amp;"보스단계오프셋",ChapterTable!$S:$T,2,0))/ChapterTable!$S$23)))</f>
        <v>3</v>
      </c>
      <c r="D271">
        <f>IF(OR($L271=TRUE,$A271=0,MOD($A271,ChapterTable!$S$20)&lt;&gt;0),
MAX(0,INT(($B271+ChapterTable!$Q$26+VLOOKUP(SUBSTITUTE(D$1,"성장단계","")&amp;"단계오프셋",ChapterTable!$S:$T,2,0))/ChapterTable!$Q$23)),
MAX(0,INT(($B271+ChapterTable!$S$26+VLOOKUP(SUBSTITUTE(D$1,"성장단계","")&amp;"보스단계오프셋",ChapterTable!$S:$T,2,0))/ChapterTable!$S$23)))</f>
        <v>3</v>
      </c>
      <c r="E271" s="1">
        <f ca="1">IF(AND($A271=0,$B271=1),
    VLOOKUP(1,ChapterTable!$1:$1048576,MATCH("최종"&amp;SUBSTITUTE(SUBSTITUTE(E$1,"standard",""),"|Float",""),ChapterTable!$1:$1,0),0)*ChapterTable!$Q$17,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VLOOKUP($A271-ChapterTable!$Q$11,ChapterTable!$1:$1048576,MATCH("최종"&amp;SUBSTITUTE(SUBSTITUTE(E$1,"standard",""),"|Float",""),ChapterTable!$1:$1,0),0)*ChapterTable!$Q$14
    ),
  OFFSET(E271,-$B271+IF($L271,1,0),0)*
    (VLOOKUP(SUBSTITUTE(SUBSTITUTE(E$1,"standard",""),"|Float","")&amp;"인게임누적곱배수",ChapterTable!$S:$T,2,0)^C271
    +VLOOKUP(SUBSTITUTE(SUBSTITUTE(E$1,"standard",""),"|Float","")&amp;"인게임누적합배수",ChapterTable!$S:$T,2,0)*C271)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VLOOKUP(1,ChapterTable!$1:$1048576,MATCH("최종"&amp;SUBSTITUTE(SUBSTITUTE(F$1,"standard",""),"|Float",""),ChapterTable!$1:$1,0),0)*ChapterTable!$Q$17,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VLOOKUP($A271-ChapterTable!$Q$11,ChapterTable!$1:$1048576,MATCH("최종"&amp;SUBSTITUTE(SUBSTITUTE(F$1,"standard",""),"|Float",""),ChapterTable!$1:$1,0),0)*ChapterTable!$Q$14
    ),
  OFFSET(F271,-$B271+IF($L271,1,0),0)*
    (VLOOKUP(SUBSTITUTE(SUBSTITUTE(F$1,"standard",""),"|Float","")&amp;"인게임누적곱배수",ChapterTable!$S:$T,2,0)^D271
    +VLOOKUP(SUBSTITUTE(SUBSTITUTE(F$1,"standard",""),"|Float","")&amp;"인게임누적합배수",ChapterTable!$S:$T,2,0)*D271)
  )
  )
  )
)</f>
        <v>810</v>
      </c>
      <c r="G271" t="s">
        <v>76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9.8000000000000007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IF(OR($L272=TRUE,$A272=0,MOD($A272,ChapterTable!$S$20)&lt;&gt;0),
MAX(0,INT(($B272+ChapterTable!$Q$26+VLOOKUP(SUBSTITUTE(C$1,"성장단계","")&amp;"단계오프셋",ChapterTable!$S:$T,2,0))/ChapterTable!$Q$23)),
MAX(0,INT(($B272+ChapterTable!$S$26+VLOOKUP(SUBSTITUTE(C$1,"성장단계","")&amp;"보스단계오프셋",ChapterTable!$S:$T,2,0))/ChapterTable!$S$23)))</f>
        <v>3</v>
      </c>
      <c r="D272">
        <f>IF(OR($L272=TRUE,$A272=0,MOD($A272,ChapterTable!$S$20)&lt;&gt;0),
MAX(0,INT(($B272+ChapterTable!$Q$26+VLOOKUP(SUBSTITUTE(D$1,"성장단계","")&amp;"단계오프셋",ChapterTable!$S:$T,2,0))/ChapterTable!$Q$23)),
MAX(0,INT(($B272+ChapterTable!$S$26+VLOOKUP(SUBSTITUTE(D$1,"성장단계","")&amp;"보스단계오프셋",ChapterTable!$S:$T,2,0))/ChapterTable!$S$23)))</f>
        <v>3</v>
      </c>
      <c r="E272" s="1">
        <f ca="1">IF(AND($A272=0,$B272=1),
    VLOOKUP(1,ChapterTable!$1:$1048576,MATCH("최종"&amp;SUBSTITUTE(SUBSTITUTE(E$1,"standard",""),"|Float",""),ChapterTable!$1:$1,0),0)*ChapterTable!$Q$17,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VLOOKUP($A272-ChapterTable!$Q$11,ChapterTable!$1:$1048576,MATCH("최종"&amp;SUBSTITUTE(SUBSTITUTE(E$1,"standard",""),"|Float",""),ChapterTable!$1:$1,0),0)*ChapterTable!$Q$14
    ),
  OFFSET(E272,-$B272+IF($L272,1,0),0)*
    (VLOOKUP(SUBSTITUTE(SUBSTITUTE(E$1,"standard",""),"|Float","")&amp;"인게임누적곱배수",ChapterTable!$S:$T,2,0)^C272
    +VLOOKUP(SUBSTITUTE(SUBSTITUTE(E$1,"standard",""),"|Float","")&amp;"인게임누적합배수",ChapterTable!$S:$T,2,0)*C272)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VLOOKUP(1,ChapterTable!$1:$1048576,MATCH("최종"&amp;SUBSTITUTE(SUBSTITUTE(F$1,"standard",""),"|Float",""),ChapterTable!$1:$1,0),0)*ChapterTable!$Q$17,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VLOOKUP($A272-ChapterTable!$Q$11,ChapterTable!$1:$1048576,MATCH("최종"&amp;SUBSTITUTE(SUBSTITUTE(F$1,"standard",""),"|Float",""),ChapterTable!$1:$1,0),0)*ChapterTable!$Q$14
    ),
  OFFSET(F272,-$B272+IF($L272,1,0),0)*
    (VLOOKUP(SUBSTITUTE(SUBSTITUTE(F$1,"standard",""),"|Float","")&amp;"인게임누적곱배수",ChapterTable!$S:$T,2,0)^D272
    +VLOOKUP(SUBSTITUTE(SUBSTITUTE(F$1,"standard",""),"|Float","")&amp;"인게임누적합배수",ChapterTable!$S:$T,2,0)*D272)
  )
  )
  )
)</f>
        <v>810</v>
      </c>
      <c r="G272" t="s">
        <v>76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9.8000000000000007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IF(OR($L273=TRUE,$A273=0,MOD($A273,ChapterTable!$S$20)&lt;&gt;0),
MAX(0,INT(($B273+ChapterTable!$Q$26+VLOOKUP(SUBSTITUTE(C$1,"성장단계","")&amp;"단계오프셋",ChapterTable!$S:$T,2,0))/ChapterTable!$Q$23)),
MAX(0,INT(($B273+ChapterTable!$S$26+VLOOKUP(SUBSTITUTE(C$1,"성장단계","")&amp;"보스단계오프셋",ChapterTable!$S:$T,2,0))/ChapterTable!$S$23)))</f>
        <v>4</v>
      </c>
      <c r="D273">
        <f>IF(OR($L273=TRUE,$A273=0,MOD($A273,ChapterTable!$S$20)&lt;&gt;0),
MAX(0,INT(($B273+ChapterTable!$Q$26+VLOOKUP(SUBSTITUTE(D$1,"성장단계","")&amp;"단계오프셋",ChapterTable!$S:$T,2,0))/ChapterTable!$Q$23)),
MAX(0,INT(($B273+ChapterTable!$S$26+VLOOKUP(SUBSTITUTE(D$1,"성장단계","")&amp;"보스단계오프셋",ChapterTable!$S:$T,2,0))/ChapterTable!$S$23)))</f>
        <v>3</v>
      </c>
      <c r="E273" s="1">
        <f ca="1">IF(AND($A273=0,$B273=1),
    VLOOKUP(1,ChapterTable!$1:$1048576,MATCH("최종"&amp;SUBSTITUTE(SUBSTITUTE(E$1,"standard",""),"|Float",""),ChapterTable!$1:$1,0),0)*ChapterTable!$Q$17,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VLOOKUP($A273-ChapterTable!$Q$11,ChapterTable!$1:$1048576,MATCH("최종"&amp;SUBSTITUTE(SUBSTITUTE(E$1,"standard",""),"|Float",""),ChapterTable!$1:$1,0),0)*ChapterTable!$Q$14
    ),
  OFFSET(E273,-$B273+IF($L273,1,0),0)*
    (VLOOKUP(SUBSTITUTE(SUBSTITUTE(E$1,"standard",""),"|Float","")&amp;"인게임누적곱배수",ChapterTable!$S:$T,2,0)^C273
    +VLOOKUP(SUBSTITUTE(SUBSTITUTE(E$1,"standard",""),"|Float","")&amp;"인게임누적합배수",ChapterTable!$S:$T,2,0)*C273)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VLOOKUP(1,ChapterTable!$1:$1048576,MATCH("최종"&amp;SUBSTITUTE(SUBSTITUTE(F$1,"standard",""),"|Float",""),ChapterTable!$1:$1,0),0)*ChapterTable!$Q$17,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VLOOKUP($A273-ChapterTable!$Q$11,ChapterTable!$1:$1048576,MATCH("최종"&amp;SUBSTITUTE(SUBSTITUTE(F$1,"standard",""),"|Float",""),ChapterTable!$1:$1,0),0)*ChapterTable!$Q$14
    ),
  OFFSET(F273,-$B273+IF($L273,1,0),0)*
    (VLOOKUP(SUBSTITUTE(SUBSTITUTE(F$1,"standard",""),"|Float","")&amp;"인게임누적곱배수",ChapterTable!$S:$T,2,0)^D273
    +VLOOKUP(SUBSTITUTE(SUBSTITUTE(F$1,"standard",""),"|Float","")&amp;"인게임누적합배수",ChapterTable!$S:$T,2,0)*D273)
  )
  )
  )
)</f>
        <v>810</v>
      </c>
      <c r="G273" t="s">
        <v>76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9.8000000000000007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IF(OR($L274=TRUE,$A274=0,MOD($A274,ChapterTable!$S$20)&lt;&gt;0),
MAX(0,INT(($B274+ChapterTable!$Q$26+VLOOKUP(SUBSTITUTE(C$1,"성장단계","")&amp;"단계오프셋",ChapterTable!$S:$T,2,0))/ChapterTable!$Q$23)),
MAX(0,INT(($B274+ChapterTable!$S$26+VLOOKUP(SUBSTITUTE(C$1,"성장단계","")&amp;"보스단계오프셋",ChapterTable!$S:$T,2,0))/ChapterTable!$S$23)))</f>
        <v>4</v>
      </c>
      <c r="D274">
        <f>IF(OR($L274=TRUE,$A274=0,MOD($A274,ChapterTable!$S$20)&lt;&gt;0),
MAX(0,INT(($B274+ChapterTable!$Q$26+VLOOKUP(SUBSTITUTE(D$1,"성장단계","")&amp;"단계오프셋",ChapterTable!$S:$T,2,0))/ChapterTable!$Q$23)),
MAX(0,INT(($B274+ChapterTable!$S$26+VLOOKUP(SUBSTITUTE(D$1,"성장단계","")&amp;"보스단계오프셋",ChapterTable!$S:$T,2,0))/ChapterTable!$S$23)))</f>
        <v>3</v>
      </c>
      <c r="E274" s="1">
        <f ca="1">IF(AND($A274=0,$B274=1),
    VLOOKUP(1,ChapterTable!$1:$1048576,MATCH("최종"&amp;SUBSTITUTE(SUBSTITUTE(E$1,"standard",""),"|Float",""),ChapterTable!$1:$1,0),0)*ChapterTable!$Q$17,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VLOOKUP($A274-ChapterTable!$Q$11,ChapterTable!$1:$1048576,MATCH("최종"&amp;SUBSTITUTE(SUBSTITUTE(E$1,"standard",""),"|Float",""),ChapterTable!$1:$1,0),0)*ChapterTable!$Q$14
    ),
  OFFSET(E274,-$B274+IF($L274,1,0),0)*
    (VLOOKUP(SUBSTITUTE(SUBSTITUTE(E$1,"standard",""),"|Float","")&amp;"인게임누적곱배수",ChapterTable!$S:$T,2,0)^C274
    +VLOOKUP(SUBSTITUTE(SUBSTITUTE(E$1,"standard",""),"|Float","")&amp;"인게임누적합배수",ChapterTable!$S:$T,2,0)*C274)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VLOOKUP(1,ChapterTable!$1:$1048576,MATCH("최종"&amp;SUBSTITUTE(SUBSTITUTE(F$1,"standard",""),"|Float",""),ChapterTable!$1:$1,0),0)*ChapterTable!$Q$17,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VLOOKUP($A274-ChapterTable!$Q$11,ChapterTable!$1:$1048576,MATCH("최종"&amp;SUBSTITUTE(SUBSTITUTE(F$1,"standard",""),"|Float",""),ChapterTable!$1:$1,0),0)*ChapterTable!$Q$14
    ),
  OFFSET(F274,-$B274+IF($L274,1,0),0)*
    (VLOOKUP(SUBSTITUTE(SUBSTITUTE(F$1,"standard",""),"|Float","")&amp;"인게임누적곱배수",ChapterTable!$S:$T,2,0)^D274
    +VLOOKUP(SUBSTITUTE(SUBSTITUTE(F$1,"standard",""),"|Float","")&amp;"인게임누적합배수",ChapterTable!$S:$T,2,0)*D274)
  )
  )
  )
)</f>
        <v>810</v>
      </c>
      <c r="G274" t="s">
        <v>76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9.8000000000000007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IF(OR($L275=TRUE,$A275=0,MOD($A275,ChapterTable!$S$20)&lt;&gt;0),
MAX(0,INT(($B275+ChapterTable!$Q$26+VLOOKUP(SUBSTITUTE(C$1,"성장단계","")&amp;"단계오프셋",ChapterTable!$S:$T,2,0))/ChapterTable!$Q$23)),
MAX(0,INT(($B275+ChapterTable!$S$26+VLOOKUP(SUBSTITUTE(C$1,"성장단계","")&amp;"보스단계오프셋",ChapterTable!$S:$T,2,0))/ChapterTable!$S$23)))</f>
        <v>4</v>
      </c>
      <c r="D275">
        <f>IF(OR($L275=TRUE,$A275=0,MOD($A275,ChapterTable!$S$20)&lt;&gt;0),
MAX(0,INT(($B275+ChapterTable!$Q$26+VLOOKUP(SUBSTITUTE(D$1,"성장단계","")&amp;"단계오프셋",ChapterTable!$S:$T,2,0))/ChapterTable!$Q$23)),
MAX(0,INT(($B275+ChapterTable!$S$26+VLOOKUP(SUBSTITUTE(D$1,"성장단계","")&amp;"보스단계오프셋",ChapterTable!$S:$T,2,0))/ChapterTable!$S$23)))</f>
        <v>3</v>
      </c>
      <c r="E275" s="1">
        <f ca="1">IF(AND($A275=0,$B275=1),
    VLOOKUP(1,ChapterTable!$1:$1048576,MATCH("최종"&amp;SUBSTITUTE(SUBSTITUTE(E$1,"standard",""),"|Float",""),ChapterTable!$1:$1,0),0)*ChapterTable!$Q$17,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VLOOKUP($A275-ChapterTable!$Q$11,ChapterTable!$1:$1048576,MATCH("최종"&amp;SUBSTITUTE(SUBSTITUTE(E$1,"standard",""),"|Float",""),ChapterTable!$1:$1,0),0)*ChapterTable!$Q$14
    ),
  OFFSET(E275,-$B275+IF($L275,1,0),0)*
    (VLOOKUP(SUBSTITUTE(SUBSTITUTE(E$1,"standard",""),"|Float","")&amp;"인게임누적곱배수",ChapterTable!$S:$T,2,0)^C275
    +VLOOKUP(SUBSTITUTE(SUBSTITUTE(E$1,"standard",""),"|Float","")&amp;"인게임누적합배수",ChapterTable!$S:$T,2,0)*C275)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VLOOKUP(1,ChapterTable!$1:$1048576,MATCH("최종"&amp;SUBSTITUTE(SUBSTITUTE(F$1,"standard",""),"|Float",""),ChapterTable!$1:$1,0),0)*ChapterTable!$Q$17,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VLOOKUP($A275-ChapterTable!$Q$11,ChapterTable!$1:$1048576,MATCH("최종"&amp;SUBSTITUTE(SUBSTITUTE(F$1,"standard",""),"|Float",""),ChapterTable!$1:$1,0),0)*ChapterTable!$Q$14
    ),
  OFFSET(F275,-$B275+IF($L275,1,0),0)*
    (VLOOKUP(SUBSTITUTE(SUBSTITUTE(F$1,"standard",""),"|Float","")&amp;"인게임누적곱배수",ChapterTable!$S:$T,2,0)^D275
    +VLOOKUP(SUBSTITUTE(SUBSTITUTE(F$1,"standard",""),"|Float","")&amp;"인게임누적합배수",ChapterTable!$S:$T,2,0)*D275)
  )
  )
  )
)</f>
        <v>810</v>
      </c>
      <c r="G275" t="s">
        <v>76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9.8000000000000007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IF(OR($L276=TRUE,$A276=0,MOD($A276,ChapterTable!$S$20)&lt;&gt;0),
MAX(0,INT(($B276+ChapterTable!$Q$26+VLOOKUP(SUBSTITUTE(C$1,"성장단계","")&amp;"단계오프셋",ChapterTable!$S:$T,2,0))/ChapterTable!$Q$23)),
MAX(0,INT(($B276+ChapterTable!$S$26+VLOOKUP(SUBSTITUTE(C$1,"성장단계","")&amp;"보스단계오프셋",ChapterTable!$S:$T,2,0))/ChapterTable!$S$23)))</f>
        <v>4</v>
      </c>
      <c r="D276">
        <f>IF(OR($L276=TRUE,$A276=0,MOD($A276,ChapterTable!$S$20)&lt;&gt;0),
MAX(0,INT(($B276+ChapterTable!$Q$26+VLOOKUP(SUBSTITUTE(D$1,"성장단계","")&amp;"단계오프셋",ChapterTable!$S:$T,2,0))/ChapterTable!$Q$23)),
MAX(0,INT(($B276+ChapterTable!$S$26+VLOOKUP(SUBSTITUTE(D$1,"성장단계","")&amp;"보스단계오프셋",ChapterTable!$S:$T,2,0))/ChapterTable!$S$23)))</f>
        <v>3</v>
      </c>
      <c r="E276" s="1">
        <f ca="1">IF(AND($A276=0,$B276=1),
    VLOOKUP(1,ChapterTable!$1:$1048576,MATCH("최종"&amp;SUBSTITUTE(SUBSTITUTE(E$1,"standard",""),"|Float",""),ChapterTable!$1:$1,0),0)*ChapterTable!$Q$17,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VLOOKUP($A276-ChapterTable!$Q$11,ChapterTable!$1:$1048576,MATCH("최종"&amp;SUBSTITUTE(SUBSTITUTE(E$1,"standard",""),"|Float",""),ChapterTable!$1:$1,0),0)*ChapterTable!$Q$14
    ),
  OFFSET(E276,-$B276+IF($L276,1,0),0)*
    (VLOOKUP(SUBSTITUTE(SUBSTITUTE(E$1,"standard",""),"|Float","")&amp;"인게임누적곱배수",ChapterTable!$S:$T,2,0)^C276
    +VLOOKUP(SUBSTITUTE(SUBSTITUTE(E$1,"standard",""),"|Float","")&amp;"인게임누적합배수",ChapterTable!$S:$T,2,0)*C276)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VLOOKUP(1,ChapterTable!$1:$1048576,MATCH("최종"&amp;SUBSTITUTE(SUBSTITUTE(F$1,"standard",""),"|Float",""),ChapterTable!$1:$1,0),0)*ChapterTable!$Q$17,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VLOOKUP($A276-ChapterTable!$Q$11,ChapterTable!$1:$1048576,MATCH("최종"&amp;SUBSTITUTE(SUBSTITUTE(F$1,"standard",""),"|Float",""),ChapterTable!$1:$1,0),0)*ChapterTable!$Q$14
    ),
  OFFSET(F276,-$B276+IF($L276,1,0),0)*
    (VLOOKUP(SUBSTITUTE(SUBSTITUTE(F$1,"standard",""),"|Float","")&amp;"인게임누적곱배수",ChapterTable!$S:$T,2,0)^D276
    +VLOOKUP(SUBSTITUTE(SUBSTITUTE(F$1,"standard",""),"|Float","")&amp;"인게임누적합배수",ChapterTable!$S:$T,2,0)*D276)
  )
  )
  )
)</f>
        <v>810</v>
      </c>
      <c r="G276" t="s">
        <v>76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9.8000000000000007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IF(OR($L277=TRUE,$A277=0,MOD($A277,ChapterTable!$S$20)&lt;&gt;0),
MAX(0,INT(($B277+ChapterTable!$Q$26+VLOOKUP(SUBSTITUTE(C$1,"성장단계","")&amp;"단계오프셋",ChapterTable!$S:$T,2,0))/ChapterTable!$Q$23)),
MAX(0,INT(($B277+ChapterTable!$S$26+VLOOKUP(SUBSTITUTE(C$1,"성장단계","")&amp;"보스단계오프셋",ChapterTable!$S:$T,2,0))/ChapterTable!$S$23)))</f>
        <v>4</v>
      </c>
      <c r="D277">
        <f>IF(OR($L277=TRUE,$A277=0,MOD($A277,ChapterTable!$S$20)&lt;&gt;0),
MAX(0,INT(($B277+ChapterTable!$Q$26+VLOOKUP(SUBSTITUTE(D$1,"성장단계","")&amp;"단계오프셋",ChapterTable!$S:$T,2,0))/ChapterTable!$Q$23)),
MAX(0,INT(($B277+ChapterTable!$S$26+VLOOKUP(SUBSTITUTE(D$1,"성장단계","")&amp;"보스단계오프셋",ChapterTable!$S:$T,2,0))/ChapterTable!$S$23)))</f>
        <v>3</v>
      </c>
      <c r="E277" s="1">
        <f ca="1">IF(AND($A277=0,$B277=1),
    VLOOKUP(1,ChapterTable!$1:$1048576,MATCH("최종"&amp;SUBSTITUTE(SUBSTITUTE(E$1,"standard",""),"|Float",""),ChapterTable!$1:$1,0),0)*ChapterTable!$Q$17,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VLOOKUP($A277-ChapterTable!$Q$11,ChapterTable!$1:$1048576,MATCH("최종"&amp;SUBSTITUTE(SUBSTITUTE(E$1,"standard",""),"|Float",""),ChapterTable!$1:$1,0),0)*ChapterTable!$Q$14
    ),
  OFFSET(E277,-$B277+IF($L277,1,0),0)*
    (VLOOKUP(SUBSTITUTE(SUBSTITUTE(E$1,"standard",""),"|Float","")&amp;"인게임누적곱배수",ChapterTable!$S:$T,2,0)^C277
    +VLOOKUP(SUBSTITUTE(SUBSTITUTE(E$1,"standard",""),"|Float","")&amp;"인게임누적합배수",ChapterTable!$S:$T,2,0)*C277)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VLOOKUP(1,ChapterTable!$1:$1048576,MATCH("최종"&amp;SUBSTITUTE(SUBSTITUTE(F$1,"standard",""),"|Float",""),ChapterTable!$1:$1,0),0)*ChapterTable!$Q$17,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VLOOKUP($A277-ChapterTable!$Q$11,ChapterTable!$1:$1048576,MATCH("최종"&amp;SUBSTITUTE(SUBSTITUTE(F$1,"standard",""),"|Float",""),ChapterTable!$1:$1,0),0)*ChapterTable!$Q$14
    ),
  OFFSET(F277,-$B277+IF($L277,1,0),0)*
    (VLOOKUP(SUBSTITUTE(SUBSTITUTE(F$1,"standard",""),"|Float","")&amp;"인게임누적곱배수",ChapterTable!$S:$T,2,0)^D277
    +VLOOKUP(SUBSTITUTE(SUBSTITUTE(F$1,"standard",""),"|Float","")&amp;"인게임누적합배수",ChapterTable!$S:$T,2,0)*D277)
  )
  )
  )
)</f>
        <v>810</v>
      </c>
      <c r="G277" t="s">
        <v>76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9.8000000000000007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IF(OR($L278=TRUE,$A278=0,MOD($A278,ChapterTable!$S$20)&lt;&gt;0),
MAX(0,INT(($B278+ChapterTable!$Q$26+VLOOKUP(SUBSTITUTE(C$1,"성장단계","")&amp;"단계오프셋",ChapterTable!$S:$T,2,0))/ChapterTable!$Q$23)),
MAX(0,INT(($B278+ChapterTable!$S$26+VLOOKUP(SUBSTITUTE(C$1,"성장단계","")&amp;"보스단계오프셋",ChapterTable!$S:$T,2,0))/ChapterTable!$S$23)))</f>
        <v>4</v>
      </c>
      <c r="D278">
        <f>IF(OR($L278=TRUE,$A278=0,MOD($A278,ChapterTable!$S$20)&lt;&gt;0),
MAX(0,INT(($B278+ChapterTable!$Q$26+VLOOKUP(SUBSTITUTE(D$1,"성장단계","")&amp;"단계오프셋",ChapterTable!$S:$T,2,0))/ChapterTable!$Q$23)),
MAX(0,INT(($B278+ChapterTable!$S$26+VLOOKUP(SUBSTITUTE(D$1,"성장단계","")&amp;"보스단계오프셋",ChapterTable!$S:$T,2,0))/ChapterTable!$S$23)))</f>
        <v>4</v>
      </c>
      <c r="E278" s="1">
        <f ca="1">IF(AND($A278=0,$B278=1),
    VLOOKUP(1,ChapterTable!$1:$1048576,MATCH("최종"&amp;SUBSTITUTE(SUBSTITUTE(E$1,"standard",""),"|Float",""),ChapterTable!$1:$1,0),0)*ChapterTable!$Q$17,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VLOOKUP($A278-ChapterTable!$Q$11,ChapterTable!$1:$1048576,MATCH("최종"&amp;SUBSTITUTE(SUBSTITUTE(E$1,"standard",""),"|Float",""),ChapterTable!$1:$1,0),0)*ChapterTable!$Q$14
    ),
  OFFSET(E278,-$B278+IF($L278,1,0),0)*
    (VLOOKUP(SUBSTITUTE(SUBSTITUTE(E$1,"standard",""),"|Float","")&amp;"인게임누적곱배수",ChapterTable!$S:$T,2,0)^C278
    +VLOOKUP(SUBSTITUTE(SUBSTITUTE(E$1,"standard",""),"|Float","")&amp;"인게임누적합배수",ChapterTable!$S:$T,2,0)*C278)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VLOOKUP(1,ChapterTable!$1:$1048576,MATCH("최종"&amp;SUBSTITUTE(SUBSTITUTE(F$1,"standard",""),"|Float",""),ChapterTable!$1:$1,0),0)*ChapterTable!$Q$17,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VLOOKUP($A278-ChapterTable!$Q$11,ChapterTable!$1:$1048576,MATCH("최종"&amp;SUBSTITUTE(SUBSTITUTE(F$1,"standard",""),"|Float",""),ChapterTable!$1:$1,0),0)*ChapterTable!$Q$14
    ),
  OFFSET(F278,-$B278+IF($L278,1,0),0)*
    (VLOOKUP(SUBSTITUTE(SUBSTITUTE(F$1,"standard",""),"|Float","")&amp;"인게임누적곱배수",ChapterTable!$S:$T,2,0)^D278
    +VLOOKUP(SUBSTITUTE(SUBSTITUTE(F$1,"standard",""),"|Float","")&amp;"인게임누적합배수",ChapterTable!$S:$T,2,0)*D278)
  )
  )
  )
)</f>
        <v>911.25</v>
      </c>
      <c r="G278" t="s">
        <v>76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9.8000000000000007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IF(OR($L279=TRUE,$A279=0,MOD($A279,ChapterTable!$S$20)&lt;&gt;0),
MAX(0,INT(($B279+ChapterTable!$Q$26+VLOOKUP(SUBSTITUTE(C$1,"성장단계","")&amp;"단계오프셋",ChapterTable!$S:$T,2,0))/ChapterTable!$Q$23)),
MAX(0,INT(($B279+ChapterTable!$S$26+VLOOKUP(SUBSTITUTE(C$1,"성장단계","")&amp;"보스단계오프셋",ChapterTable!$S:$T,2,0))/ChapterTable!$S$23)))</f>
        <v>4</v>
      </c>
      <c r="D279">
        <f>IF(OR($L279=TRUE,$A279=0,MOD($A279,ChapterTable!$S$20)&lt;&gt;0),
MAX(0,INT(($B279+ChapterTable!$Q$26+VLOOKUP(SUBSTITUTE(D$1,"성장단계","")&amp;"단계오프셋",ChapterTable!$S:$T,2,0))/ChapterTable!$Q$23)),
MAX(0,INT(($B279+ChapterTable!$S$26+VLOOKUP(SUBSTITUTE(D$1,"성장단계","")&amp;"보스단계오프셋",ChapterTable!$S:$T,2,0))/ChapterTable!$S$23)))</f>
        <v>4</v>
      </c>
      <c r="E279" s="1">
        <f ca="1">IF(AND($A279=0,$B279=1),
    VLOOKUP(1,ChapterTable!$1:$1048576,MATCH("최종"&amp;SUBSTITUTE(SUBSTITUTE(E$1,"standard",""),"|Float",""),ChapterTable!$1:$1,0),0)*ChapterTable!$Q$17,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VLOOKUP($A279-ChapterTable!$Q$11,ChapterTable!$1:$1048576,MATCH("최종"&amp;SUBSTITUTE(SUBSTITUTE(E$1,"standard",""),"|Float",""),ChapterTable!$1:$1,0),0)*ChapterTable!$Q$14
    ),
  OFFSET(E279,-$B279+IF($L279,1,0),0)*
    (VLOOKUP(SUBSTITUTE(SUBSTITUTE(E$1,"standard",""),"|Float","")&amp;"인게임누적곱배수",ChapterTable!$S:$T,2,0)^C279
    +VLOOKUP(SUBSTITUTE(SUBSTITUTE(E$1,"standard",""),"|Float","")&amp;"인게임누적합배수",ChapterTable!$S:$T,2,0)*C279)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VLOOKUP(1,ChapterTable!$1:$1048576,MATCH("최종"&amp;SUBSTITUTE(SUBSTITUTE(F$1,"standard",""),"|Float",""),ChapterTable!$1:$1,0),0)*ChapterTable!$Q$17,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VLOOKUP($A279-ChapterTable!$Q$11,ChapterTable!$1:$1048576,MATCH("최종"&amp;SUBSTITUTE(SUBSTITUTE(F$1,"standard",""),"|Float",""),ChapterTable!$1:$1,0),0)*ChapterTable!$Q$14
    ),
  OFFSET(F279,-$B279+IF($L279,1,0),0)*
    (VLOOKUP(SUBSTITUTE(SUBSTITUTE(F$1,"standard",""),"|Float","")&amp;"인게임누적곱배수",ChapterTable!$S:$T,2,0)^D279
    +VLOOKUP(SUBSTITUTE(SUBSTITUTE(F$1,"standard",""),"|Float","")&amp;"인게임누적합배수",ChapterTable!$S:$T,2,0)*D279)
  )
  )
  )
)</f>
        <v>911.25</v>
      </c>
      <c r="G279" t="s">
        <v>76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9.8000000000000007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IF(OR($L280=TRUE,$A280=0,MOD($A280,ChapterTable!$S$20)&lt;&gt;0),
MAX(0,INT(($B280+ChapterTable!$Q$26+VLOOKUP(SUBSTITUTE(C$1,"성장단계","")&amp;"단계오프셋",ChapterTable!$S:$T,2,0))/ChapterTable!$Q$23)),
MAX(0,INT(($B280+ChapterTable!$S$26+VLOOKUP(SUBSTITUTE(C$1,"성장단계","")&amp;"보스단계오프셋",ChapterTable!$S:$T,2,0))/ChapterTable!$S$23)))</f>
        <v>4</v>
      </c>
      <c r="D280">
        <f>IF(OR($L280=TRUE,$A280=0,MOD($A280,ChapterTable!$S$20)&lt;&gt;0),
MAX(0,INT(($B280+ChapterTable!$Q$26+VLOOKUP(SUBSTITUTE(D$1,"성장단계","")&amp;"단계오프셋",ChapterTable!$S:$T,2,0))/ChapterTable!$Q$23)),
MAX(0,INT(($B280+ChapterTable!$S$26+VLOOKUP(SUBSTITUTE(D$1,"성장단계","")&amp;"보스단계오프셋",ChapterTable!$S:$T,2,0))/ChapterTable!$S$23)))</f>
        <v>4</v>
      </c>
      <c r="E280" s="1">
        <f ca="1">IF(AND($A280=0,$B280=1),
    VLOOKUP(1,ChapterTable!$1:$1048576,MATCH("최종"&amp;SUBSTITUTE(SUBSTITUTE(E$1,"standard",""),"|Float",""),ChapterTable!$1:$1,0),0)*ChapterTable!$Q$17,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VLOOKUP($A280-ChapterTable!$Q$11,ChapterTable!$1:$1048576,MATCH("최종"&amp;SUBSTITUTE(SUBSTITUTE(E$1,"standard",""),"|Float",""),ChapterTable!$1:$1,0),0)*ChapterTable!$Q$14
    ),
  OFFSET(E280,-$B280+IF($L280,1,0),0)*
    (VLOOKUP(SUBSTITUTE(SUBSTITUTE(E$1,"standard",""),"|Float","")&amp;"인게임누적곱배수",ChapterTable!$S:$T,2,0)^C280
    +VLOOKUP(SUBSTITUTE(SUBSTITUTE(E$1,"standard",""),"|Float","")&amp;"인게임누적합배수",ChapterTable!$S:$T,2,0)*C280)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VLOOKUP(1,ChapterTable!$1:$1048576,MATCH("최종"&amp;SUBSTITUTE(SUBSTITUTE(F$1,"standard",""),"|Float",""),ChapterTable!$1:$1,0),0)*ChapterTable!$Q$17,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VLOOKUP($A280-ChapterTable!$Q$11,ChapterTable!$1:$1048576,MATCH("최종"&amp;SUBSTITUTE(SUBSTITUTE(F$1,"standard",""),"|Float",""),ChapterTable!$1:$1,0),0)*ChapterTable!$Q$14
    ),
  OFFSET(F280,-$B280+IF($L280,1,0),0)*
    (VLOOKUP(SUBSTITUTE(SUBSTITUTE(F$1,"standard",""),"|Float","")&amp;"인게임누적곱배수",ChapterTable!$S:$T,2,0)^D280
    +VLOOKUP(SUBSTITUTE(SUBSTITUTE(F$1,"standard",""),"|Float","")&amp;"인게임누적합배수",ChapterTable!$S:$T,2,0)*D280)
  )
  )
  )
)</f>
        <v>911.25</v>
      </c>
      <c r="G280" t="s">
        <v>76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9.8000000000000007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IF(OR($L281=TRUE,$A281=0,MOD($A281,ChapterTable!$S$20)&lt;&gt;0),
MAX(0,INT(($B281+ChapterTable!$Q$26+VLOOKUP(SUBSTITUTE(C$1,"성장단계","")&amp;"단계오프셋",ChapterTable!$S:$T,2,0))/ChapterTable!$Q$23)),
MAX(0,INT(($B281+ChapterTable!$S$26+VLOOKUP(SUBSTITUTE(C$1,"성장단계","")&amp;"보스단계오프셋",ChapterTable!$S:$T,2,0))/ChapterTable!$S$23)))</f>
        <v>4</v>
      </c>
      <c r="D281">
        <f>IF(OR($L281=TRUE,$A281=0,MOD($A281,ChapterTable!$S$20)&lt;&gt;0),
MAX(0,INT(($B281+ChapterTable!$Q$26+VLOOKUP(SUBSTITUTE(D$1,"성장단계","")&amp;"단계오프셋",ChapterTable!$S:$T,2,0))/ChapterTable!$Q$23)),
MAX(0,INT(($B281+ChapterTable!$S$26+VLOOKUP(SUBSTITUTE(D$1,"성장단계","")&amp;"보스단계오프셋",ChapterTable!$S:$T,2,0))/ChapterTable!$S$23)))</f>
        <v>4</v>
      </c>
      <c r="E281" s="1">
        <f ca="1">IF(AND($A281=0,$B281=1),
    VLOOKUP(1,ChapterTable!$1:$1048576,MATCH("최종"&amp;SUBSTITUTE(SUBSTITUTE(E$1,"standard",""),"|Float",""),ChapterTable!$1:$1,0),0)*ChapterTable!$Q$17,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VLOOKUP($A281-ChapterTable!$Q$11,ChapterTable!$1:$1048576,MATCH("최종"&amp;SUBSTITUTE(SUBSTITUTE(E$1,"standard",""),"|Float",""),ChapterTable!$1:$1,0),0)*ChapterTable!$Q$14
    ),
  OFFSET(E281,-$B281+IF($L281,1,0),0)*
    (VLOOKUP(SUBSTITUTE(SUBSTITUTE(E$1,"standard",""),"|Float","")&amp;"인게임누적곱배수",ChapterTable!$S:$T,2,0)^C281
    +VLOOKUP(SUBSTITUTE(SUBSTITUTE(E$1,"standard",""),"|Float","")&amp;"인게임누적합배수",ChapterTable!$S:$T,2,0)*C281)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VLOOKUP(1,ChapterTable!$1:$1048576,MATCH("최종"&amp;SUBSTITUTE(SUBSTITUTE(F$1,"standard",""),"|Float",""),ChapterTable!$1:$1,0),0)*ChapterTable!$Q$17,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VLOOKUP($A281-ChapterTable!$Q$11,ChapterTable!$1:$1048576,MATCH("최종"&amp;SUBSTITUTE(SUBSTITUTE(F$1,"standard",""),"|Float",""),ChapterTable!$1:$1,0),0)*ChapterTable!$Q$14
    ),
  OFFSET(F281,-$B281+IF($L281,1,0),0)*
    (VLOOKUP(SUBSTITUTE(SUBSTITUTE(F$1,"standard",""),"|Float","")&amp;"인게임누적곱배수",ChapterTable!$S:$T,2,0)^D281
    +VLOOKUP(SUBSTITUTE(SUBSTITUTE(F$1,"standard",""),"|Float","")&amp;"인게임누적합배수",ChapterTable!$S:$T,2,0)*D281)
  )
  )
  )
)</f>
        <v>911.25</v>
      </c>
      <c r="G281" t="s">
        <v>76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9.8000000000000007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IF(OR($L282=TRUE,$A282=0,MOD($A282,ChapterTable!$S$20)&lt;&gt;0),
MAX(0,INT(($B282+ChapterTable!$Q$26+VLOOKUP(SUBSTITUTE(C$1,"성장단계","")&amp;"단계오프셋",ChapterTable!$S:$T,2,0))/ChapterTable!$Q$23)),
MAX(0,INT(($B282+ChapterTable!$S$26+VLOOKUP(SUBSTITUTE(C$1,"성장단계","")&amp;"보스단계오프셋",ChapterTable!$S:$T,2,0))/ChapterTable!$S$23)))</f>
        <v>4</v>
      </c>
      <c r="D282">
        <f>IF(OR($L282=TRUE,$A282=0,MOD($A282,ChapterTable!$S$20)&lt;&gt;0),
MAX(0,INT(($B282+ChapterTable!$Q$26+VLOOKUP(SUBSTITUTE(D$1,"성장단계","")&amp;"단계오프셋",ChapterTable!$S:$T,2,0))/ChapterTable!$Q$23)),
MAX(0,INT(($B282+ChapterTable!$S$26+VLOOKUP(SUBSTITUTE(D$1,"성장단계","")&amp;"보스단계오프셋",ChapterTable!$S:$T,2,0))/ChapterTable!$S$23)))</f>
        <v>4</v>
      </c>
      <c r="E282" s="1">
        <f ca="1">IF(AND($A282=0,$B282=1),
    VLOOKUP(1,ChapterTable!$1:$1048576,MATCH("최종"&amp;SUBSTITUTE(SUBSTITUTE(E$1,"standard",""),"|Float",""),ChapterTable!$1:$1,0),0)*ChapterTable!$Q$17,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VLOOKUP($A282-ChapterTable!$Q$11,ChapterTable!$1:$1048576,MATCH("최종"&amp;SUBSTITUTE(SUBSTITUTE(E$1,"standard",""),"|Float",""),ChapterTable!$1:$1,0),0)*ChapterTable!$Q$14
    ),
  OFFSET(E282,-$B282+IF($L282,1,0),0)*
    (VLOOKUP(SUBSTITUTE(SUBSTITUTE(E$1,"standard",""),"|Float","")&amp;"인게임누적곱배수",ChapterTable!$S:$T,2,0)^C282
    +VLOOKUP(SUBSTITUTE(SUBSTITUTE(E$1,"standard",""),"|Float","")&amp;"인게임누적합배수",ChapterTable!$S:$T,2,0)*C282)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VLOOKUP(1,ChapterTable!$1:$1048576,MATCH("최종"&amp;SUBSTITUTE(SUBSTITUTE(F$1,"standard",""),"|Float",""),ChapterTable!$1:$1,0),0)*ChapterTable!$Q$17,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VLOOKUP($A282-ChapterTable!$Q$11,ChapterTable!$1:$1048576,MATCH("최종"&amp;SUBSTITUTE(SUBSTITUTE(F$1,"standard",""),"|Float",""),ChapterTable!$1:$1,0),0)*ChapterTable!$Q$14
    ),
  OFFSET(F282,-$B282+IF($L282,1,0),0)*
    (VLOOKUP(SUBSTITUTE(SUBSTITUTE(F$1,"standard",""),"|Float","")&amp;"인게임누적곱배수",ChapterTable!$S:$T,2,0)^D282
    +VLOOKUP(SUBSTITUTE(SUBSTITUTE(F$1,"standard",""),"|Float","")&amp;"인게임누적합배수",ChapterTable!$S:$T,2,0)*D282)
  )
  )
  )
)</f>
        <v>911.25</v>
      </c>
      <c r="G282" t="s">
        <v>76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9.8000000000000007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IF(OR($L283=TRUE,$A283=0,MOD($A283,ChapterTable!$S$20)&lt;&gt;0),
MAX(0,INT(($B283+ChapterTable!$Q$26+VLOOKUP(SUBSTITUTE(C$1,"성장단계","")&amp;"단계오프셋",ChapterTable!$S:$T,2,0))/ChapterTable!$Q$23)),
MAX(0,INT(($B283+ChapterTable!$S$26+VLOOKUP(SUBSTITUTE(C$1,"성장단계","")&amp;"보스단계오프셋",ChapterTable!$S:$T,2,0))/ChapterTable!$S$23)))</f>
        <v>5</v>
      </c>
      <c r="D283">
        <f>IF(OR($L283=TRUE,$A283=0,MOD($A283,ChapterTable!$S$20)&lt;&gt;0),
MAX(0,INT(($B283+ChapterTable!$Q$26+VLOOKUP(SUBSTITUTE(D$1,"성장단계","")&amp;"단계오프셋",ChapterTable!$S:$T,2,0))/ChapterTable!$Q$23)),
MAX(0,INT(($B283+ChapterTable!$S$26+VLOOKUP(SUBSTITUTE(D$1,"성장단계","")&amp;"보스단계오프셋",ChapterTable!$S:$T,2,0))/ChapterTable!$S$23)))</f>
        <v>4</v>
      </c>
      <c r="E283" s="1">
        <f ca="1">IF(AND($A283=0,$B283=1),
    VLOOKUP(1,ChapterTable!$1:$1048576,MATCH("최종"&amp;SUBSTITUTE(SUBSTITUTE(E$1,"standard",""),"|Float",""),ChapterTable!$1:$1,0),0)*ChapterTable!$Q$17,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VLOOKUP($A283-ChapterTable!$Q$11,ChapterTable!$1:$1048576,MATCH("최종"&amp;SUBSTITUTE(SUBSTITUTE(E$1,"standard",""),"|Float",""),ChapterTable!$1:$1,0),0)*ChapterTable!$Q$14
    ),
  OFFSET(E283,-$B283+IF($L283,1,0),0)*
    (VLOOKUP(SUBSTITUTE(SUBSTITUTE(E$1,"standard",""),"|Float","")&amp;"인게임누적곱배수",ChapterTable!$S:$T,2,0)^C283
    +VLOOKUP(SUBSTITUTE(SUBSTITUTE(E$1,"standard",""),"|Float","")&amp;"인게임누적합배수",ChapterTable!$S:$T,2,0)*C283)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VLOOKUP(1,ChapterTable!$1:$1048576,MATCH("최종"&amp;SUBSTITUTE(SUBSTITUTE(F$1,"standard",""),"|Float",""),ChapterTable!$1:$1,0),0)*ChapterTable!$Q$17,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VLOOKUP($A283-ChapterTable!$Q$11,ChapterTable!$1:$1048576,MATCH("최종"&amp;SUBSTITUTE(SUBSTITUTE(F$1,"standard",""),"|Float",""),ChapterTable!$1:$1,0),0)*ChapterTable!$Q$14
    ),
  OFFSET(F283,-$B283+IF($L283,1,0),0)*
    (VLOOKUP(SUBSTITUTE(SUBSTITUTE(F$1,"standard",""),"|Float","")&amp;"인게임누적곱배수",ChapterTable!$S:$T,2,0)^D283
    +VLOOKUP(SUBSTITUTE(SUBSTITUTE(F$1,"standard",""),"|Float","")&amp;"인게임누적합배수",ChapterTable!$S:$T,2,0)*D283)
  )
  )
  )
)</f>
        <v>911.25</v>
      </c>
      <c r="G283" t="s">
        <v>76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9.8000000000000007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IF(OR($L284=TRUE,$A284=0,MOD($A284,ChapterTable!$S$20)&lt;&gt;0),
MAX(0,INT(($B284+ChapterTable!$Q$26+VLOOKUP(SUBSTITUTE(C$1,"성장단계","")&amp;"단계오프셋",ChapterTable!$S:$T,2,0))/ChapterTable!$Q$23)),
MAX(0,INT(($B284+ChapterTable!$S$26+VLOOKUP(SUBSTITUTE(C$1,"성장단계","")&amp;"보스단계오프셋",ChapterTable!$S:$T,2,0))/ChapterTable!$S$23)))</f>
        <v>5</v>
      </c>
      <c r="D284">
        <f>IF(OR($L284=TRUE,$A284=0,MOD($A284,ChapterTable!$S$20)&lt;&gt;0),
MAX(0,INT(($B284+ChapterTable!$Q$26+VLOOKUP(SUBSTITUTE(D$1,"성장단계","")&amp;"단계오프셋",ChapterTable!$S:$T,2,0))/ChapterTable!$Q$23)),
MAX(0,INT(($B284+ChapterTable!$S$26+VLOOKUP(SUBSTITUTE(D$1,"성장단계","")&amp;"보스단계오프셋",ChapterTable!$S:$T,2,0))/ChapterTable!$S$23)))</f>
        <v>4</v>
      </c>
      <c r="E284" s="1">
        <f ca="1">IF(AND($A284=0,$B284=1),
    VLOOKUP(1,ChapterTable!$1:$1048576,MATCH("최종"&amp;SUBSTITUTE(SUBSTITUTE(E$1,"standard",""),"|Float",""),ChapterTable!$1:$1,0),0)*ChapterTable!$Q$17,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VLOOKUP($A284-ChapterTable!$Q$11,ChapterTable!$1:$1048576,MATCH("최종"&amp;SUBSTITUTE(SUBSTITUTE(E$1,"standard",""),"|Float",""),ChapterTable!$1:$1,0),0)*ChapterTable!$Q$14
    ),
  OFFSET(E284,-$B284+IF($L284,1,0),0)*
    (VLOOKUP(SUBSTITUTE(SUBSTITUTE(E$1,"standard",""),"|Float","")&amp;"인게임누적곱배수",ChapterTable!$S:$T,2,0)^C284
    +VLOOKUP(SUBSTITUTE(SUBSTITUTE(E$1,"standard",""),"|Float","")&amp;"인게임누적합배수",ChapterTable!$S:$T,2,0)*C284)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VLOOKUP(1,ChapterTable!$1:$1048576,MATCH("최종"&amp;SUBSTITUTE(SUBSTITUTE(F$1,"standard",""),"|Float",""),ChapterTable!$1:$1,0),0)*ChapterTable!$Q$17,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VLOOKUP($A284-ChapterTable!$Q$11,ChapterTable!$1:$1048576,MATCH("최종"&amp;SUBSTITUTE(SUBSTITUTE(F$1,"standard",""),"|Float",""),ChapterTable!$1:$1,0),0)*ChapterTable!$Q$14
    ),
  OFFSET(F284,-$B284+IF($L284,1,0),0)*
    (VLOOKUP(SUBSTITUTE(SUBSTITUTE(F$1,"standard",""),"|Float","")&amp;"인게임누적곱배수",ChapterTable!$S:$T,2,0)^D284
    +VLOOKUP(SUBSTITUTE(SUBSTITUTE(F$1,"standard",""),"|Float","")&amp;"인게임누적합배수",ChapterTable!$S:$T,2,0)*D284)
  )
  )
  )
)</f>
        <v>911.25</v>
      </c>
      <c r="G284" t="s">
        <v>76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9.8000000000000007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IF(OR($L285=TRUE,$A285=0,MOD($A285,ChapterTable!$S$20)&lt;&gt;0),
MAX(0,INT(($B285+ChapterTable!$Q$26+VLOOKUP(SUBSTITUTE(C$1,"성장단계","")&amp;"단계오프셋",ChapterTable!$S:$T,2,0))/ChapterTable!$Q$23)),
MAX(0,INT(($B285+ChapterTable!$S$26+VLOOKUP(SUBSTITUTE(C$1,"성장단계","")&amp;"보스단계오프셋",ChapterTable!$S:$T,2,0))/ChapterTable!$S$23)))</f>
        <v>5</v>
      </c>
      <c r="D285">
        <f>IF(OR($L285=TRUE,$A285=0,MOD($A285,ChapterTable!$S$20)&lt;&gt;0),
MAX(0,INT(($B285+ChapterTable!$Q$26+VLOOKUP(SUBSTITUTE(D$1,"성장단계","")&amp;"단계오프셋",ChapterTable!$S:$T,2,0))/ChapterTable!$Q$23)),
MAX(0,INT(($B285+ChapterTable!$S$26+VLOOKUP(SUBSTITUTE(D$1,"성장단계","")&amp;"보스단계오프셋",ChapterTable!$S:$T,2,0))/ChapterTable!$S$23)))</f>
        <v>4</v>
      </c>
      <c r="E285" s="1">
        <f ca="1">IF(AND($A285=0,$B285=1),
    VLOOKUP(1,ChapterTable!$1:$1048576,MATCH("최종"&amp;SUBSTITUTE(SUBSTITUTE(E$1,"standard",""),"|Float",""),ChapterTable!$1:$1,0),0)*ChapterTable!$Q$17,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VLOOKUP($A285-ChapterTable!$Q$11,ChapterTable!$1:$1048576,MATCH("최종"&amp;SUBSTITUTE(SUBSTITUTE(E$1,"standard",""),"|Float",""),ChapterTable!$1:$1,0),0)*ChapterTable!$Q$14
    ),
  OFFSET(E285,-$B285+IF($L285,1,0),0)*
    (VLOOKUP(SUBSTITUTE(SUBSTITUTE(E$1,"standard",""),"|Float","")&amp;"인게임누적곱배수",ChapterTable!$S:$T,2,0)^C285
    +VLOOKUP(SUBSTITUTE(SUBSTITUTE(E$1,"standard",""),"|Float","")&amp;"인게임누적합배수",ChapterTable!$S:$T,2,0)*C285)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VLOOKUP(1,ChapterTable!$1:$1048576,MATCH("최종"&amp;SUBSTITUTE(SUBSTITUTE(F$1,"standard",""),"|Float",""),ChapterTable!$1:$1,0),0)*ChapterTable!$Q$17,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VLOOKUP($A285-ChapterTable!$Q$11,ChapterTable!$1:$1048576,MATCH("최종"&amp;SUBSTITUTE(SUBSTITUTE(F$1,"standard",""),"|Float",""),ChapterTable!$1:$1,0),0)*ChapterTable!$Q$14
    ),
  OFFSET(F285,-$B285+IF($L285,1,0),0)*
    (VLOOKUP(SUBSTITUTE(SUBSTITUTE(F$1,"standard",""),"|Float","")&amp;"인게임누적곱배수",ChapterTable!$S:$T,2,0)^D285
    +VLOOKUP(SUBSTITUTE(SUBSTITUTE(F$1,"standard",""),"|Float","")&amp;"인게임누적합배수",ChapterTable!$S:$T,2,0)*D285)
  )
  )
  )
)</f>
        <v>911.25</v>
      </c>
      <c r="G285" t="s">
        <v>76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9.8000000000000007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IF(OR($L286=TRUE,$A286=0,MOD($A286,ChapterTable!$S$20)&lt;&gt;0),
MAX(0,INT(($B286+ChapterTable!$Q$26+VLOOKUP(SUBSTITUTE(C$1,"성장단계","")&amp;"단계오프셋",ChapterTable!$S:$T,2,0))/ChapterTable!$Q$23)),
MAX(0,INT(($B286+ChapterTable!$S$26+VLOOKUP(SUBSTITUTE(C$1,"성장단계","")&amp;"보스단계오프셋",ChapterTable!$S:$T,2,0))/ChapterTable!$S$23)))</f>
        <v>5</v>
      </c>
      <c r="D286">
        <f>IF(OR($L286=TRUE,$A286=0,MOD($A286,ChapterTable!$S$20)&lt;&gt;0),
MAX(0,INT(($B286+ChapterTable!$Q$26+VLOOKUP(SUBSTITUTE(D$1,"성장단계","")&amp;"단계오프셋",ChapterTable!$S:$T,2,0))/ChapterTable!$Q$23)),
MAX(0,INT(($B286+ChapterTable!$S$26+VLOOKUP(SUBSTITUTE(D$1,"성장단계","")&amp;"보스단계오프셋",ChapterTable!$S:$T,2,0))/ChapterTable!$S$23)))</f>
        <v>4</v>
      </c>
      <c r="E286" s="1">
        <f ca="1">IF(AND($A286=0,$B286=1),
    VLOOKUP(1,ChapterTable!$1:$1048576,MATCH("최종"&amp;SUBSTITUTE(SUBSTITUTE(E$1,"standard",""),"|Float",""),ChapterTable!$1:$1,0),0)*ChapterTable!$Q$17,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VLOOKUP($A286-ChapterTable!$Q$11,ChapterTable!$1:$1048576,MATCH("최종"&amp;SUBSTITUTE(SUBSTITUTE(E$1,"standard",""),"|Float",""),ChapterTable!$1:$1,0),0)*ChapterTable!$Q$14
    ),
  OFFSET(E286,-$B286+IF($L286,1,0),0)*
    (VLOOKUP(SUBSTITUTE(SUBSTITUTE(E$1,"standard",""),"|Float","")&amp;"인게임누적곱배수",ChapterTable!$S:$T,2,0)^C286
    +VLOOKUP(SUBSTITUTE(SUBSTITUTE(E$1,"standard",""),"|Float","")&amp;"인게임누적합배수",ChapterTable!$S:$T,2,0)*C286)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VLOOKUP(1,ChapterTable!$1:$1048576,MATCH("최종"&amp;SUBSTITUTE(SUBSTITUTE(F$1,"standard",""),"|Float",""),ChapterTable!$1:$1,0),0)*ChapterTable!$Q$17,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VLOOKUP($A286-ChapterTable!$Q$11,ChapterTable!$1:$1048576,MATCH("최종"&amp;SUBSTITUTE(SUBSTITUTE(F$1,"standard",""),"|Float",""),ChapterTable!$1:$1,0),0)*ChapterTable!$Q$14
    ),
  OFFSET(F286,-$B286+IF($L286,1,0),0)*
    (VLOOKUP(SUBSTITUTE(SUBSTITUTE(F$1,"standard",""),"|Float","")&amp;"인게임누적곱배수",ChapterTable!$S:$T,2,0)^D286
    +VLOOKUP(SUBSTITUTE(SUBSTITUTE(F$1,"standard",""),"|Float","")&amp;"인게임누적합배수",ChapterTable!$S:$T,2,0)*D286)
  )
  )
  )
)</f>
        <v>911.25</v>
      </c>
      <c r="G286" t="s">
        <v>76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9.8000000000000007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IF(OR($L287=TRUE,$A287=0,MOD($A287,ChapterTable!$S$20)&lt;&gt;0),
MAX(0,INT(($B287+ChapterTable!$Q$26+VLOOKUP(SUBSTITUTE(C$1,"성장단계","")&amp;"단계오프셋",ChapterTable!$S:$T,2,0))/ChapterTable!$Q$23)),
MAX(0,INT(($B287+ChapterTable!$S$26+VLOOKUP(SUBSTITUTE(C$1,"성장단계","")&amp;"보스단계오프셋",ChapterTable!$S:$T,2,0))/ChapterTable!$S$23)))</f>
        <v>5</v>
      </c>
      <c r="D287">
        <f>IF(OR($L287=TRUE,$A287=0,MOD($A287,ChapterTable!$S$20)&lt;&gt;0),
MAX(0,INT(($B287+ChapterTable!$Q$26+VLOOKUP(SUBSTITUTE(D$1,"성장단계","")&amp;"단계오프셋",ChapterTable!$S:$T,2,0))/ChapterTable!$Q$23)),
MAX(0,INT(($B287+ChapterTable!$S$26+VLOOKUP(SUBSTITUTE(D$1,"성장단계","")&amp;"보스단계오프셋",ChapterTable!$S:$T,2,0))/ChapterTable!$S$23)))</f>
        <v>4</v>
      </c>
      <c r="E287" s="1">
        <f ca="1">IF(AND($A287=0,$B287=1),
    VLOOKUP(1,ChapterTable!$1:$1048576,MATCH("최종"&amp;SUBSTITUTE(SUBSTITUTE(E$1,"standard",""),"|Float",""),ChapterTable!$1:$1,0),0)*ChapterTable!$Q$17,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VLOOKUP($A287-ChapterTable!$Q$11,ChapterTable!$1:$1048576,MATCH("최종"&amp;SUBSTITUTE(SUBSTITUTE(E$1,"standard",""),"|Float",""),ChapterTable!$1:$1,0),0)*ChapterTable!$Q$14
    ),
  OFFSET(E287,-$B287+IF($L287,1,0),0)*
    (VLOOKUP(SUBSTITUTE(SUBSTITUTE(E$1,"standard",""),"|Float","")&amp;"인게임누적곱배수",ChapterTable!$S:$T,2,0)^C287
    +VLOOKUP(SUBSTITUTE(SUBSTITUTE(E$1,"standard",""),"|Float","")&amp;"인게임누적합배수",ChapterTable!$S:$T,2,0)*C287)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VLOOKUP(1,ChapterTable!$1:$1048576,MATCH("최종"&amp;SUBSTITUTE(SUBSTITUTE(F$1,"standard",""),"|Float",""),ChapterTable!$1:$1,0),0)*ChapterTable!$Q$17,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VLOOKUP($A287-ChapterTable!$Q$11,ChapterTable!$1:$1048576,MATCH("최종"&amp;SUBSTITUTE(SUBSTITUTE(F$1,"standard",""),"|Float",""),ChapterTable!$1:$1,0),0)*ChapterTable!$Q$14
    ),
  OFFSET(F287,-$B287+IF($L287,1,0),0)*
    (VLOOKUP(SUBSTITUTE(SUBSTITUTE(F$1,"standard",""),"|Float","")&amp;"인게임누적곱배수",ChapterTable!$S:$T,2,0)^D287
    +VLOOKUP(SUBSTITUTE(SUBSTITUTE(F$1,"standard",""),"|Float","")&amp;"인게임누적합배수",ChapterTable!$S:$T,2,0)*D287)
  )
  )
  )
)</f>
        <v>911.25</v>
      </c>
      <c r="G287" t="s">
        <v>76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9.8000000000000007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IF(OR($L288=TRUE,$A288=0,MOD($A288,ChapterTable!$S$20)&lt;&gt;0),
MAX(0,INT(($B288+ChapterTable!$Q$26+VLOOKUP(SUBSTITUTE(C$1,"성장단계","")&amp;"단계오프셋",ChapterTable!$S:$T,2,0))/ChapterTable!$Q$23)),
MAX(0,INT(($B288+ChapterTable!$S$26+VLOOKUP(SUBSTITUTE(C$1,"성장단계","")&amp;"보스단계오프셋",ChapterTable!$S:$T,2,0))/ChapterTable!$S$23)))</f>
        <v>0</v>
      </c>
      <c r="D288">
        <f>IF(OR($L288=TRUE,$A288=0,MOD($A288,ChapterTable!$S$20)&lt;&gt;0),
MAX(0,INT(($B288+ChapterTable!$Q$26+VLOOKUP(SUBSTITUTE(D$1,"성장단계","")&amp;"단계오프셋",ChapterTable!$S:$T,2,0))/ChapterTable!$Q$23)),
MAX(0,INT(($B288+ChapterTable!$S$26+VLOOKUP(SUBSTITUTE(D$1,"성장단계","")&amp;"보스단계오프셋",ChapterTable!$S:$T,2,0))/ChapterTable!$S$23)))</f>
        <v>0</v>
      </c>
      <c r="E288" s="1">
        <f ca="1">IF(AND($A288=0,$B288=1),
    VLOOKUP(1,ChapterTable!$1:$1048576,MATCH("최종"&amp;SUBSTITUTE(SUBSTITUTE(E$1,"standard",""),"|Float",""),ChapterTable!$1:$1,0),0)*ChapterTable!$Q$17,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VLOOKUP($A288-ChapterTable!$Q$11,ChapterTable!$1:$1048576,MATCH("최종"&amp;SUBSTITUTE(SUBSTITUTE(E$1,"standard",""),"|Float",""),ChapterTable!$1:$1,0),0)*ChapterTable!$Q$14
    ),
  OFFSET(E288,-$B288+IF($L288,1,0),0)*
    (VLOOKUP(SUBSTITUTE(SUBSTITUTE(E$1,"standard",""),"|Float","")&amp;"인게임누적곱배수",ChapterTable!$S:$T,2,0)^C288
    +VLOOKUP(SUBSTITUTE(SUBSTITUTE(E$1,"standard",""),"|Float","")&amp;"인게임누적합배수",ChapterTable!$S:$T,2,0)*C288)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VLOOKUP(1,ChapterTable!$1:$1048576,MATCH("최종"&amp;SUBSTITUTE(SUBSTITUTE(F$1,"standard",""),"|Float",""),ChapterTable!$1:$1,0),0)*ChapterTable!$Q$17,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VLOOKUP($A288-ChapterTable!$Q$11,ChapterTable!$1:$1048576,MATCH("최종"&amp;SUBSTITUTE(SUBSTITUTE(F$1,"standard",""),"|Float",""),ChapterTable!$1:$1,0),0)*ChapterTable!$Q$14
    ),
  OFFSET(F288,-$B288+IF($L288,1,0),0)*
    (VLOOKUP(SUBSTITUTE(SUBSTITUTE(F$1,"standard",""),"|Float","")&amp;"인게임누적곱배수",ChapterTable!$S:$T,2,0)^D288
    +VLOOKUP(SUBSTITUTE(SUBSTITUTE(F$1,"standard",""),"|Float","")&amp;"인게임누적합배수",ChapterTable!$S:$T,2,0)*D288)
  )
  )
  )
)</f>
        <v>759.375</v>
      </c>
      <c r="G288" t="s">
        <v>76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9.8000000000000007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IF(OR($L289=TRUE,$A289=0,MOD($A289,ChapterTable!$S$20)&lt;&gt;0),
MAX(0,INT(($B289+ChapterTable!$Q$26+VLOOKUP(SUBSTITUTE(C$1,"성장단계","")&amp;"단계오프셋",ChapterTable!$S:$T,2,0))/ChapterTable!$Q$23)),
MAX(0,INT(($B289+ChapterTable!$S$26+VLOOKUP(SUBSTITUTE(C$1,"성장단계","")&amp;"보스단계오프셋",ChapterTable!$S:$T,2,0))/ChapterTable!$S$23)))</f>
        <v>0</v>
      </c>
      <c r="D289">
        <f>IF(OR($L289=TRUE,$A289=0,MOD($A289,ChapterTable!$S$20)&lt;&gt;0),
MAX(0,INT(($B289+ChapterTable!$Q$26+VLOOKUP(SUBSTITUTE(D$1,"성장단계","")&amp;"단계오프셋",ChapterTable!$S:$T,2,0))/ChapterTable!$Q$23)),
MAX(0,INT(($B289+ChapterTable!$S$26+VLOOKUP(SUBSTITUTE(D$1,"성장단계","")&amp;"보스단계오프셋",ChapterTable!$S:$T,2,0))/ChapterTable!$S$23)))</f>
        <v>0</v>
      </c>
      <c r="E289" s="1">
        <f ca="1">IF(AND($A289=0,$B289=1),
    VLOOKUP(1,ChapterTable!$1:$1048576,MATCH("최종"&amp;SUBSTITUTE(SUBSTITUTE(E$1,"standard",""),"|Float",""),ChapterTable!$1:$1,0),0)*ChapterTable!$Q$17,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VLOOKUP($A289-ChapterTable!$Q$11,ChapterTable!$1:$1048576,MATCH("최종"&amp;SUBSTITUTE(SUBSTITUTE(E$1,"standard",""),"|Float",""),ChapterTable!$1:$1,0),0)*ChapterTable!$Q$14
    ),
  OFFSET(E289,-$B289+IF($L289,1,0),0)*
    (VLOOKUP(SUBSTITUTE(SUBSTITUTE(E$1,"standard",""),"|Float","")&amp;"인게임누적곱배수",ChapterTable!$S:$T,2,0)^C289
    +VLOOKUP(SUBSTITUTE(SUBSTITUTE(E$1,"standard",""),"|Float","")&amp;"인게임누적합배수",ChapterTable!$S:$T,2,0)*C289)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VLOOKUP(1,ChapterTable!$1:$1048576,MATCH("최종"&amp;SUBSTITUTE(SUBSTITUTE(F$1,"standard",""),"|Float",""),ChapterTable!$1:$1,0),0)*ChapterTable!$Q$17,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VLOOKUP($A289-ChapterTable!$Q$11,ChapterTable!$1:$1048576,MATCH("최종"&amp;SUBSTITUTE(SUBSTITUTE(F$1,"standard",""),"|Float",""),ChapterTable!$1:$1,0),0)*ChapterTable!$Q$14
    ),
  OFFSET(F289,-$B289+IF($L289,1,0),0)*
    (VLOOKUP(SUBSTITUTE(SUBSTITUTE(F$1,"standard",""),"|Float","")&amp;"인게임누적곱배수",ChapterTable!$S:$T,2,0)^D289
    +VLOOKUP(SUBSTITUTE(SUBSTITUTE(F$1,"standard",""),"|Float","")&amp;"인게임누적합배수",ChapterTable!$S:$T,2,0)*D289)
  )
  )
  )
)</f>
        <v>759.375</v>
      </c>
      <c r="G289" t="s">
        <v>76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9.8000000000000007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IF(OR($L290=TRUE,$A290=0,MOD($A290,ChapterTable!$S$20)&lt;&gt;0),
MAX(0,INT(($B290+ChapterTable!$Q$26+VLOOKUP(SUBSTITUTE(C$1,"성장단계","")&amp;"단계오프셋",ChapterTable!$S:$T,2,0))/ChapterTable!$Q$23)),
MAX(0,INT(($B290+ChapterTable!$S$26+VLOOKUP(SUBSTITUTE(C$1,"성장단계","")&amp;"보스단계오프셋",ChapterTable!$S:$T,2,0))/ChapterTable!$S$23)))</f>
        <v>0</v>
      </c>
      <c r="D290">
        <f>IF(OR($L290=TRUE,$A290=0,MOD($A290,ChapterTable!$S$20)&lt;&gt;0),
MAX(0,INT(($B290+ChapterTable!$Q$26+VLOOKUP(SUBSTITUTE(D$1,"성장단계","")&amp;"단계오프셋",ChapterTable!$S:$T,2,0))/ChapterTable!$Q$23)),
MAX(0,INT(($B290+ChapterTable!$S$26+VLOOKUP(SUBSTITUTE(D$1,"성장단계","")&amp;"보스단계오프셋",ChapterTable!$S:$T,2,0))/ChapterTable!$S$23)))</f>
        <v>0</v>
      </c>
      <c r="E290" s="1">
        <f ca="1">IF(AND($A290=0,$B290=1),
    VLOOKUP(1,ChapterTable!$1:$1048576,MATCH("최종"&amp;SUBSTITUTE(SUBSTITUTE(E$1,"standard",""),"|Float",""),ChapterTable!$1:$1,0),0)*ChapterTable!$Q$17,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VLOOKUP($A290-ChapterTable!$Q$11,ChapterTable!$1:$1048576,MATCH("최종"&amp;SUBSTITUTE(SUBSTITUTE(E$1,"standard",""),"|Float",""),ChapterTable!$1:$1,0),0)*ChapterTable!$Q$14
    ),
  OFFSET(E290,-$B290+IF($L290,1,0),0)*
    (VLOOKUP(SUBSTITUTE(SUBSTITUTE(E$1,"standard",""),"|Float","")&amp;"인게임누적곱배수",ChapterTable!$S:$T,2,0)^C290
    +VLOOKUP(SUBSTITUTE(SUBSTITUTE(E$1,"standard",""),"|Float","")&amp;"인게임누적합배수",ChapterTable!$S:$T,2,0)*C290)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VLOOKUP(1,ChapterTable!$1:$1048576,MATCH("최종"&amp;SUBSTITUTE(SUBSTITUTE(F$1,"standard",""),"|Float",""),ChapterTable!$1:$1,0),0)*ChapterTable!$Q$17,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VLOOKUP($A290-ChapterTable!$Q$11,ChapterTable!$1:$1048576,MATCH("최종"&amp;SUBSTITUTE(SUBSTITUTE(F$1,"standard",""),"|Float",""),ChapterTable!$1:$1,0),0)*ChapterTable!$Q$14
    ),
  OFFSET(F290,-$B290+IF($L290,1,0),0)*
    (VLOOKUP(SUBSTITUTE(SUBSTITUTE(F$1,"standard",""),"|Float","")&amp;"인게임누적곱배수",ChapterTable!$S:$T,2,0)^D290
    +VLOOKUP(SUBSTITUTE(SUBSTITUTE(F$1,"standard",""),"|Float","")&amp;"인게임누적합배수",ChapterTable!$S:$T,2,0)*D290)
  )
  )
  )
)</f>
        <v>759.375</v>
      </c>
      <c r="G290" t="s">
        <v>76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9.8000000000000007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IF(OR($L291=TRUE,$A291=0,MOD($A291,ChapterTable!$S$20)&lt;&gt;0),
MAX(0,INT(($B291+ChapterTable!$Q$26+VLOOKUP(SUBSTITUTE(C$1,"성장단계","")&amp;"단계오프셋",ChapterTable!$S:$T,2,0))/ChapterTable!$Q$23)),
MAX(0,INT(($B291+ChapterTable!$S$26+VLOOKUP(SUBSTITUTE(C$1,"성장단계","")&amp;"보스단계오프셋",ChapterTable!$S:$T,2,0))/ChapterTable!$S$23)))</f>
        <v>0</v>
      </c>
      <c r="D291">
        <f>IF(OR($L291=TRUE,$A291=0,MOD($A291,ChapterTable!$S$20)&lt;&gt;0),
MAX(0,INT(($B291+ChapterTable!$Q$26+VLOOKUP(SUBSTITUTE(D$1,"성장단계","")&amp;"단계오프셋",ChapterTable!$S:$T,2,0))/ChapterTable!$Q$23)),
MAX(0,INT(($B291+ChapterTable!$S$26+VLOOKUP(SUBSTITUTE(D$1,"성장단계","")&amp;"보스단계오프셋",ChapterTable!$S:$T,2,0))/ChapterTable!$S$23)))</f>
        <v>0</v>
      </c>
      <c r="E291" s="1">
        <f ca="1">IF(AND($A291=0,$B291=1),
    VLOOKUP(1,ChapterTable!$1:$1048576,MATCH("최종"&amp;SUBSTITUTE(SUBSTITUTE(E$1,"standard",""),"|Float",""),ChapterTable!$1:$1,0),0)*ChapterTable!$Q$17,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VLOOKUP($A291-ChapterTable!$Q$11,ChapterTable!$1:$1048576,MATCH("최종"&amp;SUBSTITUTE(SUBSTITUTE(E$1,"standard",""),"|Float",""),ChapterTable!$1:$1,0),0)*ChapterTable!$Q$14
    ),
  OFFSET(E291,-$B291+IF($L291,1,0),0)*
    (VLOOKUP(SUBSTITUTE(SUBSTITUTE(E$1,"standard",""),"|Float","")&amp;"인게임누적곱배수",ChapterTable!$S:$T,2,0)^C291
    +VLOOKUP(SUBSTITUTE(SUBSTITUTE(E$1,"standard",""),"|Float","")&amp;"인게임누적합배수",ChapterTable!$S:$T,2,0)*C291)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VLOOKUP(1,ChapterTable!$1:$1048576,MATCH("최종"&amp;SUBSTITUTE(SUBSTITUTE(F$1,"standard",""),"|Float",""),ChapterTable!$1:$1,0),0)*ChapterTable!$Q$17,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VLOOKUP($A291-ChapterTable!$Q$11,ChapterTable!$1:$1048576,MATCH("최종"&amp;SUBSTITUTE(SUBSTITUTE(F$1,"standard",""),"|Float",""),ChapterTable!$1:$1,0),0)*ChapterTable!$Q$14
    ),
  OFFSET(F291,-$B291+IF($L291,1,0),0)*
    (VLOOKUP(SUBSTITUTE(SUBSTITUTE(F$1,"standard",""),"|Float","")&amp;"인게임누적곱배수",ChapterTable!$S:$T,2,0)^D291
    +VLOOKUP(SUBSTITUTE(SUBSTITUTE(F$1,"standard",""),"|Float","")&amp;"인게임누적합배수",ChapterTable!$S:$T,2,0)*D291)
  )
  )
  )
)</f>
        <v>759.375</v>
      </c>
      <c r="G291" t="s">
        <v>76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9.8000000000000007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IF(OR($L292=TRUE,$A292=0,MOD($A292,ChapterTable!$S$20)&lt;&gt;0),
MAX(0,INT(($B292+ChapterTable!$Q$26+VLOOKUP(SUBSTITUTE(C$1,"성장단계","")&amp;"단계오프셋",ChapterTable!$S:$T,2,0))/ChapterTable!$Q$23)),
MAX(0,INT(($B292+ChapterTable!$S$26+VLOOKUP(SUBSTITUTE(C$1,"성장단계","")&amp;"보스단계오프셋",ChapterTable!$S:$T,2,0))/ChapterTable!$S$23)))</f>
        <v>0</v>
      </c>
      <c r="D292">
        <f>IF(OR($L292=TRUE,$A292=0,MOD($A292,ChapterTable!$S$20)&lt;&gt;0),
MAX(0,INT(($B292+ChapterTable!$Q$26+VLOOKUP(SUBSTITUTE(D$1,"성장단계","")&amp;"단계오프셋",ChapterTable!$S:$T,2,0))/ChapterTable!$Q$23)),
MAX(0,INT(($B292+ChapterTable!$S$26+VLOOKUP(SUBSTITUTE(D$1,"성장단계","")&amp;"보스단계오프셋",ChapterTable!$S:$T,2,0))/ChapterTable!$S$23)))</f>
        <v>0</v>
      </c>
      <c r="E292" s="1">
        <f ca="1">IF(AND($A292=0,$B292=1),
    VLOOKUP(1,ChapterTable!$1:$1048576,MATCH("최종"&amp;SUBSTITUTE(SUBSTITUTE(E$1,"standard",""),"|Float",""),ChapterTable!$1:$1,0),0)*ChapterTable!$Q$17,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VLOOKUP($A292-ChapterTable!$Q$11,ChapterTable!$1:$1048576,MATCH("최종"&amp;SUBSTITUTE(SUBSTITUTE(E$1,"standard",""),"|Float",""),ChapterTable!$1:$1,0),0)*ChapterTable!$Q$14
    ),
  OFFSET(E292,-$B292+IF($L292,1,0),0)*
    (VLOOKUP(SUBSTITUTE(SUBSTITUTE(E$1,"standard",""),"|Float","")&amp;"인게임누적곱배수",ChapterTable!$S:$T,2,0)^C292
    +VLOOKUP(SUBSTITUTE(SUBSTITUTE(E$1,"standard",""),"|Float","")&amp;"인게임누적합배수",ChapterTable!$S:$T,2,0)*C292)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VLOOKUP(1,ChapterTable!$1:$1048576,MATCH("최종"&amp;SUBSTITUTE(SUBSTITUTE(F$1,"standard",""),"|Float",""),ChapterTable!$1:$1,0),0)*ChapterTable!$Q$17,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VLOOKUP($A292-ChapterTable!$Q$11,ChapterTable!$1:$1048576,MATCH("최종"&amp;SUBSTITUTE(SUBSTITUTE(F$1,"standard",""),"|Float",""),ChapterTable!$1:$1,0),0)*ChapterTable!$Q$14
    ),
  OFFSET(F292,-$B292+IF($L292,1,0),0)*
    (VLOOKUP(SUBSTITUTE(SUBSTITUTE(F$1,"standard",""),"|Float","")&amp;"인게임누적곱배수",ChapterTable!$S:$T,2,0)^D292
    +VLOOKUP(SUBSTITUTE(SUBSTITUTE(F$1,"standard",""),"|Float","")&amp;"인게임누적합배수",ChapterTable!$S:$T,2,0)*D292)
  )
  )
  )
)</f>
        <v>759.375</v>
      </c>
      <c r="G292" t="s">
        <v>76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9.8000000000000007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IF(OR($L293=TRUE,$A293=0,MOD($A293,ChapterTable!$S$20)&lt;&gt;0),
MAX(0,INT(($B293+ChapterTable!$Q$26+VLOOKUP(SUBSTITUTE(C$1,"성장단계","")&amp;"단계오프셋",ChapterTable!$S:$T,2,0))/ChapterTable!$Q$23)),
MAX(0,INT(($B293+ChapterTable!$S$26+VLOOKUP(SUBSTITUTE(C$1,"성장단계","")&amp;"보스단계오프셋",ChapterTable!$S:$T,2,0))/ChapterTable!$S$23)))</f>
        <v>0</v>
      </c>
      <c r="D293">
        <f>IF(OR($L293=TRUE,$A293=0,MOD($A293,ChapterTable!$S$20)&lt;&gt;0),
MAX(0,INT(($B293+ChapterTable!$Q$26+VLOOKUP(SUBSTITUTE(D$1,"성장단계","")&amp;"단계오프셋",ChapterTable!$S:$T,2,0))/ChapterTable!$Q$23)),
MAX(0,INT(($B293+ChapterTable!$S$26+VLOOKUP(SUBSTITUTE(D$1,"성장단계","")&amp;"보스단계오프셋",ChapterTable!$S:$T,2,0))/ChapterTable!$S$23)))</f>
        <v>0</v>
      </c>
      <c r="E293" s="1">
        <f ca="1">IF(AND($A293=0,$B293=1),
    VLOOKUP(1,ChapterTable!$1:$1048576,MATCH("최종"&amp;SUBSTITUTE(SUBSTITUTE(E$1,"standard",""),"|Float",""),ChapterTable!$1:$1,0),0)*ChapterTable!$Q$17,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VLOOKUP($A293-ChapterTable!$Q$11,ChapterTable!$1:$1048576,MATCH("최종"&amp;SUBSTITUTE(SUBSTITUTE(E$1,"standard",""),"|Float",""),ChapterTable!$1:$1,0),0)*ChapterTable!$Q$14
    ),
  OFFSET(E293,-$B293+IF($L293,1,0),0)*
    (VLOOKUP(SUBSTITUTE(SUBSTITUTE(E$1,"standard",""),"|Float","")&amp;"인게임누적곱배수",ChapterTable!$S:$T,2,0)^C293
    +VLOOKUP(SUBSTITUTE(SUBSTITUTE(E$1,"standard",""),"|Float","")&amp;"인게임누적합배수",ChapterTable!$S:$T,2,0)*C293)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VLOOKUP(1,ChapterTable!$1:$1048576,MATCH("최종"&amp;SUBSTITUTE(SUBSTITUTE(F$1,"standard",""),"|Float",""),ChapterTable!$1:$1,0),0)*ChapterTable!$Q$17,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VLOOKUP($A293-ChapterTable!$Q$11,ChapterTable!$1:$1048576,MATCH("최종"&amp;SUBSTITUTE(SUBSTITUTE(F$1,"standard",""),"|Float",""),ChapterTable!$1:$1,0),0)*ChapterTable!$Q$14
    ),
  OFFSET(F293,-$B293+IF($L293,1,0),0)*
    (VLOOKUP(SUBSTITUTE(SUBSTITUTE(F$1,"standard",""),"|Float","")&amp;"인게임누적곱배수",ChapterTable!$S:$T,2,0)^D293
    +VLOOKUP(SUBSTITUTE(SUBSTITUTE(F$1,"standard",""),"|Float","")&amp;"인게임누적합배수",ChapterTable!$S:$T,2,0)*D293)
  )
  )
  )
)</f>
        <v>759.375</v>
      </c>
      <c r="G293" t="s">
        <v>76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9.8000000000000007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IF(OR($L294=TRUE,$A294=0,MOD($A294,ChapterTable!$S$20)&lt;&gt;0),
MAX(0,INT(($B294+ChapterTable!$Q$26+VLOOKUP(SUBSTITUTE(C$1,"성장단계","")&amp;"단계오프셋",ChapterTable!$S:$T,2,0))/ChapterTable!$Q$23)),
MAX(0,INT(($B294+ChapterTable!$S$26+VLOOKUP(SUBSTITUTE(C$1,"성장단계","")&amp;"보스단계오프셋",ChapterTable!$S:$T,2,0))/ChapterTable!$S$23)))</f>
        <v>1</v>
      </c>
      <c r="D294">
        <f>IF(OR($L294=TRUE,$A294=0,MOD($A294,ChapterTable!$S$20)&lt;&gt;0),
MAX(0,INT(($B294+ChapterTable!$Q$26+VLOOKUP(SUBSTITUTE(D$1,"성장단계","")&amp;"단계오프셋",ChapterTable!$S:$T,2,0))/ChapterTable!$Q$23)),
MAX(0,INT(($B294+ChapterTable!$S$26+VLOOKUP(SUBSTITUTE(D$1,"성장단계","")&amp;"보스단계오프셋",ChapterTable!$S:$T,2,0))/ChapterTable!$S$23)))</f>
        <v>0</v>
      </c>
      <c r="E294" s="1">
        <f ca="1">IF(AND($A294=0,$B294=1),
    VLOOKUP(1,ChapterTable!$1:$1048576,MATCH("최종"&amp;SUBSTITUTE(SUBSTITUTE(E$1,"standard",""),"|Float",""),ChapterTable!$1:$1,0),0)*ChapterTable!$Q$17,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VLOOKUP($A294-ChapterTable!$Q$11,ChapterTable!$1:$1048576,MATCH("최종"&amp;SUBSTITUTE(SUBSTITUTE(E$1,"standard",""),"|Float",""),ChapterTable!$1:$1,0),0)*ChapterTable!$Q$14
    ),
  OFFSET(E294,-$B294+IF($L294,1,0),0)*
    (VLOOKUP(SUBSTITUTE(SUBSTITUTE(E$1,"standard",""),"|Float","")&amp;"인게임누적곱배수",ChapterTable!$S:$T,2,0)^C294
    +VLOOKUP(SUBSTITUTE(SUBSTITUTE(E$1,"standard",""),"|Float","")&amp;"인게임누적합배수",ChapterTable!$S:$T,2,0)*C294)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VLOOKUP(1,ChapterTable!$1:$1048576,MATCH("최종"&amp;SUBSTITUTE(SUBSTITUTE(F$1,"standard",""),"|Float",""),ChapterTable!$1:$1,0),0)*ChapterTable!$Q$17,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VLOOKUP($A294-ChapterTable!$Q$11,ChapterTable!$1:$1048576,MATCH("최종"&amp;SUBSTITUTE(SUBSTITUTE(F$1,"standard",""),"|Float",""),ChapterTable!$1:$1,0),0)*ChapterTable!$Q$14
    ),
  OFFSET(F294,-$B294+IF($L294,1,0),0)*
    (VLOOKUP(SUBSTITUTE(SUBSTITUTE(F$1,"standard",""),"|Float","")&amp;"인게임누적곱배수",ChapterTable!$S:$T,2,0)^D294
    +VLOOKUP(SUBSTITUTE(SUBSTITUTE(F$1,"standard",""),"|Float","")&amp;"인게임누적합배수",ChapterTable!$S:$T,2,0)*D294)
  )
  )
  )
)</f>
        <v>759.375</v>
      </c>
      <c r="G294" t="s">
        <v>76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9.8000000000000007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IF(OR($L295=TRUE,$A295=0,MOD($A295,ChapterTable!$S$20)&lt;&gt;0),
MAX(0,INT(($B295+ChapterTable!$Q$26+VLOOKUP(SUBSTITUTE(C$1,"성장단계","")&amp;"단계오프셋",ChapterTable!$S:$T,2,0))/ChapterTable!$Q$23)),
MAX(0,INT(($B295+ChapterTable!$S$26+VLOOKUP(SUBSTITUTE(C$1,"성장단계","")&amp;"보스단계오프셋",ChapterTable!$S:$T,2,0))/ChapterTable!$S$23)))</f>
        <v>1</v>
      </c>
      <c r="D295">
        <f>IF(OR($L295=TRUE,$A295=0,MOD($A295,ChapterTable!$S$20)&lt;&gt;0),
MAX(0,INT(($B295+ChapterTable!$Q$26+VLOOKUP(SUBSTITUTE(D$1,"성장단계","")&amp;"단계오프셋",ChapterTable!$S:$T,2,0))/ChapterTable!$Q$23)),
MAX(0,INT(($B295+ChapterTable!$S$26+VLOOKUP(SUBSTITUTE(D$1,"성장단계","")&amp;"보스단계오프셋",ChapterTable!$S:$T,2,0))/ChapterTable!$S$23)))</f>
        <v>0</v>
      </c>
      <c r="E295" s="1">
        <f ca="1">IF(AND($A295=0,$B295=1),
    VLOOKUP(1,ChapterTable!$1:$1048576,MATCH("최종"&amp;SUBSTITUTE(SUBSTITUTE(E$1,"standard",""),"|Float",""),ChapterTable!$1:$1,0),0)*ChapterTable!$Q$17,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VLOOKUP($A295-ChapterTable!$Q$11,ChapterTable!$1:$1048576,MATCH("최종"&amp;SUBSTITUTE(SUBSTITUTE(E$1,"standard",""),"|Float",""),ChapterTable!$1:$1,0),0)*ChapterTable!$Q$14
    ),
  OFFSET(E295,-$B295+IF($L295,1,0),0)*
    (VLOOKUP(SUBSTITUTE(SUBSTITUTE(E$1,"standard",""),"|Float","")&amp;"인게임누적곱배수",ChapterTable!$S:$T,2,0)^C295
    +VLOOKUP(SUBSTITUTE(SUBSTITUTE(E$1,"standard",""),"|Float","")&amp;"인게임누적합배수",ChapterTable!$S:$T,2,0)*C295)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VLOOKUP(1,ChapterTable!$1:$1048576,MATCH("최종"&amp;SUBSTITUTE(SUBSTITUTE(F$1,"standard",""),"|Float",""),ChapterTable!$1:$1,0),0)*ChapterTable!$Q$17,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VLOOKUP($A295-ChapterTable!$Q$11,ChapterTable!$1:$1048576,MATCH("최종"&amp;SUBSTITUTE(SUBSTITUTE(F$1,"standard",""),"|Float",""),ChapterTable!$1:$1,0),0)*ChapterTable!$Q$14
    ),
  OFFSET(F295,-$B295+IF($L295,1,0),0)*
    (VLOOKUP(SUBSTITUTE(SUBSTITUTE(F$1,"standard",""),"|Float","")&amp;"인게임누적곱배수",ChapterTable!$S:$T,2,0)^D295
    +VLOOKUP(SUBSTITUTE(SUBSTITUTE(F$1,"standard",""),"|Float","")&amp;"인게임누적합배수",ChapterTable!$S:$T,2,0)*D295)
  )
  )
  )
)</f>
        <v>759.375</v>
      </c>
      <c r="G295" t="s">
        <v>76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9.8000000000000007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IF(OR($L296=TRUE,$A296=0,MOD($A296,ChapterTable!$S$20)&lt;&gt;0),
MAX(0,INT(($B296+ChapterTable!$Q$26+VLOOKUP(SUBSTITUTE(C$1,"성장단계","")&amp;"단계오프셋",ChapterTable!$S:$T,2,0))/ChapterTable!$Q$23)),
MAX(0,INT(($B296+ChapterTable!$S$26+VLOOKUP(SUBSTITUTE(C$1,"성장단계","")&amp;"보스단계오프셋",ChapterTable!$S:$T,2,0))/ChapterTable!$S$23)))</f>
        <v>1</v>
      </c>
      <c r="D296">
        <f>IF(OR($L296=TRUE,$A296=0,MOD($A296,ChapterTable!$S$20)&lt;&gt;0),
MAX(0,INT(($B296+ChapterTable!$Q$26+VLOOKUP(SUBSTITUTE(D$1,"성장단계","")&amp;"단계오프셋",ChapterTable!$S:$T,2,0))/ChapterTable!$Q$23)),
MAX(0,INT(($B296+ChapterTable!$S$26+VLOOKUP(SUBSTITUTE(D$1,"성장단계","")&amp;"보스단계오프셋",ChapterTable!$S:$T,2,0))/ChapterTable!$S$23)))</f>
        <v>0</v>
      </c>
      <c r="E296" s="1">
        <f ca="1">IF(AND($A296=0,$B296=1),
    VLOOKUP(1,ChapterTable!$1:$1048576,MATCH("최종"&amp;SUBSTITUTE(SUBSTITUTE(E$1,"standard",""),"|Float",""),ChapterTable!$1:$1,0),0)*ChapterTable!$Q$17,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VLOOKUP($A296-ChapterTable!$Q$11,ChapterTable!$1:$1048576,MATCH("최종"&amp;SUBSTITUTE(SUBSTITUTE(E$1,"standard",""),"|Float",""),ChapterTable!$1:$1,0),0)*ChapterTable!$Q$14
    ),
  OFFSET(E296,-$B296+IF($L296,1,0),0)*
    (VLOOKUP(SUBSTITUTE(SUBSTITUTE(E$1,"standard",""),"|Float","")&amp;"인게임누적곱배수",ChapterTable!$S:$T,2,0)^C296
    +VLOOKUP(SUBSTITUTE(SUBSTITUTE(E$1,"standard",""),"|Float","")&amp;"인게임누적합배수",ChapterTable!$S:$T,2,0)*C296)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VLOOKUP(1,ChapterTable!$1:$1048576,MATCH("최종"&amp;SUBSTITUTE(SUBSTITUTE(F$1,"standard",""),"|Float",""),ChapterTable!$1:$1,0),0)*ChapterTable!$Q$17,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VLOOKUP($A296-ChapterTable!$Q$11,ChapterTable!$1:$1048576,MATCH("최종"&amp;SUBSTITUTE(SUBSTITUTE(F$1,"standard",""),"|Float",""),ChapterTable!$1:$1,0),0)*ChapterTable!$Q$14
    ),
  OFFSET(F296,-$B296+IF($L296,1,0),0)*
    (VLOOKUP(SUBSTITUTE(SUBSTITUTE(F$1,"standard",""),"|Float","")&amp;"인게임누적곱배수",ChapterTable!$S:$T,2,0)^D296
    +VLOOKUP(SUBSTITUTE(SUBSTITUTE(F$1,"standard",""),"|Float","")&amp;"인게임누적합배수",ChapterTable!$S:$T,2,0)*D296)
  )
  )
  )
)</f>
        <v>759.375</v>
      </c>
      <c r="G296" t="s">
        <v>76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9.8000000000000007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IF(OR($L297=TRUE,$A297=0,MOD($A297,ChapterTable!$S$20)&lt;&gt;0),
MAX(0,INT(($B297+ChapterTable!$Q$26+VLOOKUP(SUBSTITUTE(C$1,"성장단계","")&amp;"단계오프셋",ChapterTable!$S:$T,2,0))/ChapterTable!$Q$23)),
MAX(0,INT(($B297+ChapterTable!$S$26+VLOOKUP(SUBSTITUTE(C$1,"성장단계","")&amp;"보스단계오프셋",ChapterTable!$S:$T,2,0))/ChapterTable!$S$23)))</f>
        <v>1</v>
      </c>
      <c r="D297">
        <f>IF(OR($L297=TRUE,$A297=0,MOD($A297,ChapterTable!$S$20)&lt;&gt;0),
MAX(0,INT(($B297+ChapterTable!$Q$26+VLOOKUP(SUBSTITUTE(D$1,"성장단계","")&amp;"단계오프셋",ChapterTable!$S:$T,2,0))/ChapterTable!$Q$23)),
MAX(0,INT(($B297+ChapterTable!$S$26+VLOOKUP(SUBSTITUTE(D$1,"성장단계","")&amp;"보스단계오프셋",ChapterTable!$S:$T,2,0))/ChapterTable!$S$23)))</f>
        <v>0</v>
      </c>
      <c r="E297" s="1">
        <f ca="1">IF(AND($A297=0,$B297=1),
    VLOOKUP(1,ChapterTable!$1:$1048576,MATCH("최종"&amp;SUBSTITUTE(SUBSTITUTE(E$1,"standard",""),"|Float",""),ChapterTable!$1:$1,0),0)*ChapterTable!$Q$17,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VLOOKUP($A297-ChapterTable!$Q$11,ChapterTable!$1:$1048576,MATCH("최종"&amp;SUBSTITUTE(SUBSTITUTE(E$1,"standard",""),"|Float",""),ChapterTable!$1:$1,0),0)*ChapterTable!$Q$14
    ),
  OFFSET(E297,-$B297+IF($L297,1,0),0)*
    (VLOOKUP(SUBSTITUTE(SUBSTITUTE(E$1,"standard",""),"|Float","")&amp;"인게임누적곱배수",ChapterTable!$S:$T,2,0)^C297
    +VLOOKUP(SUBSTITUTE(SUBSTITUTE(E$1,"standard",""),"|Float","")&amp;"인게임누적합배수",ChapterTable!$S:$T,2,0)*C297)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VLOOKUP(1,ChapterTable!$1:$1048576,MATCH("최종"&amp;SUBSTITUTE(SUBSTITUTE(F$1,"standard",""),"|Float",""),ChapterTable!$1:$1,0),0)*ChapterTable!$Q$17,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VLOOKUP($A297-ChapterTable!$Q$11,ChapterTable!$1:$1048576,MATCH("최종"&amp;SUBSTITUTE(SUBSTITUTE(F$1,"standard",""),"|Float",""),ChapterTable!$1:$1,0),0)*ChapterTable!$Q$14
    ),
  OFFSET(F297,-$B297+IF($L297,1,0),0)*
    (VLOOKUP(SUBSTITUTE(SUBSTITUTE(F$1,"standard",""),"|Float","")&amp;"인게임누적곱배수",ChapterTable!$S:$T,2,0)^D297
    +VLOOKUP(SUBSTITUTE(SUBSTITUTE(F$1,"standard",""),"|Float","")&amp;"인게임누적합배수",ChapterTable!$S:$T,2,0)*D297)
  )
  )
  )
)</f>
        <v>759.375</v>
      </c>
      <c r="G297" t="s">
        <v>76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9.8000000000000007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IF(OR($L298=TRUE,$A298=0,MOD($A298,ChapterTable!$S$20)&lt;&gt;0),
MAX(0,INT(($B298+ChapterTable!$Q$26+VLOOKUP(SUBSTITUTE(C$1,"성장단계","")&amp;"단계오프셋",ChapterTable!$S:$T,2,0))/ChapterTable!$Q$23)),
MAX(0,INT(($B298+ChapterTable!$S$26+VLOOKUP(SUBSTITUTE(C$1,"성장단계","")&amp;"보스단계오프셋",ChapterTable!$S:$T,2,0))/ChapterTable!$S$23)))</f>
        <v>1</v>
      </c>
      <c r="D298">
        <f>IF(OR($L298=TRUE,$A298=0,MOD($A298,ChapterTable!$S$20)&lt;&gt;0),
MAX(0,INT(($B298+ChapterTable!$Q$26+VLOOKUP(SUBSTITUTE(D$1,"성장단계","")&amp;"단계오프셋",ChapterTable!$S:$T,2,0))/ChapterTable!$Q$23)),
MAX(0,INT(($B298+ChapterTable!$S$26+VLOOKUP(SUBSTITUTE(D$1,"성장단계","")&amp;"보스단계오프셋",ChapterTable!$S:$T,2,0))/ChapterTable!$S$23)))</f>
        <v>0</v>
      </c>
      <c r="E298" s="1">
        <f ca="1">IF(AND($A298=0,$B298=1),
    VLOOKUP(1,ChapterTable!$1:$1048576,MATCH("최종"&amp;SUBSTITUTE(SUBSTITUTE(E$1,"standard",""),"|Float",""),ChapterTable!$1:$1,0),0)*ChapterTable!$Q$17,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VLOOKUP($A298-ChapterTable!$Q$11,ChapterTable!$1:$1048576,MATCH("최종"&amp;SUBSTITUTE(SUBSTITUTE(E$1,"standard",""),"|Float",""),ChapterTable!$1:$1,0),0)*ChapterTable!$Q$14
    ),
  OFFSET(E298,-$B298+IF($L298,1,0),0)*
    (VLOOKUP(SUBSTITUTE(SUBSTITUTE(E$1,"standard",""),"|Float","")&amp;"인게임누적곱배수",ChapterTable!$S:$T,2,0)^C298
    +VLOOKUP(SUBSTITUTE(SUBSTITUTE(E$1,"standard",""),"|Float","")&amp;"인게임누적합배수",ChapterTable!$S:$T,2,0)*C298)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VLOOKUP(1,ChapterTable!$1:$1048576,MATCH("최종"&amp;SUBSTITUTE(SUBSTITUTE(F$1,"standard",""),"|Float",""),ChapterTable!$1:$1,0),0)*ChapterTable!$Q$17,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VLOOKUP($A298-ChapterTable!$Q$11,ChapterTable!$1:$1048576,MATCH("최종"&amp;SUBSTITUTE(SUBSTITUTE(F$1,"standard",""),"|Float",""),ChapterTable!$1:$1,0),0)*ChapterTable!$Q$14
    ),
  OFFSET(F298,-$B298+IF($L298,1,0),0)*
    (VLOOKUP(SUBSTITUTE(SUBSTITUTE(F$1,"standard",""),"|Float","")&amp;"인게임누적곱배수",ChapterTable!$S:$T,2,0)^D298
    +VLOOKUP(SUBSTITUTE(SUBSTITUTE(F$1,"standard",""),"|Float","")&amp;"인게임누적합배수",ChapterTable!$S:$T,2,0)*D298)
  )
  )
  )
)</f>
        <v>759.375</v>
      </c>
      <c r="G298" t="s">
        <v>76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9.8000000000000007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IF(OR($L299=TRUE,$A299=0,MOD($A299,ChapterTable!$S$20)&lt;&gt;0),
MAX(0,INT(($B299+ChapterTable!$Q$26+VLOOKUP(SUBSTITUTE(C$1,"성장단계","")&amp;"단계오프셋",ChapterTable!$S:$T,2,0))/ChapterTable!$Q$23)),
MAX(0,INT(($B299+ChapterTable!$S$26+VLOOKUP(SUBSTITUTE(C$1,"성장단계","")&amp;"보스단계오프셋",ChapterTable!$S:$T,2,0))/ChapterTable!$S$23)))</f>
        <v>1</v>
      </c>
      <c r="D299">
        <f>IF(OR($L299=TRUE,$A299=0,MOD($A299,ChapterTable!$S$20)&lt;&gt;0),
MAX(0,INT(($B299+ChapterTable!$Q$26+VLOOKUP(SUBSTITUTE(D$1,"성장단계","")&amp;"단계오프셋",ChapterTable!$S:$T,2,0))/ChapterTable!$Q$23)),
MAX(0,INT(($B299+ChapterTable!$S$26+VLOOKUP(SUBSTITUTE(D$1,"성장단계","")&amp;"보스단계오프셋",ChapterTable!$S:$T,2,0))/ChapterTable!$S$23)))</f>
        <v>1</v>
      </c>
      <c r="E299" s="1">
        <f ca="1">IF(AND($A299=0,$B299=1),
    VLOOKUP(1,ChapterTable!$1:$1048576,MATCH("최종"&amp;SUBSTITUTE(SUBSTITUTE(E$1,"standard",""),"|Float",""),ChapterTable!$1:$1,0),0)*ChapterTable!$Q$17,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VLOOKUP($A299-ChapterTable!$Q$11,ChapterTable!$1:$1048576,MATCH("최종"&amp;SUBSTITUTE(SUBSTITUTE(E$1,"standard",""),"|Float",""),ChapterTable!$1:$1,0),0)*ChapterTable!$Q$14
    ),
  OFFSET(E299,-$B299+IF($L299,1,0),0)*
    (VLOOKUP(SUBSTITUTE(SUBSTITUTE(E$1,"standard",""),"|Float","")&amp;"인게임누적곱배수",ChapterTable!$S:$T,2,0)^C299
    +VLOOKUP(SUBSTITUTE(SUBSTITUTE(E$1,"standard",""),"|Float","")&amp;"인게임누적합배수",ChapterTable!$S:$T,2,0)*C299)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VLOOKUP(1,ChapterTable!$1:$1048576,MATCH("최종"&amp;SUBSTITUTE(SUBSTITUTE(F$1,"standard",""),"|Float",""),ChapterTable!$1:$1,0),0)*ChapterTable!$Q$17,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VLOOKUP($A299-ChapterTable!$Q$11,ChapterTable!$1:$1048576,MATCH("최종"&amp;SUBSTITUTE(SUBSTITUTE(F$1,"standard",""),"|Float",""),ChapterTable!$1:$1,0),0)*ChapterTable!$Q$14
    ),
  OFFSET(F299,-$B299+IF($L299,1,0),0)*
    (VLOOKUP(SUBSTITUTE(SUBSTITUTE(F$1,"standard",""),"|Float","")&amp;"인게임누적곱배수",ChapterTable!$S:$T,2,0)^D299
    +VLOOKUP(SUBSTITUTE(SUBSTITUTE(F$1,"standard",""),"|Float","")&amp;"인게임누적합배수",ChapterTable!$S:$T,2,0)*D299)
  )
  )
  )
)</f>
        <v>911.25</v>
      </c>
      <c r="G299" t="s">
        <v>76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9.8000000000000007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IF(OR($L300=TRUE,$A300=0,MOD($A300,ChapterTable!$S$20)&lt;&gt;0),
MAX(0,INT(($B300+ChapterTable!$Q$26+VLOOKUP(SUBSTITUTE(C$1,"성장단계","")&amp;"단계오프셋",ChapterTable!$S:$T,2,0))/ChapterTable!$Q$23)),
MAX(0,INT(($B300+ChapterTable!$S$26+VLOOKUP(SUBSTITUTE(C$1,"성장단계","")&amp;"보스단계오프셋",ChapterTable!$S:$T,2,0))/ChapterTable!$S$23)))</f>
        <v>1</v>
      </c>
      <c r="D300">
        <f>IF(OR($L300=TRUE,$A300=0,MOD($A300,ChapterTable!$S$20)&lt;&gt;0),
MAX(0,INT(($B300+ChapterTable!$Q$26+VLOOKUP(SUBSTITUTE(D$1,"성장단계","")&amp;"단계오프셋",ChapterTable!$S:$T,2,0))/ChapterTable!$Q$23)),
MAX(0,INT(($B300+ChapterTable!$S$26+VLOOKUP(SUBSTITUTE(D$1,"성장단계","")&amp;"보스단계오프셋",ChapterTable!$S:$T,2,0))/ChapterTable!$S$23)))</f>
        <v>1</v>
      </c>
      <c r="E300" s="1">
        <f ca="1">IF(AND($A300=0,$B300=1),
    VLOOKUP(1,ChapterTable!$1:$1048576,MATCH("최종"&amp;SUBSTITUTE(SUBSTITUTE(E$1,"standard",""),"|Float",""),ChapterTable!$1:$1,0),0)*ChapterTable!$Q$17,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VLOOKUP($A300-ChapterTable!$Q$11,ChapterTable!$1:$1048576,MATCH("최종"&amp;SUBSTITUTE(SUBSTITUTE(E$1,"standard",""),"|Float",""),ChapterTable!$1:$1,0),0)*ChapterTable!$Q$14
    ),
  OFFSET(E300,-$B300+IF($L300,1,0),0)*
    (VLOOKUP(SUBSTITUTE(SUBSTITUTE(E$1,"standard",""),"|Float","")&amp;"인게임누적곱배수",ChapterTable!$S:$T,2,0)^C300
    +VLOOKUP(SUBSTITUTE(SUBSTITUTE(E$1,"standard",""),"|Float","")&amp;"인게임누적합배수",ChapterTable!$S:$T,2,0)*C300)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VLOOKUP(1,ChapterTable!$1:$1048576,MATCH("최종"&amp;SUBSTITUTE(SUBSTITUTE(F$1,"standard",""),"|Float",""),ChapterTable!$1:$1,0),0)*ChapterTable!$Q$17,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VLOOKUP($A300-ChapterTable!$Q$11,ChapterTable!$1:$1048576,MATCH("최종"&amp;SUBSTITUTE(SUBSTITUTE(F$1,"standard",""),"|Float",""),ChapterTable!$1:$1,0),0)*ChapterTable!$Q$14
    ),
  OFFSET(F300,-$B300+IF($L300,1,0),0)*
    (VLOOKUP(SUBSTITUTE(SUBSTITUTE(F$1,"standard",""),"|Float","")&amp;"인게임누적곱배수",ChapterTable!$S:$T,2,0)^D300
    +VLOOKUP(SUBSTITUTE(SUBSTITUTE(F$1,"standard",""),"|Float","")&amp;"인게임누적합배수",ChapterTable!$S:$T,2,0)*D300)
  )
  )
  )
)</f>
        <v>911.25</v>
      </c>
      <c r="G300" t="s">
        <v>76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9.8000000000000007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IF(OR($L301=TRUE,$A301=0,MOD($A301,ChapterTable!$S$20)&lt;&gt;0),
MAX(0,INT(($B301+ChapterTable!$Q$26+VLOOKUP(SUBSTITUTE(C$1,"성장단계","")&amp;"단계오프셋",ChapterTable!$S:$T,2,0))/ChapterTable!$Q$23)),
MAX(0,INT(($B301+ChapterTable!$S$26+VLOOKUP(SUBSTITUTE(C$1,"성장단계","")&amp;"보스단계오프셋",ChapterTable!$S:$T,2,0))/ChapterTable!$S$23)))</f>
        <v>1</v>
      </c>
      <c r="D301">
        <f>IF(OR($L301=TRUE,$A301=0,MOD($A301,ChapterTable!$S$20)&lt;&gt;0),
MAX(0,INT(($B301+ChapterTable!$Q$26+VLOOKUP(SUBSTITUTE(D$1,"성장단계","")&amp;"단계오프셋",ChapterTable!$S:$T,2,0))/ChapterTable!$Q$23)),
MAX(0,INT(($B301+ChapterTable!$S$26+VLOOKUP(SUBSTITUTE(D$1,"성장단계","")&amp;"보스단계오프셋",ChapterTable!$S:$T,2,0))/ChapterTable!$S$23)))</f>
        <v>1</v>
      </c>
      <c r="E301" s="1">
        <f ca="1">IF(AND($A301=0,$B301=1),
    VLOOKUP(1,ChapterTable!$1:$1048576,MATCH("최종"&amp;SUBSTITUTE(SUBSTITUTE(E$1,"standard",""),"|Float",""),ChapterTable!$1:$1,0),0)*ChapterTable!$Q$17,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VLOOKUP($A301-ChapterTable!$Q$11,ChapterTable!$1:$1048576,MATCH("최종"&amp;SUBSTITUTE(SUBSTITUTE(E$1,"standard",""),"|Float",""),ChapterTable!$1:$1,0),0)*ChapterTable!$Q$14
    ),
  OFFSET(E301,-$B301+IF($L301,1,0),0)*
    (VLOOKUP(SUBSTITUTE(SUBSTITUTE(E$1,"standard",""),"|Float","")&amp;"인게임누적곱배수",ChapterTable!$S:$T,2,0)^C301
    +VLOOKUP(SUBSTITUTE(SUBSTITUTE(E$1,"standard",""),"|Float","")&amp;"인게임누적합배수",ChapterTable!$S:$T,2,0)*C301)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VLOOKUP(1,ChapterTable!$1:$1048576,MATCH("최종"&amp;SUBSTITUTE(SUBSTITUTE(F$1,"standard",""),"|Float",""),ChapterTable!$1:$1,0),0)*ChapterTable!$Q$17,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VLOOKUP($A301-ChapterTable!$Q$11,ChapterTable!$1:$1048576,MATCH("최종"&amp;SUBSTITUTE(SUBSTITUTE(F$1,"standard",""),"|Float",""),ChapterTable!$1:$1,0),0)*ChapterTable!$Q$14
    ),
  OFFSET(F301,-$B301+IF($L301,1,0),0)*
    (VLOOKUP(SUBSTITUTE(SUBSTITUTE(F$1,"standard",""),"|Float","")&amp;"인게임누적곱배수",ChapterTable!$S:$T,2,0)^D301
    +VLOOKUP(SUBSTITUTE(SUBSTITUTE(F$1,"standard",""),"|Float","")&amp;"인게임누적합배수",ChapterTable!$S:$T,2,0)*D301)
  )
  )
  )
)</f>
        <v>911.25</v>
      </c>
      <c r="G301" t="s">
        <v>76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9.8000000000000007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IF(OR($L302=TRUE,$A302=0,MOD($A302,ChapterTable!$S$20)&lt;&gt;0),
MAX(0,INT(($B302+ChapterTable!$Q$26+VLOOKUP(SUBSTITUTE(C$1,"성장단계","")&amp;"단계오프셋",ChapterTable!$S:$T,2,0))/ChapterTable!$Q$23)),
MAX(0,INT(($B302+ChapterTable!$S$26+VLOOKUP(SUBSTITUTE(C$1,"성장단계","")&amp;"보스단계오프셋",ChapterTable!$S:$T,2,0))/ChapterTable!$S$23)))</f>
        <v>1</v>
      </c>
      <c r="D302">
        <f>IF(OR($L302=TRUE,$A302=0,MOD($A302,ChapterTable!$S$20)&lt;&gt;0),
MAX(0,INT(($B302+ChapterTable!$Q$26+VLOOKUP(SUBSTITUTE(D$1,"성장단계","")&amp;"단계오프셋",ChapterTable!$S:$T,2,0))/ChapterTable!$Q$23)),
MAX(0,INT(($B302+ChapterTable!$S$26+VLOOKUP(SUBSTITUTE(D$1,"성장단계","")&amp;"보스단계오프셋",ChapterTable!$S:$T,2,0))/ChapterTable!$S$23)))</f>
        <v>1</v>
      </c>
      <c r="E302" s="1">
        <f ca="1">IF(AND($A302=0,$B302=1),
    VLOOKUP(1,ChapterTable!$1:$1048576,MATCH("최종"&amp;SUBSTITUTE(SUBSTITUTE(E$1,"standard",""),"|Float",""),ChapterTable!$1:$1,0),0)*ChapterTable!$Q$17,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VLOOKUP($A302-ChapterTable!$Q$11,ChapterTable!$1:$1048576,MATCH("최종"&amp;SUBSTITUTE(SUBSTITUTE(E$1,"standard",""),"|Float",""),ChapterTable!$1:$1,0),0)*ChapterTable!$Q$14
    ),
  OFFSET(E302,-$B302+IF($L302,1,0),0)*
    (VLOOKUP(SUBSTITUTE(SUBSTITUTE(E$1,"standard",""),"|Float","")&amp;"인게임누적곱배수",ChapterTable!$S:$T,2,0)^C302
    +VLOOKUP(SUBSTITUTE(SUBSTITUTE(E$1,"standard",""),"|Float","")&amp;"인게임누적합배수",ChapterTable!$S:$T,2,0)*C302)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VLOOKUP(1,ChapterTable!$1:$1048576,MATCH("최종"&amp;SUBSTITUTE(SUBSTITUTE(F$1,"standard",""),"|Float",""),ChapterTable!$1:$1,0),0)*ChapterTable!$Q$17,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VLOOKUP($A302-ChapterTable!$Q$11,ChapterTable!$1:$1048576,MATCH("최종"&amp;SUBSTITUTE(SUBSTITUTE(F$1,"standard",""),"|Float",""),ChapterTable!$1:$1,0),0)*ChapterTable!$Q$14
    ),
  OFFSET(F302,-$B302+IF($L302,1,0),0)*
    (VLOOKUP(SUBSTITUTE(SUBSTITUTE(F$1,"standard",""),"|Float","")&amp;"인게임누적곱배수",ChapterTable!$S:$T,2,0)^D302
    +VLOOKUP(SUBSTITUTE(SUBSTITUTE(F$1,"standard",""),"|Float","")&amp;"인게임누적합배수",ChapterTable!$S:$T,2,0)*D302)
  )
  )
  )
)</f>
        <v>911.25</v>
      </c>
      <c r="G302" t="s">
        <v>76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9.8000000000000007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IF(OR($L303=TRUE,$A303=0,MOD($A303,ChapterTable!$S$20)&lt;&gt;0),
MAX(0,INT(($B303+ChapterTable!$Q$26+VLOOKUP(SUBSTITUTE(C$1,"성장단계","")&amp;"단계오프셋",ChapterTable!$S:$T,2,0))/ChapterTable!$Q$23)),
MAX(0,INT(($B303+ChapterTable!$S$26+VLOOKUP(SUBSTITUTE(C$1,"성장단계","")&amp;"보스단계오프셋",ChapterTable!$S:$T,2,0))/ChapterTable!$S$23)))</f>
        <v>1</v>
      </c>
      <c r="D303">
        <f>IF(OR($L303=TRUE,$A303=0,MOD($A303,ChapterTable!$S$20)&lt;&gt;0),
MAX(0,INT(($B303+ChapterTable!$Q$26+VLOOKUP(SUBSTITUTE(D$1,"성장단계","")&amp;"단계오프셋",ChapterTable!$S:$T,2,0))/ChapterTable!$Q$23)),
MAX(0,INT(($B303+ChapterTable!$S$26+VLOOKUP(SUBSTITUTE(D$1,"성장단계","")&amp;"보스단계오프셋",ChapterTable!$S:$T,2,0))/ChapterTable!$S$23)))</f>
        <v>1</v>
      </c>
      <c r="E303" s="1">
        <f ca="1">IF(AND($A303=0,$B303=1),
    VLOOKUP(1,ChapterTable!$1:$1048576,MATCH("최종"&amp;SUBSTITUTE(SUBSTITUTE(E$1,"standard",""),"|Float",""),ChapterTable!$1:$1,0),0)*ChapterTable!$Q$17,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VLOOKUP($A303-ChapterTable!$Q$11,ChapterTable!$1:$1048576,MATCH("최종"&amp;SUBSTITUTE(SUBSTITUTE(E$1,"standard",""),"|Float",""),ChapterTable!$1:$1,0),0)*ChapterTable!$Q$14
    ),
  OFFSET(E303,-$B303+IF($L303,1,0),0)*
    (VLOOKUP(SUBSTITUTE(SUBSTITUTE(E$1,"standard",""),"|Float","")&amp;"인게임누적곱배수",ChapterTable!$S:$T,2,0)^C303
    +VLOOKUP(SUBSTITUTE(SUBSTITUTE(E$1,"standard",""),"|Float","")&amp;"인게임누적합배수",ChapterTable!$S:$T,2,0)*C303)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VLOOKUP(1,ChapterTable!$1:$1048576,MATCH("최종"&amp;SUBSTITUTE(SUBSTITUTE(F$1,"standard",""),"|Float",""),ChapterTable!$1:$1,0),0)*ChapterTable!$Q$17,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VLOOKUP($A303-ChapterTable!$Q$11,ChapterTable!$1:$1048576,MATCH("최종"&amp;SUBSTITUTE(SUBSTITUTE(F$1,"standard",""),"|Float",""),ChapterTable!$1:$1,0),0)*ChapterTable!$Q$14
    ),
  OFFSET(F303,-$B303+IF($L303,1,0),0)*
    (VLOOKUP(SUBSTITUTE(SUBSTITUTE(F$1,"standard",""),"|Float","")&amp;"인게임누적곱배수",ChapterTable!$S:$T,2,0)^D303
    +VLOOKUP(SUBSTITUTE(SUBSTITUTE(F$1,"standard",""),"|Float","")&amp;"인게임누적합배수",ChapterTable!$S:$T,2,0)*D303)
  )
  )
  )
)</f>
        <v>911.25</v>
      </c>
      <c r="G303" t="s">
        <v>76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9.8000000000000007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IF(OR($L304=TRUE,$A304=0,MOD($A304,ChapterTable!$S$20)&lt;&gt;0),
MAX(0,INT(($B304+ChapterTable!$Q$26+VLOOKUP(SUBSTITUTE(C$1,"성장단계","")&amp;"단계오프셋",ChapterTable!$S:$T,2,0))/ChapterTable!$Q$23)),
MAX(0,INT(($B304+ChapterTable!$S$26+VLOOKUP(SUBSTITUTE(C$1,"성장단계","")&amp;"보스단계오프셋",ChapterTable!$S:$T,2,0))/ChapterTable!$S$23)))</f>
        <v>2</v>
      </c>
      <c r="D304">
        <f>IF(OR($L304=TRUE,$A304=0,MOD($A304,ChapterTable!$S$20)&lt;&gt;0),
MAX(0,INT(($B304+ChapterTable!$Q$26+VLOOKUP(SUBSTITUTE(D$1,"성장단계","")&amp;"단계오프셋",ChapterTable!$S:$T,2,0))/ChapterTable!$Q$23)),
MAX(0,INT(($B304+ChapterTable!$S$26+VLOOKUP(SUBSTITUTE(D$1,"성장단계","")&amp;"보스단계오프셋",ChapterTable!$S:$T,2,0))/ChapterTable!$S$23)))</f>
        <v>1</v>
      </c>
      <c r="E304" s="1">
        <f ca="1">IF(AND($A304=0,$B304=1),
    VLOOKUP(1,ChapterTable!$1:$1048576,MATCH("최종"&amp;SUBSTITUTE(SUBSTITUTE(E$1,"standard",""),"|Float",""),ChapterTable!$1:$1,0),0)*ChapterTable!$Q$17,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VLOOKUP($A304-ChapterTable!$Q$11,ChapterTable!$1:$1048576,MATCH("최종"&amp;SUBSTITUTE(SUBSTITUTE(E$1,"standard",""),"|Float",""),ChapterTable!$1:$1,0),0)*ChapterTable!$Q$14
    ),
  OFFSET(E304,-$B304+IF($L304,1,0),0)*
    (VLOOKUP(SUBSTITUTE(SUBSTITUTE(E$1,"standard",""),"|Float","")&amp;"인게임누적곱배수",ChapterTable!$S:$T,2,0)^C304
    +VLOOKUP(SUBSTITUTE(SUBSTITUTE(E$1,"standard",""),"|Float","")&amp;"인게임누적합배수",ChapterTable!$S:$T,2,0)*C304)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VLOOKUP(1,ChapterTable!$1:$1048576,MATCH("최종"&amp;SUBSTITUTE(SUBSTITUTE(F$1,"standard",""),"|Float",""),ChapterTable!$1:$1,0),0)*ChapterTable!$Q$17,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VLOOKUP($A304-ChapterTable!$Q$11,ChapterTable!$1:$1048576,MATCH("최종"&amp;SUBSTITUTE(SUBSTITUTE(F$1,"standard",""),"|Float",""),ChapterTable!$1:$1,0),0)*ChapterTable!$Q$14
    ),
  OFFSET(F304,-$B304+IF($L304,1,0),0)*
    (VLOOKUP(SUBSTITUTE(SUBSTITUTE(F$1,"standard",""),"|Float","")&amp;"인게임누적곱배수",ChapterTable!$S:$T,2,0)^D304
    +VLOOKUP(SUBSTITUTE(SUBSTITUTE(F$1,"standard",""),"|Float","")&amp;"인게임누적합배수",ChapterTable!$S:$T,2,0)*D304)
  )
  )
  )
)</f>
        <v>911.25</v>
      </c>
      <c r="G304" t="s">
        <v>76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9.8000000000000007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IF(OR($L305=TRUE,$A305=0,MOD($A305,ChapterTable!$S$20)&lt;&gt;0),
MAX(0,INT(($B305+ChapterTable!$Q$26+VLOOKUP(SUBSTITUTE(C$1,"성장단계","")&amp;"단계오프셋",ChapterTable!$S:$T,2,0))/ChapterTable!$Q$23)),
MAX(0,INT(($B305+ChapterTable!$S$26+VLOOKUP(SUBSTITUTE(C$1,"성장단계","")&amp;"보스단계오프셋",ChapterTable!$S:$T,2,0))/ChapterTable!$S$23)))</f>
        <v>2</v>
      </c>
      <c r="D305">
        <f>IF(OR($L305=TRUE,$A305=0,MOD($A305,ChapterTable!$S$20)&lt;&gt;0),
MAX(0,INT(($B305+ChapterTable!$Q$26+VLOOKUP(SUBSTITUTE(D$1,"성장단계","")&amp;"단계오프셋",ChapterTable!$S:$T,2,0))/ChapterTable!$Q$23)),
MAX(0,INT(($B305+ChapterTable!$S$26+VLOOKUP(SUBSTITUTE(D$1,"성장단계","")&amp;"보스단계오프셋",ChapterTable!$S:$T,2,0))/ChapterTable!$S$23)))</f>
        <v>1</v>
      </c>
      <c r="E305" s="1">
        <f ca="1">IF(AND($A305=0,$B305=1),
    VLOOKUP(1,ChapterTable!$1:$1048576,MATCH("최종"&amp;SUBSTITUTE(SUBSTITUTE(E$1,"standard",""),"|Float",""),ChapterTable!$1:$1,0),0)*ChapterTable!$Q$17,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VLOOKUP($A305-ChapterTable!$Q$11,ChapterTable!$1:$1048576,MATCH("최종"&amp;SUBSTITUTE(SUBSTITUTE(E$1,"standard",""),"|Float",""),ChapterTable!$1:$1,0),0)*ChapterTable!$Q$14
    ),
  OFFSET(E305,-$B305+IF($L305,1,0),0)*
    (VLOOKUP(SUBSTITUTE(SUBSTITUTE(E$1,"standard",""),"|Float","")&amp;"인게임누적곱배수",ChapterTable!$S:$T,2,0)^C305
    +VLOOKUP(SUBSTITUTE(SUBSTITUTE(E$1,"standard",""),"|Float","")&amp;"인게임누적합배수",ChapterTable!$S:$T,2,0)*C305)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VLOOKUP(1,ChapterTable!$1:$1048576,MATCH("최종"&amp;SUBSTITUTE(SUBSTITUTE(F$1,"standard",""),"|Float",""),ChapterTable!$1:$1,0),0)*ChapterTable!$Q$17,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VLOOKUP($A305-ChapterTable!$Q$11,ChapterTable!$1:$1048576,MATCH("최종"&amp;SUBSTITUTE(SUBSTITUTE(F$1,"standard",""),"|Float",""),ChapterTable!$1:$1,0),0)*ChapterTable!$Q$14
    ),
  OFFSET(F305,-$B305+IF($L305,1,0),0)*
    (VLOOKUP(SUBSTITUTE(SUBSTITUTE(F$1,"standard",""),"|Float","")&amp;"인게임누적곱배수",ChapterTable!$S:$T,2,0)^D305
    +VLOOKUP(SUBSTITUTE(SUBSTITUTE(F$1,"standard",""),"|Float","")&amp;"인게임누적합배수",ChapterTable!$S:$T,2,0)*D305)
  )
  )
  )
)</f>
        <v>911.25</v>
      </c>
      <c r="G305" t="s">
        <v>76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9.8000000000000007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IF(OR($L306=TRUE,$A306=0,MOD($A306,ChapterTable!$S$20)&lt;&gt;0),
MAX(0,INT(($B306+ChapterTable!$Q$26+VLOOKUP(SUBSTITUTE(C$1,"성장단계","")&amp;"단계오프셋",ChapterTable!$S:$T,2,0))/ChapterTable!$Q$23)),
MAX(0,INT(($B306+ChapterTable!$S$26+VLOOKUP(SUBSTITUTE(C$1,"성장단계","")&amp;"보스단계오프셋",ChapterTable!$S:$T,2,0))/ChapterTable!$S$23)))</f>
        <v>2</v>
      </c>
      <c r="D306">
        <f>IF(OR($L306=TRUE,$A306=0,MOD($A306,ChapterTable!$S$20)&lt;&gt;0),
MAX(0,INT(($B306+ChapterTable!$Q$26+VLOOKUP(SUBSTITUTE(D$1,"성장단계","")&amp;"단계오프셋",ChapterTable!$S:$T,2,0))/ChapterTable!$Q$23)),
MAX(0,INT(($B306+ChapterTable!$S$26+VLOOKUP(SUBSTITUTE(D$1,"성장단계","")&amp;"보스단계오프셋",ChapterTable!$S:$T,2,0))/ChapterTable!$S$23)))</f>
        <v>1</v>
      </c>
      <c r="E306" s="1">
        <f ca="1">IF(AND($A306=0,$B306=1),
    VLOOKUP(1,ChapterTable!$1:$1048576,MATCH("최종"&amp;SUBSTITUTE(SUBSTITUTE(E$1,"standard",""),"|Float",""),ChapterTable!$1:$1,0),0)*ChapterTable!$Q$17,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VLOOKUP($A306-ChapterTable!$Q$11,ChapterTable!$1:$1048576,MATCH("최종"&amp;SUBSTITUTE(SUBSTITUTE(E$1,"standard",""),"|Float",""),ChapterTable!$1:$1,0),0)*ChapterTable!$Q$14
    ),
  OFFSET(E306,-$B306+IF($L306,1,0),0)*
    (VLOOKUP(SUBSTITUTE(SUBSTITUTE(E$1,"standard",""),"|Float","")&amp;"인게임누적곱배수",ChapterTable!$S:$T,2,0)^C306
    +VLOOKUP(SUBSTITUTE(SUBSTITUTE(E$1,"standard",""),"|Float","")&amp;"인게임누적합배수",ChapterTable!$S:$T,2,0)*C306)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VLOOKUP(1,ChapterTable!$1:$1048576,MATCH("최종"&amp;SUBSTITUTE(SUBSTITUTE(F$1,"standard",""),"|Float",""),ChapterTable!$1:$1,0),0)*ChapterTable!$Q$17,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VLOOKUP($A306-ChapterTable!$Q$11,ChapterTable!$1:$1048576,MATCH("최종"&amp;SUBSTITUTE(SUBSTITUTE(F$1,"standard",""),"|Float",""),ChapterTable!$1:$1,0),0)*ChapterTable!$Q$14
    ),
  OFFSET(F306,-$B306+IF($L306,1,0),0)*
    (VLOOKUP(SUBSTITUTE(SUBSTITUTE(F$1,"standard",""),"|Float","")&amp;"인게임누적곱배수",ChapterTable!$S:$T,2,0)^D306
    +VLOOKUP(SUBSTITUTE(SUBSTITUTE(F$1,"standard",""),"|Float","")&amp;"인게임누적합배수",ChapterTable!$S:$T,2,0)*D306)
  )
  )
  )
)</f>
        <v>911.25</v>
      </c>
      <c r="G306" t="s">
        <v>76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9.8000000000000007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IF(OR($L307=TRUE,$A307=0,MOD($A307,ChapterTable!$S$20)&lt;&gt;0),
MAX(0,INT(($B307+ChapterTable!$Q$26+VLOOKUP(SUBSTITUTE(C$1,"성장단계","")&amp;"단계오프셋",ChapterTable!$S:$T,2,0))/ChapterTable!$Q$23)),
MAX(0,INT(($B307+ChapterTable!$S$26+VLOOKUP(SUBSTITUTE(C$1,"성장단계","")&amp;"보스단계오프셋",ChapterTable!$S:$T,2,0))/ChapterTable!$S$23)))</f>
        <v>2</v>
      </c>
      <c r="D307">
        <f>IF(OR($L307=TRUE,$A307=0,MOD($A307,ChapterTable!$S$20)&lt;&gt;0),
MAX(0,INT(($B307+ChapterTable!$Q$26+VLOOKUP(SUBSTITUTE(D$1,"성장단계","")&amp;"단계오프셋",ChapterTable!$S:$T,2,0))/ChapterTable!$Q$23)),
MAX(0,INT(($B307+ChapterTable!$S$26+VLOOKUP(SUBSTITUTE(D$1,"성장단계","")&amp;"보스단계오프셋",ChapterTable!$S:$T,2,0))/ChapterTable!$S$23)))</f>
        <v>1</v>
      </c>
      <c r="E307" s="1">
        <f ca="1">IF(AND($A307=0,$B307=1),
    VLOOKUP(1,ChapterTable!$1:$1048576,MATCH("최종"&amp;SUBSTITUTE(SUBSTITUTE(E$1,"standard",""),"|Float",""),ChapterTable!$1:$1,0),0)*ChapterTable!$Q$17,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VLOOKUP($A307-ChapterTable!$Q$11,ChapterTable!$1:$1048576,MATCH("최종"&amp;SUBSTITUTE(SUBSTITUTE(E$1,"standard",""),"|Float",""),ChapterTable!$1:$1,0),0)*ChapterTable!$Q$14
    ),
  OFFSET(E307,-$B307+IF($L307,1,0),0)*
    (VLOOKUP(SUBSTITUTE(SUBSTITUTE(E$1,"standard",""),"|Float","")&amp;"인게임누적곱배수",ChapterTable!$S:$T,2,0)^C307
    +VLOOKUP(SUBSTITUTE(SUBSTITUTE(E$1,"standard",""),"|Float","")&amp;"인게임누적합배수",ChapterTable!$S:$T,2,0)*C307)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VLOOKUP(1,ChapterTable!$1:$1048576,MATCH("최종"&amp;SUBSTITUTE(SUBSTITUTE(F$1,"standard",""),"|Float",""),ChapterTable!$1:$1,0),0)*ChapterTable!$Q$17,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VLOOKUP($A307-ChapterTable!$Q$11,ChapterTable!$1:$1048576,MATCH("최종"&amp;SUBSTITUTE(SUBSTITUTE(F$1,"standard",""),"|Float",""),ChapterTable!$1:$1,0),0)*ChapterTable!$Q$14
    ),
  OFFSET(F307,-$B307+IF($L307,1,0),0)*
    (VLOOKUP(SUBSTITUTE(SUBSTITUTE(F$1,"standard",""),"|Float","")&amp;"인게임누적곱배수",ChapterTable!$S:$T,2,0)^D307
    +VLOOKUP(SUBSTITUTE(SUBSTITUTE(F$1,"standard",""),"|Float","")&amp;"인게임누적합배수",ChapterTable!$S:$T,2,0)*D307)
  )
  )
  )
)</f>
        <v>911.25</v>
      </c>
      <c r="G307" t="s">
        <v>76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9.8000000000000007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IF(OR($L308=TRUE,$A308=0,MOD($A308,ChapterTable!$S$20)&lt;&gt;0),
MAX(0,INT(($B308+ChapterTable!$Q$26+VLOOKUP(SUBSTITUTE(C$1,"성장단계","")&amp;"단계오프셋",ChapterTable!$S:$T,2,0))/ChapterTable!$Q$23)),
MAX(0,INT(($B308+ChapterTable!$S$26+VLOOKUP(SUBSTITUTE(C$1,"성장단계","")&amp;"보스단계오프셋",ChapterTable!$S:$T,2,0))/ChapterTable!$S$23)))</f>
        <v>2</v>
      </c>
      <c r="D308">
        <f>IF(OR($L308=TRUE,$A308=0,MOD($A308,ChapterTable!$S$20)&lt;&gt;0),
MAX(0,INT(($B308+ChapterTable!$Q$26+VLOOKUP(SUBSTITUTE(D$1,"성장단계","")&amp;"단계오프셋",ChapterTable!$S:$T,2,0))/ChapterTable!$Q$23)),
MAX(0,INT(($B308+ChapterTable!$S$26+VLOOKUP(SUBSTITUTE(D$1,"성장단계","")&amp;"보스단계오프셋",ChapterTable!$S:$T,2,0))/ChapterTable!$S$23)))</f>
        <v>1</v>
      </c>
      <c r="E308" s="1">
        <f ca="1">IF(AND($A308=0,$B308=1),
    VLOOKUP(1,ChapterTable!$1:$1048576,MATCH("최종"&amp;SUBSTITUTE(SUBSTITUTE(E$1,"standard",""),"|Float",""),ChapterTable!$1:$1,0),0)*ChapterTable!$Q$17,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VLOOKUP($A308-ChapterTable!$Q$11,ChapterTable!$1:$1048576,MATCH("최종"&amp;SUBSTITUTE(SUBSTITUTE(E$1,"standard",""),"|Float",""),ChapterTable!$1:$1,0),0)*ChapterTable!$Q$14
    ),
  OFFSET(E308,-$B308+IF($L308,1,0),0)*
    (VLOOKUP(SUBSTITUTE(SUBSTITUTE(E$1,"standard",""),"|Float","")&amp;"인게임누적곱배수",ChapterTable!$S:$T,2,0)^C308
    +VLOOKUP(SUBSTITUTE(SUBSTITUTE(E$1,"standard",""),"|Float","")&amp;"인게임누적합배수",ChapterTable!$S:$T,2,0)*C308)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VLOOKUP(1,ChapterTable!$1:$1048576,MATCH("최종"&amp;SUBSTITUTE(SUBSTITUTE(F$1,"standard",""),"|Float",""),ChapterTable!$1:$1,0),0)*ChapterTable!$Q$17,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VLOOKUP($A308-ChapterTable!$Q$11,ChapterTable!$1:$1048576,MATCH("최종"&amp;SUBSTITUTE(SUBSTITUTE(F$1,"standard",""),"|Float",""),ChapterTable!$1:$1,0),0)*ChapterTable!$Q$14
    ),
  OFFSET(F308,-$B308+IF($L308,1,0),0)*
    (VLOOKUP(SUBSTITUTE(SUBSTITUTE(F$1,"standard",""),"|Float","")&amp;"인게임누적곱배수",ChapterTable!$S:$T,2,0)^D308
    +VLOOKUP(SUBSTITUTE(SUBSTITUTE(F$1,"standard",""),"|Float","")&amp;"인게임누적합배수",ChapterTable!$S:$T,2,0)*D308)
  )
  )
  )
)</f>
        <v>911.25</v>
      </c>
      <c r="G308" t="s">
        <v>76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9.8000000000000007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IF(OR($L309=TRUE,$A309=0,MOD($A309,ChapterTable!$S$20)&lt;&gt;0),
MAX(0,INT(($B309+ChapterTable!$Q$26+VLOOKUP(SUBSTITUTE(C$1,"성장단계","")&amp;"단계오프셋",ChapterTable!$S:$T,2,0))/ChapterTable!$Q$23)),
MAX(0,INT(($B309+ChapterTable!$S$26+VLOOKUP(SUBSTITUTE(C$1,"성장단계","")&amp;"보스단계오프셋",ChapterTable!$S:$T,2,0))/ChapterTable!$S$23)))</f>
        <v>2</v>
      </c>
      <c r="D309">
        <f>IF(OR($L309=TRUE,$A309=0,MOD($A309,ChapterTable!$S$20)&lt;&gt;0),
MAX(0,INT(($B309+ChapterTable!$Q$26+VLOOKUP(SUBSTITUTE(D$1,"성장단계","")&amp;"단계오프셋",ChapterTable!$S:$T,2,0))/ChapterTable!$Q$23)),
MAX(0,INT(($B309+ChapterTable!$S$26+VLOOKUP(SUBSTITUTE(D$1,"성장단계","")&amp;"보스단계오프셋",ChapterTable!$S:$T,2,0))/ChapterTable!$S$23)))</f>
        <v>2</v>
      </c>
      <c r="E309" s="1">
        <f ca="1">IF(AND($A309=0,$B309=1),
    VLOOKUP(1,ChapterTable!$1:$1048576,MATCH("최종"&amp;SUBSTITUTE(SUBSTITUTE(E$1,"standard",""),"|Float",""),ChapterTable!$1:$1,0),0)*ChapterTable!$Q$17,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VLOOKUP($A309-ChapterTable!$Q$11,ChapterTable!$1:$1048576,MATCH("최종"&amp;SUBSTITUTE(SUBSTITUTE(E$1,"standard",""),"|Float",""),ChapterTable!$1:$1,0),0)*ChapterTable!$Q$14
    ),
  OFFSET(E309,-$B309+IF($L309,1,0),0)*
    (VLOOKUP(SUBSTITUTE(SUBSTITUTE(E$1,"standard",""),"|Float","")&amp;"인게임누적곱배수",ChapterTable!$S:$T,2,0)^C309
    +VLOOKUP(SUBSTITUTE(SUBSTITUTE(E$1,"standard",""),"|Float","")&amp;"인게임누적합배수",ChapterTable!$S:$T,2,0)*C309)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VLOOKUP(1,ChapterTable!$1:$1048576,MATCH("최종"&amp;SUBSTITUTE(SUBSTITUTE(F$1,"standard",""),"|Float",""),ChapterTable!$1:$1,0),0)*ChapterTable!$Q$17,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VLOOKUP($A309-ChapterTable!$Q$11,ChapterTable!$1:$1048576,MATCH("최종"&amp;SUBSTITUTE(SUBSTITUTE(F$1,"standard",""),"|Float",""),ChapterTable!$1:$1,0),0)*ChapterTable!$Q$14
    ),
  OFFSET(F309,-$B309+IF($L309,1,0),0)*
    (VLOOKUP(SUBSTITUTE(SUBSTITUTE(F$1,"standard",""),"|Float","")&amp;"인게임누적곱배수",ChapterTable!$S:$T,2,0)^D309
    +VLOOKUP(SUBSTITUTE(SUBSTITUTE(F$1,"standard",""),"|Float","")&amp;"인게임누적합배수",ChapterTable!$S:$T,2,0)*D309)
  )
  )
  )
)</f>
        <v>1063.125</v>
      </c>
      <c r="G309" t="s">
        <v>76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9.8000000000000007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IF(OR($L310=TRUE,$A310=0,MOD($A310,ChapterTable!$S$20)&lt;&gt;0),
MAX(0,INT(($B310+ChapterTable!$Q$26+VLOOKUP(SUBSTITUTE(C$1,"성장단계","")&amp;"단계오프셋",ChapterTable!$S:$T,2,0))/ChapterTable!$Q$23)),
MAX(0,INT(($B310+ChapterTable!$S$26+VLOOKUP(SUBSTITUTE(C$1,"성장단계","")&amp;"보스단계오프셋",ChapterTable!$S:$T,2,0))/ChapterTable!$S$23)))</f>
        <v>2</v>
      </c>
      <c r="D310">
        <f>IF(OR($L310=TRUE,$A310=0,MOD($A310,ChapterTable!$S$20)&lt;&gt;0),
MAX(0,INT(($B310+ChapterTable!$Q$26+VLOOKUP(SUBSTITUTE(D$1,"성장단계","")&amp;"단계오프셋",ChapterTable!$S:$T,2,0))/ChapterTable!$Q$23)),
MAX(0,INT(($B310+ChapterTable!$S$26+VLOOKUP(SUBSTITUTE(D$1,"성장단계","")&amp;"보스단계오프셋",ChapterTable!$S:$T,2,0))/ChapterTable!$S$23)))</f>
        <v>2</v>
      </c>
      <c r="E310" s="1">
        <f ca="1">IF(AND($A310=0,$B310=1),
    VLOOKUP(1,ChapterTable!$1:$1048576,MATCH("최종"&amp;SUBSTITUTE(SUBSTITUTE(E$1,"standard",""),"|Float",""),ChapterTable!$1:$1,0),0)*ChapterTable!$Q$17,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VLOOKUP($A310-ChapterTable!$Q$11,ChapterTable!$1:$1048576,MATCH("최종"&amp;SUBSTITUTE(SUBSTITUTE(E$1,"standard",""),"|Float",""),ChapterTable!$1:$1,0),0)*ChapterTable!$Q$14
    ),
  OFFSET(E310,-$B310+IF($L310,1,0),0)*
    (VLOOKUP(SUBSTITUTE(SUBSTITUTE(E$1,"standard",""),"|Float","")&amp;"인게임누적곱배수",ChapterTable!$S:$T,2,0)^C310
    +VLOOKUP(SUBSTITUTE(SUBSTITUTE(E$1,"standard",""),"|Float","")&amp;"인게임누적합배수",ChapterTable!$S:$T,2,0)*C310)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VLOOKUP(1,ChapterTable!$1:$1048576,MATCH("최종"&amp;SUBSTITUTE(SUBSTITUTE(F$1,"standard",""),"|Float",""),ChapterTable!$1:$1,0),0)*ChapterTable!$Q$17,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VLOOKUP($A310-ChapterTable!$Q$11,ChapterTable!$1:$1048576,MATCH("최종"&amp;SUBSTITUTE(SUBSTITUTE(F$1,"standard",""),"|Float",""),ChapterTable!$1:$1,0),0)*ChapterTable!$Q$14
    ),
  OFFSET(F310,-$B310+IF($L310,1,0),0)*
    (VLOOKUP(SUBSTITUTE(SUBSTITUTE(F$1,"standard",""),"|Float","")&amp;"인게임누적곱배수",ChapterTable!$S:$T,2,0)^D310
    +VLOOKUP(SUBSTITUTE(SUBSTITUTE(F$1,"standard",""),"|Float","")&amp;"인게임누적합배수",ChapterTable!$S:$T,2,0)*D310)
  )
  )
  )
)</f>
        <v>1063.125</v>
      </c>
      <c r="G310" t="s">
        <v>76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9.8000000000000007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IF(OR($L311=TRUE,$A311=0,MOD($A311,ChapterTable!$S$20)&lt;&gt;0),
MAX(0,INT(($B311+ChapterTable!$Q$26+VLOOKUP(SUBSTITUTE(C$1,"성장단계","")&amp;"단계오프셋",ChapterTable!$S:$T,2,0))/ChapterTable!$Q$23)),
MAX(0,INT(($B311+ChapterTable!$S$26+VLOOKUP(SUBSTITUTE(C$1,"성장단계","")&amp;"보스단계오프셋",ChapterTable!$S:$T,2,0))/ChapterTable!$S$23)))</f>
        <v>2</v>
      </c>
      <c r="D311">
        <f>IF(OR($L311=TRUE,$A311=0,MOD($A311,ChapterTable!$S$20)&lt;&gt;0),
MAX(0,INT(($B311+ChapterTable!$Q$26+VLOOKUP(SUBSTITUTE(D$1,"성장단계","")&amp;"단계오프셋",ChapterTable!$S:$T,2,0))/ChapterTable!$Q$23)),
MAX(0,INT(($B311+ChapterTable!$S$26+VLOOKUP(SUBSTITUTE(D$1,"성장단계","")&amp;"보스단계오프셋",ChapterTable!$S:$T,2,0))/ChapterTable!$S$23)))</f>
        <v>2</v>
      </c>
      <c r="E311" s="1">
        <f ca="1">IF(AND($A311=0,$B311=1),
    VLOOKUP(1,ChapterTable!$1:$1048576,MATCH("최종"&amp;SUBSTITUTE(SUBSTITUTE(E$1,"standard",""),"|Float",""),ChapterTable!$1:$1,0),0)*ChapterTable!$Q$17,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VLOOKUP($A311-ChapterTable!$Q$11,ChapterTable!$1:$1048576,MATCH("최종"&amp;SUBSTITUTE(SUBSTITUTE(E$1,"standard",""),"|Float",""),ChapterTable!$1:$1,0),0)*ChapterTable!$Q$14
    ),
  OFFSET(E311,-$B311+IF($L311,1,0),0)*
    (VLOOKUP(SUBSTITUTE(SUBSTITUTE(E$1,"standard",""),"|Float","")&amp;"인게임누적곱배수",ChapterTable!$S:$T,2,0)^C311
    +VLOOKUP(SUBSTITUTE(SUBSTITUTE(E$1,"standard",""),"|Float","")&amp;"인게임누적합배수",ChapterTable!$S:$T,2,0)*C311)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VLOOKUP(1,ChapterTable!$1:$1048576,MATCH("최종"&amp;SUBSTITUTE(SUBSTITUTE(F$1,"standard",""),"|Float",""),ChapterTable!$1:$1,0),0)*ChapterTable!$Q$17,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VLOOKUP($A311-ChapterTable!$Q$11,ChapterTable!$1:$1048576,MATCH("최종"&amp;SUBSTITUTE(SUBSTITUTE(F$1,"standard",""),"|Float",""),ChapterTable!$1:$1,0),0)*ChapterTable!$Q$14
    ),
  OFFSET(F311,-$B311+IF($L311,1,0),0)*
    (VLOOKUP(SUBSTITUTE(SUBSTITUTE(F$1,"standard",""),"|Float","")&amp;"인게임누적곱배수",ChapterTable!$S:$T,2,0)^D311
    +VLOOKUP(SUBSTITUTE(SUBSTITUTE(F$1,"standard",""),"|Float","")&amp;"인게임누적합배수",ChapterTable!$S:$T,2,0)*D311)
  )
  )
  )
)</f>
        <v>1063.125</v>
      </c>
      <c r="G311" t="s">
        <v>76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9.8000000000000007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IF(OR($L312=TRUE,$A312=0,MOD($A312,ChapterTable!$S$20)&lt;&gt;0),
MAX(0,INT(($B312+ChapterTable!$Q$26+VLOOKUP(SUBSTITUTE(C$1,"성장단계","")&amp;"단계오프셋",ChapterTable!$S:$T,2,0))/ChapterTable!$Q$23)),
MAX(0,INT(($B312+ChapterTable!$S$26+VLOOKUP(SUBSTITUTE(C$1,"성장단계","")&amp;"보스단계오프셋",ChapterTable!$S:$T,2,0))/ChapterTable!$S$23)))</f>
        <v>2</v>
      </c>
      <c r="D312">
        <f>IF(OR($L312=TRUE,$A312=0,MOD($A312,ChapterTable!$S$20)&lt;&gt;0),
MAX(0,INT(($B312+ChapterTable!$Q$26+VLOOKUP(SUBSTITUTE(D$1,"성장단계","")&amp;"단계오프셋",ChapterTable!$S:$T,2,0))/ChapterTable!$Q$23)),
MAX(0,INT(($B312+ChapterTable!$S$26+VLOOKUP(SUBSTITUTE(D$1,"성장단계","")&amp;"보스단계오프셋",ChapterTable!$S:$T,2,0))/ChapterTable!$S$23)))</f>
        <v>2</v>
      </c>
      <c r="E312" s="1">
        <f ca="1">IF(AND($A312=0,$B312=1),
    VLOOKUP(1,ChapterTable!$1:$1048576,MATCH("최종"&amp;SUBSTITUTE(SUBSTITUTE(E$1,"standard",""),"|Float",""),ChapterTable!$1:$1,0),0)*ChapterTable!$Q$17,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VLOOKUP($A312-ChapterTable!$Q$11,ChapterTable!$1:$1048576,MATCH("최종"&amp;SUBSTITUTE(SUBSTITUTE(E$1,"standard",""),"|Float",""),ChapterTable!$1:$1,0),0)*ChapterTable!$Q$14
    ),
  OFFSET(E312,-$B312+IF($L312,1,0),0)*
    (VLOOKUP(SUBSTITUTE(SUBSTITUTE(E$1,"standard",""),"|Float","")&amp;"인게임누적곱배수",ChapterTable!$S:$T,2,0)^C312
    +VLOOKUP(SUBSTITUTE(SUBSTITUTE(E$1,"standard",""),"|Float","")&amp;"인게임누적합배수",ChapterTable!$S:$T,2,0)*C312)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VLOOKUP(1,ChapterTable!$1:$1048576,MATCH("최종"&amp;SUBSTITUTE(SUBSTITUTE(F$1,"standard",""),"|Float",""),ChapterTable!$1:$1,0),0)*ChapterTable!$Q$17,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VLOOKUP($A312-ChapterTable!$Q$11,ChapterTable!$1:$1048576,MATCH("최종"&amp;SUBSTITUTE(SUBSTITUTE(F$1,"standard",""),"|Float",""),ChapterTable!$1:$1,0),0)*ChapterTable!$Q$14
    ),
  OFFSET(F312,-$B312+IF($L312,1,0),0)*
    (VLOOKUP(SUBSTITUTE(SUBSTITUTE(F$1,"standard",""),"|Float","")&amp;"인게임누적곱배수",ChapterTable!$S:$T,2,0)^D312
    +VLOOKUP(SUBSTITUTE(SUBSTITUTE(F$1,"standard",""),"|Float","")&amp;"인게임누적합배수",ChapterTable!$S:$T,2,0)*D312)
  )
  )
  )
)</f>
        <v>1063.125</v>
      </c>
      <c r="G312" t="s">
        <v>76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9.8000000000000007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IF(OR($L313=TRUE,$A313=0,MOD($A313,ChapterTable!$S$20)&lt;&gt;0),
MAX(0,INT(($B313+ChapterTable!$Q$26+VLOOKUP(SUBSTITUTE(C$1,"성장단계","")&amp;"단계오프셋",ChapterTable!$S:$T,2,0))/ChapterTable!$Q$23)),
MAX(0,INT(($B313+ChapterTable!$S$26+VLOOKUP(SUBSTITUTE(C$1,"성장단계","")&amp;"보스단계오프셋",ChapterTable!$S:$T,2,0))/ChapterTable!$S$23)))</f>
        <v>2</v>
      </c>
      <c r="D313">
        <f>IF(OR($L313=TRUE,$A313=0,MOD($A313,ChapterTable!$S$20)&lt;&gt;0),
MAX(0,INT(($B313+ChapterTable!$Q$26+VLOOKUP(SUBSTITUTE(D$1,"성장단계","")&amp;"단계오프셋",ChapterTable!$S:$T,2,0))/ChapterTable!$Q$23)),
MAX(0,INT(($B313+ChapterTable!$S$26+VLOOKUP(SUBSTITUTE(D$1,"성장단계","")&amp;"보스단계오프셋",ChapterTable!$S:$T,2,0))/ChapterTable!$S$23)))</f>
        <v>2</v>
      </c>
      <c r="E313" s="1">
        <f ca="1">IF(AND($A313=0,$B313=1),
    VLOOKUP(1,ChapterTable!$1:$1048576,MATCH("최종"&amp;SUBSTITUTE(SUBSTITUTE(E$1,"standard",""),"|Float",""),ChapterTable!$1:$1,0),0)*ChapterTable!$Q$17,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VLOOKUP($A313-ChapterTable!$Q$11,ChapterTable!$1:$1048576,MATCH("최종"&amp;SUBSTITUTE(SUBSTITUTE(E$1,"standard",""),"|Float",""),ChapterTable!$1:$1,0),0)*ChapterTable!$Q$14
    ),
  OFFSET(E313,-$B313+IF($L313,1,0),0)*
    (VLOOKUP(SUBSTITUTE(SUBSTITUTE(E$1,"standard",""),"|Float","")&amp;"인게임누적곱배수",ChapterTable!$S:$T,2,0)^C313
    +VLOOKUP(SUBSTITUTE(SUBSTITUTE(E$1,"standard",""),"|Float","")&amp;"인게임누적합배수",ChapterTable!$S:$T,2,0)*C313)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VLOOKUP(1,ChapterTable!$1:$1048576,MATCH("최종"&amp;SUBSTITUTE(SUBSTITUTE(F$1,"standard",""),"|Float",""),ChapterTable!$1:$1,0),0)*ChapterTable!$Q$17,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VLOOKUP($A313-ChapterTable!$Q$11,ChapterTable!$1:$1048576,MATCH("최종"&amp;SUBSTITUTE(SUBSTITUTE(F$1,"standard",""),"|Float",""),ChapterTable!$1:$1,0),0)*ChapterTable!$Q$14
    ),
  OFFSET(F313,-$B313+IF($L313,1,0),0)*
    (VLOOKUP(SUBSTITUTE(SUBSTITUTE(F$1,"standard",""),"|Float","")&amp;"인게임누적곱배수",ChapterTable!$S:$T,2,0)^D313
    +VLOOKUP(SUBSTITUTE(SUBSTITUTE(F$1,"standard",""),"|Float","")&amp;"인게임누적합배수",ChapterTable!$S:$T,2,0)*D313)
  )
  )
  )
)</f>
        <v>1063.125</v>
      </c>
      <c r="G313" t="s">
        <v>76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9.8000000000000007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IF(OR($L314=TRUE,$A314=0,MOD($A314,ChapterTable!$S$20)&lt;&gt;0),
MAX(0,INT(($B314+ChapterTable!$Q$26+VLOOKUP(SUBSTITUTE(C$1,"성장단계","")&amp;"단계오프셋",ChapterTable!$S:$T,2,0))/ChapterTable!$Q$23)),
MAX(0,INT(($B314+ChapterTable!$S$26+VLOOKUP(SUBSTITUTE(C$1,"성장단계","")&amp;"보스단계오프셋",ChapterTable!$S:$T,2,0))/ChapterTable!$S$23)))</f>
        <v>3</v>
      </c>
      <c r="D314">
        <f>IF(OR($L314=TRUE,$A314=0,MOD($A314,ChapterTable!$S$20)&lt;&gt;0),
MAX(0,INT(($B314+ChapterTable!$Q$26+VLOOKUP(SUBSTITUTE(D$1,"성장단계","")&amp;"단계오프셋",ChapterTable!$S:$T,2,0))/ChapterTable!$Q$23)),
MAX(0,INT(($B314+ChapterTable!$S$26+VLOOKUP(SUBSTITUTE(D$1,"성장단계","")&amp;"보스단계오프셋",ChapterTable!$S:$T,2,0))/ChapterTable!$S$23)))</f>
        <v>2</v>
      </c>
      <c r="E314" s="1">
        <f ca="1">IF(AND($A314=0,$B314=1),
    VLOOKUP(1,ChapterTable!$1:$1048576,MATCH("최종"&amp;SUBSTITUTE(SUBSTITUTE(E$1,"standard",""),"|Float",""),ChapterTable!$1:$1,0),0)*ChapterTable!$Q$17,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VLOOKUP($A314-ChapterTable!$Q$11,ChapterTable!$1:$1048576,MATCH("최종"&amp;SUBSTITUTE(SUBSTITUTE(E$1,"standard",""),"|Float",""),ChapterTable!$1:$1,0),0)*ChapterTable!$Q$14
    ),
  OFFSET(E314,-$B314+IF($L314,1,0),0)*
    (VLOOKUP(SUBSTITUTE(SUBSTITUTE(E$1,"standard",""),"|Float","")&amp;"인게임누적곱배수",ChapterTable!$S:$T,2,0)^C314
    +VLOOKUP(SUBSTITUTE(SUBSTITUTE(E$1,"standard",""),"|Float","")&amp;"인게임누적합배수",ChapterTable!$S:$T,2,0)*C314)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VLOOKUP(1,ChapterTable!$1:$1048576,MATCH("최종"&amp;SUBSTITUTE(SUBSTITUTE(F$1,"standard",""),"|Float",""),ChapterTable!$1:$1,0),0)*ChapterTable!$Q$17,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VLOOKUP($A314-ChapterTable!$Q$11,ChapterTable!$1:$1048576,MATCH("최종"&amp;SUBSTITUTE(SUBSTITUTE(F$1,"standard",""),"|Float",""),ChapterTable!$1:$1,0),0)*ChapterTable!$Q$14
    ),
  OFFSET(F314,-$B314+IF($L314,1,0),0)*
    (VLOOKUP(SUBSTITUTE(SUBSTITUTE(F$1,"standard",""),"|Float","")&amp;"인게임누적곱배수",ChapterTable!$S:$T,2,0)^D314
    +VLOOKUP(SUBSTITUTE(SUBSTITUTE(F$1,"standard",""),"|Float","")&amp;"인게임누적합배수",ChapterTable!$S:$T,2,0)*D314)
  )
  )
  )
)</f>
        <v>1063.125</v>
      </c>
      <c r="G314" t="s">
        <v>76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9.8000000000000007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IF(OR($L315=TRUE,$A315=0,MOD($A315,ChapterTable!$S$20)&lt;&gt;0),
MAX(0,INT(($B315+ChapterTable!$Q$26+VLOOKUP(SUBSTITUTE(C$1,"성장단계","")&amp;"단계오프셋",ChapterTable!$S:$T,2,0))/ChapterTable!$Q$23)),
MAX(0,INT(($B315+ChapterTable!$S$26+VLOOKUP(SUBSTITUTE(C$1,"성장단계","")&amp;"보스단계오프셋",ChapterTable!$S:$T,2,0))/ChapterTable!$S$23)))</f>
        <v>3</v>
      </c>
      <c r="D315">
        <f>IF(OR($L315=TRUE,$A315=0,MOD($A315,ChapterTable!$S$20)&lt;&gt;0),
MAX(0,INT(($B315+ChapterTable!$Q$26+VLOOKUP(SUBSTITUTE(D$1,"성장단계","")&amp;"단계오프셋",ChapterTable!$S:$T,2,0))/ChapterTable!$Q$23)),
MAX(0,INT(($B315+ChapterTable!$S$26+VLOOKUP(SUBSTITUTE(D$1,"성장단계","")&amp;"보스단계오프셋",ChapterTable!$S:$T,2,0))/ChapterTable!$S$23)))</f>
        <v>2</v>
      </c>
      <c r="E315" s="1">
        <f ca="1">IF(AND($A315=0,$B315=1),
    VLOOKUP(1,ChapterTable!$1:$1048576,MATCH("최종"&amp;SUBSTITUTE(SUBSTITUTE(E$1,"standard",""),"|Float",""),ChapterTable!$1:$1,0),0)*ChapterTable!$Q$17,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VLOOKUP($A315-ChapterTable!$Q$11,ChapterTable!$1:$1048576,MATCH("최종"&amp;SUBSTITUTE(SUBSTITUTE(E$1,"standard",""),"|Float",""),ChapterTable!$1:$1,0),0)*ChapterTable!$Q$14
    ),
  OFFSET(E315,-$B315+IF($L315,1,0),0)*
    (VLOOKUP(SUBSTITUTE(SUBSTITUTE(E$1,"standard",""),"|Float","")&amp;"인게임누적곱배수",ChapterTable!$S:$T,2,0)^C315
    +VLOOKUP(SUBSTITUTE(SUBSTITUTE(E$1,"standard",""),"|Float","")&amp;"인게임누적합배수",ChapterTable!$S:$T,2,0)*C315)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VLOOKUP(1,ChapterTable!$1:$1048576,MATCH("최종"&amp;SUBSTITUTE(SUBSTITUTE(F$1,"standard",""),"|Float",""),ChapterTable!$1:$1,0),0)*ChapterTable!$Q$17,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VLOOKUP($A315-ChapterTable!$Q$11,ChapterTable!$1:$1048576,MATCH("최종"&amp;SUBSTITUTE(SUBSTITUTE(F$1,"standard",""),"|Float",""),ChapterTable!$1:$1,0),0)*ChapterTable!$Q$14
    ),
  OFFSET(F315,-$B315+IF($L315,1,0),0)*
    (VLOOKUP(SUBSTITUTE(SUBSTITUTE(F$1,"standard",""),"|Float","")&amp;"인게임누적곱배수",ChapterTable!$S:$T,2,0)^D315
    +VLOOKUP(SUBSTITUTE(SUBSTITUTE(F$1,"standard",""),"|Float","")&amp;"인게임누적합배수",ChapterTable!$S:$T,2,0)*D315)
  )
  )
  )
)</f>
        <v>1063.125</v>
      </c>
      <c r="G315" t="s">
        <v>76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9.8000000000000007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IF(OR($L316=TRUE,$A316=0,MOD($A316,ChapterTable!$S$20)&lt;&gt;0),
MAX(0,INT(($B316+ChapterTable!$Q$26+VLOOKUP(SUBSTITUTE(C$1,"성장단계","")&amp;"단계오프셋",ChapterTable!$S:$T,2,0))/ChapterTable!$Q$23)),
MAX(0,INT(($B316+ChapterTable!$S$26+VLOOKUP(SUBSTITUTE(C$1,"성장단계","")&amp;"보스단계오프셋",ChapterTable!$S:$T,2,0))/ChapterTable!$S$23)))</f>
        <v>3</v>
      </c>
      <c r="D316">
        <f>IF(OR($L316=TRUE,$A316=0,MOD($A316,ChapterTable!$S$20)&lt;&gt;0),
MAX(0,INT(($B316+ChapterTable!$Q$26+VLOOKUP(SUBSTITUTE(D$1,"성장단계","")&amp;"단계오프셋",ChapterTable!$S:$T,2,0))/ChapterTable!$Q$23)),
MAX(0,INT(($B316+ChapterTable!$S$26+VLOOKUP(SUBSTITUTE(D$1,"성장단계","")&amp;"보스단계오프셋",ChapterTable!$S:$T,2,0))/ChapterTable!$S$23)))</f>
        <v>2</v>
      </c>
      <c r="E316" s="1">
        <f ca="1">IF(AND($A316=0,$B316=1),
    VLOOKUP(1,ChapterTable!$1:$1048576,MATCH("최종"&amp;SUBSTITUTE(SUBSTITUTE(E$1,"standard",""),"|Float",""),ChapterTable!$1:$1,0),0)*ChapterTable!$Q$17,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VLOOKUP($A316-ChapterTable!$Q$11,ChapterTable!$1:$1048576,MATCH("최종"&amp;SUBSTITUTE(SUBSTITUTE(E$1,"standard",""),"|Float",""),ChapterTable!$1:$1,0),0)*ChapterTable!$Q$14
    ),
  OFFSET(E316,-$B316+IF($L316,1,0),0)*
    (VLOOKUP(SUBSTITUTE(SUBSTITUTE(E$1,"standard",""),"|Float","")&amp;"인게임누적곱배수",ChapterTable!$S:$T,2,0)^C316
    +VLOOKUP(SUBSTITUTE(SUBSTITUTE(E$1,"standard",""),"|Float","")&amp;"인게임누적합배수",ChapterTable!$S:$T,2,0)*C316)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VLOOKUP(1,ChapterTable!$1:$1048576,MATCH("최종"&amp;SUBSTITUTE(SUBSTITUTE(F$1,"standard",""),"|Float",""),ChapterTable!$1:$1,0),0)*ChapterTable!$Q$17,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VLOOKUP($A316-ChapterTable!$Q$11,ChapterTable!$1:$1048576,MATCH("최종"&amp;SUBSTITUTE(SUBSTITUTE(F$1,"standard",""),"|Float",""),ChapterTable!$1:$1,0),0)*ChapterTable!$Q$14
    ),
  OFFSET(F316,-$B316+IF($L316,1,0),0)*
    (VLOOKUP(SUBSTITUTE(SUBSTITUTE(F$1,"standard",""),"|Float","")&amp;"인게임누적곱배수",ChapterTable!$S:$T,2,0)^D316
    +VLOOKUP(SUBSTITUTE(SUBSTITUTE(F$1,"standard",""),"|Float","")&amp;"인게임누적합배수",ChapterTable!$S:$T,2,0)*D316)
  )
  )
  )
)</f>
        <v>1063.125</v>
      </c>
      <c r="G316" t="s">
        <v>76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9.8000000000000007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IF(OR($L317=TRUE,$A317=0,MOD($A317,ChapterTable!$S$20)&lt;&gt;0),
MAX(0,INT(($B317+ChapterTable!$Q$26+VLOOKUP(SUBSTITUTE(C$1,"성장단계","")&amp;"단계오프셋",ChapterTable!$S:$T,2,0))/ChapterTable!$Q$23)),
MAX(0,INT(($B317+ChapterTable!$S$26+VLOOKUP(SUBSTITUTE(C$1,"성장단계","")&amp;"보스단계오프셋",ChapterTable!$S:$T,2,0))/ChapterTable!$S$23)))</f>
        <v>3</v>
      </c>
      <c r="D317">
        <f>IF(OR($L317=TRUE,$A317=0,MOD($A317,ChapterTable!$S$20)&lt;&gt;0),
MAX(0,INT(($B317+ChapterTable!$Q$26+VLOOKUP(SUBSTITUTE(D$1,"성장단계","")&amp;"단계오프셋",ChapterTable!$S:$T,2,0))/ChapterTable!$Q$23)),
MAX(0,INT(($B317+ChapterTable!$S$26+VLOOKUP(SUBSTITUTE(D$1,"성장단계","")&amp;"보스단계오프셋",ChapterTable!$S:$T,2,0))/ChapterTable!$S$23)))</f>
        <v>2</v>
      </c>
      <c r="E317" s="1">
        <f ca="1">IF(AND($A317=0,$B317=1),
    VLOOKUP(1,ChapterTable!$1:$1048576,MATCH("최종"&amp;SUBSTITUTE(SUBSTITUTE(E$1,"standard",""),"|Float",""),ChapterTable!$1:$1,0),0)*ChapterTable!$Q$17,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VLOOKUP($A317-ChapterTable!$Q$11,ChapterTable!$1:$1048576,MATCH("최종"&amp;SUBSTITUTE(SUBSTITUTE(E$1,"standard",""),"|Float",""),ChapterTable!$1:$1,0),0)*ChapterTable!$Q$14
    ),
  OFFSET(E317,-$B317+IF($L317,1,0),0)*
    (VLOOKUP(SUBSTITUTE(SUBSTITUTE(E$1,"standard",""),"|Float","")&amp;"인게임누적곱배수",ChapterTable!$S:$T,2,0)^C317
    +VLOOKUP(SUBSTITUTE(SUBSTITUTE(E$1,"standard",""),"|Float","")&amp;"인게임누적합배수",ChapterTable!$S:$T,2,0)*C317)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VLOOKUP(1,ChapterTable!$1:$1048576,MATCH("최종"&amp;SUBSTITUTE(SUBSTITUTE(F$1,"standard",""),"|Float",""),ChapterTable!$1:$1,0),0)*ChapterTable!$Q$17,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VLOOKUP($A317-ChapterTable!$Q$11,ChapterTable!$1:$1048576,MATCH("최종"&amp;SUBSTITUTE(SUBSTITUTE(F$1,"standard",""),"|Float",""),ChapterTable!$1:$1,0),0)*ChapterTable!$Q$14
    ),
  OFFSET(F317,-$B317+IF($L317,1,0),0)*
    (VLOOKUP(SUBSTITUTE(SUBSTITUTE(F$1,"standard",""),"|Float","")&amp;"인게임누적곱배수",ChapterTable!$S:$T,2,0)^D317
    +VLOOKUP(SUBSTITUTE(SUBSTITUTE(F$1,"standard",""),"|Float","")&amp;"인게임누적합배수",ChapterTable!$S:$T,2,0)*D317)
  )
  )
  )
)</f>
        <v>1063.125</v>
      </c>
      <c r="G317" t="s">
        <v>76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9.8000000000000007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IF(OR($L318=TRUE,$A318=0,MOD($A318,ChapterTable!$S$20)&lt;&gt;0),
MAX(0,INT(($B318+ChapterTable!$Q$26+VLOOKUP(SUBSTITUTE(C$1,"성장단계","")&amp;"단계오프셋",ChapterTable!$S:$T,2,0))/ChapterTable!$Q$23)),
MAX(0,INT(($B318+ChapterTable!$S$26+VLOOKUP(SUBSTITUTE(C$1,"성장단계","")&amp;"보스단계오프셋",ChapterTable!$S:$T,2,0))/ChapterTable!$S$23)))</f>
        <v>3</v>
      </c>
      <c r="D318">
        <f>IF(OR($L318=TRUE,$A318=0,MOD($A318,ChapterTable!$S$20)&lt;&gt;0),
MAX(0,INT(($B318+ChapterTable!$Q$26+VLOOKUP(SUBSTITUTE(D$1,"성장단계","")&amp;"단계오프셋",ChapterTable!$S:$T,2,0))/ChapterTable!$Q$23)),
MAX(0,INT(($B318+ChapterTable!$S$26+VLOOKUP(SUBSTITUTE(D$1,"성장단계","")&amp;"보스단계오프셋",ChapterTable!$S:$T,2,0))/ChapterTable!$S$23)))</f>
        <v>2</v>
      </c>
      <c r="E318" s="1">
        <f ca="1">IF(AND($A318=0,$B318=1),
    VLOOKUP(1,ChapterTable!$1:$1048576,MATCH("최종"&amp;SUBSTITUTE(SUBSTITUTE(E$1,"standard",""),"|Float",""),ChapterTable!$1:$1,0),0)*ChapterTable!$Q$17,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VLOOKUP($A318-ChapterTable!$Q$11,ChapterTable!$1:$1048576,MATCH("최종"&amp;SUBSTITUTE(SUBSTITUTE(E$1,"standard",""),"|Float",""),ChapterTable!$1:$1,0),0)*ChapterTable!$Q$14
    ),
  OFFSET(E318,-$B318+IF($L318,1,0),0)*
    (VLOOKUP(SUBSTITUTE(SUBSTITUTE(E$1,"standard",""),"|Float","")&amp;"인게임누적곱배수",ChapterTable!$S:$T,2,0)^C318
    +VLOOKUP(SUBSTITUTE(SUBSTITUTE(E$1,"standard",""),"|Float","")&amp;"인게임누적합배수",ChapterTable!$S:$T,2,0)*C318)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VLOOKUP(1,ChapterTable!$1:$1048576,MATCH("최종"&amp;SUBSTITUTE(SUBSTITUTE(F$1,"standard",""),"|Float",""),ChapterTable!$1:$1,0),0)*ChapterTable!$Q$17,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VLOOKUP($A318-ChapterTable!$Q$11,ChapterTable!$1:$1048576,MATCH("최종"&amp;SUBSTITUTE(SUBSTITUTE(F$1,"standard",""),"|Float",""),ChapterTable!$1:$1,0),0)*ChapterTable!$Q$14
    ),
  OFFSET(F318,-$B318+IF($L318,1,0),0)*
    (VLOOKUP(SUBSTITUTE(SUBSTITUTE(F$1,"standard",""),"|Float","")&amp;"인게임누적곱배수",ChapterTable!$S:$T,2,0)^D318
    +VLOOKUP(SUBSTITUTE(SUBSTITUTE(F$1,"standard",""),"|Float","")&amp;"인게임누적합배수",ChapterTable!$S:$T,2,0)*D318)
  )
  )
  )
)</f>
        <v>1063.125</v>
      </c>
      <c r="G318" t="s">
        <v>76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9.8000000000000007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IF(OR($L319=TRUE,$A319=0,MOD($A319,ChapterTable!$S$20)&lt;&gt;0),
MAX(0,INT(($B319+ChapterTable!$Q$26+VLOOKUP(SUBSTITUTE(C$1,"성장단계","")&amp;"단계오프셋",ChapterTable!$S:$T,2,0))/ChapterTable!$Q$23)),
MAX(0,INT(($B319+ChapterTable!$S$26+VLOOKUP(SUBSTITUTE(C$1,"성장단계","")&amp;"보스단계오프셋",ChapterTable!$S:$T,2,0))/ChapterTable!$S$23)))</f>
        <v>3</v>
      </c>
      <c r="D319">
        <f>IF(OR($L319=TRUE,$A319=0,MOD($A319,ChapterTable!$S$20)&lt;&gt;0),
MAX(0,INT(($B319+ChapterTable!$Q$26+VLOOKUP(SUBSTITUTE(D$1,"성장단계","")&amp;"단계오프셋",ChapterTable!$S:$T,2,0))/ChapterTable!$Q$23)),
MAX(0,INT(($B319+ChapterTable!$S$26+VLOOKUP(SUBSTITUTE(D$1,"성장단계","")&amp;"보스단계오프셋",ChapterTable!$S:$T,2,0))/ChapterTable!$S$23)))</f>
        <v>3</v>
      </c>
      <c r="E319" s="1">
        <f ca="1">IF(AND($A319=0,$B319=1),
    VLOOKUP(1,ChapterTable!$1:$1048576,MATCH("최종"&amp;SUBSTITUTE(SUBSTITUTE(E$1,"standard",""),"|Float",""),ChapterTable!$1:$1,0),0)*ChapterTable!$Q$17,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VLOOKUP($A319-ChapterTable!$Q$11,ChapterTable!$1:$1048576,MATCH("최종"&amp;SUBSTITUTE(SUBSTITUTE(E$1,"standard",""),"|Float",""),ChapterTable!$1:$1,0),0)*ChapterTable!$Q$14
    ),
  OFFSET(E319,-$B319+IF($L319,1,0),0)*
    (VLOOKUP(SUBSTITUTE(SUBSTITUTE(E$1,"standard",""),"|Float","")&amp;"인게임누적곱배수",ChapterTable!$S:$T,2,0)^C319
    +VLOOKUP(SUBSTITUTE(SUBSTITUTE(E$1,"standard",""),"|Float","")&amp;"인게임누적합배수",ChapterTable!$S:$T,2,0)*C319)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VLOOKUP(1,ChapterTable!$1:$1048576,MATCH("최종"&amp;SUBSTITUTE(SUBSTITUTE(F$1,"standard",""),"|Float",""),ChapterTable!$1:$1,0),0)*ChapterTable!$Q$17,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VLOOKUP($A319-ChapterTable!$Q$11,ChapterTable!$1:$1048576,MATCH("최종"&amp;SUBSTITUTE(SUBSTITUTE(F$1,"standard",""),"|Float",""),ChapterTable!$1:$1,0),0)*ChapterTable!$Q$14
    ),
  OFFSET(F319,-$B319+IF($L319,1,0),0)*
    (VLOOKUP(SUBSTITUTE(SUBSTITUTE(F$1,"standard",""),"|Float","")&amp;"인게임누적곱배수",ChapterTable!$S:$T,2,0)^D319
    +VLOOKUP(SUBSTITUTE(SUBSTITUTE(F$1,"standard",""),"|Float","")&amp;"인게임누적합배수",ChapterTable!$S:$T,2,0)*D319)
  )
  )
  )
)</f>
        <v>1215</v>
      </c>
      <c r="G319" t="s">
        <v>76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9.8000000000000007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IF(OR($L320=TRUE,$A320=0,MOD($A320,ChapterTable!$S$20)&lt;&gt;0),
MAX(0,INT(($B320+ChapterTable!$Q$26+VLOOKUP(SUBSTITUTE(C$1,"성장단계","")&amp;"단계오프셋",ChapterTable!$S:$T,2,0))/ChapterTable!$Q$23)),
MAX(0,INT(($B320+ChapterTable!$S$26+VLOOKUP(SUBSTITUTE(C$1,"성장단계","")&amp;"보스단계오프셋",ChapterTable!$S:$T,2,0))/ChapterTable!$S$23)))</f>
        <v>3</v>
      </c>
      <c r="D320">
        <f>IF(OR($L320=TRUE,$A320=0,MOD($A320,ChapterTable!$S$20)&lt;&gt;0),
MAX(0,INT(($B320+ChapterTable!$Q$26+VLOOKUP(SUBSTITUTE(D$1,"성장단계","")&amp;"단계오프셋",ChapterTable!$S:$T,2,0))/ChapterTable!$Q$23)),
MAX(0,INT(($B320+ChapterTable!$S$26+VLOOKUP(SUBSTITUTE(D$1,"성장단계","")&amp;"보스단계오프셋",ChapterTable!$S:$T,2,0))/ChapterTable!$S$23)))</f>
        <v>3</v>
      </c>
      <c r="E320" s="1">
        <f ca="1">IF(AND($A320=0,$B320=1),
    VLOOKUP(1,ChapterTable!$1:$1048576,MATCH("최종"&amp;SUBSTITUTE(SUBSTITUTE(E$1,"standard",""),"|Float",""),ChapterTable!$1:$1,0),0)*ChapterTable!$Q$17,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VLOOKUP($A320-ChapterTable!$Q$11,ChapterTable!$1:$1048576,MATCH("최종"&amp;SUBSTITUTE(SUBSTITUTE(E$1,"standard",""),"|Float",""),ChapterTable!$1:$1,0),0)*ChapterTable!$Q$14
    ),
  OFFSET(E320,-$B320+IF($L320,1,0),0)*
    (VLOOKUP(SUBSTITUTE(SUBSTITUTE(E$1,"standard",""),"|Float","")&amp;"인게임누적곱배수",ChapterTable!$S:$T,2,0)^C320
    +VLOOKUP(SUBSTITUTE(SUBSTITUTE(E$1,"standard",""),"|Float","")&amp;"인게임누적합배수",ChapterTable!$S:$T,2,0)*C320)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VLOOKUP(1,ChapterTable!$1:$1048576,MATCH("최종"&amp;SUBSTITUTE(SUBSTITUTE(F$1,"standard",""),"|Float",""),ChapterTable!$1:$1,0),0)*ChapterTable!$Q$17,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VLOOKUP($A320-ChapterTable!$Q$11,ChapterTable!$1:$1048576,MATCH("최종"&amp;SUBSTITUTE(SUBSTITUTE(F$1,"standard",""),"|Float",""),ChapterTable!$1:$1,0),0)*ChapterTable!$Q$14
    ),
  OFFSET(F320,-$B320+IF($L320,1,0),0)*
    (VLOOKUP(SUBSTITUTE(SUBSTITUTE(F$1,"standard",""),"|Float","")&amp;"인게임누적곱배수",ChapterTable!$S:$T,2,0)^D320
    +VLOOKUP(SUBSTITUTE(SUBSTITUTE(F$1,"standard",""),"|Float","")&amp;"인게임누적합배수",ChapterTable!$S:$T,2,0)*D320)
  )
  )
  )
)</f>
        <v>1215</v>
      </c>
      <c r="G320" t="s">
        <v>76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9.8000000000000007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IF(OR($L321=TRUE,$A321=0,MOD($A321,ChapterTable!$S$20)&lt;&gt;0),
MAX(0,INT(($B321+ChapterTable!$Q$26+VLOOKUP(SUBSTITUTE(C$1,"성장단계","")&amp;"단계오프셋",ChapterTable!$S:$T,2,0))/ChapterTable!$Q$23)),
MAX(0,INT(($B321+ChapterTable!$S$26+VLOOKUP(SUBSTITUTE(C$1,"성장단계","")&amp;"보스단계오프셋",ChapterTable!$S:$T,2,0))/ChapterTable!$S$23)))</f>
        <v>3</v>
      </c>
      <c r="D321">
        <f>IF(OR($L321=TRUE,$A321=0,MOD($A321,ChapterTable!$S$20)&lt;&gt;0),
MAX(0,INT(($B321+ChapterTable!$Q$26+VLOOKUP(SUBSTITUTE(D$1,"성장단계","")&amp;"단계오프셋",ChapterTable!$S:$T,2,0))/ChapterTable!$Q$23)),
MAX(0,INT(($B321+ChapterTable!$S$26+VLOOKUP(SUBSTITUTE(D$1,"성장단계","")&amp;"보스단계오프셋",ChapterTable!$S:$T,2,0))/ChapterTable!$S$23)))</f>
        <v>3</v>
      </c>
      <c r="E321" s="1">
        <f ca="1">IF(AND($A321=0,$B321=1),
    VLOOKUP(1,ChapterTable!$1:$1048576,MATCH("최종"&amp;SUBSTITUTE(SUBSTITUTE(E$1,"standard",""),"|Float",""),ChapterTable!$1:$1,0),0)*ChapterTable!$Q$17,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VLOOKUP($A321-ChapterTable!$Q$11,ChapterTable!$1:$1048576,MATCH("최종"&amp;SUBSTITUTE(SUBSTITUTE(E$1,"standard",""),"|Float",""),ChapterTable!$1:$1,0),0)*ChapterTable!$Q$14
    ),
  OFFSET(E321,-$B321+IF($L321,1,0),0)*
    (VLOOKUP(SUBSTITUTE(SUBSTITUTE(E$1,"standard",""),"|Float","")&amp;"인게임누적곱배수",ChapterTable!$S:$T,2,0)^C321
    +VLOOKUP(SUBSTITUTE(SUBSTITUTE(E$1,"standard",""),"|Float","")&amp;"인게임누적합배수",ChapterTable!$S:$T,2,0)*C321)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VLOOKUP(1,ChapterTable!$1:$1048576,MATCH("최종"&amp;SUBSTITUTE(SUBSTITUTE(F$1,"standard",""),"|Float",""),ChapterTable!$1:$1,0),0)*ChapterTable!$Q$17,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VLOOKUP($A321-ChapterTable!$Q$11,ChapterTable!$1:$1048576,MATCH("최종"&amp;SUBSTITUTE(SUBSTITUTE(F$1,"standard",""),"|Float",""),ChapterTable!$1:$1,0),0)*ChapterTable!$Q$14
    ),
  OFFSET(F321,-$B321+IF($L321,1,0),0)*
    (VLOOKUP(SUBSTITUTE(SUBSTITUTE(F$1,"standard",""),"|Float","")&amp;"인게임누적곱배수",ChapterTable!$S:$T,2,0)^D321
    +VLOOKUP(SUBSTITUTE(SUBSTITUTE(F$1,"standard",""),"|Float","")&amp;"인게임누적합배수",ChapterTable!$S:$T,2,0)*D321)
  )
  )
  )
)</f>
        <v>1215</v>
      </c>
      <c r="G321" t="s">
        <v>76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9.8000000000000007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IF(OR($L322=TRUE,$A322=0,MOD($A322,ChapterTable!$S$20)&lt;&gt;0),
MAX(0,INT(($B322+ChapterTable!$Q$26+VLOOKUP(SUBSTITUTE(C$1,"성장단계","")&amp;"단계오프셋",ChapterTable!$S:$T,2,0))/ChapterTable!$Q$23)),
MAX(0,INT(($B322+ChapterTable!$S$26+VLOOKUP(SUBSTITUTE(C$1,"성장단계","")&amp;"보스단계오프셋",ChapterTable!$S:$T,2,0))/ChapterTable!$S$23)))</f>
        <v>3</v>
      </c>
      <c r="D322">
        <f>IF(OR($L322=TRUE,$A322=0,MOD($A322,ChapterTable!$S$20)&lt;&gt;0),
MAX(0,INT(($B322+ChapterTable!$Q$26+VLOOKUP(SUBSTITUTE(D$1,"성장단계","")&amp;"단계오프셋",ChapterTable!$S:$T,2,0))/ChapterTable!$Q$23)),
MAX(0,INT(($B322+ChapterTable!$S$26+VLOOKUP(SUBSTITUTE(D$1,"성장단계","")&amp;"보스단계오프셋",ChapterTable!$S:$T,2,0))/ChapterTable!$S$23)))</f>
        <v>3</v>
      </c>
      <c r="E322" s="1">
        <f ca="1">IF(AND($A322=0,$B322=1),
    VLOOKUP(1,ChapterTable!$1:$1048576,MATCH("최종"&amp;SUBSTITUTE(SUBSTITUTE(E$1,"standard",""),"|Float",""),ChapterTable!$1:$1,0),0)*ChapterTable!$Q$17,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VLOOKUP($A322-ChapterTable!$Q$11,ChapterTable!$1:$1048576,MATCH("최종"&amp;SUBSTITUTE(SUBSTITUTE(E$1,"standard",""),"|Float",""),ChapterTable!$1:$1,0),0)*ChapterTable!$Q$14
    ),
  OFFSET(E322,-$B322+IF($L322,1,0),0)*
    (VLOOKUP(SUBSTITUTE(SUBSTITUTE(E$1,"standard",""),"|Float","")&amp;"인게임누적곱배수",ChapterTable!$S:$T,2,0)^C322
    +VLOOKUP(SUBSTITUTE(SUBSTITUTE(E$1,"standard",""),"|Float","")&amp;"인게임누적합배수",ChapterTable!$S:$T,2,0)*C322)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VLOOKUP(1,ChapterTable!$1:$1048576,MATCH("최종"&amp;SUBSTITUTE(SUBSTITUTE(F$1,"standard",""),"|Float",""),ChapterTable!$1:$1,0),0)*ChapterTable!$Q$17,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VLOOKUP($A322-ChapterTable!$Q$11,ChapterTable!$1:$1048576,MATCH("최종"&amp;SUBSTITUTE(SUBSTITUTE(F$1,"standard",""),"|Float",""),ChapterTable!$1:$1,0),0)*ChapterTable!$Q$14
    ),
  OFFSET(F322,-$B322+IF($L322,1,0),0)*
    (VLOOKUP(SUBSTITUTE(SUBSTITUTE(F$1,"standard",""),"|Float","")&amp;"인게임누적곱배수",ChapterTable!$S:$T,2,0)^D322
    +VLOOKUP(SUBSTITUTE(SUBSTITUTE(F$1,"standard",""),"|Float","")&amp;"인게임누적합배수",ChapterTable!$S:$T,2,0)*D322)
  )
  )
  )
)</f>
        <v>1215</v>
      </c>
      <c r="G322" t="s">
        <v>76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9.8000000000000007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IF(OR($L323=TRUE,$A323=0,MOD($A323,ChapterTable!$S$20)&lt;&gt;0),
MAX(0,INT(($B323+ChapterTable!$Q$26+VLOOKUP(SUBSTITUTE(C$1,"성장단계","")&amp;"단계오프셋",ChapterTable!$S:$T,2,0))/ChapterTable!$Q$23)),
MAX(0,INT(($B323+ChapterTable!$S$26+VLOOKUP(SUBSTITUTE(C$1,"성장단계","")&amp;"보스단계오프셋",ChapterTable!$S:$T,2,0))/ChapterTable!$S$23)))</f>
        <v>3</v>
      </c>
      <c r="D323">
        <f>IF(OR($L323=TRUE,$A323=0,MOD($A323,ChapterTable!$S$20)&lt;&gt;0),
MAX(0,INT(($B323+ChapterTable!$Q$26+VLOOKUP(SUBSTITUTE(D$1,"성장단계","")&amp;"단계오프셋",ChapterTable!$S:$T,2,0))/ChapterTable!$Q$23)),
MAX(0,INT(($B323+ChapterTable!$S$26+VLOOKUP(SUBSTITUTE(D$1,"성장단계","")&amp;"보스단계오프셋",ChapterTable!$S:$T,2,0))/ChapterTable!$S$23)))</f>
        <v>3</v>
      </c>
      <c r="E323" s="1">
        <f ca="1">IF(AND($A323=0,$B323=1),
    VLOOKUP(1,ChapterTable!$1:$1048576,MATCH("최종"&amp;SUBSTITUTE(SUBSTITUTE(E$1,"standard",""),"|Float",""),ChapterTable!$1:$1,0),0)*ChapterTable!$Q$17,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VLOOKUP($A323-ChapterTable!$Q$11,ChapterTable!$1:$1048576,MATCH("최종"&amp;SUBSTITUTE(SUBSTITUTE(E$1,"standard",""),"|Float",""),ChapterTable!$1:$1,0),0)*ChapterTable!$Q$14
    ),
  OFFSET(E323,-$B323+IF($L323,1,0),0)*
    (VLOOKUP(SUBSTITUTE(SUBSTITUTE(E$1,"standard",""),"|Float","")&amp;"인게임누적곱배수",ChapterTable!$S:$T,2,0)^C323
    +VLOOKUP(SUBSTITUTE(SUBSTITUTE(E$1,"standard",""),"|Float","")&amp;"인게임누적합배수",ChapterTable!$S:$T,2,0)*C323)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VLOOKUP(1,ChapterTable!$1:$1048576,MATCH("최종"&amp;SUBSTITUTE(SUBSTITUTE(F$1,"standard",""),"|Float",""),ChapterTable!$1:$1,0),0)*ChapterTable!$Q$17,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VLOOKUP($A323-ChapterTable!$Q$11,ChapterTable!$1:$1048576,MATCH("최종"&amp;SUBSTITUTE(SUBSTITUTE(F$1,"standard",""),"|Float",""),ChapterTable!$1:$1,0),0)*ChapterTable!$Q$14
    ),
  OFFSET(F323,-$B323+IF($L323,1,0),0)*
    (VLOOKUP(SUBSTITUTE(SUBSTITUTE(F$1,"standard",""),"|Float","")&amp;"인게임누적곱배수",ChapterTable!$S:$T,2,0)^D323
    +VLOOKUP(SUBSTITUTE(SUBSTITUTE(F$1,"standard",""),"|Float","")&amp;"인게임누적합배수",ChapterTable!$S:$T,2,0)*D323)
  )
  )
  )
)</f>
        <v>1215</v>
      </c>
      <c r="G323" t="s">
        <v>76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9.8000000000000007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IF(OR($L324=TRUE,$A324=0,MOD($A324,ChapterTable!$S$20)&lt;&gt;0),
MAX(0,INT(($B324+ChapterTable!$Q$26+VLOOKUP(SUBSTITUTE(C$1,"성장단계","")&amp;"단계오프셋",ChapterTable!$S:$T,2,0))/ChapterTable!$Q$23)),
MAX(0,INT(($B324+ChapterTable!$S$26+VLOOKUP(SUBSTITUTE(C$1,"성장단계","")&amp;"보스단계오프셋",ChapterTable!$S:$T,2,0))/ChapterTable!$S$23)))</f>
        <v>4</v>
      </c>
      <c r="D324">
        <f>IF(OR($L324=TRUE,$A324=0,MOD($A324,ChapterTable!$S$20)&lt;&gt;0),
MAX(0,INT(($B324+ChapterTable!$Q$26+VLOOKUP(SUBSTITUTE(D$1,"성장단계","")&amp;"단계오프셋",ChapterTable!$S:$T,2,0))/ChapterTable!$Q$23)),
MAX(0,INT(($B324+ChapterTable!$S$26+VLOOKUP(SUBSTITUTE(D$1,"성장단계","")&amp;"보스단계오프셋",ChapterTable!$S:$T,2,0))/ChapterTable!$S$23)))</f>
        <v>3</v>
      </c>
      <c r="E324" s="1">
        <f ca="1">IF(AND($A324=0,$B324=1),
    VLOOKUP(1,ChapterTable!$1:$1048576,MATCH("최종"&amp;SUBSTITUTE(SUBSTITUTE(E$1,"standard",""),"|Float",""),ChapterTable!$1:$1,0),0)*ChapterTable!$Q$17,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VLOOKUP($A324-ChapterTable!$Q$11,ChapterTable!$1:$1048576,MATCH("최종"&amp;SUBSTITUTE(SUBSTITUTE(E$1,"standard",""),"|Float",""),ChapterTable!$1:$1,0),0)*ChapterTable!$Q$14
    ),
  OFFSET(E324,-$B324+IF($L324,1,0),0)*
    (VLOOKUP(SUBSTITUTE(SUBSTITUTE(E$1,"standard",""),"|Float","")&amp;"인게임누적곱배수",ChapterTable!$S:$T,2,0)^C324
    +VLOOKUP(SUBSTITUTE(SUBSTITUTE(E$1,"standard",""),"|Float","")&amp;"인게임누적합배수",ChapterTable!$S:$T,2,0)*C324)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VLOOKUP(1,ChapterTable!$1:$1048576,MATCH("최종"&amp;SUBSTITUTE(SUBSTITUTE(F$1,"standard",""),"|Float",""),ChapterTable!$1:$1,0),0)*ChapterTable!$Q$17,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VLOOKUP($A324-ChapterTable!$Q$11,ChapterTable!$1:$1048576,MATCH("최종"&amp;SUBSTITUTE(SUBSTITUTE(F$1,"standard",""),"|Float",""),ChapterTable!$1:$1,0),0)*ChapterTable!$Q$14
    ),
  OFFSET(F324,-$B324+IF($L324,1,0),0)*
    (VLOOKUP(SUBSTITUTE(SUBSTITUTE(F$1,"standard",""),"|Float","")&amp;"인게임누적곱배수",ChapterTable!$S:$T,2,0)^D324
    +VLOOKUP(SUBSTITUTE(SUBSTITUTE(F$1,"standard",""),"|Float","")&amp;"인게임누적합배수",ChapterTable!$S:$T,2,0)*D324)
  )
  )
  )
)</f>
        <v>1215</v>
      </c>
      <c r="G324" t="s">
        <v>76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9.8000000000000007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IF(OR($L325=TRUE,$A325=0,MOD($A325,ChapterTable!$S$20)&lt;&gt;0),
MAX(0,INT(($B325+ChapterTable!$Q$26+VLOOKUP(SUBSTITUTE(C$1,"성장단계","")&amp;"단계오프셋",ChapterTable!$S:$T,2,0))/ChapterTable!$Q$23)),
MAX(0,INT(($B325+ChapterTable!$S$26+VLOOKUP(SUBSTITUTE(C$1,"성장단계","")&amp;"보스단계오프셋",ChapterTable!$S:$T,2,0))/ChapterTable!$S$23)))</f>
        <v>4</v>
      </c>
      <c r="D325">
        <f>IF(OR($L325=TRUE,$A325=0,MOD($A325,ChapterTable!$S$20)&lt;&gt;0),
MAX(0,INT(($B325+ChapterTable!$Q$26+VLOOKUP(SUBSTITUTE(D$1,"성장단계","")&amp;"단계오프셋",ChapterTable!$S:$T,2,0))/ChapterTable!$Q$23)),
MAX(0,INT(($B325+ChapterTable!$S$26+VLOOKUP(SUBSTITUTE(D$1,"성장단계","")&amp;"보스단계오프셋",ChapterTable!$S:$T,2,0))/ChapterTable!$S$23)))</f>
        <v>3</v>
      </c>
      <c r="E325" s="1">
        <f ca="1">IF(AND($A325=0,$B325=1),
    VLOOKUP(1,ChapterTable!$1:$1048576,MATCH("최종"&amp;SUBSTITUTE(SUBSTITUTE(E$1,"standard",""),"|Float",""),ChapterTable!$1:$1,0),0)*ChapterTable!$Q$17,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VLOOKUP($A325-ChapterTable!$Q$11,ChapterTable!$1:$1048576,MATCH("최종"&amp;SUBSTITUTE(SUBSTITUTE(E$1,"standard",""),"|Float",""),ChapterTable!$1:$1,0),0)*ChapterTable!$Q$14
    ),
  OFFSET(E325,-$B325+IF($L325,1,0),0)*
    (VLOOKUP(SUBSTITUTE(SUBSTITUTE(E$1,"standard",""),"|Float","")&amp;"인게임누적곱배수",ChapterTable!$S:$T,2,0)^C325
    +VLOOKUP(SUBSTITUTE(SUBSTITUTE(E$1,"standard",""),"|Float","")&amp;"인게임누적합배수",ChapterTable!$S:$T,2,0)*C325)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VLOOKUP(1,ChapterTable!$1:$1048576,MATCH("최종"&amp;SUBSTITUTE(SUBSTITUTE(F$1,"standard",""),"|Float",""),ChapterTable!$1:$1,0),0)*ChapterTable!$Q$17,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VLOOKUP($A325-ChapterTable!$Q$11,ChapterTable!$1:$1048576,MATCH("최종"&amp;SUBSTITUTE(SUBSTITUTE(F$1,"standard",""),"|Float",""),ChapterTable!$1:$1,0),0)*ChapterTable!$Q$14
    ),
  OFFSET(F325,-$B325+IF($L325,1,0),0)*
    (VLOOKUP(SUBSTITUTE(SUBSTITUTE(F$1,"standard",""),"|Float","")&amp;"인게임누적곱배수",ChapterTable!$S:$T,2,0)^D325
    +VLOOKUP(SUBSTITUTE(SUBSTITUTE(F$1,"standard",""),"|Float","")&amp;"인게임누적합배수",ChapterTable!$S:$T,2,0)*D325)
  )
  )
  )
)</f>
        <v>1215</v>
      </c>
      <c r="G325" t="s">
        <v>76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9.8000000000000007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IF(OR($L326=TRUE,$A326=0,MOD($A326,ChapterTable!$S$20)&lt;&gt;0),
MAX(0,INT(($B326+ChapterTable!$Q$26+VLOOKUP(SUBSTITUTE(C$1,"성장단계","")&amp;"단계오프셋",ChapterTable!$S:$T,2,0))/ChapterTable!$Q$23)),
MAX(0,INT(($B326+ChapterTable!$S$26+VLOOKUP(SUBSTITUTE(C$1,"성장단계","")&amp;"보스단계오프셋",ChapterTable!$S:$T,2,0))/ChapterTable!$S$23)))</f>
        <v>4</v>
      </c>
      <c r="D326">
        <f>IF(OR($L326=TRUE,$A326=0,MOD($A326,ChapterTable!$S$20)&lt;&gt;0),
MAX(0,INT(($B326+ChapterTable!$Q$26+VLOOKUP(SUBSTITUTE(D$1,"성장단계","")&amp;"단계오프셋",ChapterTable!$S:$T,2,0))/ChapterTable!$Q$23)),
MAX(0,INT(($B326+ChapterTable!$S$26+VLOOKUP(SUBSTITUTE(D$1,"성장단계","")&amp;"보스단계오프셋",ChapterTable!$S:$T,2,0))/ChapterTable!$S$23)))</f>
        <v>3</v>
      </c>
      <c r="E326" s="1">
        <f ca="1">IF(AND($A326=0,$B326=1),
    VLOOKUP(1,ChapterTable!$1:$1048576,MATCH("최종"&amp;SUBSTITUTE(SUBSTITUTE(E$1,"standard",""),"|Float",""),ChapterTable!$1:$1,0),0)*ChapterTable!$Q$17,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VLOOKUP($A326-ChapterTable!$Q$11,ChapterTable!$1:$1048576,MATCH("최종"&amp;SUBSTITUTE(SUBSTITUTE(E$1,"standard",""),"|Float",""),ChapterTable!$1:$1,0),0)*ChapterTable!$Q$14
    ),
  OFFSET(E326,-$B326+IF($L326,1,0),0)*
    (VLOOKUP(SUBSTITUTE(SUBSTITUTE(E$1,"standard",""),"|Float","")&amp;"인게임누적곱배수",ChapterTable!$S:$T,2,0)^C326
    +VLOOKUP(SUBSTITUTE(SUBSTITUTE(E$1,"standard",""),"|Float","")&amp;"인게임누적합배수",ChapterTable!$S:$T,2,0)*C326)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VLOOKUP(1,ChapterTable!$1:$1048576,MATCH("최종"&amp;SUBSTITUTE(SUBSTITUTE(F$1,"standard",""),"|Float",""),ChapterTable!$1:$1,0),0)*ChapterTable!$Q$17,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VLOOKUP($A326-ChapterTable!$Q$11,ChapterTable!$1:$1048576,MATCH("최종"&amp;SUBSTITUTE(SUBSTITUTE(F$1,"standard",""),"|Float",""),ChapterTable!$1:$1,0),0)*ChapterTable!$Q$14
    ),
  OFFSET(F326,-$B326+IF($L326,1,0),0)*
    (VLOOKUP(SUBSTITUTE(SUBSTITUTE(F$1,"standard",""),"|Float","")&amp;"인게임누적곱배수",ChapterTable!$S:$T,2,0)^D326
    +VLOOKUP(SUBSTITUTE(SUBSTITUTE(F$1,"standard",""),"|Float","")&amp;"인게임누적합배수",ChapterTable!$S:$T,2,0)*D326)
  )
  )
  )
)</f>
        <v>1215</v>
      </c>
      <c r="G326" t="s">
        <v>76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9.8000000000000007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IF(OR($L327=TRUE,$A327=0,MOD($A327,ChapterTable!$S$20)&lt;&gt;0),
MAX(0,INT(($B327+ChapterTable!$Q$26+VLOOKUP(SUBSTITUTE(C$1,"성장단계","")&amp;"단계오프셋",ChapterTable!$S:$T,2,0))/ChapterTable!$Q$23)),
MAX(0,INT(($B327+ChapterTable!$S$26+VLOOKUP(SUBSTITUTE(C$1,"성장단계","")&amp;"보스단계오프셋",ChapterTable!$S:$T,2,0))/ChapterTable!$S$23)))</f>
        <v>4</v>
      </c>
      <c r="D327">
        <f>IF(OR($L327=TRUE,$A327=0,MOD($A327,ChapterTable!$S$20)&lt;&gt;0),
MAX(0,INT(($B327+ChapterTable!$Q$26+VLOOKUP(SUBSTITUTE(D$1,"성장단계","")&amp;"단계오프셋",ChapterTable!$S:$T,2,0))/ChapterTable!$Q$23)),
MAX(0,INT(($B327+ChapterTable!$S$26+VLOOKUP(SUBSTITUTE(D$1,"성장단계","")&amp;"보스단계오프셋",ChapterTable!$S:$T,2,0))/ChapterTable!$S$23)))</f>
        <v>3</v>
      </c>
      <c r="E327" s="1">
        <f ca="1">IF(AND($A327=0,$B327=1),
    VLOOKUP(1,ChapterTable!$1:$1048576,MATCH("최종"&amp;SUBSTITUTE(SUBSTITUTE(E$1,"standard",""),"|Float",""),ChapterTable!$1:$1,0),0)*ChapterTable!$Q$17,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VLOOKUP($A327-ChapterTable!$Q$11,ChapterTable!$1:$1048576,MATCH("최종"&amp;SUBSTITUTE(SUBSTITUTE(E$1,"standard",""),"|Float",""),ChapterTable!$1:$1,0),0)*ChapterTable!$Q$14
    ),
  OFFSET(E327,-$B327+IF($L327,1,0),0)*
    (VLOOKUP(SUBSTITUTE(SUBSTITUTE(E$1,"standard",""),"|Float","")&amp;"인게임누적곱배수",ChapterTable!$S:$T,2,0)^C327
    +VLOOKUP(SUBSTITUTE(SUBSTITUTE(E$1,"standard",""),"|Float","")&amp;"인게임누적합배수",ChapterTable!$S:$T,2,0)*C327)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VLOOKUP(1,ChapterTable!$1:$1048576,MATCH("최종"&amp;SUBSTITUTE(SUBSTITUTE(F$1,"standard",""),"|Float",""),ChapterTable!$1:$1,0),0)*ChapterTable!$Q$17,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VLOOKUP($A327-ChapterTable!$Q$11,ChapterTable!$1:$1048576,MATCH("최종"&amp;SUBSTITUTE(SUBSTITUTE(F$1,"standard",""),"|Float",""),ChapterTable!$1:$1,0),0)*ChapterTable!$Q$14
    ),
  OFFSET(F327,-$B327+IF($L327,1,0),0)*
    (VLOOKUP(SUBSTITUTE(SUBSTITUTE(F$1,"standard",""),"|Float","")&amp;"인게임누적곱배수",ChapterTable!$S:$T,2,0)^D327
    +VLOOKUP(SUBSTITUTE(SUBSTITUTE(F$1,"standard",""),"|Float","")&amp;"인게임누적합배수",ChapterTable!$S:$T,2,0)*D327)
  )
  )
  )
)</f>
        <v>1215</v>
      </c>
      <c r="G327" t="s">
        <v>76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9.8000000000000007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IF(OR($L328=TRUE,$A328=0,MOD($A328,ChapterTable!$S$20)&lt;&gt;0),
MAX(0,INT(($B328+ChapterTable!$Q$26+VLOOKUP(SUBSTITUTE(C$1,"성장단계","")&amp;"단계오프셋",ChapterTable!$S:$T,2,0))/ChapterTable!$Q$23)),
MAX(0,INT(($B328+ChapterTable!$S$26+VLOOKUP(SUBSTITUTE(C$1,"성장단계","")&amp;"보스단계오프셋",ChapterTable!$S:$T,2,0))/ChapterTable!$S$23)))</f>
        <v>4</v>
      </c>
      <c r="D328">
        <f>IF(OR($L328=TRUE,$A328=0,MOD($A328,ChapterTable!$S$20)&lt;&gt;0),
MAX(0,INT(($B328+ChapterTable!$Q$26+VLOOKUP(SUBSTITUTE(D$1,"성장단계","")&amp;"단계오프셋",ChapterTable!$S:$T,2,0))/ChapterTable!$Q$23)),
MAX(0,INT(($B328+ChapterTable!$S$26+VLOOKUP(SUBSTITUTE(D$1,"성장단계","")&amp;"보스단계오프셋",ChapterTable!$S:$T,2,0))/ChapterTable!$S$23)))</f>
        <v>3</v>
      </c>
      <c r="E328" s="1">
        <f ca="1">IF(AND($A328=0,$B328=1),
    VLOOKUP(1,ChapterTable!$1:$1048576,MATCH("최종"&amp;SUBSTITUTE(SUBSTITUTE(E$1,"standard",""),"|Float",""),ChapterTable!$1:$1,0),0)*ChapterTable!$Q$17,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VLOOKUP($A328-ChapterTable!$Q$11,ChapterTable!$1:$1048576,MATCH("최종"&amp;SUBSTITUTE(SUBSTITUTE(E$1,"standard",""),"|Float",""),ChapterTable!$1:$1,0),0)*ChapterTable!$Q$14
    ),
  OFFSET(E328,-$B328+IF($L328,1,0),0)*
    (VLOOKUP(SUBSTITUTE(SUBSTITUTE(E$1,"standard",""),"|Float","")&amp;"인게임누적곱배수",ChapterTable!$S:$T,2,0)^C328
    +VLOOKUP(SUBSTITUTE(SUBSTITUTE(E$1,"standard",""),"|Float","")&amp;"인게임누적합배수",ChapterTable!$S:$T,2,0)*C328)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VLOOKUP(1,ChapterTable!$1:$1048576,MATCH("최종"&amp;SUBSTITUTE(SUBSTITUTE(F$1,"standard",""),"|Float",""),ChapterTable!$1:$1,0),0)*ChapterTable!$Q$17,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VLOOKUP($A328-ChapterTable!$Q$11,ChapterTable!$1:$1048576,MATCH("최종"&amp;SUBSTITUTE(SUBSTITUTE(F$1,"standard",""),"|Float",""),ChapterTable!$1:$1,0),0)*ChapterTable!$Q$14
    ),
  OFFSET(F328,-$B328+IF($L328,1,0),0)*
    (VLOOKUP(SUBSTITUTE(SUBSTITUTE(F$1,"standard",""),"|Float","")&amp;"인게임누적곱배수",ChapterTable!$S:$T,2,0)^D328
    +VLOOKUP(SUBSTITUTE(SUBSTITUTE(F$1,"standard",""),"|Float","")&amp;"인게임누적합배수",ChapterTable!$S:$T,2,0)*D328)
  )
  )
  )
)</f>
        <v>1215</v>
      </c>
      <c r="G328" t="s">
        <v>76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9.8000000000000007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IF(OR($L329=TRUE,$A329=0,MOD($A329,ChapterTable!$S$20)&lt;&gt;0),
MAX(0,INT(($B329+ChapterTable!$Q$26+VLOOKUP(SUBSTITUTE(C$1,"성장단계","")&amp;"단계오프셋",ChapterTable!$S:$T,2,0))/ChapterTable!$Q$23)),
MAX(0,INT(($B329+ChapterTable!$S$26+VLOOKUP(SUBSTITUTE(C$1,"성장단계","")&amp;"보스단계오프셋",ChapterTable!$S:$T,2,0))/ChapterTable!$S$23)))</f>
        <v>4</v>
      </c>
      <c r="D329">
        <f>IF(OR($L329=TRUE,$A329=0,MOD($A329,ChapterTable!$S$20)&lt;&gt;0),
MAX(0,INT(($B329+ChapterTable!$Q$26+VLOOKUP(SUBSTITUTE(D$1,"성장단계","")&amp;"단계오프셋",ChapterTable!$S:$T,2,0))/ChapterTable!$Q$23)),
MAX(0,INT(($B329+ChapterTable!$S$26+VLOOKUP(SUBSTITUTE(D$1,"성장단계","")&amp;"보스단계오프셋",ChapterTable!$S:$T,2,0))/ChapterTable!$S$23)))</f>
        <v>4</v>
      </c>
      <c r="E329" s="1">
        <f ca="1">IF(AND($A329=0,$B329=1),
    VLOOKUP(1,ChapterTable!$1:$1048576,MATCH("최종"&amp;SUBSTITUTE(SUBSTITUTE(E$1,"standard",""),"|Float",""),ChapterTable!$1:$1,0),0)*ChapterTable!$Q$17,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VLOOKUP($A329-ChapterTable!$Q$11,ChapterTable!$1:$1048576,MATCH("최종"&amp;SUBSTITUTE(SUBSTITUTE(E$1,"standard",""),"|Float",""),ChapterTable!$1:$1,0),0)*ChapterTable!$Q$14
    ),
  OFFSET(E329,-$B329+IF($L329,1,0),0)*
    (VLOOKUP(SUBSTITUTE(SUBSTITUTE(E$1,"standard",""),"|Float","")&amp;"인게임누적곱배수",ChapterTable!$S:$T,2,0)^C329
    +VLOOKUP(SUBSTITUTE(SUBSTITUTE(E$1,"standard",""),"|Float","")&amp;"인게임누적합배수",ChapterTable!$S:$T,2,0)*C329)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VLOOKUP(1,ChapterTable!$1:$1048576,MATCH("최종"&amp;SUBSTITUTE(SUBSTITUTE(F$1,"standard",""),"|Float",""),ChapterTable!$1:$1,0),0)*ChapterTable!$Q$17,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VLOOKUP($A329-ChapterTable!$Q$11,ChapterTable!$1:$1048576,MATCH("최종"&amp;SUBSTITUTE(SUBSTITUTE(F$1,"standard",""),"|Float",""),ChapterTable!$1:$1,0),0)*ChapterTable!$Q$14
    ),
  OFFSET(F329,-$B329+IF($L329,1,0),0)*
    (VLOOKUP(SUBSTITUTE(SUBSTITUTE(F$1,"standard",""),"|Float","")&amp;"인게임누적곱배수",ChapterTable!$S:$T,2,0)^D329
    +VLOOKUP(SUBSTITUTE(SUBSTITUTE(F$1,"standard",""),"|Float","")&amp;"인게임누적합배수",ChapterTable!$S:$T,2,0)*D329)
  )
  )
  )
)</f>
        <v>1366.875</v>
      </c>
      <c r="G329" t="s">
        <v>76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9.8000000000000007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IF(OR($L330=TRUE,$A330=0,MOD($A330,ChapterTable!$S$20)&lt;&gt;0),
MAX(0,INT(($B330+ChapterTable!$Q$26+VLOOKUP(SUBSTITUTE(C$1,"성장단계","")&amp;"단계오프셋",ChapterTable!$S:$T,2,0))/ChapterTable!$Q$23)),
MAX(0,INT(($B330+ChapterTable!$S$26+VLOOKUP(SUBSTITUTE(C$1,"성장단계","")&amp;"보스단계오프셋",ChapterTable!$S:$T,2,0))/ChapterTable!$S$23)))</f>
        <v>4</v>
      </c>
      <c r="D330">
        <f>IF(OR($L330=TRUE,$A330=0,MOD($A330,ChapterTable!$S$20)&lt;&gt;0),
MAX(0,INT(($B330+ChapterTable!$Q$26+VLOOKUP(SUBSTITUTE(D$1,"성장단계","")&amp;"단계오프셋",ChapterTable!$S:$T,2,0))/ChapterTable!$Q$23)),
MAX(0,INT(($B330+ChapterTable!$S$26+VLOOKUP(SUBSTITUTE(D$1,"성장단계","")&amp;"보스단계오프셋",ChapterTable!$S:$T,2,0))/ChapterTable!$S$23)))</f>
        <v>4</v>
      </c>
      <c r="E330" s="1">
        <f ca="1">IF(AND($A330=0,$B330=1),
    VLOOKUP(1,ChapterTable!$1:$1048576,MATCH("최종"&amp;SUBSTITUTE(SUBSTITUTE(E$1,"standard",""),"|Float",""),ChapterTable!$1:$1,0),0)*ChapterTable!$Q$17,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VLOOKUP($A330-ChapterTable!$Q$11,ChapterTable!$1:$1048576,MATCH("최종"&amp;SUBSTITUTE(SUBSTITUTE(E$1,"standard",""),"|Float",""),ChapterTable!$1:$1,0),0)*ChapterTable!$Q$14
    ),
  OFFSET(E330,-$B330+IF($L330,1,0),0)*
    (VLOOKUP(SUBSTITUTE(SUBSTITUTE(E$1,"standard",""),"|Float","")&amp;"인게임누적곱배수",ChapterTable!$S:$T,2,0)^C330
    +VLOOKUP(SUBSTITUTE(SUBSTITUTE(E$1,"standard",""),"|Float","")&amp;"인게임누적합배수",ChapterTable!$S:$T,2,0)*C330)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VLOOKUP(1,ChapterTable!$1:$1048576,MATCH("최종"&amp;SUBSTITUTE(SUBSTITUTE(F$1,"standard",""),"|Float",""),ChapterTable!$1:$1,0),0)*ChapterTable!$Q$17,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VLOOKUP($A330-ChapterTable!$Q$11,ChapterTable!$1:$1048576,MATCH("최종"&amp;SUBSTITUTE(SUBSTITUTE(F$1,"standard",""),"|Float",""),ChapterTable!$1:$1,0),0)*ChapterTable!$Q$14
    ),
  OFFSET(F330,-$B330+IF($L330,1,0),0)*
    (VLOOKUP(SUBSTITUTE(SUBSTITUTE(F$1,"standard",""),"|Float","")&amp;"인게임누적곱배수",ChapterTable!$S:$T,2,0)^D330
    +VLOOKUP(SUBSTITUTE(SUBSTITUTE(F$1,"standard",""),"|Float","")&amp;"인게임누적합배수",ChapterTable!$S:$T,2,0)*D330)
  )
  )
  )
)</f>
        <v>1366.875</v>
      </c>
      <c r="G330" t="s">
        <v>76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9.8000000000000007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IF(OR($L331=TRUE,$A331=0,MOD($A331,ChapterTable!$S$20)&lt;&gt;0),
MAX(0,INT(($B331+ChapterTable!$Q$26+VLOOKUP(SUBSTITUTE(C$1,"성장단계","")&amp;"단계오프셋",ChapterTable!$S:$T,2,0))/ChapterTable!$Q$23)),
MAX(0,INT(($B331+ChapterTable!$S$26+VLOOKUP(SUBSTITUTE(C$1,"성장단계","")&amp;"보스단계오프셋",ChapterTable!$S:$T,2,0))/ChapterTable!$S$23)))</f>
        <v>4</v>
      </c>
      <c r="D331">
        <f>IF(OR($L331=TRUE,$A331=0,MOD($A331,ChapterTable!$S$20)&lt;&gt;0),
MAX(0,INT(($B331+ChapterTable!$Q$26+VLOOKUP(SUBSTITUTE(D$1,"성장단계","")&amp;"단계오프셋",ChapterTable!$S:$T,2,0))/ChapterTable!$Q$23)),
MAX(0,INT(($B331+ChapterTable!$S$26+VLOOKUP(SUBSTITUTE(D$1,"성장단계","")&amp;"보스단계오프셋",ChapterTable!$S:$T,2,0))/ChapterTable!$S$23)))</f>
        <v>4</v>
      </c>
      <c r="E331" s="1">
        <f ca="1">IF(AND($A331=0,$B331=1),
    VLOOKUP(1,ChapterTable!$1:$1048576,MATCH("최종"&amp;SUBSTITUTE(SUBSTITUTE(E$1,"standard",""),"|Float",""),ChapterTable!$1:$1,0),0)*ChapterTable!$Q$17,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VLOOKUP($A331-ChapterTable!$Q$11,ChapterTable!$1:$1048576,MATCH("최종"&amp;SUBSTITUTE(SUBSTITUTE(E$1,"standard",""),"|Float",""),ChapterTable!$1:$1,0),0)*ChapterTable!$Q$14
    ),
  OFFSET(E331,-$B331+IF($L331,1,0),0)*
    (VLOOKUP(SUBSTITUTE(SUBSTITUTE(E$1,"standard",""),"|Float","")&amp;"인게임누적곱배수",ChapterTable!$S:$T,2,0)^C331
    +VLOOKUP(SUBSTITUTE(SUBSTITUTE(E$1,"standard",""),"|Float","")&amp;"인게임누적합배수",ChapterTable!$S:$T,2,0)*C331)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VLOOKUP(1,ChapterTable!$1:$1048576,MATCH("최종"&amp;SUBSTITUTE(SUBSTITUTE(F$1,"standard",""),"|Float",""),ChapterTable!$1:$1,0),0)*ChapterTable!$Q$17,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VLOOKUP($A331-ChapterTable!$Q$11,ChapterTable!$1:$1048576,MATCH("최종"&amp;SUBSTITUTE(SUBSTITUTE(F$1,"standard",""),"|Float",""),ChapterTable!$1:$1,0),0)*ChapterTable!$Q$14
    ),
  OFFSET(F331,-$B331+IF($L331,1,0),0)*
    (VLOOKUP(SUBSTITUTE(SUBSTITUTE(F$1,"standard",""),"|Float","")&amp;"인게임누적곱배수",ChapterTable!$S:$T,2,0)^D331
    +VLOOKUP(SUBSTITUTE(SUBSTITUTE(F$1,"standard",""),"|Float","")&amp;"인게임누적합배수",ChapterTable!$S:$T,2,0)*D331)
  )
  )
  )
)</f>
        <v>1366.875</v>
      </c>
      <c r="G331" t="s">
        <v>76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9.8000000000000007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IF(OR($L332=TRUE,$A332=0,MOD($A332,ChapterTable!$S$20)&lt;&gt;0),
MAX(0,INT(($B332+ChapterTable!$Q$26+VLOOKUP(SUBSTITUTE(C$1,"성장단계","")&amp;"단계오프셋",ChapterTable!$S:$T,2,0))/ChapterTable!$Q$23)),
MAX(0,INT(($B332+ChapterTable!$S$26+VLOOKUP(SUBSTITUTE(C$1,"성장단계","")&amp;"보스단계오프셋",ChapterTable!$S:$T,2,0))/ChapterTable!$S$23)))</f>
        <v>4</v>
      </c>
      <c r="D332">
        <f>IF(OR($L332=TRUE,$A332=0,MOD($A332,ChapterTable!$S$20)&lt;&gt;0),
MAX(0,INT(($B332+ChapterTable!$Q$26+VLOOKUP(SUBSTITUTE(D$1,"성장단계","")&amp;"단계오프셋",ChapterTable!$S:$T,2,0))/ChapterTable!$Q$23)),
MAX(0,INT(($B332+ChapterTable!$S$26+VLOOKUP(SUBSTITUTE(D$1,"성장단계","")&amp;"보스단계오프셋",ChapterTable!$S:$T,2,0))/ChapterTable!$S$23)))</f>
        <v>4</v>
      </c>
      <c r="E332" s="1">
        <f ca="1">IF(AND($A332=0,$B332=1),
    VLOOKUP(1,ChapterTable!$1:$1048576,MATCH("최종"&amp;SUBSTITUTE(SUBSTITUTE(E$1,"standard",""),"|Float",""),ChapterTable!$1:$1,0),0)*ChapterTable!$Q$17,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VLOOKUP($A332-ChapterTable!$Q$11,ChapterTable!$1:$1048576,MATCH("최종"&amp;SUBSTITUTE(SUBSTITUTE(E$1,"standard",""),"|Float",""),ChapterTable!$1:$1,0),0)*ChapterTable!$Q$14
    ),
  OFFSET(E332,-$B332+IF($L332,1,0),0)*
    (VLOOKUP(SUBSTITUTE(SUBSTITUTE(E$1,"standard",""),"|Float","")&amp;"인게임누적곱배수",ChapterTable!$S:$T,2,0)^C332
    +VLOOKUP(SUBSTITUTE(SUBSTITUTE(E$1,"standard",""),"|Float","")&amp;"인게임누적합배수",ChapterTable!$S:$T,2,0)*C332)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VLOOKUP(1,ChapterTable!$1:$1048576,MATCH("최종"&amp;SUBSTITUTE(SUBSTITUTE(F$1,"standard",""),"|Float",""),ChapterTable!$1:$1,0),0)*ChapterTable!$Q$17,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VLOOKUP($A332-ChapterTable!$Q$11,ChapterTable!$1:$1048576,MATCH("최종"&amp;SUBSTITUTE(SUBSTITUTE(F$1,"standard",""),"|Float",""),ChapterTable!$1:$1,0),0)*ChapterTable!$Q$14
    ),
  OFFSET(F332,-$B332+IF($L332,1,0),0)*
    (VLOOKUP(SUBSTITUTE(SUBSTITUTE(F$1,"standard",""),"|Float","")&amp;"인게임누적곱배수",ChapterTable!$S:$T,2,0)^D332
    +VLOOKUP(SUBSTITUTE(SUBSTITUTE(F$1,"standard",""),"|Float","")&amp;"인게임누적합배수",ChapterTable!$S:$T,2,0)*D332)
  )
  )
  )
)</f>
        <v>1366.875</v>
      </c>
      <c r="G332" t="s">
        <v>76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9.8000000000000007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IF(OR($L333=TRUE,$A333=0,MOD($A333,ChapterTable!$S$20)&lt;&gt;0),
MAX(0,INT(($B333+ChapterTable!$Q$26+VLOOKUP(SUBSTITUTE(C$1,"성장단계","")&amp;"단계오프셋",ChapterTable!$S:$T,2,0))/ChapterTable!$Q$23)),
MAX(0,INT(($B333+ChapterTable!$S$26+VLOOKUP(SUBSTITUTE(C$1,"성장단계","")&amp;"보스단계오프셋",ChapterTable!$S:$T,2,0))/ChapterTable!$S$23)))</f>
        <v>4</v>
      </c>
      <c r="D333">
        <f>IF(OR($L333=TRUE,$A333=0,MOD($A333,ChapterTable!$S$20)&lt;&gt;0),
MAX(0,INT(($B333+ChapterTable!$Q$26+VLOOKUP(SUBSTITUTE(D$1,"성장단계","")&amp;"단계오프셋",ChapterTable!$S:$T,2,0))/ChapterTable!$Q$23)),
MAX(0,INT(($B333+ChapterTable!$S$26+VLOOKUP(SUBSTITUTE(D$1,"성장단계","")&amp;"보스단계오프셋",ChapterTable!$S:$T,2,0))/ChapterTable!$S$23)))</f>
        <v>4</v>
      </c>
      <c r="E333" s="1">
        <f ca="1">IF(AND($A333=0,$B333=1),
    VLOOKUP(1,ChapterTable!$1:$1048576,MATCH("최종"&amp;SUBSTITUTE(SUBSTITUTE(E$1,"standard",""),"|Float",""),ChapterTable!$1:$1,0),0)*ChapterTable!$Q$17,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VLOOKUP($A333-ChapterTable!$Q$11,ChapterTable!$1:$1048576,MATCH("최종"&amp;SUBSTITUTE(SUBSTITUTE(E$1,"standard",""),"|Float",""),ChapterTable!$1:$1,0),0)*ChapterTable!$Q$14
    ),
  OFFSET(E333,-$B333+IF($L333,1,0),0)*
    (VLOOKUP(SUBSTITUTE(SUBSTITUTE(E$1,"standard",""),"|Float","")&amp;"인게임누적곱배수",ChapterTable!$S:$T,2,0)^C333
    +VLOOKUP(SUBSTITUTE(SUBSTITUTE(E$1,"standard",""),"|Float","")&amp;"인게임누적합배수",ChapterTable!$S:$T,2,0)*C333)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VLOOKUP(1,ChapterTable!$1:$1048576,MATCH("최종"&amp;SUBSTITUTE(SUBSTITUTE(F$1,"standard",""),"|Float",""),ChapterTable!$1:$1,0),0)*ChapterTable!$Q$17,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VLOOKUP($A333-ChapterTable!$Q$11,ChapterTable!$1:$1048576,MATCH("최종"&amp;SUBSTITUTE(SUBSTITUTE(F$1,"standard",""),"|Float",""),ChapterTable!$1:$1,0),0)*ChapterTable!$Q$14
    ),
  OFFSET(F333,-$B333+IF($L333,1,0),0)*
    (VLOOKUP(SUBSTITUTE(SUBSTITUTE(F$1,"standard",""),"|Float","")&amp;"인게임누적곱배수",ChapterTable!$S:$T,2,0)^D333
    +VLOOKUP(SUBSTITUTE(SUBSTITUTE(F$1,"standard",""),"|Float","")&amp;"인게임누적합배수",ChapterTable!$S:$T,2,0)*D333)
  )
  )
  )
)</f>
        <v>1366.875</v>
      </c>
      <c r="G333" t="s">
        <v>76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9.8000000000000007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IF(OR($L334=TRUE,$A334=0,MOD($A334,ChapterTable!$S$20)&lt;&gt;0),
MAX(0,INT(($B334+ChapterTable!$Q$26+VLOOKUP(SUBSTITUTE(C$1,"성장단계","")&amp;"단계오프셋",ChapterTable!$S:$T,2,0))/ChapterTable!$Q$23)),
MAX(0,INT(($B334+ChapterTable!$S$26+VLOOKUP(SUBSTITUTE(C$1,"성장단계","")&amp;"보스단계오프셋",ChapterTable!$S:$T,2,0))/ChapterTable!$S$23)))</f>
        <v>5</v>
      </c>
      <c r="D334">
        <f>IF(OR($L334=TRUE,$A334=0,MOD($A334,ChapterTable!$S$20)&lt;&gt;0),
MAX(0,INT(($B334+ChapterTable!$Q$26+VLOOKUP(SUBSTITUTE(D$1,"성장단계","")&amp;"단계오프셋",ChapterTable!$S:$T,2,0))/ChapterTable!$Q$23)),
MAX(0,INT(($B334+ChapterTable!$S$26+VLOOKUP(SUBSTITUTE(D$1,"성장단계","")&amp;"보스단계오프셋",ChapterTable!$S:$T,2,0))/ChapterTable!$S$23)))</f>
        <v>4</v>
      </c>
      <c r="E334" s="1">
        <f ca="1">IF(AND($A334=0,$B334=1),
    VLOOKUP(1,ChapterTable!$1:$1048576,MATCH("최종"&amp;SUBSTITUTE(SUBSTITUTE(E$1,"standard",""),"|Float",""),ChapterTable!$1:$1,0),0)*ChapterTable!$Q$17,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VLOOKUP($A334-ChapterTable!$Q$11,ChapterTable!$1:$1048576,MATCH("최종"&amp;SUBSTITUTE(SUBSTITUTE(E$1,"standard",""),"|Float",""),ChapterTable!$1:$1,0),0)*ChapterTable!$Q$14
    ),
  OFFSET(E334,-$B334+IF($L334,1,0),0)*
    (VLOOKUP(SUBSTITUTE(SUBSTITUTE(E$1,"standard",""),"|Float","")&amp;"인게임누적곱배수",ChapterTable!$S:$T,2,0)^C334
    +VLOOKUP(SUBSTITUTE(SUBSTITUTE(E$1,"standard",""),"|Float","")&amp;"인게임누적합배수",ChapterTable!$S:$T,2,0)*C334)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VLOOKUP(1,ChapterTable!$1:$1048576,MATCH("최종"&amp;SUBSTITUTE(SUBSTITUTE(F$1,"standard",""),"|Float",""),ChapterTable!$1:$1,0),0)*ChapterTable!$Q$17,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VLOOKUP($A334-ChapterTable!$Q$11,ChapterTable!$1:$1048576,MATCH("최종"&amp;SUBSTITUTE(SUBSTITUTE(F$1,"standard",""),"|Float",""),ChapterTable!$1:$1,0),0)*ChapterTable!$Q$14
    ),
  OFFSET(F334,-$B334+IF($L334,1,0),0)*
    (VLOOKUP(SUBSTITUTE(SUBSTITUTE(F$1,"standard",""),"|Float","")&amp;"인게임누적곱배수",ChapterTable!$S:$T,2,0)^D334
    +VLOOKUP(SUBSTITUTE(SUBSTITUTE(F$1,"standard",""),"|Float","")&amp;"인게임누적합배수",ChapterTable!$S:$T,2,0)*D334)
  )
  )
  )
)</f>
        <v>1366.875</v>
      </c>
      <c r="G334" t="s">
        <v>76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9.8000000000000007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IF(OR($L335=TRUE,$A335=0,MOD($A335,ChapterTable!$S$20)&lt;&gt;0),
MAX(0,INT(($B335+ChapterTable!$Q$26+VLOOKUP(SUBSTITUTE(C$1,"성장단계","")&amp;"단계오프셋",ChapterTable!$S:$T,2,0))/ChapterTable!$Q$23)),
MAX(0,INT(($B335+ChapterTable!$S$26+VLOOKUP(SUBSTITUTE(C$1,"성장단계","")&amp;"보스단계오프셋",ChapterTable!$S:$T,2,0))/ChapterTable!$S$23)))</f>
        <v>5</v>
      </c>
      <c r="D335">
        <f>IF(OR($L335=TRUE,$A335=0,MOD($A335,ChapterTable!$S$20)&lt;&gt;0),
MAX(0,INT(($B335+ChapterTable!$Q$26+VLOOKUP(SUBSTITUTE(D$1,"성장단계","")&amp;"단계오프셋",ChapterTable!$S:$T,2,0))/ChapterTable!$Q$23)),
MAX(0,INT(($B335+ChapterTable!$S$26+VLOOKUP(SUBSTITUTE(D$1,"성장단계","")&amp;"보스단계오프셋",ChapterTable!$S:$T,2,0))/ChapterTable!$S$23)))</f>
        <v>4</v>
      </c>
      <c r="E335" s="1">
        <f ca="1">IF(AND($A335=0,$B335=1),
    VLOOKUP(1,ChapterTable!$1:$1048576,MATCH("최종"&amp;SUBSTITUTE(SUBSTITUTE(E$1,"standard",""),"|Float",""),ChapterTable!$1:$1,0),0)*ChapterTable!$Q$17,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VLOOKUP($A335-ChapterTable!$Q$11,ChapterTable!$1:$1048576,MATCH("최종"&amp;SUBSTITUTE(SUBSTITUTE(E$1,"standard",""),"|Float",""),ChapterTable!$1:$1,0),0)*ChapterTable!$Q$14
    ),
  OFFSET(E335,-$B335+IF($L335,1,0),0)*
    (VLOOKUP(SUBSTITUTE(SUBSTITUTE(E$1,"standard",""),"|Float","")&amp;"인게임누적곱배수",ChapterTable!$S:$T,2,0)^C335
    +VLOOKUP(SUBSTITUTE(SUBSTITUTE(E$1,"standard",""),"|Float","")&amp;"인게임누적합배수",ChapterTable!$S:$T,2,0)*C335)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VLOOKUP(1,ChapterTable!$1:$1048576,MATCH("최종"&amp;SUBSTITUTE(SUBSTITUTE(F$1,"standard",""),"|Float",""),ChapterTable!$1:$1,0),0)*ChapterTable!$Q$17,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VLOOKUP($A335-ChapterTable!$Q$11,ChapterTable!$1:$1048576,MATCH("최종"&amp;SUBSTITUTE(SUBSTITUTE(F$1,"standard",""),"|Float",""),ChapterTable!$1:$1,0),0)*ChapterTable!$Q$14
    ),
  OFFSET(F335,-$B335+IF($L335,1,0),0)*
    (VLOOKUP(SUBSTITUTE(SUBSTITUTE(F$1,"standard",""),"|Float","")&amp;"인게임누적곱배수",ChapterTable!$S:$T,2,0)^D335
    +VLOOKUP(SUBSTITUTE(SUBSTITUTE(F$1,"standard",""),"|Float","")&amp;"인게임누적합배수",ChapterTable!$S:$T,2,0)*D335)
  )
  )
  )
)</f>
        <v>1366.875</v>
      </c>
      <c r="G335" t="s">
        <v>76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9.8000000000000007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IF(OR($L336=TRUE,$A336=0,MOD($A336,ChapterTable!$S$20)&lt;&gt;0),
MAX(0,INT(($B336+ChapterTable!$Q$26+VLOOKUP(SUBSTITUTE(C$1,"성장단계","")&amp;"단계오프셋",ChapterTable!$S:$T,2,0))/ChapterTable!$Q$23)),
MAX(0,INT(($B336+ChapterTable!$S$26+VLOOKUP(SUBSTITUTE(C$1,"성장단계","")&amp;"보스단계오프셋",ChapterTable!$S:$T,2,0))/ChapterTable!$S$23)))</f>
        <v>5</v>
      </c>
      <c r="D336">
        <f>IF(OR($L336=TRUE,$A336=0,MOD($A336,ChapterTable!$S$20)&lt;&gt;0),
MAX(0,INT(($B336+ChapterTable!$Q$26+VLOOKUP(SUBSTITUTE(D$1,"성장단계","")&amp;"단계오프셋",ChapterTable!$S:$T,2,0))/ChapterTable!$Q$23)),
MAX(0,INT(($B336+ChapterTable!$S$26+VLOOKUP(SUBSTITUTE(D$1,"성장단계","")&amp;"보스단계오프셋",ChapterTable!$S:$T,2,0))/ChapterTable!$S$23)))</f>
        <v>4</v>
      </c>
      <c r="E336" s="1">
        <f ca="1">IF(AND($A336=0,$B336=1),
    VLOOKUP(1,ChapterTable!$1:$1048576,MATCH("최종"&amp;SUBSTITUTE(SUBSTITUTE(E$1,"standard",""),"|Float",""),ChapterTable!$1:$1,0),0)*ChapterTable!$Q$17,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VLOOKUP($A336-ChapterTable!$Q$11,ChapterTable!$1:$1048576,MATCH("최종"&amp;SUBSTITUTE(SUBSTITUTE(E$1,"standard",""),"|Float",""),ChapterTable!$1:$1,0),0)*ChapterTable!$Q$14
    ),
  OFFSET(E336,-$B336+IF($L336,1,0),0)*
    (VLOOKUP(SUBSTITUTE(SUBSTITUTE(E$1,"standard",""),"|Float","")&amp;"인게임누적곱배수",ChapterTable!$S:$T,2,0)^C336
    +VLOOKUP(SUBSTITUTE(SUBSTITUTE(E$1,"standard",""),"|Float","")&amp;"인게임누적합배수",ChapterTable!$S:$T,2,0)*C336)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VLOOKUP(1,ChapterTable!$1:$1048576,MATCH("최종"&amp;SUBSTITUTE(SUBSTITUTE(F$1,"standard",""),"|Float",""),ChapterTable!$1:$1,0),0)*ChapterTable!$Q$17,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VLOOKUP($A336-ChapterTable!$Q$11,ChapterTable!$1:$1048576,MATCH("최종"&amp;SUBSTITUTE(SUBSTITUTE(F$1,"standard",""),"|Float",""),ChapterTable!$1:$1,0),0)*ChapterTable!$Q$14
    ),
  OFFSET(F336,-$B336+IF($L336,1,0),0)*
    (VLOOKUP(SUBSTITUTE(SUBSTITUTE(F$1,"standard",""),"|Float","")&amp;"인게임누적곱배수",ChapterTable!$S:$T,2,0)^D336
    +VLOOKUP(SUBSTITUTE(SUBSTITUTE(F$1,"standard",""),"|Float","")&amp;"인게임누적합배수",ChapterTable!$S:$T,2,0)*D336)
  )
  )
  )
)</f>
        <v>1366.875</v>
      </c>
      <c r="G336" t="s">
        <v>76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9.8000000000000007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IF(OR($L337=TRUE,$A337=0,MOD($A337,ChapterTable!$S$20)&lt;&gt;0),
MAX(0,INT(($B337+ChapterTable!$Q$26+VLOOKUP(SUBSTITUTE(C$1,"성장단계","")&amp;"단계오프셋",ChapterTable!$S:$T,2,0))/ChapterTable!$Q$23)),
MAX(0,INT(($B337+ChapterTable!$S$26+VLOOKUP(SUBSTITUTE(C$1,"성장단계","")&amp;"보스단계오프셋",ChapterTable!$S:$T,2,0))/ChapterTable!$S$23)))</f>
        <v>5</v>
      </c>
      <c r="D337">
        <f>IF(OR($L337=TRUE,$A337=0,MOD($A337,ChapterTable!$S$20)&lt;&gt;0),
MAX(0,INT(($B337+ChapterTable!$Q$26+VLOOKUP(SUBSTITUTE(D$1,"성장단계","")&amp;"단계오프셋",ChapterTable!$S:$T,2,0))/ChapterTable!$Q$23)),
MAX(0,INT(($B337+ChapterTable!$S$26+VLOOKUP(SUBSTITUTE(D$1,"성장단계","")&amp;"보스단계오프셋",ChapterTable!$S:$T,2,0))/ChapterTable!$S$23)))</f>
        <v>4</v>
      </c>
      <c r="E337" s="1">
        <f ca="1">IF(AND($A337=0,$B337=1),
    VLOOKUP(1,ChapterTable!$1:$1048576,MATCH("최종"&amp;SUBSTITUTE(SUBSTITUTE(E$1,"standard",""),"|Float",""),ChapterTable!$1:$1,0),0)*ChapterTable!$Q$17,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VLOOKUP($A337-ChapterTable!$Q$11,ChapterTable!$1:$1048576,MATCH("최종"&amp;SUBSTITUTE(SUBSTITUTE(E$1,"standard",""),"|Float",""),ChapterTable!$1:$1,0),0)*ChapterTable!$Q$14
    ),
  OFFSET(E337,-$B337+IF($L337,1,0),0)*
    (VLOOKUP(SUBSTITUTE(SUBSTITUTE(E$1,"standard",""),"|Float","")&amp;"인게임누적곱배수",ChapterTable!$S:$T,2,0)^C337
    +VLOOKUP(SUBSTITUTE(SUBSTITUTE(E$1,"standard",""),"|Float","")&amp;"인게임누적합배수",ChapterTable!$S:$T,2,0)*C337)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VLOOKUP(1,ChapterTable!$1:$1048576,MATCH("최종"&amp;SUBSTITUTE(SUBSTITUTE(F$1,"standard",""),"|Float",""),ChapterTable!$1:$1,0),0)*ChapterTable!$Q$17,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VLOOKUP($A337-ChapterTable!$Q$11,ChapterTable!$1:$1048576,MATCH("최종"&amp;SUBSTITUTE(SUBSTITUTE(F$1,"standard",""),"|Float",""),ChapterTable!$1:$1,0),0)*ChapterTable!$Q$14
    ),
  OFFSET(F337,-$B337+IF($L337,1,0),0)*
    (VLOOKUP(SUBSTITUTE(SUBSTITUTE(F$1,"standard",""),"|Float","")&amp;"인게임누적곱배수",ChapterTable!$S:$T,2,0)^D337
    +VLOOKUP(SUBSTITUTE(SUBSTITUTE(F$1,"standard",""),"|Float","")&amp;"인게임누적합배수",ChapterTable!$S:$T,2,0)*D337)
  )
  )
  )
)</f>
        <v>1366.875</v>
      </c>
      <c r="G337" t="s">
        <v>76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9.8000000000000007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IF(OR($L338=TRUE,$A338=0,MOD($A338,ChapterTable!$S$20)&lt;&gt;0),
MAX(0,INT(($B338+ChapterTable!$Q$26+VLOOKUP(SUBSTITUTE(C$1,"성장단계","")&amp;"단계오프셋",ChapterTable!$S:$T,2,0))/ChapterTable!$Q$23)),
MAX(0,INT(($B338+ChapterTable!$S$26+VLOOKUP(SUBSTITUTE(C$1,"성장단계","")&amp;"보스단계오프셋",ChapterTable!$S:$T,2,0))/ChapterTable!$S$23)))</f>
        <v>5</v>
      </c>
      <c r="D338">
        <f>IF(OR($L338=TRUE,$A338=0,MOD($A338,ChapterTable!$S$20)&lt;&gt;0),
MAX(0,INT(($B338+ChapterTable!$Q$26+VLOOKUP(SUBSTITUTE(D$1,"성장단계","")&amp;"단계오프셋",ChapterTable!$S:$T,2,0))/ChapterTable!$Q$23)),
MAX(0,INT(($B338+ChapterTable!$S$26+VLOOKUP(SUBSTITUTE(D$1,"성장단계","")&amp;"보스단계오프셋",ChapterTable!$S:$T,2,0))/ChapterTable!$S$23)))</f>
        <v>4</v>
      </c>
      <c r="E338" s="1">
        <f ca="1">IF(AND($A338=0,$B338=1),
    VLOOKUP(1,ChapterTable!$1:$1048576,MATCH("최종"&amp;SUBSTITUTE(SUBSTITUTE(E$1,"standard",""),"|Float",""),ChapterTable!$1:$1,0),0)*ChapterTable!$Q$17,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VLOOKUP($A338-ChapterTable!$Q$11,ChapterTable!$1:$1048576,MATCH("최종"&amp;SUBSTITUTE(SUBSTITUTE(E$1,"standard",""),"|Float",""),ChapterTable!$1:$1,0),0)*ChapterTable!$Q$14
    ),
  OFFSET(E338,-$B338+IF($L338,1,0),0)*
    (VLOOKUP(SUBSTITUTE(SUBSTITUTE(E$1,"standard",""),"|Float","")&amp;"인게임누적곱배수",ChapterTable!$S:$T,2,0)^C338
    +VLOOKUP(SUBSTITUTE(SUBSTITUTE(E$1,"standard",""),"|Float","")&amp;"인게임누적합배수",ChapterTable!$S:$T,2,0)*C338)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VLOOKUP(1,ChapterTable!$1:$1048576,MATCH("최종"&amp;SUBSTITUTE(SUBSTITUTE(F$1,"standard",""),"|Float",""),ChapterTable!$1:$1,0),0)*ChapterTable!$Q$17,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VLOOKUP($A338-ChapterTable!$Q$11,ChapterTable!$1:$1048576,MATCH("최종"&amp;SUBSTITUTE(SUBSTITUTE(F$1,"standard",""),"|Float",""),ChapterTable!$1:$1,0),0)*ChapterTable!$Q$14
    ),
  OFFSET(F338,-$B338+IF($L338,1,0),0)*
    (VLOOKUP(SUBSTITUTE(SUBSTITUTE(F$1,"standard",""),"|Float","")&amp;"인게임누적곱배수",ChapterTable!$S:$T,2,0)^D338
    +VLOOKUP(SUBSTITUTE(SUBSTITUTE(F$1,"standard",""),"|Float","")&amp;"인게임누적합배수",ChapterTable!$S:$T,2,0)*D338)
  )
  )
  )
)</f>
        <v>1366.875</v>
      </c>
      <c r="G338" t="s">
        <v>76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9.8000000000000007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IF(OR($L339=TRUE,$A339=0,MOD($A339,ChapterTable!$S$20)&lt;&gt;0),
MAX(0,INT(($B339+ChapterTable!$Q$26+VLOOKUP(SUBSTITUTE(C$1,"성장단계","")&amp;"단계오프셋",ChapterTable!$S:$T,2,0))/ChapterTable!$Q$23)),
MAX(0,INT(($B339+ChapterTable!$S$26+VLOOKUP(SUBSTITUTE(C$1,"성장단계","")&amp;"보스단계오프셋",ChapterTable!$S:$T,2,0))/ChapterTable!$S$23)))</f>
        <v>0</v>
      </c>
      <c r="D339">
        <f>IF(OR($L339=TRUE,$A339=0,MOD($A339,ChapterTable!$S$20)&lt;&gt;0),
MAX(0,INT(($B339+ChapterTable!$Q$26+VLOOKUP(SUBSTITUTE(D$1,"성장단계","")&amp;"단계오프셋",ChapterTable!$S:$T,2,0))/ChapterTable!$Q$23)),
MAX(0,INT(($B339+ChapterTable!$S$26+VLOOKUP(SUBSTITUTE(D$1,"성장단계","")&amp;"보스단계오프셋",ChapterTable!$S:$T,2,0))/ChapterTable!$S$23)))</f>
        <v>0</v>
      </c>
      <c r="E339" s="1">
        <f ca="1">IF(AND($A339=0,$B339=1),
    VLOOKUP(1,ChapterTable!$1:$1048576,MATCH("최종"&amp;SUBSTITUTE(SUBSTITUTE(E$1,"standard",""),"|Float",""),ChapterTable!$1:$1,0),0)*ChapterTable!$Q$17,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VLOOKUP($A339-ChapterTable!$Q$11,ChapterTable!$1:$1048576,MATCH("최종"&amp;SUBSTITUTE(SUBSTITUTE(E$1,"standard",""),"|Float",""),ChapterTable!$1:$1,0),0)*ChapterTable!$Q$14
    ),
  OFFSET(E339,-$B339+IF($L339,1,0),0)*
    (VLOOKUP(SUBSTITUTE(SUBSTITUTE(E$1,"standard",""),"|Float","")&amp;"인게임누적곱배수",ChapterTable!$S:$T,2,0)^C339
    +VLOOKUP(SUBSTITUTE(SUBSTITUTE(E$1,"standard",""),"|Float","")&amp;"인게임누적합배수",ChapterTable!$S:$T,2,0)*C339)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VLOOKUP(1,ChapterTable!$1:$1048576,MATCH("최종"&amp;SUBSTITUTE(SUBSTITUTE(F$1,"standard",""),"|Float",""),ChapterTable!$1:$1,0),0)*ChapterTable!$Q$17,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VLOOKUP($A339-ChapterTable!$Q$11,ChapterTable!$1:$1048576,MATCH("최종"&amp;SUBSTITUTE(SUBSTITUTE(F$1,"standard",""),"|Float",""),ChapterTable!$1:$1,0),0)*ChapterTable!$Q$14
    ),
  OFFSET(F339,-$B339+IF($L339,1,0),0)*
    (VLOOKUP(SUBSTITUTE(SUBSTITUTE(F$1,"standard",""),"|Float","")&amp;"인게임누적곱배수",ChapterTable!$S:$T,2,0)^D339
    +VLOOKUP(SUBSTITUTE(SUBSTITUTE(F$1,"standard",""),"|Float","")&amp;"인게임누적합배수",ChapterTable!$S:$T,2,0)*D339)
  )
  )
  )
)</f>
        <v>1139.0625</v>
      </c>
      <c r="G339" t="s">
        <v>76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9.8000000000000007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IF(OR($L340=TRUE,$A340=0,MOD($A340,ChapterTable!$S$20)&lt;&gt;0),
MAX(0,INT(($B340+ChapterTable!$Q$26+VLOOKUP(SUBSTITUTE(C$1,"성장단계","")&amp;"단계오프셋",ChapterTable!$S:$T,2,0))/ChapterTable!$Q$23)),
MAX(0,INT(($B340+ChapterTable!$S$26+VLOOKUP(SUBSTITUTE(C$1,"성장단계","")&amp;"보스단계오프셋",ChapterTable!$S:$T,2,0))/ChapterTable!$S$23)))</f>
        <v>0</v>
      </c>
      <c r="D340">
        <f>IF(OR($L340=TRUE,$A340=0,MOD($A340,ChapterTable!$S$20)&lt;&gt;0),
MAX(0,INT(($B340+ChapterTable!$Q$26+VLOOKUP(SUBSTITUTE(D$1,"성장단계","")&amp;"단계오프셋",ChapterTable!$S:$T,2,0))/ChapterTable!$Q$23)),
MAX(0,INT(($B340+ChapterTable!$S$26+VLOOKUP(SUBSTITUTE(D$1,"성장단계","")&amp;"보스단계오프셋",ChapterTable!$S:$T,2,0))/ChapterTable!$S$23)))</f>
        <v>0</v>
      </c>
      <c r="E340" s="1">
        <f ca="1">IF(AND($A340=0,$B340=1),
    VLOOKUP(1,ChapterTable!$1:$1048576,MATCH("최종"&amp;SUBSTITUTE(SUBSTITUTE(E$1,"standard",""),"|Float",""),ChapterTable!$1:$1,0),0)*ChapterTable!$Q$17,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VLOOKUP($A340-ChapterTable!$Q$11,ChapterTable!$1:$1048576,MATCH("최종"&amp;SUBSTITUTE(SUBSTITUTE(E$1,"standard",""),"|Float",""),ChapterTable!$1:$1,0),0)*ChapterTable!$Q$14
    ),
  OFFSET(E340,-$B340+IF($L340,1,0),0)*
    (VLOOKUP(SUBSTITUTE(SUBSTITUTE(E$1,"standard",""),"|Float","")&amp;"인게임누적곱배수",ChapterTable!$S:$T,2,0)^C340
    +VLOOKUP(SUBSTITUTE(SUBSTITUTE(E$1,"standard",""),"|Float","")&amp;"인게임누적합배수",ChapterTable!$S:$T,2,0)*C340)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VLOOKUP(1,ChapterTable!$1:$1048576,MATCH("최종"&amp;SUBSTITUTE(SUBSTITUTE(F$1,"standard",""),"|Float",""),ChapterTable!$1:$1,0),0)*ChapterTable!$Q$17,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VLOOKUP($A340-ChapterTable!$Q$11,ChapterTable!$1:$1048576,MATCH("최종"&amp;SUBSTITUTE(SUBSTITUTE(F$1,"standard",""),"|Float",""),ChapterTable!$1:$1,0),0)*ChapterTable!$Q$14
    ),
  OFFSET(F340,-$B340+IF($L340,1,0),0)*
    (VLOOKUP(SUBSTITUTE(SUBSTITUTE(F$1,"standard",""),"|Float","")&amp;"인게임누적곱배수",ChapterTable!$S:$T,2,0)^D340
    +VLOOKUP(SUBSTITUTE(SUBSTITUTE(F$1,"standard",""),"|Float","")&amp;"인게임누적합배수",ChapterTable!$S:$T,2,0)*D340)
  )
  )
  )
)</f>
        <v>1139.0625</v>
      </c>
      <c r="G340" t="s">
        <v>76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9.8000000000000007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IF(OR($L341=TRUE,$A341=0,MOD($A341,ChapterTable!$S$20)&lt;&gt;0),
MAX(0,INT(($B341+ChapterTable!$Q$26+VLOOKUP(SUBSTITUTE(C$1,"성장단계","")&amp;"단계오프셋",ChapterTable!$S:$T,2,0))/ChapterTable!$Q$23)),
MAX(0,INT(($B341+ChapterTable!$S$26+VLOOKUP(SUBSTITUTE(C$1,"성장단계","")&amp;"보스단계오프셋",ChapterTable!$S:$T,2,0))/ChapterTable!$S$23)))</f>
        <v>1</v>
      </c>
      <c r="D341">
        <f>IF(OR($L341=TRUE,$A341=0,MOD($A341,ChapterTable!$S$20)&lt;&gt;0),
MAX(0,INT(($B341+ChapterTable!$Q$26+VLOOKUP(SUBSTITUTE(D$1,"성장단계","")&amp;"단계오프셋",ChapterTable!$S:$T,2,0))/ChapterTable!$Q$23)),
MAX(0,INT(($B341+ChapterTable!$S$26+VLOOKUP(SUBSTITUTE(D$1,"성장단계","")&amp;"보스단계오프셋",ChapterTable!$S:$T,2,0))/ChapterTable!$S$23)))</f>
        <v>0</v>
      </c>
      <c r="E341" s="1">
        <f ca="1">IF(AND($A341=0,$B341=1),
    VLOOKUP(1,ChapterTable!$1:$1048576,MATCH("최종"&amp;SUBSTITUTE(SUBSTITUTE(E$1,"standard",""),"|Float",""),ChapterTable!$1:$1,0),0)*ChapterTable!$Q$17,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VLOOKUP($A341-ChapterTable!$Q$11,ChapterTable!$1:$1048576,MATCH("최종"&amp;SUBSTITUTE(SUBSTITUTE(E$1,"standard",""),"|Float",""),ChapterTable!$1:$1,0),0)*ChapterTable!$Q$14
    ),
  OFFSET(E341,-$B341+IF($L341,1,0),0)*
    (VLOOKUP(SUBSTITUTE(SUBSTITUTE(E$1,"standard",""),"|Float","")&amp;"인게임누적곱배수",ChapterTable!$S:$T,2,0)^C341
    +VLOOKUP(SUBSTITUTE(SUBSTITUTE(E$1,"standard",""),"|Float","")&amp;"인게임누적합배수",ChapterTable!$S:$T,2,0)*C341)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VLOOKUP(1,ChapterTable!$1:$1048576,MATCH("최종"&amp;SUBSTITUTE(SUBSTITUTE(F$1,"standard",""),"|Float",""),ChapterTable!$1:$1,0),0)*ChapterTable!$Q$17,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VLOOKUP($A341-ChapterTable!$Q$11,ChapterTable!$1:$1048576,MATCH("최종"&amp;SUBSTITUTE(SUBSTITUTE(F$1,"standard",""),"|Float",""),ChapterTable!$1:$1,0),0)*ChapterTable!$Q$14
    ),
  OFFSET(F341,-$B341+IF($L341,1,0),0)*
    (VLOOKUP(SUBSTITUTE(SUBSTITUTE(F$1,"standard",""),"|Float","")&amp;"인게임누적곱배수",ChapterTable!$S:$T,2,0)^D341
    +VLOOKUP(SUBSTITUTE(SUBSTITUTE(F$1,"standard",""),"|Float","")&amp;"인게임누적합배수",ChapterTable!$S:$T,2,0)*D341)
  )
  )
  )
)</f>
        <v>1139.0625</v>
      </c>
      <c r="G341" t="s">
        <v>76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9.8000000000000007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IF(OR($L342=TRUE,$A342=0,MOD($A342,ChapterTable!$S$20)&lt;&gt;0),
MAX(0,INT(($B342+ChapterTable!$Q$26+VLOOKUP(SUBSTITUTE(C$1,"성장단계","")&amp;"단계오프셋",ChapterTable!$S:$T,2,0))/ChapterTable!$Q$23)),
MAX(0,INT(($B342+ChapterTable!$S$26+VLOOKUP(SUBSTITUTE(C$1,"성장단계","")&amp;"보스단계오프셋",ChapterTable!$S:$T,2,0))/ChapterTable!$S$23)))</f>
        <v>2</v>
      </c>
      <c r="D342">
        <f>IF(OR($L342=TRUE,$A342=0,MOD($A342,ChapterTable!$S$20)&lt;&gt;0),
MAX(0,INT(($B342+ChapterTable!$Q$26+VLOOKUP(SUBSTITUTE(D$1,"성장단계","")&amp;"단계오프셋",ChapterTable!$S:$T,2,0))/ChapterTable!$Q$23)),
MAX(0,INT(($B342+ChapterTable!$S$26+VLOOKUP(SUBSTITUTE(D$1,"성장단계","")&amp;"보스단계오프셋",ChapterTable!$S:$T,2,0))/ChapterTable!$S$23)))</f>
        <v>1</v>
      </c>
      <c r="E342" s="1">
        <f ca="1">IF(AND($A342=0,$B342=1),
    VLOOKUP(1,ChapterTable!$1:$1048576,MATCH("최종"&amp;SUBSTITUTE(SUBSTITUTE(E$1,"standard",""),"|Float",""),ChapterTable!$1:$1,0),0)*ChapterTable!$Q$17,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VLOOKUP($A342-ChapterTable!$Q$11,ChapterTable!$1:$1048576,MATCH("최종"&amp;SUBSTITUTE(SUBSTITUTE(E$1,"standard",""),"|Float",""),ChapterTable!$1:$1,0),0)*ChapterTable!$Q$14
    ),
  OFFSET(E342,-$B342+IF($L342,1,0),0)*
    (VLOOKUP(SUBSTITUTE(SUBSTITUTE(E$1,"standard",""),"|Float","")&amp;"인게임누적곱배수",ChapterTable!$S:$T,2,0)^C342
    +VLOOKUP(SUBSTITUTE(SUBSTITUTE(E$1,"standard",""),"|Float","")&amp;"인게임누적합배수",ChapterTable!$S:$T,2,0)*C342)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VLOOKUP(1,ChapterTable!$1:$1048576,MATCH("최종"&amp;SUBSTITUTE(SUBSTITUTE(F$1,"standard",""),"|Float",""),ChapterTable!$1:$1,0),0)*ChapterTable!$Q$17,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VLOOKUP($A342-ChapterTable!$Q$11,ChapterTable!$1:$1048576,MATCH("최종"&amp;SUBSTITUTE(SUBSTITUTE(F$1,"standard",""),"|Float",""),ChapterTable!$1:$1,0),0)*ChapterTable!$Q$14
    ),
  OFFSET(F342,-$B342+IF($L342,1,0),0)*
    (VLOOKUP(SUBSTITUTE(SUBSTITUTE(F$1,"standard",""),"|Float","")&amp;"인게임누적곱배수",ChapterTable!$S:$T,2,0)^D342
    +VLOOKUP(SUBSTITUTE(SUBSTITUTE(F$1,"standard",""),"|Float","")&amp;"인게임누적합배수",ChapterTable!$S:$T,2,0)*D342)
  )
  )
  )
)</f>
        <v>1366.875</v>
      </c>
      <c r="G342" t="s">
        <v>76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9.8000000000000007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IF(OR($L343=TRUE,$A343=0,MOD($A343,ChapterTable!$S$20)&lt;&gt;0),
MAX(0,INT(($B343+ChapterTable!$Q$26+VLOOKUP(SUBSTITUTE(C$1,"성장단계","")&amp;"단계오프셋",ChapterTable!$S:$T,2,0))/ChapterTable!$Q$23)),
MAX(0,INT(($B343+ChapterTable!$S$26+VLOOKUP(SUBSTITUTE(C$1,"성장단계","")&amp;"보스단계오프셋",ChapterTable!$S:$T,2,0))/ChapterTable!$S$23)))</f>
        <v>3</v>
      </c>
      <c r="D343">
        <f>IF(OR($L343=TRUE,$A343=0,MOD($A343,ChapterTable!$S$20)&lt;&gt;0),
MAX(0,INT(($B343+ChapterTable!$Q$26+VLOOKUP(SUBSTITUTE(D$1,"성장단계","")&amp;"단계오프셋",ChapterTable!$S:$T,2,0))/ChapterTable!$Q$23)),
MAX(0,INT(($B343+ChapterTable!$S$26+VLOOKUP(SUBSTITUTE(D$1,"성장단계","")&amp;"보스단계오프셋",ChapterTable!$S:$T,2,0))/ChapterTable!$S$23)))</f>
        <v>2</v>
      </c>
      <c r="E343" s="1">
        <f ca="1">IF(AND($A343=0,$B343=1),
    VLOOKUP(1,ChapterTable!$1:$1048576,MATCH("최종"&amp;SUBSTITUTE(SUBSTITUTE(E$1,"standard",""),"|Float",""),ChapterTable!$1:$1,0),0)*ChapterTable!$Q$17,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VLOOKUP($A343-ChapterTable!$Q$11,ChapterTable!$1:$1048576,MATCH("최종"&amp;SUBSTITUTE(SUBSTITUTE(E$1,"standard",""),"|Float",""),ChapterTable!$1:$1,0),0)*ChapterTable!$Q$14
    ),
  OFFSET(E343,-$B343+IF($L343,1,0),0)*
    (VLOOKUP(SUBSTITUTE(SUBSTITUTE(E$1,"standard",""),"|Float","")&amp;"인게임누적곱배수",ChapterTable!$S:$T,2,0)^C343
    +VLOOKUP(SUBSTITUTE(SUBSTITUTE(E$1,"standard",""),"|Float","")&amp;"인게임누적합배수",ChapterTable!$S:$T,2,0)*C343)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VLOOKUP(1,ChapterTable!$1:$1048576,MATCH("최종"&amp;SUBSTITUTE(SUBSTITUTE(F$1,"standard",""),"|Float",""),ChapterTable!$1:$1,0),0)*ChapterTable!$Q$17,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VLOOKUP($A343-ChapterTable!$Q$11,ChapterTable!$1:$1048576,MATCH("최종"&amp;SUBSTITUTE(SUBSTITUTE(F$1,"standard",""),"|Float",""),ChapterTable!$1:$1,0),0)*ChapterTable!$Q$14
    ),
  OFFSET(F343,-$B343+IF($L343,1,0),0)*
    (VLOOKUP(SUBSTITUTE(SUBSTITUTE(F$1,"standard",""),"|Float","")&amp;"인게임누적곱배수",ChapterTable!$S:$T,2,0)^D343
    +VLOOKUP(SUBSTITUTE(SUBSTITUTE(F$1,"standard",""),"|Float","")&amp;"인게임누적합배수",ChapterTable!$S:$T,2,0)*D343)
  )
  )
  )
)</f>
        <v>1594.6875</v>
      </c>
      <c r="G343" t="s">
        <v>76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9.8000000000000007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IF(OR($L344=TRUE,$A344=0,MOD($A344,ChapterTable!$S$20)&lt;&gt;0),
MAX(0,INT(($B344+ChapterTable!$Q$26+VLOOKUP(SUBSTITUTE(C$1,"성장단계","")&amp;"단계오프셋",ChapterTable!$S:$T,2,0))/ChapterTable!$Q$23)),
MAX(0,INT(($B344+ChapterTable!$S$26+VLOOKUP(SUBSTITUTE(C$1,"성장단계","")&amp;"보스단계오프셋",ChapterTable!$S:$T,2,0))/ChapterTable!$S$23)))</f>
        <v>4</v>
      </c>
      <c r="D344">
        <f>IF(OR($L344=TRUE,$A344=0,MOD($A344,ChapterTable!$S$20)&lt;&gt;0),
MAX(0,INT(($B344+ChapterTable!$Q$26+VLOOKUP(SUBSTITUTE(D$1,"성장단계","")&amp;"단계오프셋",ChapterTable!$S:$T,2,0))/ChapterTable!$Q$23)),
MAX(0,INT(($B344+ChapterTable!$S$26+VLOOKUP(SUBSTITUTE(D$1,"성장단계","")&amp;"보스단계오프셋",ChapterTable!$S:$T,2,0))/ChapterTable!$S$23)))</f>
        <v>3</v>
      </c>
      <c r="E344" s="1">
        <f ca="1">IF(AND($A344=0,$B344=1),
    VLOOKUP(1,ChapterTable!$1:$1048576,MATCH("최종"&amp;SUBSTITUTE(SUBSTITUTE(E$1,"standard",""),"|Float",""),ChapterTable!$1:$1,0),0)*ChapterTable!$Q$17,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VLOOKUP($A344-ChapterTable!$Q$11,ChapterTable!$1:$1048576,MATCH("최종"&amp;SUBSTITUTE(SUBSTITUTE(E$1,"standard",""),"|Float",""),ChapterTable!$1:$1,0),0)*ChapterTable!$Q$14
    ),
  OFFSET(E344,-$B344+IF($L344,1,0),0)*
    (VLOOKUP(SUBSTITUTE(SUBSTITUTE(E$1,"standard",""),"|Float","")&amp;"인게임누적곱배수",ChapterTable!$S:$T,2,0)^C344
    +VLOOKUP(SUBSTITUTE(SUBSTITUTE(E$1,"standard",""),"|Float","")&amp;"인게임누적합배수",ChapterTable!$S:$T,2,0)*C344)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VLOOKUP(1,ChapterTable!$1:$1048576,MATCH("최종"&amp;SUBSTITUTE(SUBSTITUTE(F$1,"standard",""),"|Float",""),ChapterTable!$1:$1,0),0)*ChapterTable!$Q$17,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VLOOKUP($A344-ChapterTable!$Q$11,ChapterTable!$1:$1048576,MATCH("최종"&amp;SUBSTITUTE(SUBSTITUTE(F$1,"standard",""),"|Float",""),ChapterTable!$1:$1,0),0)*ChapterTable!$Q$14
    ),
  OFFSET(F344,-$B344+IF($L344,1,0),0)*
    (VLOOKUP(SUBSTITUTE(SUBSTITUTE(F$1,"standard",""),"|Float","")&amp;"인게임누적곱배수",ChapterTable!$S:$T,2,0)^D344
    +VLOOKUP(SUBSTITUTE(SUBSTITUTE(F$1,"standard",""),"|Float","")&amp;"인게임누적합배수",ChapterTable!$S:$T,2,0)*D344)
  )
  )
  )
)</f>
        <v>1822.5</v>
      </c>
      <c r="G344" t="s">
        <v>76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9.8000000000000007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IF(OR($L345=TRUE,$A345=0,MOD($A345,ChapterTable!$S$20)&lt;&gt;0),
MAX(0,INT(($B345+ChapterTable!$Q$26+VLOOKUP(SUBSTITUTE(C$1,"성장단계","")&amp;"단계오프셋",ChapterTable!$S:$T,2,0))/ChapterTable!$Q$23)),
MAX(0,INT(($B345+ChapterTable!$S$26+VLOOKUP(SUBSTITUTE(C$1,"성장단계","")&amp;"보스단계오프셋",ChapterTable!$S:$T,2,0))/ChapterTable!$S$23)))</f>
        <v>5</v>
      </c>
      <c r="D345">
        <f>IF(OR($L345=TRUE,$A345=0,MOD($A345,ChapterTable!$S$20)&lt;&gt;0),
MAX(0,INT(($B345+ChapterTable!$Q$26+VLOOKUP(SUBSTITUTE(D$1,"성장단계","")&amp;"단계오프셋",ChapterTable!$S:$T,2,0))/ChapterTable!$Q$23)),
MAX(0,INT(($B345+ChapterTable!$S$26+VLOOKUP(SUBSTITUTE(D$1,"성장단계","")&amp;"보스단계오프셋",ChapterTable!$S:$T,2,0))/ChapterTable!$S$23)))</f>
        <v>4</v>
      </c>
      <c r="E345" s="1">
        <f ca="1">IF(AND($A345=0,$B345=1),
    VLOOKUP(1,ChapterTable!$1:$1048576,MATCH("최종"&amp;SUBSTITUTE(SUBSTITUTE(E$1,"standard",""),"|Float",""),ChapterTable!$1:$1,0),0)*ChapterTable!$Q$17,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VLOOKUP($A345-ChapterTable!$Q$11,ChapterTable!$1:$1048576,MATCH("최종"&amp;SUBSTITUTE(SUBSTITUTE(E$1,"standard",""),"|Float",""),ChapterTable!$1:$1,0),0)*ChapterTable!$Q$14
    ),
  OFFSET(E345,-$B345+IF($L345,1,0),0)*
    (VLOOKUP(SUBSTITUTE(SUBSTITUTE(E$1,"standard",""),"|Float","")&amp;"인게임누적곱배수",ChapterTable!$S:$T,2,0)^C345
    +VLOOKUP(SUBSTITUTE(SUBSTITUTE(E$1,"standard",""),"|Float","")&amp;"인게임누적합배수",ChapterTable!$S:$T,2,0)*C345)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VLOOKUP(1,ChapterTable!$1:$1048576,MATCH("최종"&amp;SUBSTITUTE(SUBSTITUTE(F$1,"standard",""),"|Float",""),ChapterTable!$1:$1,0),0)*ChapterTable!$Q$17,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VLOOKUP($A345-ChapterTable!$Q$11,ChapterTable!$1:$1048576,MATCH("최종"&amp;SUBSTITUTE(SUBSTITUTE(F$1,"standard",""),"|Float",""),ChapterTable!$1:$1,0),0)*ChapterTable!$Q$14
    ),
  OFFSET(F345,-$B345+IF($L345,1,0),0)*
    (VLOOKUP(SUBSTITUTE(SUBSTITUTE(F$1,"standard",""),"|Float","")&amp;"인게임누적곱배수",ChapterTable!$S:$T,2,0)^D345
    +VLOOKUP(SUBSTITUTE(SUBSTITUTE(F$1,"standard",""),"|Float","")&amp;"인게임누적합배수",ChapterTable!$S:$T,2,0)*D345)
  )
  )
  )
)</f>
        <v>2050.3125</v>
      </c>
      <c r="G345" t="s">
        <v>76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9.8000000000000007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IF(OR($L346=TRUE,$A346=0,MOD($A346,ChapterTable!$S$20)&lt;&gt;0),
MAX(0,INT(($B346+ChapterTable!$Q$26+VLOOKUP(SUBSTITUTE(C$1,"성장단계","")&amp;"단계오프셋",ChapterTable!$S:$T,2,0))/ChapterTable!$Q$23)),
MAX(0,INT(($B346+ChapterTable!$S$26+VLOOKUP(SUBSTITUTE(C$1,"성장단계","")&amp;"보스단계오프셋",ChapterTable!$S:$T,2,0))/ChapterTable!$S$23)))</f>
        <v>0</v>
      </c>
      <c r="D346">
        <f>IF(OR($L346=TRUE,$A346=0,MOD($A346,ChapterTable!$S$20)&lt;&gt;0),
MAX(0,INT(($B346+ChapterTable!$Q$26+VLOOKUP(SUBSTITUTE(D$1,"성장단계","")&amp;"단계오프셋",ChapterTable!$S:$T,2,0))/ChapterTable!$Q$23)),
MAX(0,INT(($B346+ChapterTable!$S$26+VLOOKUP(SUBSTITUTE(D$1,"성장단계","")&amp;"보스단계오프셋",ChapterTable!$S:$T,2,0))/ChapterTable!$S$23)))</f>
        <v>0</v>
      </c>
      <c r="E346" s="1">
        <f ca="1">IF(AND($A346=0,$B346=1),
    VLOOKUP(1,ChapterTable!$1:$1048576,MATCH("최종"&amp;SUBSTITUTE(SUBSTITUTE(E$1,"standard",""),"|Float",""),ChapterTable!$1:$1,0),0)*ChapterTable!$Q$17,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VLOOKUP($A346-ChapterTable!$Q$11,ChapterTable!$1:$1048576,MATCH("최종"&amp;SUBSTITUTE(SUBSTITUTE(E$1,"standard",""),"|Float",""),ChapterTable!$1:$1,0),0)*ChapterTable!$Q$14
    ),
  OFFSET(E346,-$B346+IF($L346,1,0),0)*
    (VLOOKUP(SUBSTITUTE(SUBSTITUTE(E$1,"standard",""),"|Float","")&amp;"인게임누적곱배수",ChapterTable!$S:$T,2,0)^C346
    +VLOOKUP(SUBSTITUTE(SUBSTITUTE(E$1,"standard",""),"|Float","")&amp;"인게임누적합배수",ChapterTable!$S:$T,2,0)*C346)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VLOOKUP(1,ChapterTable!$1:$1048576,MATCH("최종"&amp;SUBSTITUTE(SUBSTITUTE(F$1,"standard",""),"|Float",""),ChapterTable!$1:$1,0),0)*ChapterTable!$Q$17,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VLOOKUP($A346-ChapterTable!$Q$11,ChapterTable!$1:$1048576,MATCH("최종"&amp;SUBSTITUTE(SUBSTITUTE(F$1,"standard",""),"|Float",""),ChapterTable!$1:$1,0),0)*ChapterTable!$Q$14
    ),
  OFFSET(F346,-$B346+IF($L346,1,0),0)*
    (VLOOKUP(SUBSTITUTE(SUBSTITUTE(F$1,"standard",""),"|Float","")&amp;"인게임누적곱배수",ChapterTable!$S:$T,2,0)^D346
    +VLOOKUP(SUBSTITUTE(SUBSTITUTE(F$1,"standard",""),"|Float","")&amp;"인게임누적합배수",ChapterTable!$S:$T,2,0)*D346)
  )
  )
  )
)</f>
        <v>1708.59375</v>
      </c>
      <c r="G346" t="s">
        <v>76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9.8000000000000007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IF(OR($L347=TRUE,$A347=0,MOD($A347,ChapterTable!$S$20)&lt;&gt;0),
MAX(0,INT(($B347+ChapterTable!$Q$26+VLOOKUP(SUBSTITUTE(C$1,"성장단계","")&amp;"단계오프셋",ChapterTable!$S:$T,2,0))/ChapterTable!$Q$23)),
MAX(0,INT(($B347+ChapterTable!$S$26+VLOOKUP(SUBSTITUTE(C$1,"성장단계","")&amp;"보스단계오프셋",ChapterTable!$S:$T,2,0))/ChapterTable!$S$23)))</f>
        <v>0</v>
      </c>
      <c r="D347">
        <f>IF(OR($L347=TRUE,$A347=0,MOD($A347,ChapterTable!$S$20)&lt;&gt;0),
MAX(0,INT(($B347+ChapterTable!$Q$26+VLOOKUP(SUBSTITUTE(D$1,"성장단계","")&amp;"단계오프셋",ChapterTable!$S:$T,2,0))/ChapterTable!$Q$23)),
MAX(0,INT(($B347+ChapterTable!$S$26+VLOOKUP(SUBSTITUTE(D$1,"성장단계","")&amp;"보스단계오프셋",ChapterTable!$S:$T,2,0))/ChapterTable!$S$23)))</f>
        <v>0</v>
      </c>
      <c r="E347" s="1">
        <f ca="1">IF(AND($A347=0,$B347=1),
    VLOOKUP(1,ChapterTable!$1:$1048576,MATCH("최종"&amp;SUBSTITUTE(SUBSTITUTE(E$1,"standard",""),"|Float",""),ChapterTable!$1:$1,0),0)*ChapterTable!$Q$17,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VLOOKUP($A347-ChapterTable!$Q$11,ChapterTable!$1:$1048576,MATCH("최종"&amp;SUBSTITUTE(SUBSTITUTE(E$1,"standard",""),"|Float",""),ChapterTable!$1:$1,0),0)*ChapterTable!$Q$14
    ),
  OFFSET(E347,-$B347+IF($L347,1,0),0)*
    (VLOOKUP(SUBSTITUTE(SUBSTITUTE(E$1,"standard",""),"|Float","")&amp;"인게임누적곱배수",ChapterTable!$S:$T,2,0)^C347
    +VLOOKUP(SUBSTITUTE(SUBSTITUTE(E$1,"standard",""),"|Float","")&amp;"인게임누적합배수",ChapterTable!$S:$T,2,0)*C347)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VLOOKUP(1,ChapterTable!$1:$1048576,MATCH("최종"&amp;SUBSTITUTE(SUBSTITUTE(F$1,"standard",""),"|Float",""),ChapterTable!$1:$1,0),0)*ChapterTable!$Q$17,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VLOOKUP($A347-ChapterTable!$Q$11,ChapterTable!$1:$1048576,MATCH("최종"&amp;SUBSTITUTE(SUBSTITUTE(F$1,"standard",""),"|Float",""),ChapterTable!$1:$1,0),0)*ChapterTable!$Q$14
    ),
  OFFSET(F347,-$B347+IF($L347,1,0),0)*
    (VLOOKUP(SUBSTITUTE(SUBSTITUTE(F$1,"standard",""),"|Float","")&amp;"인게임누적곱배수",ChapterTable!$S:$T,2,0)^D347
    +VLOOKUP(SUBSTITUTE(SUBSTITUTE(F$1,"standard",""),"|Float","")&amp;"인게임누적합배수",ChapterTable!$S:$T,2,0)*D347)
  )
  )
  )
)</f>
        <v>1708.59375</v>
      </c>
      <c r="G347" t="s">
        <v>76</v>
      </c>
      <c r="H347" t="s">
        <v>148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9.8000000000000007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IF(OR($L348=TRUE,$A348=0,MOD($A348,ChapterTable!$S$20)&lt;&gt;0),
MAX(0,INT(($B348+ChapterTable!$Q$26+VLOOKUP(SUBSTITUTE(C$1,"성장단계","")&amp;"단계오프셋",ChapterTable!$S:$T,2,0))/ChapterTable!$Q$23)),
MAX(0,INT(($B348+ChapterTable!$S$26+VLOOKUP(SUBSTITUTE(C$1,"성장단계","")&amp;"보스단계오프셋",ChapterTable!$S:$T,2,0))/ChapterTable!$S$23)))</f>
        <v>0</v>
      </c>
      <c r="D348">
        <f>IF(OR($L348=TRUE,$A348=0,MOD($A348,ChapterTable!$S$20)&lt;&gt;0),
MAX(0,INT(($B348+ChapterTable!$Q$26+VLOOKUP(SUBSTITUTE(D$1,"성장단계","")&amp;"단계오프셋",ChapterTable!$S:$T,2,0))/ChapterTable!$Q$23)),
MAX(0,INT(($B348+ChapterTable!$S$26+VLOOKUP(SUBSTITUTE(D$1,"성장단계","")&amp;"보스단계오프셋",ChapterTable!$S:$T,2,0))/ChapterTable!$S$23)))</f>
        <v>0</v>
      </c>
      <c r="E348" s="1">
        <f ca="1">IF(AND($A348=0,$B348=1),
    VLOOKUP(1,ChapterTable!$1:$1048576,MATCH("최종"&amp;SUBSTITUTE(SUBSTITUTE(E$1,"standard",""),"|Float",""),ChapterTable!$1:$1,0),0)*ChapterTable!$Q$17,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VLOOKUP($A348-ChapterTable!$Q$11,ChapterTable!$1:$1048576,MATCH("최종"&amp;SUBSTITUTE(SUBSTITUTE(E$1,"standard",""),"|Float",""),ChapterTable!$1:$1,0),0)*ChapterTable!$Q$14
    ),
  OFFSET(E348,-$B348+IF($L348,1,0),0)*
    (VLOOKUP(SUBSTITUTE(SUBSTITUTE(E$1,"standard",""),"|Float","")&amp;"인게임누적곱배수",ChapterTable!$S:$T,2,0)^C348
    +VLOOKUP(SUBSTITUTE(SUBSTITUTE(E$1,"standard",""),"|Float","")&amp;"인게임누적합배수",ChapterTable!$S:$T,2,0)*C348)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VLOOKUP(1,ChapterTable!$1:$1048576,MATCH("최종"&amp;SUBSTITUTE(SUBSTITUTE(F$1,"standard",""),"|Float",""),ChapterTable!$1:$1,0),0)*ChapterTable!$Q$17,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VLOOKUP($A348-ChapterTable!$Q$11,ChapterTable!$1:$1048576,MATCH("최종"&amp;SUBSTITUTE(SUBSTITUTE(F$1,"standard",""),"|Float",""),ChapterTable!$1:$1,0),0)*ChapterTable!$Q$14
    ),
  OFFSET(F348,-$B348+IF($L348,1,0),0)*
    (VLOOKUP(SUBSTITUTE(SUBSTITUTE(F$1,"standard",""),"|Float","")&amp;"인게임누적곱배수",ChapterTable!$S:$T,2,0)^D348
    +VLOOKUP(SUBSTITUTE(SUBSTITUTE(F$1,"standard",""),"|Float","")&amp;"인게임누적합배수",ChapterTable!$S:$T,2,0)*D348)
  )
  )
  )
)</f>
        <v>1708.59375</v>
      </c>
      <c r="G348" t="s">
        <v>76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9.8000000000000007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IF(OR($L349=TRUE,$A349=0,MOD($A349,ChapterTable!$S$20)&lt;&gt;0),
MAX(0,INT(($B349+ChapterTable!$Q$26+VLOOKUP(SUBSTITUTE(C$1,"성장단계","")&amp;"단계오프셋",ChapterTable!$S:$T,2,0))/ChapterTable!$Q$23)),
MAX(0,INT(($B349+ChapterTable!$S$26+VLOOKUP(SUBSTITUTE(C$1,"성장단계","")&amp;"보스단계오프셋",ChapterTable!$S:$T,2,0))/ChapterTable!$S$23)))</f>
        <v>0</v>
      </c>
      <c r="D349">
        <f>IF(OR($L349=TRUE,$A349=0,MOD($A349,ChapterTable!$S$20)&lt;&gt;0),
MAX(0,INT(($B349+ChapterTable!$Q$26+VLOOKUP(SUBSTITUTE(D$1,"성장단계","")&amp;"단계오프셋",ChapterTable!$S:$T,2,0))/ChapterTable!$Q$23)),
MAX(0,INT(($B349+ChapterTable!$S$26+VLOOKUP(SUBSTITUTE(D$1,"성장단계","")&amp;"보스단계오프셋",ChapterTable!$S:$T,2,0))/ChapterTable!$S$23)))</f>
        <v>0</v>
      </c>
      <c r="E349" s="1">
        <f ca="1">IF(AND($A349=0,$B349=1),
    VLOOKUP(1,ChapterTable!$1:$1048576,MATCH("최종"&amp;SUBSTITUTE(SUBSTITUTE(E$1,"standard",""),"|Float",""),ChapterTable!$1:$1,0),0)*ChapterTable!$Q$17,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VLOOKUP($A349-ChapterTable!$Q$11,ChapterTable!$1:$1048576,MATCH("최종"&amp;SUBSTITUTE(SUBSTITUTE(E$1,"standard",""),"|Float",""),ChapterTable!$1:$1,0),0)*ChapterTable!$Q$14
    ),
  OFFSET(E349,-$B349+IF($L349,1,0),0)*
    (VLOOKUP(SUBSTITUTE(SUBSTITUTE(E$1,"standard",""),"|Float","")&amp;"인게임누적곱배수",ChapterTable!$S:$T,2,0)^C349
    +VLOOKUP(SUBSTITUTE(SUBSTITUTE(E$1,"standard",""),"|Float","")&amp;"인게임누적합배수",ChapterTable!$S:$T,2,0)*C349)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VLOOKUP(1,ChapterTable!$1:$1048576,MATCH("최종"&amp;SUBSTITUTE(SUBSTITUTE(F$1,"standard",""),"|Float",""),ChapterTable!$1:$1,0),0)*ChapterTable!$Q$17,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VLOOKUP($A349-ChapterTable!$Q$11,ChapterTable!$1:$1048576,MATCH("최종"&amp;SUBSTITUTE(SUBSTITUTE(F$1,"standard",""),"|Float",""),ChapterTable!$1:$1,0),0)*ChapterTable!$Q$14
    ),
  OFFSET(F349,-$B349+IF($L349,1,0),0)*
    (VLOOKUP(SUBSTITUTE(SUBSTITUTE(F$1,"standard",""),"|Float","")&amp;"인게임누적곱배수",ChapterTable!$S:$T,2,0)^D349
    +VLOOKUP(SUBSTITUTE(SUBSTITUTE(F$1,"standard",""),"|Float","")&amp;"인게임누적합배수",ChapterTable!$S:$T,2,0)*D349)
  )
  )
  )
)</f>
        <v>1708.59375</v>
      </c>
      <c r="G349" t="s">
        <v>76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9.8000000000000007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IF(OR($L350=TRUE,$A350=0,MOD($A350,ChapterTable!$S$20)&lt;&gt;0),
MAX(0,INT(($B350+ChapterTable!$Q$26+VLOOKUP(SUBSTITUTE(C$1,"성장단계","")&amp;"단계오프셋",ChapterTable!$S:$T,2,0))/ChapterTable!$Q$23)),
MAX(0,INT(($B350+ChapterTable!$S$26+VLOOKUP(SUBSTITUTE(C$1,"성장단계","")&amp;"보스단계오프셋",ChapterTable!$S:$T,2,0))/ChapterTable!$S$23)))</f>
        <v>0</v>
      </c>
      <c r="D350">
        <f>IF(OR($L350=TRUE,$A350=0,MOD($A350,ChapterTable!$S$20)&lt;&gt;0),
MAX(0,INT(($B350+ChapterTable!$Q$26+VLOOKUP(SUBSTITUTE(D$1,"성장단계","")&amp;"단계오프셋",ChapterTable!$S:$T,2,0))/ChapterTable!$Q$23)),
MAX(0,INT(($B350+ChapterTable!$S$26+VLOOKUP(SUBSTITUTE(D$1,"성장단계","")&amp;"보스단계오프셋",ChapterTable!$S:$T,2,0))/ChapterTable!$S$23)))</f>
        <v>0</v>
      </c>
      <c r="E350" s="1">
        <f ca="1">IF(AND($A350=0,$B350=1),
    VLOOKUP(1,ChapterTable!$1:$1048576,MATCH("최종"&amp;SUBSTITUTE(SUBSTITUTE(E$1,"standard",""),"|Float",""),ChapterTable!$1:$1,0),0)*ChapterTable!$Q$17,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VLOOKUP($A350-ChapterTable!$Q$11,ChapterTable!$1:$1048576,MATCH("최종"&amp;SUBSTITUTE(SUBSTITUTE(E$1,"standard",""),"|Float",""),ChapterTable!$1:$1,0),0)*ChapterTable!$Q$14
    ),
  OFFSET(E350,-$B350+IF($L350,1,0),0)*
    (VLOOKUP(SUBSTITUTE(SUBSTITUTE(E$1,"standard",""),"|Float","")&amp;"인게임누적곱배수",ChapterTable!$S:$T,2,0)^C350
    +VLOOKUP(SUBSTITUTE(SUBSTITUTE(E$1,"standard",""),"|Float","")&amp;"인게임누적합배수",ChapterTable!$S:$T,2,0)*C350)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VLOOKUP(1,ChapterTable!$1:$1048576,MATCH("최종"&amp;SUBSTITUTE(SUBSTITUTE(F$1,"standard",""),"|Float",""),ChapterTable!$1:$1,0),0)*ChapterTable!$Q$17,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VLOOKUP($A350-ChapterTable!$Q$11,ChapterTable!$1:$1048576,MATCH("최종"&amp;SUBSTITUTE(SUBSTITUTE(F$1,"standard",""),"|Float",""),ChapterTable!$1:$1,0),0)*ChapterTable!$Q$14
    ),
  OFFSET(F350,-$B350+IF($L350,1,0),0)*
    (VLOOKUP(SUBSTITUTE(SUBSTITUTE(F$1,"standard",""),"|Float","")&amp;"인게임누적곱배수",ChapterTable!$S:$T,2,0)^D350
    +VLOOKUP(SUBSTITUTE(SUBSTITUTE(F$1,"standard",""),"|Float","")&amp;"인게임누적합배수",ChapterTable!$S:$T,2,0)*D350)
  )
  )
  )
)</f>
        <v>1708.59375</v>
      </c>
      <c r="G350" t="s">
        <v>76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9.8000000000000007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IF(OR($L351=TRUE,$A351=0,MOD($A351,ChapterTable!$S$20)&lt;&gt;0),
MAX(0,INT(($B351+ChapterTable!$Q$26+VLOOKUP(SUBSTITUTE(C$1,"성장단계","")&amp;"단계오프셋",ChapterTable!$S:$T,2,0))/ChapterTable!$Q$23)),
MAX(0,INT(($B351+ChapterTable!$S$26+VLOOKUP(SUBSTITUTE(C$1,"성장단계","")&amp;"보스단계오프셋",ChapterTable!$S:$T,2,0))/ChapterTable!$S$23)))</f>
        <v>0</v>
      </c>
      <c r="D351">
        <f>IF(OR($L351=TRUE,$A351=0,MOD($A351,ChapterTable!$S$20)&lt;&gt;0),
MAX(0,INT(($B351+ChapterTable!$Q$26+VLOOKUP(SUBSTITUTE(D$1,"성장단계","")&amp;"단계오프셋",ChapterTable!$S:$T,2,0))/ChapterTable!$Q$23)),
MAX(0,INT(($B351+ChapterTable!$S$26+VLOOKUP(SUBSTITUTE(D$1,"성장단계","")&amp;"보스단계오프셋",ChapterTable!$S:$T,2,0))/ChapterTable!$S$23)))</f>
        <v>0</v>
      </c>
      <c r="E351" s="1">
        <f ca="1">IF(AND($A351=0,$B351=1),
    VLOOKUP(1,ChapterTable!$1:$1048576,MATCH("최종"&amp;SUBSTITUTE(SUBSTITUTE(E$1,"standard",""),"|Float",""),ChapterTable!$1:$1,0),0)*ChapterTable!$Q$17,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VLOOKUP($A351-ChapterTable!$Q$11,ChapterTable!$1:$1048576,MATCH("최종"&amp;SUBSTITUTE(SUBSTITUTE(E$1,"standard",""),"|Float",""),ChapterTable!$1:$1,0),0)*ChapterTable!$Q$14
    ),
  OFFSET(E351,-$B351+IF($L351,1,0),0)*
    (VLOOKUP(SUBSTITUTE(SUBSTITUTE(E$1,"standard",""),"|Float","")&amp;"인게임누적곱배수",ChapterTable!$S:$T,2,0)^C351
    +VLOOKUP(SUBSTITUTE(SUBSTITUTE(E$1,"standard",""),"|Float","")&amp;"인게임누적합배수",ChapterTable!$S:$T,2,0)*C351)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VLOOKUP(1,ChapterTable!$1:$1048576,MATCH("최종"&amp;SUBSTITUTE(SUBSTITUTE(F$1,"standard",""),"|Float",""),ChapterTable!$1:$1,0),0)*ChapterTable!$Q$17,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VLOOKUP($A351-ChapterTable!$Q$11,ChapterTable!$1:$1048576,MATCH("최종"&amp;SUBSTITUTE(SUBSTITUTE(F$1,"standard",""),"|Float",""),ChapterTable!$1:$1,0),0)*ChapterTable!$Q$14
    ),
  OFFSET(F351,-$B351+IF($L351,1,0),0)*
    (VLOOKUP(SUBSTITUTE(SUBSTITUTE(F$1,"standard",""),"|Float","")&amp;"인게임누적곱배수",ChapterTable!$S:$T,2,0)^D351
    +VLOOKUP(SUBSTITUTE(SUBSTITUTE(F$1,"standard",""),"|Float","")&amp;"인게임누적합배수",ChapterTable!$S:$T,2,0)*D351)
  )
  )
  )
)</f>
        <v>1708.59375</v>
      </c>
      <c r="G351" t="s">
        <v>76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9.8000000000000007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IF(OR($L352=TRUE,$A352=0,MOD($A352,ChapterTable!$S$20)&lt;&gt;0),
MAX(0,INT(($B352+ChapterTable!$Q$26+VLOOKUP(SUBSTITUTE(C$1,"성장단계","")&amp;"단계오프셋",ChapterTable!$S:$T,2,0))/ChapterTable!$Q$23)),
MAX(0,INT(($B352+ChapterTable!$S$26+VLOOKUP(SUBSTITUTE(C$1,"성장단계","")&amp;"보스단계오프셋",ChapterTable!$S:$T,2,0))/ChapterTable!$S$23)))</f>
        <v>1</v>
      </c>
      <c r="D352">
        <f>IF(OR($L352=TRUE,$A352=0,MOD($A352,ChapterTable!$S$20)&lt;&gt;0),
MAX(0,INT(($B352+ChapterTable!$Q$26+VLOOKUP(SUBSTITUTE(D$1,"성장단계","")&amp;"단계오프셋",ChapterTable!$S:$T,2,0))/ChapterTable!$Q$23)),
MAX(0,INT(($B352+ChapterTable!$S$26+VLOOKUP(SUBSTITUTE(D$1,"성장단계","")&amp;"보스단계오프셋",ChapterTable!$S:$T,2,0))/ChapterTable!$S$23)))</f>
        <v>0</v>
      </c>
      <c r="E352" s="1">
        <f ca="1">IF(AND($A352=0,$B352=1),
    VLOOKUP(1,ChapterTable!$1:$1048576,MATCH("최종"&amp;SUBSTITUTE(SUBSTITUTE(E$1,"standard",""),"|Float",""),ChapterTable!$1:$1,0),0)*ChapterTable!$Q$17,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VLOOKUP($A352-ChapterTable!$Q$11,ChapterTable!$1:$1048576,MATCH("최종"&amp;SUBSTITUTE(SUBSTITUTE(E$1,"standard",""),"|Float",""),ChapterTable!$1:$1,0),0)*ChapterTable!$Q$14
    ),
  OFFSET(E352,-$B352+IF($L352,1,0),0)*
    (VLOOKUP(SUBSTITUTE(SUBSTITUTE(E$1,"standard",""),"|Float","")&amp;"인게임누적곱배수",ChapterTable!$S:$T,2,0)^C352
    +VLOOKUP(SUBSTITUTE(SUBSTITUTE(E$1,"standard",""),"|Float","")&amp;"인게임누적합배수",ChapterTable!$S:$T,2,0)*C352)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VLOOKUP(1,ChapterTable!$1:$1048576,MATCH("최종"&amp;SUBSTITUTE(SUBSTITUTE(F$1,"standard",""),"|Float",""),ChapterTable!$1:$1,0),0)*ChapterTable!$Q$17,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VLOOKUP($A352-ChapterTable!$Q$11,ChapterTable!$1:$1048576,MATCH("최종"&amp;SUBSTITUTE(SUBSTITUTE(F$1,"standard",""),"|Float",""),ChapterTable!$1:$1,0),0)*ChapterTable!$Q$14
    ),
  OFFSET(F352,-$B352+IF($L352,1,0),0)*
    (VLOOKUP(SUBSTITUTE(SUBSTITUTE(F$1,"standard",""),"|Float","")&amp;"인게임누적곱배수",ChapterTable!$S:$T,2,0)^D352
    +VLOOKUP(SUBSTITUTE(SUBSTITUTE(F$1,"standard",""),"|Float","")&amp;"인게임누적합배수",ChapterTable!$S:$T,2,0)*D352)
  )
  )
  )
)</f>
        <v>1708.59375</v>
      </c>
      <c r="G352" t="s">
        <v>76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9.8000000000000007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IF(OR($L353=TRUE,$A353=0,MOD($A353,ChapterTable!$S$20)&lt;&gt;0),
MAX(0,INT(($B353+ChapterTable!$Q$26+VLOOKUP(SUBSTITUTE(C$1,"성장단계","")&amp;"단계오프셋",ChapterTable!$S:$T,2,0))/ChapterTable!$Q$23)),
MAX(0,INT(($B353+ChapterTable!$S$26+VLOOKUP(SUBSTITUTE(C$1,"성장단계","")&amp;"보스단계오프셋",ChapterTable!$S:$T,2,0))/ChapterTable!$S$23)))</f>
        <v>1</v>
      </c>
      <c r="D353">
        <f>IF(OR($L353=TRUE,$A353=0,MOD($A353,ChapterTable!$S$20)&lt;&gt;0),
MAX(0,INT(($B353+ChapterTable!$Q$26+VLOOKUP(SUBSTITUTE(D$1,"성장단계","")&amp;"단계오프셋",ChapterTable!$S:$T,2,0))/ChapterTable!$Q$23)),
MAX(0,INT(($B353+ChapterTable!$S$26+VLOOKUP(SUBSTITUTE(D$1,"성장단계","")&amp;"보스단계오프셋",ChapterTable!$S:$T,2,0))/ChapterTable!$S$23)))</f>
        <v>0</v>
      </c>
      <c r="E353" s="1">
        <f ca="1">IF(AND($A353=0,$B353=1),
    VLOOKUP(1,ChapterTable!$1:$1048576,MATCH("최종"&amp;SUBSTITUTE(SUBSTITUTE(E$1,"standard",""),"|Float",""),ChapterTable!$1:$1,0),0)*ChapterTable!$Q$17,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VLOOKUP($A353-ChapterTable!$Q$11,ChapterTable!$1:$1048576,MATCH("최종"&amp;SUBSTITUTE(SUBSTITUTE(E$1,"standard",""),"|Float",""),ChapterTable!$1:$1,0),0)*ChapterTable!$Q$14
    ),
  OFFSET(E353,-$B353+IF($L353,1,0),0)*
    (VLOOKUP(SUBSTITUTE(SUBSTITUTE(E$1,"standard",""),"|Float","")&amp;"인게임누적곱배수",ChapterTable!$S:$T,2,0)^C353
    +VLOOKUP(SUBSTITUTE(SUBSTITUTE(E$1,"standard",""),"|Float","")&amp;"인게임누적합배수",ChapterTable!$S:$T,2,0)*C353)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VLOOKUP(1,ChapterTable!$1:$1048576,MATCH("최종"&amp;SUBSTITUTE(SUBSTITUTE(F$1,"standard",""),"|Float",""),ChapterTable!$1:$1,0),0)*ChapterTable!$Q$17,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VLOOKUP($A353-ChapterTable!$Q$11,ChapterTable!$1:$1048576,MATCH("최종"&amp;SUBSTITUTE(SUBSTITUTE(F$1,"standard",""),"|Float",""),ChapterTable!$1:$1,0),0)*ChapterTable!$Q$14
    ),
  OFFSET(F353,-$B353+IF($L353,1,0),0)*
    (VLOOKUP(SUBSTITUTE(SUBSTITUTE(F$1,"standard",""),"|Float","")&amp;"인게임누적곱배수",ChapterTable!$S:$T,2,0)^D353
    +VLOOKUP(SUBSTITUTE(SUBSTITUTE(F$1,"standard",""),"|Float","")&amp;"인게임누적합배수",ChapterTable!$S:$T,2,0)*D353)
  )
  )
  )
)</f>
        <v>1708.59375</v>
      </c>
      <c r="G353" t="s">
        <v>76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9.8000000000000007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IF(OR($L354=TRUE,$A354=0,MOD($A354,ChapterTable!$S$20)&lt;&gt;0),
MAX(0,INT(($B354+ChapterTable!$Q$26+VLOOKUP(SUBSTITUTE(C$1,"성장단계","")&amp;"단계오프셋",ChapterTable!$S:$T,2,0))/ChapterTable!$Q$23)),
MAX(0,INT(($B354+ChapterTable!$S$26+VLOOKUP(SUBSTITUTE(C$1,"성장단계","")&amp;"보스단계오프셋",ChapterTable!$S:$T,2,0))/ChapterTable!$S$23)))</f>
        <v>1</v>
      </c>
      <c r="D354">
        <f>IF(OR($L354=TRUE,$A354=0,MOD($A354,ChapterTable!$S$20)&lt;&gt;0),
MAX(0,INT(($B354+ChapterTable!$Q$26+VLOOKUP(SUBSTITUTE(D$1,"성장단계","")&amp;"단계오프셋",ChapterTable!$S:$T,2,0))/ChapterTable!$Q$23)),
MAX(0,INT(($B354+ChapterTable!$S$26+VLOOKUP(SUBSTITUTE(D$1,"성장단계","")&amp;"보스단계오프셋",ChapterTable!$S:$T,2,0))/ChapterTable!$S$23)))</f>
        <v>0</v>
      </c>
      <c r="E354" s="1">
        <f ca="1">IF(AND($A354=0,$B354=1),
    VLOOKUP(1,ChapterTable!$1:$1048576,MATCH("최종"&amp;SUBSTITUTE(SUBSTITUTE(E$1,"standard",""),"|Float",""),ChapterTable!$1:$1,0),0)*ChapterTable!$Q$17,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VLOOKUP($A354-ChapterTable!$Q$11,ChapterTable!$1:$1048576,MATCH("최종"&amp;SUBSTITUTE(SUBSTITUTE(E$1,"standard",""),"|Float",""),ChapterTable!$1:$1,0),0)*ChapterTable!$Q$14
    ),
  OFFSET(E354,-$B354+IF($L354,1,0),0)*
    (VLOOKUP(SUBSTITUTE(SUBSTITUTE(E$1,"standard",""),"|Float","")&amp;"인게임누적곱배수",ChapterTable!$S:$T,2,0)^C354
    +VLOOKUP(SUBSTITUTE(SUBSTITUTE(E$1,"standard",""),"|Float","")&amp;"인게임누적합배수",ChapterTable!$S:$T,2,0)*C354)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VLOOKUP(1,ChapterTable!$1:$1048576,MATCH("최종"&amp;SUBSTITUTE(SUBSTITUTE(F$1,"standard",""),"|Float",""),ChapterTable!$1:$1,0),0)*ChapterTable!$Q$17,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VLOOKUP($A354-ChapterTable!$Q$11,ChapterTable!$1:$1048576,MATCH("최종"&amp;SUBSTITUTE(SUBSTITUTE(F$1,"standard",""),"|Float",""),ChapterTable!$1:$1,0),0)*ChapterTable!$Q$14
    ),
  OFFSET(F354,-$B354+IF($L354,1,0),0)*
    (VLOOKUP(SUBSTITUTE(SUBSTITUTE(F$1,"standard",""),"|Float","")&amp;"인게임누적곱배수",ChapterTable!$S:$T,2,0)^D354
    +VLOOKUP(SUBSTITUTE(SUBSTITUTE(F$1,"standard",""),"|Float","")&amp;"인게임누적합배수",ChapterTable!$S:$T,2,0)*D354)
  )
  )
  )
)</f>
        <v>1708.59375</v>
      </c>
      <c r="G354" t="s">
        <v>76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9.8000000000000007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IF(OR($L355=TRUE,$A355=0,MOD($A355,ChapterTable!$S$20)&lt;&gt;0),
MAX(0,INT(($B355+ChapterTable!$Q$26+VLOOKUP(SUBSTITUTE(C$1,"성장단계","")&amp;"단계오프셋",ChapterTable!$S:$T,2,0))/ChapterTable!$Q$23)),
MAX(0,INT(($B355+ChapterTable!$S$26+VLOOKUP(SUBSTITUTE(C$1,"성장단계","")&amp;"보스단계오프셋",ChapterTable!$S:$T,2,0))/ChapterTable!$S$23)))</f>
        <v>1</v>
      </c>
      <c r="D355">
        <f>IF(OR($L355=TRUE,$A355=0,MOD($A355,ChapterTable!$S$20)&lt;&gt;0),
MAX(0,INT(($B355+ChapterTable!$Q$26+VLOOKUP(SUBSTITUTE(D$1,"성장단계","")&amp;"단계오프셋",ChapterTable!$S:$T,2,0))/ChapterTable!$Q$23)),
MAX(0,INT(($B355+ChapterTable!$S$26+VLOOKUP(SUBSTITUTE(D$1,"성장단계","")&amp;"보스단계오프셋",ChapterTable!$S:$T,2,0))/ChapterTable!$S$23)))</f>
        <v>0</v>
      </c>
      <c r="E355" s="1">
        <f ca="1">IF(AND($A355=0,$B355=1),
    VLOOKUP(1,ChapterTable!$1:$1048576,MATCH("최종"&amp;SUBSTITUTE(SUBSTITUTE(E$1,"standard",""),"|Float",""),ChapterTable!$1:$1,0),0)*ChapterTable!$Q$17,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VLOOKUP($A355-ChapterTable!$Q$11,ChapterTable!$1:$1048576,MATCH("최종"&amp;SUBSTITUTE(SUBSTITUTE(E$1,"standard",""),"|Float",""),ChapterTable!$1:$1,0),0)*ChapterTable!$Q$14
    ),
  OFFSET(E355,-$B355+IF($L355,1,0),0)*
    (VLOOKUP(SUBSTITUTE(SUBSTITUTE(E$1,"standard",""),"|Float","")&amp;"인게임누적곱배수",ChapterTable!$S:$T,2,0)^C355
    +VLOOKUP(SUBSTITUTE(SUBSTITUTE(E$1,"standard",""),"|Float","")&amp;"인게임누적합배수",ChapterTable!$S:$T,2,0)*C355)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VLOOKUP(1,ChapterTable!$1:$1048576,MATCH("최종"&amp;SUBSTITUTE(SUBSTITUTE(F$1,"standard",""),"|Float",""),ChapterTable!$1:$1,0),0)*ChapterTable!$Q$17,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VLOOKUP($A355-ChapterTable!$Q$11,ChapterTable!$1:$1048576,MATCH("최종"&amp;SUBSTITUTE(SUBSTITUTE(F$1,"standard",""),"|Float",""),ChapterTable!$1:$1,0),0)*ChapterTable!$Q$14
    ),
  OFFSET(F355,-$B355+IF($L355,1,0),0)*
    (VLOOKUP(SUBSTITUTE(SUBSTITUTE(F$1,"standard",""),"|Float","")&amp;"인게임누적곱배수",ChapterTable!$S:$T,2,0)^D355
    +VLOOKUP(SUBSTITUTE(SUBSTITUTE(F$1,"standard",""),"|Float","")&amp;"인게임누적합배수",ChapterTable!$S:$T,2,0)*D355)
  )
  )
  )
)</f>
        <v>1708.59375</v>
      </c>
      <c r="G355" t="s">
        <v>76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9.8000000000000007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IF(OR($L356=TRUE,$A356=0,MOD($A356,ChapterTable!$S$20)&lt;&gt;0),
MAX(0,INT(($B356+ChapterTable!$Q$26+VLOOKUP(SUBSTITUTE(C$1,"성장단계","")&amp;"단계오프셋",ChapterTable!$S:$T,2,0))/ChapterTable!$Q$23)),
MAX(0,INT(($B356+ChapterTable!$S$26+VLOOKUP(SUBSTITUTE(C$1,"성장단계","")&amp;"보스단계오프셋",ChapterTable!$S:$T,2,0))/ChapterTable!$S$23)))</f>
        <v>1</v>
      </c>
      <c r="D356">
        <f>IF(OR($L356=TRUE,$A356=0,MOD($A356,ChapterTable!$S$20)&lt;&gt;0),
MAX(0,INT(($B356+ChapterTable!$Q$26+VLOOKUP(SUBSTITUTE(D$1,"성장단계","")&amp;"단계오프셋",ChapterTable!$S:$T,2,0))/ChapterTable!$Q$23)),
MAX(0,INT(($B356+ChapterTable!$S$26+VLOOKUP(SUBSTITUTE(D$1,"성장단계","")&amp;"보스단계오프셋",ChapterTable!$S:$T,2,0))/ChapterTable!$S$23)))</f>
        <v>0</v>
      </c>
      <c r="E356" s="1">
        <f ca="1">IF(AND($A356=0,$B356=1),
    VLOOKUP(1,ChapterTable!$1:$1048576,MATCH("최종"&amp;SUBSTITUTE(SUBSTITUTE(E$1,"standard",""),"|Float",""),ChapterTable!$1:$1,0),0)*ChapterTable!$Q$17,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VLOOKUP($A356-ChapterTable!$Q$11,ChapterTable!$1:$1048576,MATCH("최종"&amp;SUBSTITUTE(SUBSTITUTE(E$1,"standard",""),"|Float",""),ChapterTable!$1:$1,0),0)*ChapterTable!$Q$14
    ),
  OFFSET(E356,-$B356+IF($L356,1,0),0)*
    (VLOOKUP(SUBSTITUTE(SUBSTITUTE(E$1,"standard",""),"|Float","")&amp;"인게임누적곱배수",ChapterTable!$S:$T,2,0)^C356
    +VLOOKUP(SUBSTITUTE(SUBSTITUTE(E$1,"standard",""),"|Float","")&amp;"인게임누적합배수",ChapterTable!$S:$T,2,0)*C356)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VLOOKUP(1,ChapterTable!$1:$1048576,MATCH("최종"&amp;SUBSTITUTE(SUBSTITUTE(F$1,"standard",""),"|Float",""),ChapterTable!$1:$1,0),0)*ChapterTable!$Q$17,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VLOOKUP($A356-ChapterTable!$Q$11,ChapterTable!$1:$1048576,MATCH("최종"&amp;SUBSTITUTE(SUBSTITUTE(F$1,"standard",""),"|Float",""),ChapterTable!$1:$1,0),0)*ChapterTable!$Q$14
    ),
  OFFSET(F356,-$B356+IF($L356,1,0),0)*
    (VLOOKUP(SUBSTITUTE(SUBSTITUTE(F$1,"standard",""),"|Float","")&amp;"인게임누적곱배수",ChapterTable!$S:$T,2,0)^D356
    +VLOOKUP(SUBSTITUTE(SUBSTITUTE(F$1,"standard",""),"|Float","")&amp;"인게임누적합배수",ChapterTable!$S:$T,2,0)*D356)
  )
  )
  )
)</f>
        <v>1708.59375</v>
      </c>
      <c r="G356" t="s">
        <v>76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9.8000000000000007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IF(OR($L357=TRUE,$A357=0,MOD($A357,ChapterTable!$S$20)&lt;&gt;0),
MAX(0,INT(($B357+ChapterTable!$Q$26+VLOOKUP(SUBSTITUTE(C$1,"성장단계","")&amp;"단계오프셋",ChapterTable!$S:$T,2,0))/ChapterTable!$Q$23)),
MAX(0,INT(($B357+ChapterTable!$S$26+VLOOKUP(SUBSTITUTE(C$1,"성장단계","")&amp;"보스단계오프셋",ChapterTable!$S:$T,2,0))/ChapterTable!$S$23)))</f>
        <v>1</v>
      </c>
      <c r="D357">
        <f>IF(OR($L357=TRUE,$A357=0,MOD($A357,ChapterTable!$S$20)&lt;&gt;0),
MAX(0,INT(($B357+ChapterTable!$Q$26+VLOOKUP(SUBSTITUTE(D$1,"성장단계","")&amp;"단계오프셋",ChapterTable!$S:$T,2,0))/ChapterTable!$Q$23)),
MAX(0,INT(($B357+ChapterTable!$S$26+VLOOKUP(SUBSTITUTE(D$1,"성장단계","")&amp;"보스단계오프셋",ChapterTable!$S:$T,2,0))/ChapterTable!$S$23)))</f>
        <v>1</v>
      </c>
      <c r="E357" s="1">
        <f ca="1">IF(AND($A357=0,$B357=1),
    VLOOKUP(1,ChapterTable!$1:$1048576,MATCH("최종"&amp;SUBSTITUTE(SUBSTITUTE(E$1,"standard",""),"|Float",""),ChapterTable!$1:$1,0),0)*ChapterTable!$Q$17,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VLOOKUP($A357-ChapterTable!$Q$11,ChapterTable!$1:$1048576,MATCH("최종"&amp;SUBSTITUTE(SUBSTITUTE(E$1,"standard",""),"|Float",""),ChapterTable!$1:$1,0),0)*ChapterTable!$Q$14
    ),
  OFFSET(E357,-$B357+IF($L357,1,0),0)*
    (VLOOKUP(SUBSTITUTE(SUBSTITUTE(E$1,"standard",""),"|Float","")&amp;"인게임누적곱배수",ChapterTable!$S:$T,2,0)^C357
    +VLOOKUP(SUBSTITUTE(SUBSTITUTE(E$1,"standard",""),"|Float","")&amp;"인게임누적합배수",ChapterTable!$S:$T,2,0)*C357)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VLOOKUP(1,ChapterTable!$1:$1048576,MATCH("최종"&amp;SUBSTITUTE(SUBSTITUTE(F$1,"standard",""),"|Float",""),ChapterTable!$1:$1,0),0)*ChapterTable!$Q$17,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VLOOKUP($A357-ChapterTable!$Q$11,ChapterTable!$1:$1048576,MATCH("최종"&amp;SUBSTITUTE(SUBSTITUTE(F$1,"standard",""),"|Float",""),ChapterTable!$1:$1,0),0)*ChapterTable!$Q$14
    ),
  OFFSET(F357,-$B357+IF($L357,1,0),0)*
    (VLOOKUP(SUBSTITUTE(SUBSTITUTE(F$1,"standard",""),"|Float","")&amp;"인게임누적곱배수",ChapterTable!$S:$T,2,0)^D357
    +VLOOKUP(SUBSTITUTE(SUBSTITUTE(F$1,"standard",""),"|Float","")&amp;"인게임누적합배수",ChapterTable!$S:$T,2,0)*D357)
  )
  )
  )
)</f>
        <v>2050.3125</v>
      </c>
      <c r="G357" t="s">
        <v>76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9.8000000000000007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IF(OR($L358=TRUE,$A358=0,MOD($A358,ChapterTable!$S$20)&lt;&gt;0),
MAX(0,INT(($B358+ChapterTable!$Q$26+VLOOKUP(SUBSTITUTE(C$1,"성장단계","")&amp;"단계오프셋",ChapterTable!$S:$T,2,0))/ChapterTable!$Q$23)),
MAX(0,INT(($B358+ChapterTable!$S$26+VLOOKUP(SUBSTITUTE(C$1,"성장단계","")&amp;"보스단계오프셋",ChapterTable!$S:$T,2,0))/ChapterTable!$S$23)))</f>
        <v>1</v>
      </c>
      <c r="D358">
        <f>IF(OR($L358=TRUE,$A358=0,MOD($A358,ChapterTable!$S$20)&lt;&gt;0),
MAX(0,INT(($B358+ChapterTable!$Q$26+VLOOKUP(SUBSTITUTE(D$1,"성장단계","")&amp;"단계오프셋",ChapterTable!$S:$T,2,0))/ChapterTable!$Q$23)),
MAX(0,INT(($B358+ChapterTable!$S$26+VLOOKUP(SUBSTITUTE(D$1,"성장단계","")&amp;"보스단계오프셋",ChapterTable!$S:$T,2,0))/ChapterTable!$S$23)))</f>
        <v>1</v>
      </c>
      <c r="E358" s="1">
        <f ca="1">IF(AND($A358=0,$B358=1),
    VLOOKUP(1,ChapterTable!$1:$1048576,MATCH("최종"&amp;SUBSTITUTE(SUBSTITUTE(E$1,"standard",""),"|Float",""),ChapterTable!$1:$1,0),0)*ChapterTable!$Q$17,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VLOOKUP($A358-ChapterTable!$Q$11,ChapterTable!$1:$1048576,MATCH("최종"&amp;SUBSTITUTE(SUBSTITUTE(E$1,"standard",""),"|Float",""),ChapterTable!$1:$1,0),0)*ChapterTable!$Q$14
    ),
  OFFSET(E358,-$B358+IF($L358,1,0),0)*
    (VLOOKUP(SUBSTITUTE(SUBSTITUTE(E$1,"standard",""),"|Float","")&amp;"인게임누적곱배수",ChapterTable!$S:$T,2,0)^C358
    +VLOOKUP(SUBSTITUTE(SUBSTITUTE(E$1,"standard",""),"|Float","")&amp;"인게임누적합배수",ChapterTable!$S:$T,2,0)*C358)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VLOOKUP(1,ChapterTable!$1:$1048576,MATCH("최종"&amp;SUBSTITUTE(SUBSTITUTE(F$1,"standard",""),"|Float",""),ChapterTable!$1:$1,0),0)*ChapterTable!$Q$17,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VLOOKUP($A358-ChapterTable!$Q$11,ChapterTable!$1:$1048576,MATCH("최종"&amp;SUBSTITUTE(SUBSTITUTE(F$1,"standard",""),"|Float",""),ChapterTable!$1:$1,0),0)*ChapterTable!$Q$14
    ),
  OFFSET(F358,-$B358+IF($L358,1,0),0)*
    (VLOOKUP(SUBSTITUTE(SUBSTITUTE(F$1,"standard",""),"|Float","")&amp;"인게임누적곱배수",ChapterTable!$S:$T,2,0)^D358
    +VLOOKUP(SUBSTITUTE(SUBSTITUTE(F$1,"standard",""),"|Float","")&amp;"인게임누적합배수",ChapterTable!$S:$T,2,0)*D358)
  )
  )
  )
)</f>
        <v>2050.3125</v>
      </c>
      <c r="G358" t="s">
        <v>76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9.8000000000000007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IF(OR($L359=TRUE,$A359=0,MOD($A359,ChapterTable!$S$20)&lt;&gt;0),
MAX(0,INT(($B359+ChapterTable!$Q$26+VLOOKUP(SUBSTITUTE(C$1,"성장단계","")&amp;"단계오프셋",ChapterTable!$S:$T,2,0))/ChapterTable!$Q$23)),
MAX(0,INT(($B359+ChapterTable!$S$26+VLOOKUP(SUBSTITUTE(C$1,"성장단계","")&amp;"보스단계오프셋",ChapterTable!$S:$T,2,0))/ChapterTable!$S$23)))</f>
        <v>1</v>
      </c>
      <c r="D359">
        <f>IF(OR($L359=TRUE,$A359=0,MOD($A359,ChapterTable!$S$20)&lt;&gt;0),
MAX(0,INT(($B359+ChapterTable!$Q$26+VLOOKUP(SUBSTITUTE(D$1,"성장단계","")&amp;"단계오프셋",ChapterTable!$S:$T,2,0))/ChapterTable!$Q$23)),
MAX(0,INT(($B359+ChapterTable!$S$26+VLOOKUP(SUBSTITUTE(D$1,"성장단계","")&amp;"보스단계오프셋",ChapterTable!$S:$T,2,0))/ChapterTable!$S$23)))</f>
        <v>1</v>
      </c>
      <c r="E359" s="1">
        <f ca="1">IF(AND($A359=0,$B359=1),
    VLOOKUP(1,ChapterTable!$1:$1048576,MATCH("최종"&amp;SUBSTITUTE(SUBSTITUTE(E$1,"standard",""),"|Float",""),ChapterTable!$1:$1,0),0)*ChapterTable!$Q$17,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VLOOKUP($A359-ChapterTable!$Q$11,ChapterTable!$1:$1048576,MATCH("최종"&amp;SUBSTITUTE(SUBSTITUTE(E$1,"standard",""),"|Float",""),ChapterTable!$1:$1,0),0)*ChapterTable!$Q$14
    ),
  OFFSET(E359,-$B359+IF($L359,1,0),0)*
    (VLOOKUP(SUBSTITUTE(SUBSTITUTE(E$1,"standard",""),"|Float","")&amp;"인게임누적곱배수",ChapterTable!$S:$T,2,0)^C359
    +VLOOKUP(SUBSTITUTE(SUBSTITUTE(E$1,"standard",""),"|Float","")&amp;"인게임누적합배수",ChapterTable!$S:$T,2,0)*C359)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VLOOKUP(1,ChapterTable!$1:$1048576,MATCH("최종"&amp;SUBSTITUTE(SUBSTITUTE(F$1,"standard",""),"|Float",""),ChapterTable!$1:$1,0),0)*ChapterTable!$Q$17,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VLOOKUP($A359-ChapterTable!$Q$11,ChapterTable!$1:$1048576,MATCH("최종"&amp;SUBSTITUTE(SUBSTITUTE(F$1,"standard",""),"|Float",""),ChapterTable!$1:$1,0),0)*ChapterTable!$Q$14
    ),
  OFFSET(F359,-$B359+IF($L359,1,0),0)*
    (VLOOKUP(SUBSTITUTE(SUBSTITUTE(F$1,"standard",""),"|Float","")&amp;"인게임누적곱배수",ChapterTable!$S:$T,2,0)^D359
    +VLOOKUP(SUBSTITUTE(SUBSTITUTE(F$1,"standard",""),"|Float","")&amp;"인게임누적합배수",ChapterTable!$S:$T,2,0)*D359)
  )
  )
  )
)</f>
        <v>2050.3125</v>
      </c>
      <c r="G359" t="s">
        <v>76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9.8000000000000007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IF(OR($L360=TRUE,$A360=0,MOD($A360,ChapterTable!$S$20)&lt;&gt;0),
MAX(0,INT(($B360+ChapterTable!$Q$26+VLOOKUP(SUBSTITUTE(C$1,"성장단계","")&amp;"단계오프셋",ChapterTable!$S:$T,2,0))/ChapterTable!$Q$23)),
MAX(0,INT(($B360+ChapterTable!$S$26+VLOOKUP(SUBSTITUTE(C$1,"성장단계","")&amp;"보스단계오프셋",ChapterTable!$S:$T,2,0))/ChapterTable!$S$23)))</f>
        <v>1</v>
      </c>
      <c r="D360">
        <f>IF(OR($L360=TRUE,$A360=0,MOD($A360,ChapterTable!$S$20)&lt;&gt;0),
MAX(0,INT(($B360+ChapterTable!$Q$26+VLOOKUP(SUBSTITUTE(D$1,"성장단계","")&amp;"단계오프셋",ChapterTable!$S:$T,2,0))/ChapterTable!$Q$23)),
MAX(0,INT(($B360+ChapterTable!$S$26+VLOOKUP(SUBSTITUTE(D$1,"성장단계","")&amp;"보스단계오프셋",ChapterTable!$S:$T,2,0))/ChapterTable!$S$23)))</f>
        <v>1</v>
      </c>
      <c r="E360" s="1">
        <f ca="1">IF(AND($A360=0,$B360=1),
    VLOOKUP(1,ChapterTable!$1:$1048576,MATCH("최종"&amp;SUBSTITUTE(SUBSTITUTE(E$1,"standard",""),"|Float",""),ChapterTable!$1:$1,0),0)*ChapterTable!$Q$17,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VLOOKUP($A360-ChapterTable!$Q$11,ChapterTable!$1:$1048576,MATCH("최종"&amp;SUBSTITUTE(SUBSTITUTE(E$1,"standard",""),"|Float",""),ChapterTable!$1:$1,0),0)*ChapterTable!$Q$14
    ),
  OFFSET(E360,-$B360+IF($L360,1,0),0)*
    (VLOOKUP(SUBSTITUTE(SUBSTITUTE(E$1,"standard",""),"|Float","")&amp;"인게임누적곱배수",ChapterTable!$S:$T,2,0)^C360
    +VLOOKUP(SUBSTITUTE(SUBSTITUTE(E$1,"standard",""),"|Float","")&amp;"인게임누적합배수",ChapterTable!$S:$T,2,0)*C360)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VLOOKUP(1,ChapterTable!$1:$1048576,MATCH("최종"&amp;SUBSTITUTE(SUBSTITUTE(F$1,"standard",""),"|Float",""),ChapterTable!$1:$1,0),0)*ChapterTable!$Q$17,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VLOOKUP($A360-ChapterTable!$Q$11,ChapterTable!$1:$1048576,MATCH("최종"&amp;SUBSTITUTE(SUBSTITUTE(F$1,"standard",""),"|Float",""),ChapterTable!$1:$1,0),0)*ChapterTable!$Q$14
    ),
  OFFSET(F360,-$B360+IF($L360,1,0),0)*
    (VLOOKUP(SUBSTITUTE(SUBSTITUTE(F$1,"standard",""),"|Float","")&amp;"인게임누적곱배수",ChapterTable!$S:$T,2,0)^D360
    +VLOOKUP(SUBSTITUTE(SUBSTITUTE(F$1,"standard",""),"|Float","")&amp;"인게임누적합배수",ChapterTable!$S:$T,2,0)*D360)
  )
  )
  )
)</f>
        <v>2050.3125</v>
      </c>
      <c r="G360" t="s">
        <v>76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9.8000000000000007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IF(OR($L361=TRUE,$A361=0,MOD($A361,ChapterTable!$S$20)&lt;&gt;0),
MAX(0,INT(($B361+ChapterTable!$Q$26+VLOOKUP(SUBSTITUTE(C$1,"성장단계","")&amp;"단계오프셋",ChapterTable!$S:$T,2,0))/ChapterTable!$Q$23)),
MAX(0,INT(($B361+ChapterTable!$S$26+VLOOKUP(SUBSTITUTE(C$1,"성장단계","")&amp;"보스단계오프셋",ChapterTable!$S:$T,2,0))/ChapterTable!$S$23)))</f>
        <v>1</v>
      </c>
      <c r="D361">
        <f>IF(OR($L361=TRUE,$A361=0,MOD($A361,ChapterTable!$S$20)&lt;&gt;0),
MAX(0,INT(($B361+ChapterTable!$Q$26+VLOOKUP(SUBSTITUTE(D$1,"성장단계","")&amp;"단계오프셋",ChapterTable!$S:$T,2,0))/ChapterTable!$Q$23)),
MAX(0,INT(($B361+ChapterTable!$S$26+VLOOKUP(SUBSTITUTE(D$1,"성장단계","")&amp;"보스단계오프셋",ChapterTable!$S:$T,2,0))/ChapterTable!$S$23)))</f>
        <v>1</v>
      </c>
      <c r="E361" s="1">
        <f ca="1">IF(AND($A361=0,$B361=1),
    VLOOKUP(1,ChapterTable!$1:$1048576,MATCH("최종"&amp;SUBSTITUTE(SUBSTITUTE(E$1,"standard",""),"|Float",""),ChapterTable!$1:$1,0),0)*ChapterTable!$Q$17,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VLOOKUP($A361-ChapterTable!$Q$11,ChapterTable!$1:$1048576,MATCH("최종"&amp;SUBSTITUTE(SUBSTITUTE(E$1,"standard",""),"|Float",""),ChapterTable!$1:$1,0),0)*ChapterTable!$Q$14
    ),
  OFFSET(E361,-$B361+IF($L361,1,0),0)*
    (VLOOKUP(SUBSTITUTE(SUBSTITUTE(E$1,"standard",""),"|Float","")&amp;"인게임누적곱배수",ChapterTable!$S:$T,2,0)^C361
    +VLOOKUP(SUBSTITUTE(SUBSTITUTE(E$1,"standard",""),"|Float","")&amp;"인게임누적합배수",ChapterTable!$S:$T,2,0)*C361)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VLOOKUP(1,ChapterTable!$1:$1048576,MATCH("최종"&amp;SUBSTITUTE(SUBSTITUTE(F$1,"standard",""),"|Float",""),ChapterTable!$1:$1,0),0)*ChapterTable!$Q$17,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VLOOKUP($A361-ChapterTable!$Q$11,ChapterTable!$1:$1048576,MATCH("최종"&amp;SUBSTITUTE(SUBSTITUTE(F$1,"standard",""),"|Float",""),ChapterTable!$1:$1,0),0)*ChapterTable!$Q$14
    ),
  OFFSET(F361,-$B361+IF($L361,1,0),0)*
    (VLOOKUP(SUBSTITUTE(SUBSTITUTE(F$1,"standard",""),"|Float","")&amp;"인게임누적곱배수",ChapterTable!$S:$T,2,0)^D361
    +VLOOKUP(SUBSTITUTE(SUBSTITUTE(F$1,"standard",""),"|Float","")&amp;"인게임누적합배수",ChapterTable!$S:$T,2,0)*D361)
  )
  )
  )
)</f>
        <v>2050.3125</v>
      </c>
      <c r="G361" t="s">
        <v>76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9.8000000000000007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IF(OR($L362=TRUE,$A362=0,MOD($A362,ChapterTable!$S$20)&lt;&gt;0),
MAX(0,INT(($B362+ChapterTable!$Q$26+VLOOKUP(SUBSTITUTE(C$1,"성장단계","")&amp;"단계오프셋",ChapterTable!$S:$T,2,0))/ChapterTable!$Q$23)),
MAX(0,INT(($B362+ChapterTable!$S$26+VLOOKUP(SUBSTITUTE(C$1,"성장단계","")&amp;"보스단계오프셋",ChapterTable!$S:$T,2,0))/ChapterTable!$S$23)))</f>
        <v>2</v>
      </c>
      <c r="D362">
        <f>IF(OR($L362=TRUE,$A362=0,MOD($A362,ChapterTable!$S$20)&lt;&gt;0),
MAX(0,INT(($B362+ChapterTable!$Q$26+VLOOKUP(SUBSTITUTE(D$1,"성장단계","")&amp;"단계오프셋",ChapterTable!$S:$T,2,0))/ChapterTable!$Q$23)),
MAX(0,INT(($B362+ChapterTable!$S$26+VLOOKUP(SUBSTITUTE(D$1,"성장단계","")&amp;"보스단계오프셋",ChapterTable!$S:$T,2,0))/ChapterTable!$S$23)))</f>
        <v>1</v>
      </c>
      <c r="E362" s="1">
        <f ca="1">IF(AND($A362=0,$B362=1),
    VLOOKUP(1,ChapterTable!$1:$1048576,MATCH("최종"&amp;SUBSTITUTE(SUBSTITUTE(E$1,"standard",""),"|Float",""),ChapterTable!$1:$1,0),0)*ChapterTable!$Q$17,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VLOOKUP($A362-ChapterTable!$Q$11,ChapterTable!$1:$1048576,MATCH("최종"&amp;SUBSTITUTE(SUBSTITUTE(E$1,"standard",""),"|Float",""),ChapterTable!$1:$1,0),0)*ChapterTable!$Q$14
    ),
  OFFSET(E362,-$B362+IF($L362,1,0),0)*
    (VLOOKUP(SUBSTITUTE(SUBSTITUTE(E$1,"standard",""),"|Float","")&amp;"인게임누적곱배수",ChapterTable!$S:$T,2,0)^C362
    +VLOOKUP(SUBSTITUTE(SUBSTITUTE(E$1,"standard",""),"|Float","")&amp;"인게임누적합배수",ChapterTable!$S:$T,2,0)*C362)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VLOOKUP(1,ChapterTable!$1:$1048576,MATCH("최종"&amp;SUBSTITUTE(SUBSTITUTE(F$1,"standard",""),"|Float",""),ChapterTable!$1:$1,0),0)*ChapterTable!$Q$17,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VLOOKUP($A362-ChapterTable!$Q$11,ChapterTable!$1:$1048576,MATCH("최종"&amp;SUBSTITUTE(SUBSTITUTE(F$1,"standard",""),"|Float",""),ChapterTable!$1:$1,0),0)*ChapterTable!$Q$14
    ),
  OFFSET(F362,-$B362+IF($L362,1,0),0)*
    (VLOOKUP(SUBSTITUTE(SUBSTITUTE(F$1,"standard",""),"|Float","")&amp;"인게임누적곱배수",ChapterTable!$S:$T,2,0)^D362
    +VLOOKUP(SUBSTITUTE(SUBSTITUTE(F$1,"standard",""),"|Float","")&amp;"인게임누적합배수",ChapterTable!$S:$T,2,0)*D362)
  )
  )
  )
)</f>
        <v>2050.3125</v>
      </c>
      <c r="G362" t="s">
        <v>76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9.8000000000000007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IF(OR($L363=TRUE,$A363=0,MOD($A363,ChapterTable!$S$20)&lt;&gt;0),
MAX(0,INT(($B363+ChapterTable!$Q$26+VLOOKUP(SUBSTITUTE(C$1,"성장단계","")&amp;"단계오프셋",ChapterTable!$S:$T,2,0))/ChapterTable!$Q$23)),
MAX(0,INT(($B363+ChapterTable!$S$26+VLOOKUP(SUBSTITUTE(C$1,"성장단계","")&amp;"보스단계오프셋",ChapterTable!$S:$T,2,0))/ChapterTable!$S$23)))</f>
        <v>2</v>
      </c>
      <c r="D363">
        <f>IF(OR($L363=TRUE,$A363=0,MOD($A363,ChapterTable!$S$20)&lt;&gt;0),
MAX(0,INT(($B363+ChapterTable!$Q$26+VLOOKUP(SUBSTITUTE(D$1,"성장단계","")&amp;"단계오프셋",ChapterTable!$S:$T,2,0))/ChapterTable!$Q$23)),
MAX(0,INT(($B363+ChapterTable!$S$26+VLOOKUP(SUBSTITUTE(D$1,"성장단계","")&amp;"보스단계오프셋",ChapterTable!$S:$T,2,0))/ChapterTable!$S$23)))</f>
        <v>1</v>
      </c>
      <c r="E363" s="1">
        <f ca="1">IF(AND($A363=0,$B363=1),
    VLOOKUP(1,ChapterTable!$1:$1048576,MATCH("최종"&amp;SUBSTITUTE(SUBSTITUTE(E$1,"standard",""),"|Float",""),ChapterTable!$1:$1,0),0)*ChapterTable!$Q$17,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VLOOKUP($A363-ChapterTable!$Q$11,ChapterTable!$1:$1048576,MATCH("최종"&amp;SUBSTITUTE(SUBSTITUTE(E$1,"standard",""),"|Float",""),ChapterTable!$1:$1,0),0)*ChapterTable!$Q$14
    ),
  OFFSET(E363,-$B363+IF($L363,1,0),0)*
    (VLOOKUP(SUBSTITUTE(SUBSTITUTE(E$1,"standard",""),"|Float","")&amp;"인게임누적곱배수",ChapterTable!$S:$T,2,0)^C363
    +VLOOKUP(SUBSTITUTE(SUBSTITUTE(E$1,"standard",""),"|Float","")&amp;"인게임누적합배수",ChapterTable!$S:$T,2,0)*C363)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VLOOKUP(1,ChapterTable!$1:$1048576,MATCH("최종"&amp;SUBSTITUTE(SUBSTITUTE(F$1,"standard",""),"|Float",""),ChapterTable!$1:$1,0),0)*ChapterTable!$Q$17,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VLOOKUP($A363-ChapterTable!$Q$11,ChapterTable!$1:$1048576,MATCH("최종"&amp;SUBSTITUTE(SUBSTITUTE(F$1,"standard",""),"|Float",""),ChapterTable!$1:$1,0),0)*ChapterTable!$Q$14
    ),
  OFFSET(F363,-$B363+IF($L363,1,0),0)*
    (VLOOKUP(SUBSTITUTE(SUBSTITUTE(F$1,"standard",""),"|Float","")&amp;"인게임누적곱배수",ChapterTable!$S:$T,2,0)^D363
    +VLOOKUP(SUBSTITUTE(SUBSTITUTE(F$1,"standard",""),"|Float","")&amp;"인게임누적합배수",ChapterTable!$S:$T,2,0)*D363)
  )
  )
  )
)</f>
        <v>2050.3125</v>
      </c>
      <c r="G363" t="s">
        <v>76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9.8000000000000007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IF(OR($L364=TRUE,$A364=0,MOD($A364,ChapterTable!$S$20)&lt;&gt;0),
MAX(0,INT(($B364+ChapterTable!$Q$26+VLOOKUP(SUBSTITUTE(C$1,"성장단계","")&amp;"단계오프셋",ChapterTable!$S:$T,2,0))/ChapterTable!$Q$23)),
MAX(0,INT(($B364+ChapterTable!$S$26+VLOOKUP(SUBSTITUTE(C$1,"성장단계","")&amp;"보스단계오프셋",ChapterTable!$S:$T,2,0))/ChapterTable!$S$23)))</f>
        <v>2</v>
      </c>
      <c r="D364">
        <f>IF(OR($L364=TRUE,$A364=0,MOD($A364,ChapterTable!$S$20)&lt;&gt;0),
MAX(0,INT(($B364+ChapterTable!$Q$26+VLOOKUP(SUBSTITUTE(D$1,"성장단계","")&amp;"단계오프셋",ChapterTable!$S:$T,2,0))/ChapterTable!$Q$23)),
MAX(0,INT(($B364+ChapterTable!$S$26+VLOOKUP(SUBSTITUTE(D$1,"성장단계","")&amp;"보스단계오프셋",ChapterTable!$S:$T,2,0))/ChapterTable!$S$23)))</f>
        <v>1</v>
      </c>
      <c r="E364" s="1">
        <f ca="1">IF(AND($A364=0,$B364=1),
    VLOOKUP(1,ChapterTable!$1:$1048576,MATCH("최종"&amp;SUBSTITUTE(SUBSTITUTE(E$1,"standard",""),"|Float",""),ChapterTable!$1:$1,0),0)*ChapterTable!$Q$17,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VLOOKUP($A364-ChapterTable!$Q$11,ChapterTable!$1:$1048576,MATCH("최종"&amp;SUBSTITUTE(SUBSTITUTE(E$1,"standard",""),"|Float",""),ChapterTable!$1:$1,0),0)*ChapterTable!$Q$14
    ),
  OFFSET(E364,-$B364+IF($L364,1,0),0)*
    (VLOOKUP(SUBSTITUTE(SUBSTITUTE(E$1,"standard",""),"|Float","")&amp;"인게임누적곱배수",ChapterTable!$S:$T,2,0)^C364
    +VLOOKUP(SUBSTITUTE(SUBSTITUTE(E$1,"standard",""),"|Float","")&amp;"인게임누적합배수",ChapterTable!$S:$T,2,0)*C364)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VLOOKUP(1,ChapterTable!$1:$1048576,MATCH("최종"&amp;SUBSTITUTE(SUBSTITUTE(F$1,"standard",""),"|Float",""),ChapterTable!$1:$1,0),0)*ChapterTable!$Q$17,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VLOOKUP($A364-ChapterTable!$Q$11,ChapterTable!$1:$1048576,MATCH("최종"&amp;SUBSTITUTE(SUBSTITUTE(F$1,"standard",""),"|Float",""),ChapterTable!$1:$1,0),0)*ChapterTable!$Q$14
    ),
  OFFSET(F364,-$B364+IF($L364,1,0),0)*
    (VLOOKUP(SUBSTITUTE(SUBSTITUTE(F$1,"standard",""),"|Float","")&amp;"인게임누적곱배수",ChapterTable!$S:$T,2,0)^D364
    +VLOOKUP(SUBSTITUTE(SUBSTITUTE(F$1,"standard",""),"|Float","")&amp;"인게임누적합배수",ChapterTable!$S:$T,2,0)*D364)
  )
  )
  )
)</f>
        <v>2050.3125</v>
      </c>
      <c r="G364" t="s">
        <v>76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9.8000000000000007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IF(OR($L365=TRUE,$A365=0,MOD($A365,ChapterTable!$S$20)&lt;&gt;0),
MAX(0,INT(($B365+ChapterTable!$Q$26+VLOOKUP(SUBSTITUTE(C$1,"성장단계","")&amp;"단계오프셋",ChapterTable!$S:$T,2,0))/ChapterTable!$Q$23)),
MAX(0,INT(($B365+ChapterTable!$S$26+VLOOKUP(SUBSTITUTE(C$1,"성장단계","")&amp;"보스단계오프셋",ChapterTable!$S:$T,2,0))/ChapterTable!$S$23)))</f>
        <v>2</v>
      </c>
      <c r="D365">
        <f>IF(OR($L365=TRUE,$A365=0,MOD($A365,ChapterTable!$S$20)&lt;&gt;0),
MAX(0,INT(($B365+ChapterTable!$Q$26+VLOOKUP(SUBSTITUTE(D$1,"성장단계","")&amp;"단계오프셋",ChapterTable!$S:$T,2,0))/ChapterTable!$Q$23)),
MAX(0,INT(($B365+ChapterTable!$S$26+VLOOKUP(SUBSTITUTE(D$1,"성장단계","")&amp;"보스단계오프셋",ChapterTable!$S:$T,2,0))/ChapterTable!$S$23)))</f>
        <v>1</v>
      </c>
      <c r="E365" s="1">
        <f ca="1">IF(AND($A365=0,$B365=1),
    VLOOKUP(1,ChapterTable!$1:$1048576,MATCH("최종"&amp;SUBSTITUTE(SUBSTITUTE(E$1,"standard",""),"|Float",""),ChapterTable!$1:$1,0),0)*ChapterTable!$Q$17,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VLOOKUP($A365-ChapterTable!$Q$11,ChapterTable!$1:$1048576,MATCH("최종"&amp;SUBSTITUTE(SUBSTITUTE(E$1,"standard",""),"|Float",""),ChapterTable!$1:$1,0),0)*ChapterTable!$Q$14
    ),
  OFFSET(E365,-$B365+IF($L365,1,0),0)*
    (VLOOKUP(SUBSTITUTE(SUBSTITUTE(E$1,"standard",""),"|Float","")&amp;"인게임누적곱배수",ChapterTable!$S:$T,2,0)^C365
    +VLOOKUP(SUBSTITUTE(SUBSTITUTE(E$1,"standard",""),"|Float","")&amp;"인게임누적합배수",ChapterTable!$S:$T,2,0)*C365)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VLOOKUP(1,ChapterTable!$1:$1048576,MATCH("최종"&amp;SUBSTITUTE(SUBSTITUTE(F$1,"standard",""),"|Float",""),ChapterTable!$1:$1,0),0)*ChapterTable!$Q$17,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VLOOKUP($A365-ChapterTable!$Q$11,ChapterTable!$1:$1048576,MATCH("최종"&amp;SUBSTITUTE(SUBSTITUTE(F$1,"standard",""),"|Float",""),ChapterTable!$1:$1,0),0)*ChapterTable!$Q$14
    ),
  OFFSET(F365,-$B365+IF($L365,1,0),0)*
    (VLOOKUP(SUBSTITUTE(SUBSTITUTE(F$1,"standard",""),"|Float","")&amp;"인게임누적곱배수",ChapterTable!$S:$T,2,0)^D365
    +VLOOKUP(SUBSTITUTE(SUBSTITUTE(F$1,"standard",""),"|Float","")&amp;"인게임누적합배수",ChapterTable!$S:$T,2,0)*D365)
  )
  )
  )
)</f>
        <v>2050.3125</v>
      </c>
      <c r="G365" t="s">
        <v>76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9.8000000000000007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IF(OR($L366=TRUE,$A366=0,MOD($A366,ChapterTable!$S$20)&lt;&gt;0),
MAX(0,INT(($B366+ChapterTable!$Q$26+VLOOKUP(SUBSTITUTE(C$1,"성장단계","")&amp;"단계오프셋",ChapterTable!$S:$T,2,0))/ChapterTable!$Q$23)),
MAX(0,INT(($B366+ChapterTable!$S$26+VLOOKUP(SUBSTITUTE(C$1,"성장단계","")&amp;"보스단계오프셋",ChapterTable!$S:$T,2,0))/ChapterTable!$S$23)))</f>
        <v>2</v>
      </c>
      <c r="D366">
        <f>IF(OR($L366=TRUE,$A366=0,MOD($A366,ChapterTable!$S$20)&lt;&gt;0),
MAX(0,INT(($B366+ChapterTable!$Q$26+VLOOKUP(SUBSTITUTE(D$1,"성장단계","")&amp;"단계오프셋",ChapterTable!$S:$T,2,0))/ChapterTable!$Q$23)),
MAX(0,INT(($B366+ChapterTable!$S$26+VLOOKUP(SUBSTITUTE(D$1,"성장단계","")&amp;"보스단계오프셋",ChapterTable!$S:$T,2,0))/ChapterTable!$S$23)))</f>
        <v>1</v>
      </c>
      <c r="E366" s="1">
        <f ca="1">IF(AND($A366=0,$B366=1),
    VLOOKUP(1,ChapterTable!$1:$1048576,MATCH("최종"&amp;SUBSTITUTE(SUBSTITUTE(E$1,"standard",""),"|Float",""),ChapterTable!$1:$1,0),0)*ChapterTable!$Q$17,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VLOOKUP($A366-ChapterTable!$Q$11,ChapterTable!$1:$1048576,MATCH("최종"&amp;SUBSTITUTE(SUBSTITUTE(E$1,"standard",""),"|Float",""),ChapterTable!$1:$1,0),0)*ChapterTable!$Q$14
    ),
  OFFSET(E366,-$B366+IF($L366,1,0),0)*
    (VLOOKUP(SUBSTITUTE(SUBSTITUTE(E$1,"standard",""),"|Float","")&amp;"인게임누적곱배수",ChapterTable!$S:$T,2,0)^C366
    +VLOOKUP(SUBSTITUTE(SUBSTITUTE(E$1,"standard",""),"|Float","")&amp;"인게임누적합배수",ChapterTable!$S:$T,2,0)*C366)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VLOOKUP(1,ChapterTable!$1:$1048576,MATCH("최종"&amp;SUBSTITUTE(SUBSTITUTE(F$1,"standard",""),"|Float",""),ChapterTable!$1:$1,0),0)*ChapterTable!$Q$17,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VLOOKUP($A366-ChapterTable!$Q$11,ChapterTable!$1:$1048576,MATCH("최종"&amp;SUBSTITUTE(SUBSTITUTE(F$1,"standard",""),"|Float",""),ChapterTable!$1:$1,0),0)*ChapterTable!$Q$14
    ),
  OFFSET(F366,-$B366+IF($L366,1,0),0)*
    (VLOOKUP(SUBSTITUTE(SUBSTITUTE(F$1,"standard",""),"|Float","")&amp;"인게임누적곱배수",ChapterTable!$S:$T,2,0)^D366
    +VLOOKUP(SUBSTITUTE(SUBSTITUTE(F$1,"standard",""),"|Float","")&amp;"인게임누적합배수",ChapterTable!$S:$T,2,0)*D366)
  )
  )
  )
)</f>
        <v>2050.3125</v>
      </c>
      <c r="G366" t="s">
        <v>76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9.8000000000000007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IF(OR($L367=TRUE,$A367=0,MOD($A367,ChapterTable!$S$20)&lt;&gt;0),
MAX(0,INT(($B367+ChapterTable!$Q$26+VLOOKUP(SUBSTITUTE(C$1,"성장단계","")&amp;"단계오프셋",ChapterTable!$S:$T,2,0))/ChapterTable!$Q$23)),
MAX(0,INT(($B367+ChapterTable!$S$26+VLOOKUP(SUBSTITUTE(C$1,"성장단계","")&amp;"보스단계오프셋",ChapterTable!$S:$T,2,0))/ChapterTable!$S$23)))</f>
        <v>2</v>
      </c>
      <c r="D367">
        <f>IF(OR($L367=TRUE,$A367=0,MOD($A367,ChapterTable!$S$20)&lt;&gt;0),
MAX(0,INT(($B367+ChapterTable!$Q$26+VLOOKUP(SUBSTITUTE(D$1,"성장단계","")&amp;"단계오프셋",ChapterTable!$S:$T,2,0))/ChapterTable!$Q$23)),
MAX(0,INT(($B367+ChapterTable!$S$26+VLOOKUP(SUBSTITUTE(D$1,"성장단계","")&amp;"보스단계오프셋",ChapterTable!$S:$T,2,0))/ChapterTable!$S$23)))</f>
        <v>2</v>
      </c>
      <c r="E367" s="1">
        <f ca="1">IF(AND($A367=0,$B367=1),
    VLOOKUP(1,ChapterTable!$1:$1048576,MATCH("최종"&amp;SUBSTITUTE(SUBSTITUTE(E$1,"standard",""),"|Float",""),ChapterTable!$1:$1,0),0)*ChapterTable!$Q$17,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VLOOKUP($A367-ChapterTable!$Q$11,ChapterTable!$1:$1048576,MATCH("최종"&amp;SUBSTITUTE(SUBSTITUTE(E$1,"standard",""),"|Float",""),ChapterTable!$1:$1,0),0)*ChapterTable!$Q$14
    ),
  OFFSET(E367,-$B367+IF($L367,1,0),0)*
    (VLOOKUP(SUBSTITUTE(SUBSTITUTE(E$1,"standard",""),"|Float","")&amp;"인게임누적곱배수",ChapterTable!$S:$T,2,0)^C367
    +VLOOKUP(SUBSTITUTE(SUBSTITUTE(E$1,"standard",""),"|Float","")&amp;"인게임누적합배수",ChapterTable!$S:$T,2,0)*C367)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VLOOKUP(1,ChapterTable!$1:$1048576,MATCH("최종"&amp;SUBSTITUTE(SUBSTITUTE(F$1,"standard",""),"|Float",""),ChapterTable!$1:$1,0),0)*ChapterTable!$Q$17,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VLOOKUP($A367-ChapterTable!$Q$11,ChapterTable!$1:$1048576,MATCH("최종"&amp;SUBSTITUTE(SUBSTITUTE(F$1,"standard",""),"|Float",""),ChapterTable!$1:$1,0),0)*ChapterTable!$Q$14
    ),
  OFFSET(F367,-$B367+IF($L367,1,0),0)*
    (VLOOKUP(SUBSTITUTE(SUBSTITUTE(F$1,"standard",""),"|Float","")&amp;"인게임누적곱배수",ChapterTable!$S:$T,2,0)^D367
    +VLOOKUP(SUBSTITUTE(SUBSTITUTE(F$1,"standard",""),"|Float","")&amp;"인게임누적합배수",ChapterTable!$S:$T,2,0)*D367)
  )
  )
  )
)</f>
        <v>2392.03125</v>
      </c>
      <c r="G367" t="s">
        <v>76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9.8000000000000007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IF(OR($L368=TRUE,$A368=0,MOD($A368,ChapterTable!$S$20)&lt;&gt;0),
MAX(0,INT(($B368+ChapterTable!$Q$26+VLOOKUP(SUBSTITUTE(C$1,"성장단계","")&amp;"단계오프셋",ChapterTable!$S:$T,2,0))/ChapterTable!$Q$23)),
MAX(0,INT(($B368+ChapterTable!$S$26+VLOOKUP(SUBSTITUTE(C$1,"성장단계","")&amp;"보스단계오프셋",ChapterTable!$S:$T,2,0))/ChapterTable!$S$23)))</f>
        <v>2</v>
      </c>
      <c r="D368">
        <f>IF(OR($L368=TRUE,$A368=0,MOD($A368,ChapterTable!$S$20)&lt;&gt;0),
MAX(0,INT(($B368+ChapterTable!$Q$26+VLOOKUP(SUBSTITUTE(D$1,"성장단계","")&amp;"단계오프셋",ChapterTable!$S:$T,2,0))/ChapterTable!$Q$23)),
MAX(0,INT(($B368+ChapterTable!$S$26+VLOOKUP(SUBSTITUTE(D$1,"성장단계","")&amp;"보스단계오프셋",ChapterTable!$S:$T,2,0))/ChapterTable!$S$23)))</f>
        <v>2</v>
      </c>
      <c r="E368" s="1">
        <f ca="1">IF(AND($A368=0,$B368=1),
    VLOOKUP(1,ChapterTable!$1:$1048576,MATCH("최종"&amp;SUBSTITUTE(SUBSTITUTE(E$1,"standard",""),"|Float",""),ChapterTable!$1:$1,0),0)*ChapterTable!$Q$17,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VLOOKUP($A368-ChapterTable!$Q$11,ChapterTable!$1:$1048576,MATCH("최종"&amp;SUBSTITUTE(SUBSTITUTE(E$1,"standard",""),"|Float",""),ChapterTable!$1:$1,0),0)*ChapterTable!$Q$14
    ),
  OFFSET(E368,-$B368+IF($L368,1,0),0)*
    (VLOOKUP(SUBSTITUTE(SUBSTITUTE(E$1,"standard",""),"|Float","")&amp;"인게임누적곱배수",ChapterTable!$S:$T,2,0)^C368
    +VLOOKUP(SUBSTITUTE(SUBSTITUTE(E$1,"standard",""),"|Float","")&amp;"인게임누적합배수",ChapterTable!$S:$T,2,0)*C368)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VLOOKUP(1,ChapterTable!$1:$1048576,MATCH("최종"&amp;SUBSTITUTE(SUBSTITUTE(F$1,"standard",""),"|Float",""),ChapterTable!$1:$1,0),0)*ChapterTable!$Q$17,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VLOOKUP($A368-ChapterTable!$Q$11,ChapterTable!$1:$1048576,MATCH("최종"&amp;SUBSTITUTE(SUBSTITUTE(F$1,"standard",""),"|Float",""),ChapterTable!$1:$1,0),0)*ChapterTable!$Q$14
    ),
  OFFSET(F368,-$B368+IF($L368,1,0),0)*
    (VLOOKUP(SUBSTITUTE(SUBSTITUTE(F$1,"standard",""),"|Float","")&amp;"인게임누적곱배수",ChapterTable!$S:$T,2,0)^D368
    +VLOOKUP(SUBSTITUTE(SUBSTITUTE(F$1,"standard",""),"|Float","")&amp;"인게임누적합배수",ChapterTable!$S:$T,2,0)*D368)
  )
  )
  )
)</f>
        <v>2392.03125</v>
      </c>
      <c r="G368" t="s">
        <v>76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9.8000000000000007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IF(OR($L369=TRUE,$A369=0,MOD($A369,ChapterTable!$S$20)&lt;&gt;0),
MAX(0,INT(($B369+ChapterTable!$Q$26+VLOOKUP(SUBSTITUTE(C$1,"성장단계","")&amp;"단계오프셋",ChapterTable!$S:$T,2,0))/ChapterTable!$Q$23)),
MAX(0,INT(($B369+ChapterTable!$S$26+VLOOKUP(SUBSTITUTE(C$1,"성장단계","")&amp;"보스단계오프셋",ChapterTable!$S:$T,2,0))/ChapterTable!$S$23)))</f>
        <v>2</v>
      </c>
      <c r="D369">
        <f>IF(OR($L369=TRUE,$A369=0,MOD($A369,ChapterTable!$S$20)&lt;&gt;0),
MAX(0,INT(($B369+ChapterTable!$Q$26+VLOOKUP(SUBSTITUTE(D$1,"성장단계","")&amp;"단계오프셋",ChapterTable!$S:$T,2,0))/ChapterTable!$Q$23)),
MAX(0,INT(($B369+ChapterTable!$S$26+VLOOKUP(SUBSTITUTE(D$1,"성장단계","")&amp;"보스단계오프셋",ChapterTable!$S:$T,2,0))/ChapterTable!$S$23)))</f>
        <v>2</v>
      </c>
      <c r="E369" s="1">
        <f ca="1">IF(AND($A369=0,$B369=1),
    VLOOKUP(1,ChapterTable!$1:$1048576,MATCH("최종"&amp;SUBSTITUTE(SUBSTITUTE(E$1,"standard",""),"|Float",""),ChapterTable!$1:$1,0),0)*ChapterTable!$Q$17,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VLOOKUP($A369-ChapterTable!$Q$11,ChapterTable!$1:$1048576,MATCH("최종"&amp;SUBSTITUTE(SUBSTITUTE(E$1,"standard",""),"|Float",""),ChapterTable!$1:$1,0),0)*ChapterTable!$Q$14
    ),
  OFFSET(E369,-$B369+IF($L369,1,0),0)*
    (VLOOKUP(SUBSTITUTE(SUBSTITUTE(E$1,"standard",""),"|Float","")&amp;"인게임누적곱배수",ChapterTable!$S:$T,2,0)^C369
    +VLOOKUP(SUBSTITUTE(SUBSTITUTE(E$1,"standard",""),"|Float","")&amp;"인게임누적합배수",ChapterTable!$S:$T,2,0)*C369)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VLOOKUP(1,ChapterTable!$1:$1048576,MATCH("최종"&amp;SUBSTITUTE(SUBSTITUTE(F$1,"standard",""),"|Float",""),ChapterTable!$1:$1,0),0)*ChapterTable!$Q$17,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VLOOKUP($A369-ChapterTable!$Q$11,ChapterTable!$1:$1048576,MATCH("최종"&amp;SUBSTITUTE(SUBSTITUTE(F$1,"standard",""),"|Float",""),ChapterTable!$1:$1,0),0)*ChapterTable!$Q$14
    ),
  OFFSET(F369,-$B369+IF($L369,1,0),0)*
    (VLOOKUP(SUBSTITUTE(SUBSTITUTE(F$1,"standard",""),"|Float","")&amp;"인게임누적곱배수",ChapterTable!$S:$T,2,0)^D369
    +VLOOKUP(SUBSTITUTE(SUBSTITUTE(F$1,"standard",""),"|Float","")&amp;"인게임누적합배수",ChapterTable!$S:$T,2,0)*D369)
  )
  )
  )
)</f>
        <v>2392.03125</v>
      </c>
      <c r="G369" t="s">
        <v>76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9.8000000000000007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IF(OR($L370=TRUE,$A370=0,MOD($A370,ChapterTable!$S$20)&lt;&gt;0),
MAX(0,INT(($B370+ChapterTable!$Q$26+VLOOKUP(SUBSTITUTE(C$1,"성장단계","")&amp;"단계오프셋",ChapterTable!$S:$T,2,0))/ChapterTable!$Q$23)),
MAX(0,INT(($B370+ChapterTable!$S$26+VLOOKUP(SUBSTITUTE(C$1,"성장단계","")&amp;"보스단계오프셋",ChapterTable!$S:$T,2,0))/ChapterTable!$S$23)))</f>
        <v>2</v>
      </c>
      <c r="D370">
        <f>IF(OR($L370=TRUE,$A370=0,MOD($A370,ChapterTable!$S$20)&lt;&gt;0),
MAX(0,INT(($B370+ChapterTable!$Q$26+VLOOKUP(SUBSTITUTE(D$1,"성장단계","")&amp;"단계오프셋",ChapterTable!$S:$T,2,0))/ChapterTable!$Q$23)),
MAX(0,INT(($B370+ChapterTable!$S$26+VLOOKUP(SUBSTITUTE(D$1,"성장단계","")&amp;"보스단계오프셋",ChapterTable!$S:$T,2,0))/ChapterTable!$S$23)))</f>
        <v>2</v>
      </c>
      <c r="E370" s="1">
        <f ca="1">IF(AND($A370=0,$B370=1),
    VLOOKUP(1,ChapterTable!$1:$1048576,MATCH("최종"&amp;SUBSTITUTE(SUBSTITUTE(E$1,"standard",""),"|Float",""),ChapterTable!$1:$1,0),0)*ChapterTable!$Q$17,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VLOOKUP($A370-ChapterTable!$Q$11,ChapterTable!$1:$1048576,MATCH("최종"&amp;SUBSTITUTE(SUBSTITUTE(E$1,"standard",""),"|Float",""),ChapterTable!$1:$1,0),0)*ChapterTable!$Q$14
    ),
  OFFSET(E370,-$B370+IF($L370,1,0),0)*
    (VLOOKUP(SUBSTITUTE(SUBSTITUTE(E$1,"standard",""),"|Float","")&amp;"인게임누적곱배수",ChapterTable!$S:$T,2,0)^C370
    +VLOOKUP(SUBSTITUTE(SUBSTITUTE(E$1,"standard",""),"|Float","")&amp;"인게임누적합배수",ChapterTable!$S:$T,2,0)*C370)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VLOOKUP(1,ChapterTable!$1:$1048576,MATCH("최종"&amp;SUBSTITUTE(SUBSTITUTE(F$1,"standard",""),"|Float",""),ChapterTable!$1:$1,0),0)*ChapterTable!$Q$17,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VLOOKUP($A370-ChapterTable!$Q$11,ChapterTable!$1:$1048576,MATCH("최종"&amp;SUBSTITUTE(SUBSTITUTE(F$1,"standard",""),"|Float",""),ChapterTable!$1:$1,0),0)*ChapterTable!$Q$14
    ),
  OFFSET(F370,-$B370+IF($L370,1,0),0)*
    (VLOOKUP(SUBSTITUTE(SUBSTITUTE(F$1,"standard",""),"|Float","")&amp;"인게임누적곱배수",ChapterTable!$S:$T,2,0)^D370
    +VLOOKUP(SUBSTITUTE(SUBSTITUTE(F$1,"standard",""),"|Float","")&amp;"인게임누적합배수",ChapterTable!$S:$T,2,0)*D370)
  )
  )
  )
)</f>
        <v>2392.03125</v>
      </c>
      <c r="G370" t="s">
        <v>76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9.8000000000000007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IF(OR($L371=TRUE,$A371=0,MOD($A371,ChapterTable!$S$20)&lt;&gt;0),
MAX(0,INT(($B371+ChapterTable!$Q$26+VLOOKUP(SUBSTITUTE(C$1,"성장단계","")&amp;"단계오프셋",ChapterTable!$S:$T,2,0))/ChapterTable!$Q$23)),
MAX(0,INT(($B371+ChapterTable!$S$26+VLOOKUP(SUBSTITUTE(C$1,"성장단계","")&amp;"보스단계오프셋",ChapterTable!$S:$T,2,0))/ChapterTable!$S$23)))</f>
        <v>2</v>
      </c>
      <c r="D371">
        <f>IF(OR($L371=TRUE,$A371=0,MOD($A371,ChapterTable!$S$20)&lt;&gt;0),
MAX(0,INT(($B371+ChapterTable!$Q$26+VLOOKUP(SUBSTITUTE(D$1,"성장단계","")&amp;"단계오프셋",ChapterTable!$S:$T,2,0))/ChapterTable!$Q$23)),
MAX(0,INT(($B371+ChapterTable!$S$26+VLOOKUP(SUBSTITUTE(D$1,"성장단계","")&amp;"보스단계오프셋",ChapterTable!$S:$T,2,0))/ChapterTable!$S$23)))</f>
        <v>2</v>
      </c>
      <c r="E371" s="1">
        <f ca="1">IF(AND($A371=0,$B371=1),
    VLOOKUP(1,ChapterTable!$1:$1048576,MATCH("최종"&amp;SUBSTITUTE(SUBSTITUTE(E$1,"standard",""),"|Float",""),ChapterTable!$1:$1,0),0)*ChapterTable!$Q$17,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VLOOKUP($A371-ChapterTable!$Q$11,ChapterTable!$1:$1048576,MATCH("최종"&amp;SUBSTITUTE(SUBSTITUTE(E$1,"standard",""),"|Float",""),ChapterTable!$1:$1,0),0)*ChapterTable!$Q$14
    ),
  OFFSET(E371,-$B371+IF($L371,1,0),0)*
    (VLOOKUP(SUBSTITUTE(SUBSTITUTE(E$1,"standard",""),"|Float","")&amp;"인게임누적곱배수",ChapterTable!$S:$T,2,0)^C371
    +VLOOKUP(SUBSTITUTE(SUBSTITUTE(E$1,"standard",""),"|Float","")&amp;"인게임누적합배수",ChapterTable!$S:$T,2,0)*C371)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VLOOKUP(1,ChapterTable!$1:$1048576,MATCH("최종"&amp;SUBSTITUTE(SUBSTITUTE(F$1,"standard",""),"|Float",""),ChapterTable!$1:$1,0),0)*ChapterTable!$Q$17,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VLOOKUP($A371-ChapterTable!$Q$11,ChapterTable!$1:$1048576,MATCH("최종"&amp;SUBSTITUTE(SUBSTITUTE(F$1,"standard",""),"|Float",""),ChapterTable!$1:$1,0),0)*ChapterTable!$Q$14
    ),
  OFFSET(F371,-$B371+IF($L371,1,0),0)*
    (VLOOKUP(SUBSTITUTE(SUBSTITUTE(F$1,"standard",""),"|Float","")&amp;"인게임누적곱배수",ChapterTable!$S:$T,2,0)^D371
    +VLOOKUP(SUBSTITUTE(SUBSTITUTE(F$1,"standard",""),"|Float","")&amp;"인게임누적합배수",ChapterTable!$S:$T,2,0)*D371)
  )
  )
  )
)</f>
        <v>2392.03125</v>
      </c>
      <c r="G371" t="s">
        <v>76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9.8000000000000007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IF(OR($L372=TRUE,$A372=0,MOD($A372,ChapterTable!$S$20)&lt;&gt;0),
MAX(0,INT(($B372+ChapterTable!$Q$26+VLOOKUP(SUBSTITUTE(C$1,"성장단계","")&amp;"단계오프셋",ChapterTable!$S:$T,2,0))/ChapterTable!$Q$23)),
MAX(0,INT(($B372+ChapterTable!$S$26+VLOOKUP(SUBSTITUTE(C$1,"성장단계","")&amp;"보스단계오프셋",ChapterTable!$S:$T,2,0))/ChapterTable!$S$23)))</f>
        <v>3</v>
      </c>
      <c r="D372">
        <f>IF(OR($L372=TRUE,$A372=0,MOD($A372,ChapterTable!$S$20)&lt;&gt;0),
MAX(0,INT(($B372+ChapterTable!$Q$26+VLOOKUP(SUBSTITUTE(D$1,"성장단계","")&amp;"단계오프셋",ChapterTable!$S:$T,2,0))/ChapterTable!$Q$23)),
MAX(0,INT(($B372+ChapterTable!$S$26+VLOOKUP(SUBSTITUTE(D$1,"성장단계","")&amp;"보스단계오프셋",ChapterTable!$S:$T,2,0))/ChapterTable!$S$23)))</f>
        <v>2</v>
      </c>
      <c r="E372" s="1">
        <f ca="1">IF(AND($A372=0,$B372=1),
    VLOOKUP(1,ChapterTable!$1:$1048576,MATCH("최종"&amp;SUBSTITUTE(SUBSTITUTE(E$1,"standard",""),"|Float",""),ChapterTable!$1:$1,0),0)*ChapterTable!$Q$17,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VLOOKUP($A372-ChapterTable!$Q$11,ChapterTable!$1:$1048576,MATCH("최종"&amp;SUBSTITUTE(SUBSTITUTE(E$1,"standard",""),"|Float",""),ChapterTable!$1:$1,0),0)*ChapterTable!$Q$14
    ),
  OFFSET(E372,-$B372+IF($L372,1,0),0)*
    (VLOOKUP(SUBSTITUTE(SUBSTITUTE(E$1,"standard",""),"|Float","")&amp;"인게임누적곱배수",ChapterTable!$S:$T,2,0)^C372
    +VLOOKUP(SUBSTITUTE(SUBSTITUTE(E$1,"standard",""),"|Float","")&amp;"인게임누적합배수",ChapterTable!$S:$T,2,0)*C372)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VLOOKUP(1,ChapterTable!$1:$1048576,MATCH("최종"&amp;SUBSTITUTE(SUBSTITUTE(F$1,"standard",""),"|Float",""),ChapterTable!$1:$1,0),0)*ChapterTable!$Q$17,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VLOOKUP($A372-ChapterTable!$Q$11,ChapterTable!$1:$1048576,MATCH("최종"&amp;SUBSTITUTE(SUBSTITUTE(F$1,"standard",""),"|Float",""),ChapterTable!$1:$1,0),0)*ChapterTable!$Q$14
    ),
  OFFSET(F372,-$B372+IF($L372,1,0),0)*
    (VLOOKUP(SUBSTITUTE(SUBSTITUTE(F$1,"standard",""),"|Float","")&amp;"인게임누적곱배수",ChapterTable!$S:$T,2,0)^D372
    +VLOOKUP(SUBSTITUTE(SUBSTITUTE(F$1,"standard",""),"|Float","")&amp;"인게임누적합배수",ChapterTable!$S:$T,2,0)*D372)
  )
  )
  )
)</f>
        <v>2392.03125</v>
      </c>
      <c r="G372" t="s">
        <v>76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9.8000000000000007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IF(OR($L373=TRUE,$A373=0,MOD($A373,ChapterTable!$S$20)&lt;&gt;0),
MAX(0,INT(($B373+ChapterTable!$Q$26+VLOOKUP(SUBSTITUTE(C$1,"성장단계","")&amp;"단계오프셋",ChapterTable!$S:$T,2,0))/ChapterTable!$Q$23)),
MAX(0,INT(($B373+ChapterTable!$S$26+VLOOKUP(SUBSTITUTE(C$1,"성장단계","")&amp;"보스단계오프셋",ChapterTable!$S:$T,2,0))/ChapterTable!$S$23)))</f>
        <v>3</v>
      </c>
      <c r="D373">
        <f>IF(OR($L373=TRUE,$A373=0,MOD($A373,ChapterTable!$S$20)&lt;&gt;0),
MAX(0,INT(($B373+ChapterTable!$Q$26+VLOOKUP(SUBSTITUTE(D$1,"성장단계","")&amp;"단계오프셋",ChapterTable!$S:$T,2,0))/ChapterTable!$Q$23)),
MAX(0,INT(($B373+ChapterTable!$S$26+VLOOKUP(SUBSTITUTE(D$1,"성장단계","")&amp;"보스단계오프셋",ChapterTable!$S:$T,2,0))/ChapterTable!$S$23)))</f>
        <v>2</v>
      </c>
      <c r="E373" s="1">
        <f ca="1">IF(AND($A373=0,$B373=1),
    VLOOKUP(1,ChapterTable!$1:$1048576,MATCH("최종"&amp;SUBSTITUTE(SUBSTITUTE(E$1,"standard",""),"|Float",""),ChapterTable!$1:$1,0),0)*ChapterTable!$Q$17,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VLOOKUP($A373-ChapterTable!$Q$11,ChapterTable!$1:$1048576,MATCH("최종"&amp;SUBSTITUTE(SUBSTITUTE(E$1,"standard",""),"|Float",""),ChapterTable!$1:$1,0),0)*ChapterTable!$Q$14
    ),
  OFFSET(E373,-$B373+IF($L373,1,0),0)*
    (VLOOKUP(SUBSTITUTE(SUBSTITUTE(E$1,"standard",""),"|Float","")&amp;"인게임누적곱배수",ChapterTable!$S:$T,2,0)^C373
    +VLOOKUP(SUBSTITUTE(SUBSTITUTE(E$1,"standard",""),"|Float","")&amp;"인게임누적합배수",ChapterTable!$S:$T,2,0)*C373)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VLOOKUP(1,ChapterTable!$1:$1048576,MATCH("최종"&amp;SUBSTITUTE(SUBSTITUTE(F$1,"standard",""),"|Float",""),ChapterTable!$1:$1,0),0)*ChapterTable!$Q$17,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VLOOKUP($A373-ChapterTable!$Q$11,ChapterTable!$1:$1048576,MATCH("최종"&amp;SUBSTITUTE(SUBSTITUTE(F$1,"standard",""),"|Float",""),ChapterTable!$1:$1,0),0)*ChapterTable!$Q$14
    ),
  OFFSET(F373,-$B373+IF($L373,1,0),0)*
    (VLOOKUP(SUBSTITUTE(SUBSTITUTE(F$1,"standard",""),"|Float","")&amp;"인게임누적곱배수",ChapterTable!$S:$T,2,0)^D373
    +VLOOKUP(SUBSTITUTE(SUBSTITUTE(F$1,"standard",""),"|Float","")&amp;"인게임누적합배수",ChapterTable!$S:$T,2,0)*D373)
  )
  )
  )
)</f>
        <v>2392.03125</v>
      </c>
      <c r="G373" t="s">
        <v>76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9.8000000000000007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IF(OR($L374=TRUE,$A374=0,MOD($A374,ChapterTable!$S$20)&lt;&gt;0),
MAX(0,INT(($B374+ChapterTable!$Q$26+VLOOKUP(SUBSTITUTE(C$1,"성장단계","")&amp;"단계오프셋",ChapterTable!$S:$T,2,0))/ChapterTable!$Q$23)),
MAX(0,INT(($B374+ChapterTable!$S$26+VLOOKUP(SUBSTITUTE(C$1,"성장단계","")&amp;"보스단계오프셋",ChapterTable!$S:$T,2,0))/ChapterTable!$S$23)))</f>
        <v>3</v>
      </c>
      <c r="D374">
        <f>IF(OR($L374=TRUE,$A374=0,MOD($A374,ChapterTable!$S$20)&lt;&gt;0),
MAX(0,INT(($B374+ChapterTable!$Q$26+VLOOKUP(SUBSTITUTE(D$1,"성장단계","")&amp;"단계오프셋",ChapterTable!$S:$T,2,0))/ChapterTable!$Q$23)),
MAX(0,INT(($B374+ChapterTable!$S$26+VLOOKUP(SUBSTITUTE(D$1,"성장단계","")&amp;"보스단계오프셋",ChapterTable!$S:$T,2,0))/ChapterTable!$S$23)))</f>
        <v>2</v>
      </c>
      <c r="E374" s="1">
        <f ca="1">IF(AND($A374=0,$B374=1),
    VLOOKUP(1,ChapterTable!$1:$1048576,MATCH("최종"&amp;SUBSTITUTE(SUBSTITUTE(E$1,"standard",""),"|Float",""),ChapterTable!$1:$1,0),0)*ChapterTable!$Q$17,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VLOOKUP($A374-ChapterTable!$Q$11,ChapterTable!$1:$1048576,MATCH("최종"&amp;SUBSTITUTE(SUBSTITUTE(E$1,"standard",""),"|Float",""),ChapterTable!$1:$1,0),0)*ChapterTable!$Q$14
    ),
  OFFSET(E374,-$B374+IF($L374,1,0),0)*
    (VLOOKUP(SUBSTITUTE(SUBSTITUTE(E$1,"standard",""),"|Float","")&amp;"인게임누적곱배수",ChapterTable!$S:$T,2,0)^C374
    +VLOOKUP(SUBSTITUTE(SUBSTITUTE(E$1,"standard",""),"|Float","")&amp;"인게임누적합배수",ChapterTable!$S:$T,2,0)*C374)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VLOOKUP(1,ChapterTable!$1:$1048576,MATCH("최종"&amp;SUBSTITUTE(SUBSTITUTE(F$1,"standard",""),"|Float",""),ChapterTable!$1:$1,0),0)*ChapterTable!$Q$17,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VLOOKUP($A374-ChapterTable!$Q$11,ChapterTable!$1:$1048576,MATCH("최종"&amp;SUBSTITUTE(SUBSTITUTE(F$1,"standard",""),"|Float",""),ChapterTable!$1:$1,0),0)*ChapterTable!$Q$14
    ),
  OFFSET(F374,-$B374+IF($L374,1,0),0)*
    (VLOOKUP(SUBSTITUTE(SUBSTITUTE(F$1,"standard",""),"|Float","")&amp;"인게임누적곱배수",ChapterTable!$S:$T,2,0)^D374
    +VLOOKUP(SUBSTITUTE(SUBSTITUTE(F$1,"standard",""),"|Float","")&amp;"인게임누적합배수",ChapterTable!$S:$T,2,0)*D374)
  )
  )
  )
)</f>
        <v>2392.03125</v>
      </c>
      <c r="G374" t="s">
        <v>76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9.8000000000000007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IF(OR($L375=TRUE,$A375=0,MOD($A375,ChapterTable!$S$20)&lt;&gt;0),
MAX(0,INT(($B375+ChapterTable!$Q$26+VLOOKUP(SUBSTITUTE(C$1,"성장단계","")&amp;"단계오프셋",ChapterTable!$S:$T,2,0))/ChapterTable!$Q$23)),
MAX(0,INT(($B375+ChapterTable!$S$26+VLOOKUP(SUBSTITUTE(C$1,"성장단계","")&amp;"보스단계오프셋",ChapterTable!$S:$T,2,0))/ChapterTable!$S$23)))</f>
        <v>3</v>
      </c>
      <c r="D375">
        <f>IF(OR($L375=TRUE,$A375=0,MOD($A375,ChapterTable!$S$20)&lt;&gt;0),
MAX(0,INT(($B375+ChapterTable!$Q$26+VLOOKUP(SUBSTITUTE(D$1,"성장단계","")&amp;"단계오프셋",ChapterTable!$S:$T,2,0))/ChapterTable!$Q$23)),
MAX(0,INT(($B375+ChapterTable!$S$26+VLOOKUP(SUBSTITUTE(D$1,"성장단계","")&amp;"보스단계오프셋",ChapterTable!$S:$T,2,0))/ChapterTable!$S$23)))</f>
        <v>2</v>
      </c>
      <c r="E375" s="1">
        <f ca="1">IF(AND($A375=0,$B375=1),
    VLOOKUP(1,ChapterTable!$1:$1048576,MATCH("최종"&amp;SUBSTITUTE(SUBSTITUTE(E$1,"standard",""),"|Float",""),ChapterTable!$1:$1,0),0)*ChapterTable!$Q$17,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VLOOKUP($A375-ChapterTable!$Q$11,ChapterTable!$1:$1048576,MATCH("최종"&amp;SUBSTITUTE(SUBSTITUTE(E$1,"standard",""),"|Float",""),ChapterTable!$1:$1,0),0)*ChapterTable!$Q$14
    ),
  OFFSET(E375,-$B375+IF($L375,1,0),0)*
    (VLOOKUP(SUBSTITUTE(SUBSTITUTE(E$1,"standard",""),"|Float","")&amp;"인게임누적곱배수",ChapterTable!$S:$T,2,0)^C375
    +VLOOKUP(SUBSTITUTE(SUBSTITUTE(E$1,"standard",""),"|Float","")&amp;"인게임누적합배수",ChapterTable!$S:$T,2,0)*C375)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VLOOKUP(1,ChapterTable!$1:$1048576,MATCH("최종"&amp;SUBSTITUTE(SUBSTITUTE(F$1,"standard",""),"|Float",""),ChapterTable!$1:$1,0),0)*ChapterTable!$Q$17,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VLOOKUP($A375-ChapterTable!$Q$11,ChapterTable!$1:$1048576,MATCH("최종"&amp;SUBSTITUTE(SUBSTITUTE(F$1,"standard",""),"|Float",""),ChapterTable!$1:$1,0),0)*ChapterTable!$Q$14
    ),
  OFFSET(F375,-$B375+IF($L375,1,0),0)*
    (VLOOKUP(SUBSTITUTE(SUBSTITUTE(F$1,"standard",""),"|Float","")&amp;"인게임누적곱배수",ChapterTable!$S:$T,2,0)^D375
    +VLOOKUP(SUBSTITUTE(SUBSTITUTE(F$1,"standard",""),"|Float","")&amp;"인게임누적합배수",ChapterTable!$S:$T,2,0)*D375)
  )
  )
  )
)</f>
        <v>2392.03125</v>
      </c>
      <c r="G375" t="s">
        <v>76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9.8000000000000007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IF(OR($L376=TRUE,$A376=0,MOD($A376,ChapterTable!$S$20)&lt;&gt;0),
MAX(0,INT(($B376+ChapterTable!$Q$26+VLOOKUP(SUBSTITUTE(C$1,"성장단계","")&amp;"단계오프셋",ChapterTable!$S:$T,2,0))/ChapterTable!$Q$23)),
MAX(0,INT(($B376+ChapterTable!$S$26+VLOOKUP(SUBSTITUTE(C$1,"성장단계","")&amp;"보스단계오프셋",ChapterTable!$S:$T,2,0))/ChapterTable!$S$23)))</f>
        <v>3</v>
      </c>
      <c r="D376">
        <f>IF(OR($L376=TRUE,$A376=0,MOD($A376,ChapterTable!$S$20)&lt;&gt;0),
MAX(0,INT(($B376+ChapterTable!$Q$26+VLOOKUP(SUBSTITUTE(D$1,"성장단계","")&amp;"단계오프셋",ChapterTable!$S:$T,2,0))/ChapterTable!$Q$23)),
MAX(0,INT(($B376+ChapterTable!$S$26+VLOOKUP(SUBSTITUTE(D$1,"성장단계","")&amp;"보스단계오프셋",ChapterTable!$S:$T,2,0))/ChapterTable!$S$23)))</f>
        <v>2</v>
      </c>
      <c r="E376" s="1">
        <f ca="1">IF(AND($A376=0,$B376=1),
    VLOOKUP(1,ChapterTable!$1:$1048576,MATCH("최종"&amp;SUBSTITUTE(SUBSTITUTE(E$1,"standard",""),"|Float",""),ChapterTable!$1:$1,0),0)*ChapterTable!$Q$17,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VLOOKUP($A376-ChapterTable!$Q$11,ChapterTable!$1:$1048576,MATCH("최종"&amp;SUBSTITUTE(SUBSTITUTE(E$1,"standard",""),"|Float",""),ChapterTable!$1:$1,0),0)*ChapterTable!$Q$14
    ),
  OFFSET(E376,-$B376+IF($L376,1,0),0)*
    (VLOOKUP(SUBSTITUTE(SUBSTITUTE(E$1,"standard",""),"|Float","")&amp;"인게임누적곱배수",ChapterTable!$S:$T,2,0)^C376
    +VLOOKUP(SUBSTITUTE(SUBSTITUTE(E$1,"standard",""),"|Float","")&amp;"인게임누적합배수",ChapterTable!$S:$T,2,0)*C376)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VLOOKUP(1,ChapterTable!$1:$1048576,MATCH("최종"&amp;SUBSTITUTE(SUBSTITUTE(F$1,"standard",""),"|Float",""),ChapterTable!$1:$1,0),0)*ChapterTable!$Q$17,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VLOOKUP($A376-ChapterTable!$Q$11,ChapterTable!$1:$1048576,MATCH("최종"&amp;SUBSTITUTE(SUBSTITUTE(F$1,"standard",""),"|Float",""),ChapterTable!$1:$1,0),0)*ChapterTable!$Q$14
    ),
  OFFSET(F376,-$B376+IF($L376,1,0),0)*
    (VLOOKUP(SUBSTITUTE(SUBSTITUTE(F$1,"standard",""),"|Float","")&amp;"인게임누적곱배수",ChapterTable!$S:$T,2,0)^D376
    +VLOOKUP(SUBSTITUTE(SUBSTITUTE(F$1,"standard",""),"|Float","")&amp;"인게임누적합배수",ChapterTable!$S:$T,2,0)*D376)
  )
  )
  )
)</f>
        <v>2392.03125</v>
      </c>
      <c r="G376" t="s">
        <v>76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9.8000000000000007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IF(OR($L377=TRUE,$A377=0,MOD($A377,ChapterTable!$S$20)&lt;&gt;0),
MAX(0,INT(($B377+ChapterTable!$Q$26+VLOOKUP(SUBSTITUTE(C$1,"성장단계","")&amp;"단계오프셋",ChapterTable!$S:$T,2,0))/ChapterTable!$Q$23)),
MAX(0,INT(($B377+ChapterTable!$S$26+VLOOKUP(SUBSTITUTE(C$1,"성장단계","")&amp;"보스단계오프셋",ChapterTable!$S:$T,2,0))/ChapterTable!$S$23)))</f>
        <v>3</v>
      </c>
      <c r="D377">
        <f>IF(OR($L377=TRUE,$A377=0,MOD($A377,ChapterTable!$S$20)&lt;&gt;0),
MAX(0,INT(($B377+ChapterTable!$Q$26+VLOOKUP(SUBSTITUTE(D$1,"성장단계","")&amp;"단계오프셋",ChapterTable!$S:$T,2,0))/ChapterTable!$Q$23)),
MAX(0,INT(($B377+ChapterTable!$S$26+VLOOKUP(SUBSTITUTE(D$1,"성장단계","")&amp;"보스단계오프셋",ChapterTable!$S:$T,2,0))/ChapterTable!$S$23)))</f>
        <v>3</v>
      </c>
      <c r="E377" s="1">
        <f ca="1">IF(AND($A377=0,$B377=1),
    VLOOKUP(1,ChapterTable!$1:$1048576,MATCH("최종"&amp;SUBSTITUTE(SUBSTITUTE(E$1,"standard",""),"|Float",""),ChapterTable!$1:$1,0),0)*ChapterTable!$Q$17,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VLOOKUP($A377-ChapterTable!$Q$11,ChapterTable!$1:$1048576,MATCH("최종"&amp;SUBSTITUTE(SUBSTITUTE(E$1,"standard",""),"|Float",""),ChapterTable!$1:$1,0),0)*ChapterTable!$Q$14
    ),
  OFFSET(E377,-$B377+IF($L377,1,0),0)*
    (VLOOKUP(SUBSTITUTE(SUBSTITUTE(E$1,"standard",""),"|Float","")&amp;"인게임누적곱배수",ChapterTable!$S:$T,2,0)^C377
    +VLOOKUP(SUBSTITUTE(SUBSTITUTE(E$1,"standard",""),"|Float","")&amp;"인게임누적합배수",ChapterTable!$S:$T,2,0)*C377)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VLOOKUP(1,ChapterTable!$1:$1048576,MATCH("최종"&amp;SUBSTITUTE(SUBSTITUTE(F$1,"standard",""),"|Float",""),ChapterTable!$1:$1,0),0)*ChapterTable!$Q$17,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VLOOKUP($A377-ChapterTable!$Q$11,ChapterTable!$1:$1048576,MATCH("최종"&amp;SUBSTITUTE(SUBSTITUTE(F$1,"standard",""),"|Float",""),ChapterTable!$1:$1,0),0)*ChapterTable!$Q$14
    ),
  OFFSET(F377,-$B377+IF($L377,1,0),0)*
    (VLOOKUP(SUBSTITUTE(SUBSTITUTE(F$1,"standard",""),"|Float","")&amp;"인게임누적곱배수",ChapterTable!$S:$T,2,0)^D377
    +VLOOKUP(SUBSTITUTE(SUBSTITUTE(F$1,"standard",""),"|Float","")&amp;"인게임누적합배수",ChapterTable!$S:$T,2,0)*D377)
  )
  )
  )
)</f>
        <v>2733.75</v>
      </c>
      <c r="G377" t="s">
        <v>76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9.8000000000000007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IF(OR($L378=TRUE,$A378=0,MOD($A378,ChapterTable!$S$20)&lt;&gt;0),
MAX(0,INT(($B378+ChapterTable!$Q$26+VLOOKUP(SUBSTITUTE(C$1,"성장단계","")&amp;"단계오프셋",ChapterTable!$S:$T,2,0))/ChapterTable!$Q$23)),
MAX(0,INT(($B378+ChapterTable!$S$26+VLOOKUP(SUBSTITUTE(C$1,"성장단계","")&amp;"보스단계오프셋",ChapterTable!$S:$T,2,0))/ChapterTable!$S$23)))</f>
        <v>3</v>
      </c>
      <c r="D378">
        <f>IF(OR($L378=TRUE,$A378=0,MOD($A378,ChapterTable!$S$20)&lt;&gt;0),
MAX(0,INT(($B378+ChapterTable!$Q$26+VLOOKUP(SUBSTITUTE(D$1,"성장단계","")&amp;"단계오프셋",ChapterTable!$S:$T,2,0))/ChapterTable!$Q$23)),
MAX(0,INT(($B378+ChapterTable!$S$26+VLOOKUP(SUBSTITUTE(D$1,"성장단계","")&amp;"보스단계오프셋",ChapterTable!$S:$T,2,0))/ChapterTable!$S$23)))</f>
        <v>3</v>
      </c>
      <c r="E378" s="1">
        <f ca="1">IF(AND($A378=0,$B378=1),
    VLOOKUP(1,ChapterTable!$1:$1048576,MATCH("최종"&amp;SUBSTITUTE(SUBSTITUTE(E$1,"standard",""),"|Float",""),ChapterTable!$1:$1,0),0)*ChapterTable!$Q$17,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VLOOKUP($A378-ChapterTable!$Q$11,ChapterTable!$1:$1048576,MATCH("최종"&amp;SUBSTITUTE(SUBSTITUTE(E$1,"standard",""),"|Float",""),ChapterTable!$1:$1,0),0)*ChapterTable!$Q$14
    ),
  OFFSET(E378,-$B378+IF($L378,1,0),0)*
    (VLOOKUP(SUBSTITUTE(SUBSTITUTE(E$1,"standard",""),"|Float","")&amp;"인게임누적곱배수",ChapterTable!$S:$T,2,0)^C378
    +VLOOKUP(SUBSTITUTE(SUBSTITUTE(E$1,"standard",""),"|Float","")&amp;"인게임누적합배수",ChapterTable!$S:$T,2,0)*C378)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VLOOKUP(1,ChapterTable!$1:$1048576,MATCH("최종"&amp;SUBSTITUTE(SUBSTITUTE(F$1,"standard",""),"|Float",""),ChapterTable!$1:$1,0),0)*ChapterTable!$Q$17,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VLOOKUP($A378-ChapterTable!$Q$11,ChapterTable!$1:$1048576,MATCH("최종"&amp;SUBSTITUTE(SUBSTITUTE(F$1,"standard",""),"|Float",""),ChapterTable!$1:$1,0),0)*ChapterTable!$Q$14
    ),
  OFFSET(F378,-$B378+IF($L378,1,0),0)*
    (VLOOKUP(SUBSTITUTE(SUBSTITUTE(F$1,"standard",""),"|Float","")&amp;"인게임누적곱배수",ChapterTable!$S:$T,2,0)^D378
    +VLOOKUP(SUBSTITUTE(SUBSTITUTE(F$1,"standard",""),"|Float","")&amp;"인게임누적합배수",ChapterTable!$S:$T,2,0)*D378)
  )
  )
  )
)</f>
        <v>2733.75</v>
      </c>
      <c r="G378" t="s">
        <v>76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9.8000000000000007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IF(OR($L379=TRUE,$A379=0,MOD($A379,ChapterTable!$S$20)&lt;&gt;0),
MAX(0,INT(($B379+ChapterTable!$Q$26+VLOOKUP(SUBSTITUTE(C$1,"성장단계","")&amp;"단계오프셋",ChapterTable!$S:$T,2,0))/ChapterTable!$Q$23)),
MAX(0,INT(($B379+ChapterTable!$S$26+VLOOKUP(SUBSTITUTE(C$1,"성장단계","")&amp;"보스단계오프셋",ChapterTable!$S:$T,2,0))/ChapterTable!$S$23)))</f>
        <v>3</v>
      </c>
      <c r="D379">
        <f>IF(OR($L379=TRUE,$A379=0,MOD($A379,ChapterTable!$S$20)&lt;&gt;0),
MAX(0,INT(($B379+ChapterTable!$Q$26+VLOOKUP(SUBSTITUTE(D$1,"성장단계","")&amp;"단계오프셋",ChapterTable!$S:$T,2,0))/ChapterTable!$Q$23)),
MAX(0,INT(($B379+ChapterTable!$S$26+VLOOKUP(SUBSTITUTE(D$1,"성장단계","")&amp;"보스단계오프셋",ChapterTable!$S:$T,2,0))/ChapterTable!$S$23)))</f>
        <v>3</v>
      </c>
      <c r="E379" s="1">
        <f ca="1">IF(AND($A379=0,$B379=1),
    VLOOKUP(1,ChapterTable!$1:$1048576,MATCH("최종"&amp;SUBSTITUTE(SUBSTITUTE(E$1,"standard",""),"|Float",""),ChapterTable!$1:$1,0),0)*ChapterTable!$Q$17,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VLOOKUP($A379-ChapterTable!$Q$11,ChapterTable!$1:$1048576,MATCH("최종"&amp;SUBSTITUTE(SUBSTITUTE(E$1,"standard",""),"|Float",""),ChapterTable!$1:$1,0),0)*ChapterTable!$Q$14
    ),
  OFFSET(E379,-$B379+IF($L379,1,0),0)*
    (VLOOKUP(SUBSTITUTE(SUBSTITUTE(E$1,"standard",""),"|Float","")&amp;"인게임누적곱배수",ChapterTable!$S:$T,2,0)^C379
    +VLOOKUP(SUBSTITUTE(SUBSTITUTE(E$1,"standard",""),"|Float","")&amp;"인게임누적합배수",ChapterTable!$S:$T,2,0)*C379)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VLOOKUP(1,ChapterTable!$1:$1048576,MATCH("최종"&amp;SUBSTITUTE(SUBSTITUTE(F$1,"standard",""),"|Float",""),ChapterTable!$1:$1,0),0)*ChapterTable!$Q$17,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VLOOKUP($A379-ChapterTable!$Q$11,ChapterTable!$1:$1048576,MATCH("최종"&amp;SUBSTITUTE(SUBSTITUTE(F$1,"standard",""),"|Float",""),ChapterTable!$1:$1,0),0)*ChapterTable!$Q$14
    ),
  OFFSET(F379,-$B379+IF($L379,1,0),0)*
    (VLOOKUP(SUBSTITUTE(SUBSTITUTE(F$1,"standard",""),"|Float","")&amp;"인게임누적곱배수",ChapterTable!$S:$T,2,0)^D379
    +VLOOKUP(SUBSTITUTE(SUBSTITUTE(F$1,"standard",""),"|Float","")&amp;"인게임누적합배수",ChapterTable!$S:$T,2,0)*D379)
  )
  )
  )
)</f>
        <v>2733.75</v>
      </c>
      <c r="G379" t="s">
        <v>76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9.8000000000000007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IF(OR($L380=TRUE,$A380=0,MOD($A380,ChapterTable!$S$20)&lt;&gt;0),
MAX(0,INT(($B380+ChapterTable!$Q$26+VLOOKUP(SUBSTITUTE(C$1,"성장단계","")&amp;"단계오프셋",ChapterTable!$S:$T,2,0))/ChapterTable!$Q$23)),
MAX(0,INT(($B380+ChapterTable!$S$26+VLOOKUP(SUBSTITUTE(C$1,"성장단계","")&amp;"보스단계오프셋",ChapterTable!$S:$T,2,0))/ChapterTable!$S$23)))</f>
        <v>3</v>
      </c>
      <c r="D380">
        <f>IF(OR($L380=TRUE,$A380=0,MOD($A380,ChapterTable!$S$20)&lt;&gt;0),
MAX(0,INT(($B380+ChapterTable!$Q$26+VLOOKUP(SUBSTITUTE(D$1,"성장단계","")&amp;"단계오프셋",ChapterTable!$S:$T,2,0))/ChapterTable!$Q$23)),
MAX(0,INT(($B380+ChapterTable!$S$26+VLOOKUP(SUBSTITUTE(D$1,"성장단계","")&amp;"보스단계오프셋",ChapterTable!$S:$T,2,0))/ChapterTable!$S$23)))</f>
        <v>3</v>
      </c>
      <c r="E380" s="1">
        <f ca="1">IF(AND($A380=0,$B380=1),
    VLOOKUP(1,ChapterTable!$1:$1048576,MATCH("최종"&amp;SUBSTITUTE(SUBSTITUTE(E$1,"standard",""),"|Float",""),ChapterTable!$1:$1,0),0)*ChapterTable!$Q$17,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VLOOKUP($A380-ChapterTable!$Q$11,ChapterTable!$1:$1048576,MATCH("최종"&amp;SUBSTITUTE(SUBSTITUTE(E$1,"standard",""),"|Float",""),ChapterTable!$1:$1,0),0)*ChapterTable!$Q$14
    ),
  OFFSET(E380,-$B380+IF($L380,1,0),0)*
    (VLOOKUP(SUBSTITUTE(SUBSTITUTE(E$1,"standard",""),"|Float","")&amp;"인게임누적곱배수",ChapterTable!$S:$T,2,0)^C380
    +VLOOKUP(SUBSTITUTE(SUBSTITUTE(E$1,"standard",""),"|Float","")&amp;"인게임누적합배수",ChapterTable!$S:$T,2,0)*C380)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VLOOKUP(1,ChapterTable!$1:$1048576,MATCH("최종"&amp;SUBSTITUTE(SUBSTITUTE(F$1,"standard",""),"|Float",""),ChapterTable!$1:$1,0),0)*ChapterTable!$Q$17,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VLOOKUP($A380-ChapterTable!$Q$11,ChapterTable!$1:$1048576,MATCH("최종"&amp;SUBSTITUTE(SUBSTITUTE(F$1,"standard",""),"|Float",""),ChapterTable!$1:$1,0),0)*ChapterTable!$Q$14
    ),
  OFFSET(F380,-$B380+IF($L380,1,0),0)*
    (VLOOKUP(SUBSTITUTE(SUBSTITUTE(F$1,"standard",""),"|Float","")&amp;"인게임누적곱배수",ChapterTable!$S:$T,2,0)^D380
    +VLOOKUP(SUBSTITUTE(SUBSTITUTE(F$1,"standard",""),"|Float","")&amp;"인게임누적합배수",ChapterTable!$S:$T,2,0)*D380)
  )
  )
  )
)</f>
        <v>2733.75</v>
      </c>
      <c r="G380" t="s">
        <v>76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9.8000000000000007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IF(OR($L381=TRUE,$A381=0,MOD($A381,ChapterTable!$S$20)&lt;&gt;0),
MAX(0,INT(($B381+ChapterTable!$Q$26+VLOOKUP(SUBSTITUTE(C$1,"성장단계","")&amp;"단계오프셋",ChapterTable!$S:$T,2,0))/ChapterTable!$Q$23)),
MAX(0,INT(($B381+ChapterTable!$S$26+VLOOKUP(SUBSTITUTE(C$1,"성장단계","")&amp;"보스단계오프셋",ChapterTable!$S:$T,2,0))/ChapterTable!$S$23)))</f>
        <v>3</v>
      </c>
      <c r="D381">
        <f>IF(OR($L381=TRUE,$A381=0,MOD($A381,ChapterTable!$S$20)&lt;&gt;0),
MAX(0,INT(($B381+ChapterTable!$Q$26+VLOOKUP(SUBSTITUTE(D$1,"성장단계","")&amp;"단계오프셋",ChapterTable!$S:$T,2,0))/ChapterTable!$Q$23)),
MAX(0,INT(($B381+ChapterTable!$S$26+VLOOKUP(SUBSTITUTE(D$1,"성장단계","")&amp;"보스단계오프셋",ChapterTable!$S:$T,2,0))/ChapterTable!$S$23)))</f>
        <v>3</v>
      </c>
      <c r="E381" s="1">
        <f ca="1">IF(AND($A381=0,$B381=1),
    VLOOKUP(1,ChapterTable!$1:$1048576,MATCH("최종"&amp;SUBSTITUTE(SUBSTITUTE(E$1,"standard",""),"|Float",""),ChapterTable!$1:$1,0),0)*ChapterTable!$Q$17,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VLOOKUP($A381-ChapterTable!$Q$11,ChapterTable!$1:$1048576,MATCH("최종"&amp;SUBSTITUTE(SUBSTITUTE(E$1,"standard",""),"|Float",""),ChapterTable!$1:$1,0),0)*ChapterTable!$Q$14
    ),
  OFFSET(E381,-$B381+IF($L381,1,0),0)*
    (VLOOKUP(SUBSTITUTE(SUBSTITUTE(E$1,"standard",""),"|Float","")&amp;"인게임누적곱배수",ChapterTable!$S:$T,2,0)^C381
    +VLOOKUP(SUBSTITUTE(SUBSTITUTE(E$1,"standard",""),"|Float","")&amp;"인게임누적합배수",ChapterTable!$S:$T,2,0)*C381)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VLOOKUP(1,ChapterTable!$1:$1048576,MATCH("최종"&amp;SUBSTITUTE(SUBSTITUTE(F$1,"standard",""),"|Float",""),ChapterTable!$1:$1,0),0)*ChapterTable!$Q$17,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VLOOKUP($A381-ChapterTable!$Q$11,ChapterTable!$1:$1048576,MATCH("최종"&amp;SUBSTITUTE(SUBSTITUTE(F$1,"standard",""),"|Float",""),ChapterTable!$1:$1,0),0)*ChapterTable!$Q$14
    ),
  OFFSET(F381,-$B381+IF($L381,1,0),0)*
    (VLOOKUP(SUBSTITUTE(SUBSTITUTE(F$1,"standard",""),"|Float","")&amp;"인게임누적곱배수",ChapterTable!$S:$T,2,0)^D381
    +VLOOKUP(SUBSTITUTE(SUBSTITUTE(F$1,"standard",""),"|Float","")&amp;"인게임누적합배수",ChapterTable!$S:$T,2,0)*D381)
  )
  )
  )
)</f>
        <v>2733.75</v>
      </c>
      <c r="G381" t="s">
        <v>76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9.8000000000000007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IF(OR($L382=TRUE,$A382=0,MOD($A382,ChapterTable!$S$20)&lt;&gt;0),
MAX(0,INT(($B382+ChapterTable!$Q$26+VLOOKUP(SUBSTITUTE(C$1,"성장단계","")&amp;"단계오프셋",ChapterTable!$S:$T,2,0))/ChapterTable!$Q$23)),
MAX(0,INT(($B382+ChapterTable!$S$26+VLOOKUP(SUBSTITUTE(C$1,"성장단계","")&amp;"보스단계오프셋",ChapterTable!$S:$T,2,0))/ChapterTable!$S$23)))</f>
        <v>4</v>
      </c>
      <c r="D382">
        <f>IF(OR($L382=TRUE,$A382=0,MOD($A382,ChapterTable!$S$20)&lt;&gt;0),
MAX(0,INT(($B382+ChapterTable!$Q$26+VLOOKUP(SUBSTITUTE(D$1,"성장단계","")&amp;"단계오프셋",ChapterTable!$S:$T,2,0))/ChapterTable!$Q$23)),
MAX(0,INT(($B382+ChapterTable!$S$26+VLOOKUP(SUBSTITUTE(D$1,"성장단계","")&amp;"보스단계오프셋",ChapterTable!$S:$T,2,0))/ChapterTable!$S$23)))</f>
        <v>3</v>
      </c>
      <c r="E382" s="1">
        <f ca="1">IF(AND($A382=0,$B382=1),
    VLOOKUP(1,ChapterTable!$1:$1048576,MATCH("최종"&amp;SUBSTITUTE(SUBSTITUTE(E$1,"standard",""),"|Float",""),ChapterTable!$1:$1,0),0)*ChapterTable!$Q$17,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VLOOKUP($A382-ChapterTable!$Q$11,ChapterTable!$1:$1048576,MATCH("최종"&amp;SUBSTITUTE(SUBSTITUTE(E$1,"standard",""),"|Float",""),ChapterTable!$1:$1,0),0)*ChapterTable!$Q$14
    ),
  OFFSET(E382,-$B382+IF($L382,1,0),0)*
    (VLOOKUP(SUBSTITUTE(SUBSTITUTE(E$1,"standard",""),"|Float","")&amp;"인게임누적곱배수",ChapterTable!$S:$T,2,0)^C382
    +VLOOKUP(SUBSTITUTE(SUBSTITUTE(E$1,"standard",""),"|Float","")&amp;"인게임누적합배수",ChapterTable!$S:$T,2,0)*C382)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VLOOKUP(1,ChapterTable!$1:$1048576,MATCH("최종"&amp;SUBSTITUTE(SUBSTITUTE(F$1,"standard",""),"|Float",""),ChapterTable!$1:$1,0),0)*ChapterTable!$Q$17,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VLOOKUP($A382-ChapterTable!$Q$11,ChapterTable!$1:$1048576,MATCH("최종"&amp;SUBSTITUTE(SUBSTITUTE(F$1,"standard",""),"|Float",""),ChapterTable!$1:$1,0),0)*ChapterTable!$Q$14
    ),
  OFFSET(F382,-$B382+IF($L382,1,0),0)*
    (VLOOKUP(SUBSTITUTE(SUBSTITUTE(F$1,"standard",""),"|Float","")&amp;"인게임누적곱배수",ChapterTable!$S:$T,2,0)^D382
    +VLOOKUP(SUBSTITUTE(SUBSTITUTE(F$1,"standard",""),"|Float","")&amp;"인게임누적합배수",ChapterTable!$S:$T,2,0)*D382)
  )
  )
  )
)</f>
        <v>2733.75</v>
      </c>
      <c r="G382" t="s">
        <v>76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9.8000000000000007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IF(OR($L383=TRUE,$A383=0,MOD($A383,ChapterTable!$S$20)&lt;&gt;0),
MAX(0,INT(($B383+ChapterTable!$Q$26+VLOOKUP(SUBSTITUTE(C$1,"성장단계","")&amp;"단계오프셋",ChapterTable!$S:$T,2,0))/ChapterTable!$Q$23)),
MAX(0,INT(($B383+ChapterTable!$S$26+VLOOKUP(SUBSTITUTE(C$1,"성장단계","")&amp;"보스단계오프셋",ChapterTable!$S:$T,2,0))/ChapterTable!$S$23)))</f>
        <v>4</v>
      </c>
      <c r="D383">
        <f>IF(OR($L383=TRUE,$A383=0,MOD($A383,ChapterTable!$S$20)&lt;&gt;0),
MAX(0,INT(($B383+ChapterTable!$Q$26+VLOOKUP(SUBSTITUTE(D$1,"성장단계","")&amp;"단계오프셋",ChapterTable!$S:$T,2,0))/ChapterTable!$Q$23)),
MAX(0,INT(($B383+ChapterTable!$S$26+VLOOKUP(SUBSTITUTE(D$1,"성장단계","")&amp;"보스단계오프셋",ChapterTable!$S:$T,2,0))/ChapterTable!$S$23)))</f>
        <v>3</v>
      </c>
      <c r="E383" s="1">
        <f ca="1">IF(AND($A383=0,$B383=1),
    VLOOKUP(1,ChapterTable!$1:$1048576,MATCH("최종"&amp;SUBSTITUTE(SUBSTITUTE(E$1,"standard",""),"|Float",""),ChapterTable!$1:$1,0),0)*ChapterTable!$Q$17,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VLOOKUP($A383-ChapterTable!$Q$11,ChapterTable!$1:$1048576,MATCH("최종"&amp;SUBSTITUTE(SUBSTITUTE(E$1,"standard",""),"|Float",""),ChapterTable!$1:$1,0),0)*ChapterTable!$Q$14
    ),
  OFFSET(E383,-$B383+IF($L383,1,0),0)*
    (VLOOKUP(SUBSTITUTE(SUBSTITUTE(E$1,"standard",""),"|Float","")&amp;"인게임누적곱배수",ChapterTable!$S:$T,2,0)^C383
    +VLOOKUP(SUBSTITUTE(SUBSTITUTE(E$1,"standard",""),"|Float","")&amp;"인게임누적합배수",ChapterTable!$S:$T,2,0)*C383)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VLOOKUP(1,ChapterTable!$1:$1048576,MATCH("최종"&amp;SUBSTITUTE(SUBSTITUTE(F$1,"standard",""),"|Float",""),ChapterTable!$1:$1,0),0)*ChapterTable!$Q$17,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VLOOKUP($A383-ChapterTable!$Q$11,ChapterTable!$1:$1048576,MATCH("최종"&amp;SUBSTITUTE(SUBSTITUTE(F$1,"standard",""),"|Float",""),ChapterTable!$1:$1,0),0)*ChapterTable!$Q$14
    ),
  OFFSET(F383,-$B383+IF($L383,1,0),0)*
    (VLOOKUP(SUBSTITUTE(SUBSTITUTE(F$1,"standard",""),"|Float","")&amp;"인게임누적곱배수",ChapterTable!$S:$T,2,0)^D383
    +VLOOKUP(SUBSTITUTE(SUBSTITUTE(F$1,"standard",""),"|Float","")&amp;"인게임누적합배수",ChapterTable!$S:$T,2,0)*D383)
  )
  )
  )
)</f>
        <v>2733.75</v>
      </c>
      <c r="G383" t="s">
        <v>76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9.8000000000000007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IF(OR($L384=TRUE,$A384=0,MOD($A384,ChapterTable!$S$20)&lt;&gt;0),
MAX(0,INT(($B384+ChapterTable!$Q$26+VLOOKUP(SUBSTITUTE(C$1,"성장단계","")&amp;"단계오프셋",ChapterTable!$S:$T,2,0))/ChapterTable!$Q$23)),
MAX(0,INT(($B384+ChapterTable!$S$26+VLOOKUP(SUBSTITUTE(C$1,"성장단계","")&amp;"보스단계오프셋",ChapterTable!$S:$T,2,0))/ChapterTable!$S$23)))</f>
        <v>4</v>
      </c>
      <c r="D384">
        <f>IF(OR($L384=TRUE,$A384=0,MOD($A384,ChapterTable!$S$20)&lt;&gt;0),
MAX(0,INT(($B384+ChapterTable!$Q$26+VLOOKUP(SUBSTITUTE(D$1,"성장단계","")&amp;"단계오프셋",ChapterTable!$S:$T,2,0))/ChapterTable!$Q$23)),
MAX(0,INT(($B384+ChapterTable!$S$26+VLOOKUP(SUBSTITUTE(D$1,"성장단계","")&amp;"보스단계오프셋",ChapterTable!$S:$T,2,0))/ChapterTable!$S$23)))</f>
        <v>3</v>
      </c>
      <c r="E384" s="1">
        <f ca="1">IF(AND($A384=0,$B384=1),
    VLOOKUP(1,ChapterTable!$1:$1048576,MATCH("최종"&amp;SUBSTITUTE(SUBSTITUTE(E$1,"standard",""),"|Float",""),ChapterTable!$1:$1,0),0)*ChapterTable!$Q$17,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VLOOKUP($A384-ChapterTable!$Q$11,ChapterTable!$1:$1048576,MATCH("최종"&amp;SUBSTITUTE(SUBSTITUTE(E$1,"standard",""),"|Float",""),ChapterTable!$1:$1,0),0)*ChapterTable!$Q$14
    ),
  OFFSET(E384,-$B384+IF($L384,1,0),0)*
    (VLOOKUP(SUBSTITUTE(SUBSTITUTE(E$1,"standard",""),"|Float","")&amp;"인게임누적곱배수",ChapterTable!$S:$T,2,0)^C384
    +VLOOKUP(SUBSTITUTE(SUBSTITUTE(E$1,"standard",""),"|Float","")&amp;"인게임누적합배수",ChapterTable!$S:$T,2,0)*C384)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VLOOKUP(1,ChapterTable!$1:$1048576,MATCH("최종"&amp;SUBSTITUTE(SUBSTITUTE(F$1,"standard",""),"|Float",""),ChapterTable!$1:$1,0),0)*ChapterTable!$Q$17,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VLOOKUP($A384-ChapterTable!$Q$11,ChapterTable!$1:$1048576,MATCH("최종"&amp;SUBSTITUTE(SUBSTITUTE(F$1,"standard",""),"|Float",""),ChapterTable!$1:$1,0),0)*ChapterTable!$Q$14
    ),
  OFFSET(F384,-$B384+IF($L384,1,0),0)*
    (VLOOKUP(SUBSTITUTE(SUBSTITUTE(F$1,"standard",""),"|Float","")&amp;"인게임누적곱배수",ChapterTable!$S:$T,2,0)^D384
    +VLOOKUP(SUBSTITUTE(SUBSTITUTE(F$1,"standard",""),"|Float","")&amp;"인게임누적합배수",ChapterTable!$S:$T,2,0)*D384)
  )
  )
  )
)</f>
        <v>2733.75</v>
      </c>
      <c r="G384" t="s">
        <v>76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9.8000000000000007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IF(OR($L385=TRUE,$A385=0,MOD($A385,ChapterTable!$S$20)&lt;&gt;0),
MAX(0,INT(($B385+ChapterTable!$Q$26+VLOOKUP(SUBSTITUTE(C$1,"성장단계","")&amp;"단계오프셋",ChapterTable!$S:$T,2,0))/ChapterTable!$Q$23)),
MAX(0,INT(($B385+ChapterTable!$S$26+VLOOKUP(SUBSTITUTE(C$1,"성장단계","")&amp;"보스단계오프셋",ChapterTable!$S:$T,2,0))/ChapterTable!$S$23)))</f>
        <v>4</v>
      </c>
      <c r="D385">
        <f>IF(OR($L385=TRUE,$A385=0,MOD($A385,ChapterTable!$S$20)&lt;&gt;0),
MAX(0,INT(($B385+ChapterTable!$Q$26+VLOOKUP(SUBSTITUTE(D$1,"성장단계","")&amp;"단계오프셋",ChapterTable!$S:$T,2,0))/ChapterTable!$Q$23)),
MAX(0,INT(($B385+ChapterTable!$S$26+VLOOKUP(SUBSTITUTE(D$1,"성장단계","")&amp;"보스단계오프셋",ChapterTable!$S:$T,2,0))/ChapterTable!$S$23)))</f>
        <v>3</v>
      </c>
      <c r="E385" s="1">
        <f ca="1">IF(AND($A385=0,$B385=1),
    VLOOKUP(1,ChapterTable!$1:$1048576,MATCH("최종"&amp;SUBSTITUTE(SUBSTITUTE(E$1,"standard",""),"|Float",""),ChapterTable!$1:$1,0),0)*ChapterTable!$Q$17,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VLOOKUP($A385-ChapterTable!$Q$11,ChapterTable!$1:$1048576,MATCH("최종"&amp;SUBSTITUTE(SUBSTITUTE(E$1,"standard",""),"|Float",""),ChapterTable!$1:$1,0),0)*ChapterTable!$Q$14
    ),
  OFFSET(E385,-$B385+IF($L385,1,0),0)*
    (VLOOKUP(SUBSTITUTE(SUBSTITUTE(E$1,"standard",""),"|Float","")&amp;"인게임누적곱배수",ChapterTable!$S:$T,2,0)^C385
    +VLOOKUP(SUBSTITUTE(SUBSTITUTE(E$1,"standard",""),"|Float","")&amp;"인게임누적합배수",ChapterTable!$S:$T,2,0)*C385)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VLOOKUP(1,ChapterTable!$1:$1048576,MATCH("최종"&amp;SUBSTITUTE(SUBSTITUTE(F$1,"standard",""),"|Float",""),ChapterTable!$1:$1,0),0)*ChapterTable!$Q$17,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VLOOKUP($A385-ChapterTable!$Q$11,ChapterTable!$1:$1048576,MATCH("최종"&amp;SUBSTITUTE(SUBSTITUTE(F$1,"standard",""),"|Float",""),ChapterTable!$1:$1,0),0)*ChapterTable!$Q$14
    ),
  OFFSET(F385,-$B385+IF($L385,1,0),0)*
    (VLOOKUP(SUBSTITUTE(SUBSTITUTE(F$1,"standard",""),"|Float","")&amp;"인게임누적곱배수",ChapterTable!$S:$T,2,0)^D385
    +VLOOKUP(SUBSTITUTE(SUBSTITUTE(F$1,"standard",""),"|Float","")&amp;"인게임누적합배수",ChapterTable!$S:$T,2,0)*D385)
  )
  )
  )
)</f>
        <v>2733.75</v>
      </c>
      <c r="G385" t="s">
        <v>76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9.8000000000000007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IF(OR($L386=TRUE,$A386=0,MOD($A386,ChapterTable!$S$20)&lt;&gt;0),
MAX(0,INT(($B386+ChapterTable!$Q$26+VLOOKUP(SUBSTITUTE(C$1,"성장단계","")&amp;"단계오프셋",ChapterTable!$S:$T,2,0))/ChapterTable!$Q$23)),
MAX(0,INT(($B386+ChapterTable!$S$26+VLOOKUP(SUBSTITUTE(C$1,"성장단계","")&amp;"보스단계오프셋",ChapterTable!$S:$T,2,0))/ChapterTable!$S$23)))</f>
        <v>4</v>
      </c>
      <c r="D386">
        <f>IF(OR($L386=TRUE,$A386=0,MOD($A386,ChapterTable!$S$20)&lt;&gt;0),
MAX(0,INT(($B386+ChapterTable!$Q$26+VLOOKUP(SUBSTITUTE(D$1,"성장단계","")&amp;"단계오프셋",ChapterTable!$S:$T,2,0))/ChapterTable!$Q$23)),
MAX(0,INT(($B386+ChapterTable!$S$26+VLOOKUP(SUBSTITUTE(D$1,"성장단계","")&amp;"보스단계오프셋",ChapterTable!$S:$T,2,0))/ChapterTable!$S$23)))</f>
        <v>3</v>
      </c>
      <c r="E386" s="1">
        <f ca="1">IF(AND($A386=0,$B386=1),
    VLOOKUP(1,ChapterTable!$1:$1048576,MATCH("최종"&amp;SUBSTITUTE(SUBSTITUTE(E$1,"standard",""),"|Float",""),ChapterTable!$1:$1,0),0)*ChapterTable!$Q$17,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VLOOKUP($A386-ChapterTable!$Q$11,ChapterTable!$1:$1048576,MATCH("최종"&amp;SUBSTITUTE(SUBSTITUTE(E$1,"standard",""),"|Float",""),ChapterTable!$1:$1,0),0)*ChapterTable!$Q$14
    ),
  OFFSET(E386,-$B386+IF($L386,1,0),0)*
    (VLOOKUP(SUBSTITUTE(SUBSTITUTE(E$1,"standard",""),"|Float","")&amp;"인게임누적곱배수",ChapterTable!$S:$T,2,0)^C386
    +VLOOKUP(SUBSTITUTE(SUBSTITUTE(E$1,"standard",""),"|Float","")&amp;"인게임누적합배수",ChapterTable!$S:$T,2,0)*C386)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VLOOKUP(1,ChapterTable!$1:$1048576,MATCH("최종"&amp;SUBSTITUTE(SUBSTITUTE(F$1,"standard",""),"|Float",""),ChapterTable!$1:$1,0),0)*ChapterTable!$Q$17,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VLOOKUP($A386-ChapterTable!$Q$11,ChapterTable!$1:$1048576,MATCH("최종"&amp;SUBSTITUTE(SUBSTITUTE(F$1,"standard",""),"|Float",""),ChapterTable!$1:$1,0),0)*ChapterTable!$Q$14
    ),
  OFFSET(F386,-$B386+IF($L386,1,0),0)*
    (VLOOKUP(SUBSTITUTE(SUBSTITUTE(F$1,"standard",""),"|Float","")&amp;"인게임누적곱배수",ChapterTable!$S:$T,2,0)^D386
    +VLOOKUP(SUBSTITUTE(SUBSTITUTE(F$1,"standard",""),"|Float","")&amp;"인게임누적합배수",ChapterTable!$S:$T,2,0)*D386)
  )
  )
  )
)</f>
        <v>2733.75</v>
      </c>
      <c r="G386" t="s">
        <v>76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9.8000000000000007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IF(OR($L387=TRUE,$A387=0,MOD($A387,ChapterTable!$S$20)&lt;&gt;0),
MAX(0,INT(($B387+ChapterTable!$Q$26+VLOOKUP(SUBSTITUTE(C$1,"성장단계","")&amp;"단계오프셋",ChapterTable!$S:$T,2,0))/ChapterTable!$Q$23)),
MAX(0,INT(($B387+ChapterTable!$S$26+VLOOKUP(SUBSTITUTE(C$1,"성장단계","")&amp;"보스단계오프셋",ChapterTable!$S:$T,2,0))/ChapterTable!$S$23)))</f>
        <v>4</v>
      </c>
      <c r="D387">
        <f>IF(OR($L387=TRUE,$A387=0,MOD($A387,ChapterTable!$S$20)&lt;&gt;0),
MAX(0,INT(($B387+ChapterTable!$Q$26+VLOOKUP(SUBSTITUTE(D$1,"성장단계","")&amp;"단계오프셋",ChapterTable!$S:$T,2,0))/ChapterTable!$Q$23)),
MAX(0,INT(($B387+ChapterTable!$S$26+VLOOKUP(SUBSTITUTE(D$1,"성장단계","")&amp;"보스단계오프셋",ChapterTable!$S:$T,2,0))/ChapterTable!$S$23)))</f>
        <v>4</v>
      </c>
      <c r="E387" s="1">
        <f ca="1">IF(AND($A387=0,$B387=1),
    VLOOKUP(1,ChapterTable!$1:$1048576,MATCH("최종"&amp;SUBSTITUTE(SUBSTITUTE(E$1,"standard",""),"|Float",""),ChapterTable!$1:$1,0),0)*ChapterTable!$Q$17,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VLOOKUP($A387-ChapterTable!$Q$11,ChapterTable!$1:$1048576,MATCH("최종"&amp;SUBSTITUTE(SUBSTITUTE(E$1,"standard",""),"|Float",""),ChapterTable!$1:$1,0),0)*ChapterTable!$Q$14
    ),
  OFFSET(E387,-$B387+IF($L387,1,0),0)*
    (VLOOKUP(SUBSTITUTE(SUBSTITUTE(E$1,"standard",""),"|Float","")&amp;"인게임누적곱배수",ChapterTable!$S:$T,2,0)^C387
    +VLOOKUP(SUBSTITUTE(SUBSTITUTE(E$1,"standard",""),"|Float","")&amp;"인게임누적합배수",ChapterTable!$S:$T,2,0)*C387)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VLOOKUP(1,ChapterTable!$1:$1048576,MATCH("최종"&amp;SUBSTITUTE(SUBSTITUTE(F$1,"standard",""),"|Float",""),ChapterTable!$1:$1,0),0)*ChapterTable!$Q$17,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VLOOKUP($A387-ChapterTable!$Q$11,ChapterTable!$1:$1048576,MATCH("최종"&amp;SUBSTITUTE(SUBSTITUTE(F$1,"standard",""),"|Float",""),ChapterTable!$1:$1,0),0)*ChapterTable!$Q$14
    ),
  OFFSET(F387,-$B387+IF($L387,1,0),0)*
    (VLOOKUP(SUBSTITUTE(SUBSTITUTE(F$1,"standard",""),"|Float","")&amp;"인게임누적곱배수",ChapterTable!$S:$T,2,0)^D387
    +VLOOKUP(SUBSTITUTE(SUBSTITUTE(F$1,"standard",""),"|Float","")&amp;"인게임누적합배수",ChapterTable!$S:$T,2,0)*D387)
  )
  )
  )
)</f>
        <v>3075.46875</v>
      </c>
      <c r="G387" t="s">
        <v>76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9.8000000000000007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IF(OR($L388=TRUE,$A388=0,MOD($A388,ChapterTable!$S$20)&lt;&gt;0),
MAX(0,INT(($B388+ChapterTable!$Q$26+VLOOKUP(SUBSTITUTE(C$1,"성장단계","")&amp;"단계오프셋",ChapterTable!$S:$T,2,0))/ChapterTable!$Q$23)),
MAX(0,INT(($B388+ChapterTable!$S$26+VLOOKUP(SUBSTITUTE(C$1,"성장단계","")&amp;"보스단계오프셋",ChapterTable!$S:$T,2,0))/ChapterTable!$S$23)))</f>
        <v>4</v>
      </c>
      <c r="D388">
        <f>IF(OR($L388=TRUE,$A388=0,MOD($A388,ChapterTable!$S$20)&lt;&gt;0),
MAX(0,INT(($B388+ChapterTable!$Q$26+VLOOKUP(SUBSTITUTE(D$1,"성장단계","")&amp;"단계오프셋",ChapterTable!$S:$T,2,0))/ChapterTable!$Q$23)),
MAX(0,INT(($B388+ChapterTable!$S$26+VLOOKUP(SUBSTITUTE(D$1,"성장단계","")&amp;"보스단계오프셋",ChapterTable!$S:$T,2,0))/ChapterTable!$S$23)))</f>
        <v>4</v>
      </c>
      <c r="E388" s="1">
        <f ca="1">IF(AND($A388=0,$B388=1),
    VLOOKUP(1,ChapterTable!$1:$1048576,MATCH("최종"&amp;SUBSTITUTE(SUBSTITUTE(E$1,"standard",""),"|Float",""),ChapterTable!$1:$1,0),0)*ChapterTable!$Q$17,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VLOOKUP($A388-ChapterTable!$Q$11,ChapterTable!$1:$1048576,MATCH("최종"&amp;SUBSTITUTE(SUBSTITUTE(E$1,"standard",""),"|Float",""),ChapterTable!$1:$1,0),0)*ChapterTable!$Q$14
    ),
  OFFSET(E388,-$B388+IF($L388,1,0),0)*
    (VLOOKUP(SUBSTITUTE(SUBSTITUTE(E$1,"standard",""),"|Float","")&amp;"인게임누적곱배수",ChapterTable!$S:$T,2,0)^C388
    +VLOOKUP(SUBSTITUTE(SUBSTITUTE(E$1,"standard",""),"|Float","")&amp;"인게임누적합배수",ChapterTable!$S:$T,2,0)*C388)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VLOOKUP(1,ChapterTable!$1:$1048576,MATCH("최종"&amp;SUBSTITUTE(SUBSTITUTE(F$1,"standard",""),"|Float",""),ChapterTable!$1:$1,0),0)*ChapterTable!$Q$17,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VLOOKUP($A388-ChapterTable!$Q$11,ChapterTable!$1:$1048576,MATCH("최종"&amp;SUBSTITUTE(SUBSTITUTE(F$1,"standard",""),"|Float",""),ChapterTable!$1:$1,0),0)*ChapterTable!$Q$14
    ),
  OFFSET(F388,-$B388+IF($L388,1,0),0)*
    (VLOOKUP(SUBSTITUTE(SUBSTITUTE(F$1,"standard",""),"|Float","")&amp;"인게임누적곱배수",ChapterTable!$S:$T,2,0)^D388
    +VLOOKUP(SUBSTITUTE(SUBSTITUTE(F$1,"standard",""),"|Float","")&amp;"인게임누적합배수",ChapterTable!$S:$T,2,0)*D388)
  )
  )
  )
)</f>
        <v>3075.46875</v>
      </c>
      <c r="G388" t="s">
        <v>76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9.8000000000000007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IF(OR($L389=TRUE,$A389=0,MOD($A389,ChapterTable!$S$20)&lt;&gt;0),
MAX(0,INT(($B389+ChapterTable!$Q$26+VLOOKUP(SUBSTITUTE(C$1,"성장단계","")&amp;"단계오프셋",ChapterTable!$S:$T,2,0))/ChapterTable!$Q$23)),
MAX(0,INT(($B389+ChapterTable!$S$26+VLOOKUP(SUBSTITUTE(C$1,"성장단계","")&amp;"보스단계오프셋",ChapterTable!$S:$T,2,0))/ChapterTable!$S$23)))</f>
        <v>4</v>
      </c>
      <c r="D389">
        <f>IF(OR($L389=TRUE,$A389=0,MOD($A389,ChapterTable!$S$20)&lt;&gt;0),
MAX(0,INT(($B389+ChapterTable!$Q$26+VLOOKUP(SUBSTITUTE(D$1,"성장단계","")&amp;"단계오프셋",ChapterTable!$S:$T,2,0))/ChapterTable!$Q$23)),
MAX(0,INT(($B389+ChapterTable!$S$26+VLOOKUP(SUBSTITUTE(D$1,"성장단계","")&amp;"보스단계오프셋",ChapterTable!$S:$T,2,0))/ChapterTable!$S$23)))</f>
        <v>4</v>
      </c>
      <c r="E389" s="1">
        <f ca="1">IF(AND($A389=0,$B389=1),
    VLOOKUP(1,ChapterTable!$1:$1048576,MATCH("최종"&amp;SUBSTITUTE(SUBSTITUTE(E$1,"standard",""),"|Float",""),ChapterTable!$1:$1,0),0)*ChapterTable!$Q$17,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VLOOKUP($A389-ChapterTable!$Q$11,ChapterTable!$1:$1048576,MATCH("최종"&amp;SUBSTITUTE(SUBSTITUTE(E$1,"standard",""),"|Float",""),ChapterTable!$1:$1,0),0)*ChapterTable!$Q$14
    ),
  OFFSET(E389,-$B389+IF($L389,1,0),0)*
    (VLOOKUP(SUBSTITUTE(SUBSTITUTE(E$1,"standard",""),"|Float","")&amp;"인게임누적곱배수",ChapterTable!$S:$T,2,0)^C389
    +VLOOKUP(SUBSTITUTE(SUBSTITUTE(E$1,"standard",""),"|Float","")&amp;"인게임누적합배수",ChapterTable!$S:$T,2,0)*C389)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VLOOKUP(1,ChapterTable!$1:$1048576,MATCH("최종"&amp;SUBSTITUTE(SUBSTITUTE(F$1,"standard",""),"|Float",""),ChapterTable!$1:$1,0),0)*ChapterTable!$Q$17,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VLOOKUP($A389-ChapterTable!$Q$11,ChapterTable!$1:$1048576,MATCH("최종"&amp;SUBSTITUTE(SUBSTITUTE(F$1,"standard",""),"|Float",""),ChapterTable!$1:$1,0),0)*ChapterTable!$Q$14
    ),
  OFFSET(F389,-$B389+IF($L389,1,0),0)*
    (VLOOKUP(SUBSTITUTE(SUBSTITUTE(F$1,"standard",""),"|Float","")&amp;"인게임누적곱배수",ChapterTable!$S:$T,2,0)^D389
    +VLOOKUP(SUBSTITUTE(SUBSTITUTE(F$1,"standard",""),"|Float","")&amp;"인게임누적합배수",ChapterTable!$S:$T,2,0)*D389)
  )
  )
  )
)</f>
        <v>3075.46875</v>
      </c>
      <c r="G389" t="s">
        <v>76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9.8000000000000007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IF(OR($L390=TRUE,$A390=0,MOD($A390,ChapterTable!$S$20)&lt;&gt;0),
MAX(0,INT(($B390+ChapterTable!$Q$26+VLOOKUP(SUBSTITUTE(C$1,"성장단계","")&amp;"단계오프셋",ChapterTable!$S:$T,2,0))/ChapterTable!$Q$23)),
MAX(0,INT(($B390+ChapterTable!$S$26+VLOOKUP(SUBSTITUTE(C$1,"성장단계","")&amp;"보스단계오프셋",ChapterTable!$S:$T,2,0))/ChapterTable!$S$23)))</f>
        <v>4</v>
      </c>
      <c r="D390">
        <f>IF(OR($L390=TRUE,$A390=0,MOD($A390,ChapterTable!$S$20)&lt;&gt;0),
MAX(0,INT(($B390+ChapterTable!$Q$26+VLOOKUP(SUBSTITUTE(D$1,"성장단계","")&amp;"단계오프셋",ChapterTable!$S:$T,2,0))/ChapterTable!$Q$23)),
MAX(0,INT(($B390+ChapterTable!$S$26+VLOOKUP(SUBSTITUTE(D$1,"성장단계","")&amp;"보스단계오프셋",ChapterTable!$S:$T,2,0))/ChapterTable!$S$23)))</f>
        <v>4</v>
      </c>
      <c r="E390" s="1">
        <f ca="1">IF(AND($A390=0,$B390=1),
    VLOOKUP(1,ChapterTable!$1:$1048576,MATCH("최종"&amp;SUBSTITUTE(SUBSTITUTE(E$1,"standard",""),"|Float",""),ChapterTable!$1:$1,0),0)*ChapterTable!$Q$17,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VLOOKUP($A390-ChapterTable!$Q$11,ChapterTable!$1:$1048576,MATCH("최종"&amp;SUBSTITUTE(SUBSTITUTE(E$1,"standard",""),"|Float",""),ChapterTable!$1:$1,0),0)*ChapterTable!$Q$14
    ),
  OFFSET(E390,-$B390+IF($L390,1,0),0)*
    (VLOOKUP(SUBSTITUTE(SUBSTITUTE(E$1,"standard",""),"|Float","")&amp;"인게임누적곱배수",ChapterTable!$S:$T,2,0)^C390
    +VLOOKUP(SUBSTITUTE(SUBSTITUTE(E$1,"standard",""),"|Float","")&amp;"인게임누적합배수",ChapterTable!$S:$T,2,0)*C390)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VLOOKUP(1,ChapterTable!$1:$1048576,MATCH("최종"&amp;SUBSTITUTE(SUBSTITUTE(F$1,"standard",""),"|Float",""),ChapterTable!$1:$1,0),0)*ChapterTable!$Q$17,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VLOOKUP($A390-ChapterTable!$Q$11,ChapterTable!$1:$1048576,MATCH("최종"&amp;SUBSTITUTE(SUBSTITUTE(F$1,"standard",""),"|Float",""),ChapterTable!$1:$1,0),0)*ChapterTable!$Q$14
    ),
  OFFSET(F390,-$B390+IF($L390,1,0),0)*
    (VLOOKUP(SUBSTITUTE(SUBSTITUTE(F$1,"standard",""),"|Float","")&amp;"인게임누적곱배수",ChapterTable!$S:$T,2,0)^D390
    +VLOOKUP(SUBSTITUTE(SUBSTITUTE(F$1,"standard",""),"|Float","")&amp;"인게임누적합배수",ChapterTable!$S:$T,2,0)*D390)
  )
  )
  )
)</f>
        <v>3075.46875</v>
      </c>
      <c r="G390" t="s">
        <v>76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9.8000000000000007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IF(OR($L391=TRUE,$A391=0,MOD($A391,ChapterTable!$S$20)&lt;&gt;0),
MAX(0,INT(($B391+ChapterTable!$Q$26+VLOOKUP(SUBSTITUTE(C$1,"성장단계","")&amp;"단계오프셋",ChapterTable!$S:$T,2,0))/ChapterTable!$Q$23)),
MAX(0,INT(($B391+ChapterTable!$S$26+VLOOKUP(SUBSTITUTE(C$1,"성장단계","")&amp;"보스단계오프셋",ChapterTable!$S:$T,2,0))/ChapterTable!$S$23)))</f>
        <v>4</v>
      </c>
      <c r="D391">
        <f>IF(OR($L391=TRUE,$A391=0,MOD($A391,ChapterTable!$S$20)&lt;&gt;0),
MAX(0,INT(($B391+ChapterTable!$Q$26+VLOOKUP(SUBSTITUTE(D$1,"성장단계","")&amp;"단계오프셋",ChapterTable!$S:$T,2,0))/ChapterTable!$Q$23)),
MAX(0,INT(($B391+ChapterTable!$S$26+VLOOKUP(SUBSTITUTE(D$1,"성장단계","")&amp;"보스단계오프셋",ChapterTable!$S:$T,2,0))/ChapterTable!$S$23)))</f>
        <v>4</v>
      </c>
      <c r="E391" s="1">
        <f ca="1">IF(AND($A391=0,$B391=1),
    VLOOKUP(1,ChapterTable!$1:$1048576,MATCH("최종"&amp;SUBSTITUTE(SUBSTITUTE(E$1,"standard",""),"|Float",""),ChapterTable!$1:$1,0),0)*ChapterTable!$Q$17,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VLOOKUP($A391-ChapterTable!$Q$11,ChapterTable!$1:$1048576,MATCH("최종"&amp;SUBSTITUTE(SUBSTITUTE(E$1,"standard",""),"|Float",""),ChapterTable!$1:$1,0),0)*ChapterTable!$Q$14
    ),
  OFFSET(E391,-$B391+IF($L391,1,0),0)*
    (VLOOKUP(SUBSTITUTE(SUBSTITUTE(E$1,"standard",""),"|Float","")&amp;"인게임누적곱배수",ChapterTable!$S:$T,2,0)^C391
    +VLOOKUP(SUBSTITUTE(SUBSTITUTE(E$1,"standard",""),"|Float","")&amp;"인게임누적합배수",ChapterTable!$S:$T,2,0)*C391)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VLOOKUP(1,ChapterTable!$1:$1048576,MATCH("최종"&amp;SUBSTITUTE(SUBSTITUTE(F$1,"standard",""),"|Float",""),ChapterTable!$1:$1,0),0)*ChapterTable!$Q$17,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VLOOKUP($A391-ChapterTable!$Q$11,ChapterTable!$1:$1048576,MATCH("최종"&amp;SUBSTITUTE(SUBSTITUTE(F$1,"standard",""),"|Float",""),ChapterTable!$1:$1,0),0)*ChapterTable!$Q$14
    ),
  OFFSET(F391,-$B391+IF($L391,1,0),0)*
    (VLOOKUP(SUBSTITUTE(SUBSTITUTE(F$1,"standard",""),"|Float","")&amp;"인게임누적곱배수",ChapterTable!$S:$T,2,0)^D391
    +VLOOKUP(SUBSTITUTE(SUBSTITUTE(F$1,"standard",""),"|Float","")&amp;"인게임누적합배수",ChapterTable!$S:$T,2,0)*D391)
  )
  )
  )
)</f>
        <v>3075.46875</v>
      </c>
      <c r="G391" t="s">
        <v>76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9.8000000000000007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IF(OR($L392=TRUE,$A392=0,MOD($A392,ChapterTable!$S$20)&lt;&gt;0),
MAX(0,INT(($B392+ChapterTable!$Q$26+VLOOKUP(SUBSTITUTE(C$1,"성장단계","")&amp;"단계오프셋",ChapterTable!$S:$T,2,0))/ChapterTable!$Q$23)),
MAX(0,INT(($B392+ChapterTable!$S$26+VLOOKUP(SUBSTITUTE(C$1,"성장단계","")&amp;"보스단계오프셋",ChapterTable!$S:$T,2,0))/ChapterTable!$S$23)))</f>
        <v>5</v>
      </c>
      <c r="D392">
        <f>IF(OR($L392=TRUE,$A392=0,MOD($A392,ChapterTable!$S$20)&lt;&gt;0),
MAX(0,INT(($B392+ChapterTable!$Q$26+VLOOKUP(SUBSTITUTE(D$1,"성장단계","")&amp;"단계오프셋",ChapterTable!$S:$T,2,0))/ChapterTable!$Q$23)),
MAX(0,INT(($B392+ChapterTable!$S$26+VLOOKUP(SUBSTITUTE(D$1,"성장단계","")&amp;"보스단계오프셋",ChapterTable!$S:$T,2,0))/ChapterTable!$S$23)))</f>
        <v>4</v>
      </c>
      <c r="E392" s="1">
        <f ca="1">IF(AND($A392=0,$B392=1),
    VLOOKUP(1,ChapterTable!$1:$1048576,MATCH("최종"&amp;SUBSTITUTE(SUBSTITUTE(E$1,"standard",""),"|Float",""),ChapterTable!$1:$1,0),0)*ChapterTable!$Q$17,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VLOOKUP($A392-ChapterTable!$Q$11,ChapterTable!$1:$1048576,MATCH("최종"&amp;SUBSTITUTE(SUBSTITUTE(E$1,"standard",""),"|Float",""),ChapterTable!$1:$1,0),0)*ChapterTable!$Q$14
    ),
  OFFSET(E392,-$B392+IF($L392,1,0),0)*
    (VLOOKUP(SUBSTITUTE(SUBSTITUTE(E$1,"standard",""),"|Float","")&amp;"인게임누적곱배수",ChapterTable!$S:$T,2,0)^C392
    +VLOOKUP(SUBSTITUTE(SUBSTITUTE(E$1,"standard",""),"|Float","")&amp;"인게임누적합배수",ChapterTable!$S:$T,2,0)*C392)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VLOOKUP(1,ChapterTable!$1:$1048576,MATCH("최종"&amp;SUBSTITUTE(SUBSTITUTE(F$1,"standard",""),"|Float",""),ChapterTable!$1:$1,0),0)*ChapterTable!$Q$17,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VLOOKUP($A392-ChapterTable!$Q$11,ChapterTable!$1:$1048576,MATCH("최종"&amp;SUBSTITUTE(SUBSTITUTE(F$1,"standard",""),"|Float",""),ChapterTable!$1:$1,0),0)*ChapterTable!$Q$14
    ),
  OFFSET(F392,-$B392+IF($L392,1,0),0)*
    (VLOOKUP(SUBSTITUTE(SUBSTITUTE(F$1,"standard",""),"|Float","")&amp;"인게임누적곱배수",ChapterTable!$S:$T,2,0)^D392
    +VLOOKUP(SUBSTITUTE(SUBSTITUTE(F$1,"standard",""),"|Float","")&amp;"인게임누적합배수",ChapterTable!$S:$T,2,0)*D392)
  )
  )
  )
)</f>
        <v>3075.46875</v>
      </c>
      <c r="G392" t="s">
        <v>76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9.8000000000000007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IF(OR($L393=TRUE,$A393=0,MOD($A393,ChapterTable!$S$20)&lt;&gt;0),
MAX(0,INT(($B393+ChapterTable!$Q$26+VLOOKUP(SUBSTITUTE(C$1,"성장단계","")&amp;"단계오프셋",ChapterTable!$S:$T,2,0))/ChapterTable!$Q$23)),
MAX(0,INT(($B393+ChapterTable!$S$26+VLOOKUP(SUBSTITUTE(C$1,"성장단계","")&amp;"보스단계오프셋",ChapterTable!$S:$T,2,0))/ChapterTable!$S$23)))</f>
        <v>5</v>
      </c>
      <c r="D393">
        <f>IF(OR($L393=TRUE,$A393=0,MOD($A393,ChapterTable!$S$20)&lt;&gt;0),
MAX(0,INT(($B393+ChapterTable!$Q$26+VLOOKUP(SUBSTITUTE(D$1,"성장단계","")&amp;"단계오프셋",ChapterTable!$S:$T,2,0))/ChapterTable!$Q$23)),
MAX(0,INT(($B393+ChapterTable!$S$26+VLOOKUP(SUBSTITUTE(D$1,"성장단계","")&amp;"보스단계오프셋",ChapterTable!$S:$T,2,0))/ChapterTable!$S$23)))</f>
        <v>4</v>
      </c>
      <c r="E393" s="1">
        <f ca="1">IF(AND($A393=0,$B393=1),
    VLOOKUP(1,ChapterTable!$1:$1048576,MATCH("최종"&amp;SUBSTITUTE(SUBSTITUTE(E$1,"standard",""),"|Float",""),ChapterTable!$1:$1,0),0)*ChapterTable!$Q$17,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VLOOKUP($A393-ChapterTable!$Q$11,ChapterTable!$1:$1048576,MATCH("최종"&amp;SUBSTITUTE(SUBSTITUTE(E$1,"standard",""),"|Float",""),ChapterTable!$1:$1,0),0)*ChapterTable!$Q$14
    ),
  OFFSET(E393,-$B393+IF($L393,1,0),0)*
    (VLOOKUP(SUBSTITUTE(SUBSTITUTE(E$1,"standard",""),"|Float","")&amp;"인게임누적곱배수",ChapterTable!$S:$T,2,0)^C393
    +VLOOKUP(SUBSTITUTE(SUBSTITUTE(E$1,"standard",""),"|Float","")&amp;"인게임누적합배수",ChapterTable!$S:$T,2,0)*C393)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VLOOKUP(1,ChapterTable!$1:$1048576,MATCH("최종"&amp;SUBSTITUTE(SUBSTITUTE(F$1,"standard",""),"|Float",""),ChapterTable!$1:$1,0),0)*ChapterTable!$Q$17,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VLOOKUP($A393-ChapterTable!$Q$11,ChapterTable!$1:$1048576,MATCH("최종"&amp;SUBSTITUTE(SUBSTITUTE(F$1,"standard",""),"|Float",""),ChapterTable!$1:$1,0),0)*ChapterTable!$Q$14
    ),
  OFFSET(F393,-$B393+IF($L393,1,0),0)*
    (VLOOKUP(SUBSTITUTE(SUBSTITUTE(F$1,"standard",""),"|Float","")&amp;"인게임누적곱배수",ChapterTable!$S:$T,2,0)^D393
    +VLOOKUP(SUBSTITUTE(SUBSTITUTE(F$1,"standard",""),"|Float","")&amp;"인게임누적합배수",ChapterTable!$S:$T,2,0)*D393)
  )
  )
  )
)</f>
        <v>3075.46875</v>
      </c>
      <c r="G393" t="s">
        <v>76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9.8000000000000007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IF(OR($L394=TRUE,$A394=0,MOD($A394,ChapterTable!$S$20)&lt;&gt;0),
MAX(0,INT(($B394+ChapterTable!$Q$26+VLOOKUP(SUBSTITUTE(C$1,"성장단계","")&amp;"단계오프셋",ChapterTable!$S:$T,2,0))/ChapterTable!$Q$23)),
MAX(0,INT(($B394+ChapterTable!$S$26+VLOOKUP(SUBSTITUTE(C$1,"성장단계","")&amp;"보스단계오프셋",ChapterTable!$S:$T,2,0))/ChapterTable!$S$23)))</f>
        <v>5</v>
      </c>
      <c r="D394">
        <f>IF(OR($L394=TRUE,$A394=0,MOD($A394,ChapterTable!$S$20)&lt;&gt;0),
MAX(0,INT(($B394+ChapterTable!$Q$26+VLOOKUP(SUBSTITUTE(D$1,"성장단계","")&amp;"단계오프셋",ChapterTable!$S:$T,2,0))/ChapterTable!$Q$23)),
MAX(0,INT(($B394+ChapterTable!$S$26+VLOOKUP(SUBSTITUTE(D$1,"성장단계","")&amp;"보스단계오프셋",ChapterTable!$S:$T,2,0))/ChapterTable!$S$23)))</f>
        <v>4</v>
      </c>
      <c r="E394" s="1">
        <f ca="1">IF(AND($A394=0,$B394=1),
    VLOOKUP(1,ChapterTable!$1:$1048576,MATCH("최종"&amp;SUBSTITUTE(SUBSTITUTE(E$1,"standard",""),"|Float",""),ChapterTable!$1:$1,0),0)*ChapterTable!$Q$17,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VLOOKUP($A394-ChapterTable!$Q$11,ChapterTable!$1:$1048576,MATCH("최종"&amp;SUBSTITUTE(SUBSTITUTE(E$1,"standard",""),"|Float",""),ChapterTable!$1:$1,0),0)*ChapterTable!$Q$14
    ),
  OFFSET(E394,-$B394+IF($L394,1,0),0)*
    (VLOOKUP(SUBSTITUTE(SUBSTITUTE(E$1,"standard",""),"|Float","")&amp;"인게임누적곱배수",ChapterTable!$S:$T,2,0)^C394
    +VLOOKUP(SUBSTITUTE(SUBSTITUTE(E$1,"standard",""),"|Float","")&amp;"인게임누적합배수",ChapterTable!$S:$T,2,0)*C394)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VLOOKUP(1,ChapterTable!$1:$1048576,MATCH("최종"&amp;SUBSTITUTE(SUBSTITUTE(F$1,"standard",""),"|Float",""),ChapterTable!$1:$1,0),0)*ChapterTable!$Q$17,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VLOOKUP($A394-ChapterTable!$Q$11,ChapterTable!$1:$1048576,MATCH("최종"&amp;SUBSTITUTE(SUBSTITUTE(F$1,"standard",""),"|Float",""),ChapterTable!$1:$1,0),0)*ChapterTable!$Q$14
    ),
  OFFSET(F394,-$B394+IF($L394,1,0),0)*
    (VLOOKUP(SUBSTITUTE(SUBSTITUTE(F$1,"standard",""),"|Float","")&amp;"인게임누적곱배수",ChapterTable!$S:$T,2,0)^D394
    +VLOOKUP(SUBSTITUTE(SUBSTITUTE(F$1,"standard",""),"|Float","")&amp;"인게임누적합배수",ChapterTable!$S:$T,2,0)*D394)
  )
  )
  )
)</f>
        <v>3075.46875</v>
      </c>
      <c r="G394" t="s">
        <v>76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9.8000000000000007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IF(OR($L395=TRUE,$A395=0,MOD($A395,ChapterTable!$S$20)&lt;&gt;0),
MAX(0,INT(($B395+ChapterTable!$Q$26+VLOOKUP(SUBSTITUTE(C$1,"성장단계","")&amp;"단계오프셋",ChapterTable!$S:$T,2,0))/ChapterTable!$Q$23)),
MAX(0,INT(($B395+ChapterTable!$S$26+VLOOKUP(SUBSTITUTE(C$1,"성장단계","")&amp;"보스단계오프셋",ChapterTable!$S:$T,2,0))/ChapterTable!$S$23)))</f>
        <v>5</v>
      </c>
      <c r="D395">
        <f>IF(OR($L395=TRUE,$A395=0,MOD($A395,ChapterTable!$S$20)&lt;&gt;0),
MAX(0,INT(($B395+ChapterTable!$Q$26+VLOOKUP(SUBSTITUTE(D$1,"성장단계","")&amp;"단계오프셋",ChapterTable!$S:$T,2,0))/ChapterTable!$Q$23)),
MAX(0,INT(($B395+ChapterTable!$S$26+VLOOKUP(SUBSTITUTE(D$1,"성장단계","")&amp;"보스단계오프셋",ChapterTable!$S:$T,2,0))/ChapterTable!$S$23)))</f>
        <v>4</v>
      </c>
      <c r="E395" s="1">
        <f ca="1">IF(AND($A395=0,$B395=1),
    VLOOKUP(1,ChapterTable!$1:$1048576,MATCH("최종"&amp;SUBSTITUTE(SUBSTITUTE(E$1,"standard",""),"|Float",""),ChapterTable!$1:$1,0),0)*ChapterTable!$Q$17,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VLOOKUP($A395-ChapterTable!$Q$11,ChapterTable!$1:$1048576,MATCH("최종"&amp;SUBSTITUTE(SUBSTITUTE(E$1,"standard",""),"|Float",""),ChapterTable!$1:$1,0),0)*ChapterTable!$Q$14
    ),
  OFFSET(E395,-$B395+IF($L395,1,0),0)*
    (VLOOKUP(SUBSTITUTE(SUBSTITUTE(E$1,"standard",""),"|Float","")&amp;"인게임누적곱배수",ChapterTable!$S:$T,2,0)^C395
    +VLOOKUP(SUBSTITUTE(SUBSTITUTE(E$1,"standard",""),"|Float","")&amp;"인게임누적합배수",ChapterTable!$S:$T,2,0)*C395)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VLOOKUP(1,ChapterTable!$1:$1048576,MATCH("최종"&amp;SUBSTITUTE(SUBSTITUTE(F$1,"standard",""),"|Float",""),ChapterTable!$1:$1,0),0)*ChapterTable!$Q$17,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VLOOKUP($A395-ChapterTable!$Q$11,ChapterTable!$1:$1048576,MATCH("최종"&amp;SUBSTITUTE(SUBSTITUTE(F$1,"standard",""),"|Float",""),ChapterTable!$1:$1,0),0)*ChapterTable!$Q$14
    ),
  OFFSET(F395,-$B395+IF($L395,1,0),0)*
    (VLOOKUP(SUBSTITUTE(SUBSTITUTE(F$1,"standard",""),"|Float","")&amp;"인게임누적곱배수",ChapterTable!$S:$T,2,0)^D395
    +VLOOKUP(SUBSTITUTE(SUBSTITUTE(F$1,"standard",""),"|Float","")&amp;"인게임누적합배수",ChapterTable!$S:$T,2,0)*D395)
  )
  )
  )
)</f>
        <v>3075.46875</v>
      </c>
      <c r="G395" t="s">
        <v>76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9.8000000000000007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IF(OR($L396=TRUE,$A396=0,MOD($A396,ChapterTable!$S$20)&lt;&gt;0),
MAX(0,INT(($B396+ChapterTable!$Q$26+VLOOKUP(SUBSTITUTE(C$1,"성장단계","")&amp;"단계오프셋",ChapterTable!$S:$T,2,0))/ChapterTable!$Q$23)),
MAX(0,INT(($B396+ChapterTable!$S$26+VLOOKUP(SUBSTITUTE(C$1,"성장단계","")&amp;"보스단계오프셋",ChapterTable!$S:$T,2,0))/ChapterTable!$S$23)))</f>
        <v>5</v>
      </c>
      <c r="D396">
        <f>IF(OR($L396=TRUE,$A396=0,MOD($A396,ChapterTable!$S$20)&lt;&gt;0),
MAX(0,INT(($B396+ChapterTable!$Q$26+VLOOKUP(SUBSTITUTE(D$1,"성장단계","")&amp;"단계오프셋",ChapterTable!$S:$T,2,0))/ChapterTable!$Q$23)),
MAX(0,INT(($B396+ChapterTable!$S$26+VLOOKUP(SUBSTITUTE(D$1,"성장단계","")&amp;"보스단계오프셋",ChapterTable!$S:$T,2,0))/ChapterTable!$S$23)))</f>
        <v>4</v>
      </c>
      <c r="E396" s="1">
        <f ca="1">IF(AND($A396=0,$B396=1),
    VLOOKUP(1,ChapterTable!$1:$1048576,MATCH("최종"&amp;SUBSTITUTE(SUBSTITUTE(E$1,"standard",""),"|Float",""),ChapterTable!$1:$1,0),0)*ChapterTable!$Q$17,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VLOOKUP($A396-ChapterTable!$Q$11,ChapterTable!$1:$1048576,MATCH("최종"&amp;SUBSTITUTE(SUBSTITUTE(E$1,"standard",""),"|Float",""),ChapterTable!$1:$1,0),0)*ChapterTable!$Q$14
    ),
  OFFSET(E396,-$B396+IF($L396,1,0),0)*
    (VLOOKUP(SUBSTITUTE(SUBSTITUTE(E$1,"standard",""),"|Float","")&amp;"인게임누적곱배수",ChapterTable!$S:$T,2,0)^C396
    +VLOOKUP(SUBSTITUTE(SUBSTITUTE(E$1,"standard",""),"|Float","")&amp;"인게임누적합배수",ChapterTable!$S:$T,2,0)*C396)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VLOOKUP(1,ChapterTable!$1:$1048576,MATCH("최종"&amp;SUBSTITUTE(SUBSTITUTE(F$1,"standard",""),"|Float",""),ChapterTable!$1:$1,0),0)*ChapterTable!$Q$17,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VLOOKUP($A396-ChapterTable!$Q$11,ChapterTable!$1:$1048576,MATCH("최종"&amp;SUBSTITUTE(SUBSTITUTE(F$1,"standard",""),"|Float",""),ChapterTable!$1:$1,0),0)*ChapterTable!$Q$14
    ),
  OFFSET(F396,-$B396+IF($L396,1,0),0)*
    (VLOOKUP(SUBSTITUTE(SUBSTITUTE(F$1,"standard",""),"|Float","")&amp;"인게임누적곱배수",ChapterTable!$S:$T,2,0)^D396
    +VLOOKUP(SUBSTITUTE(SUBSTITUTE(F$1,"standard",""),"|Float","")&amp;"인게임누적합배수",ChapterTable!$S:$T,2,0)*D396)
  )
  )
  )
)</f>
        <v>3075.46875</v>
      </c>
      <c r="G396" t="s">
        <v>76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9.8000000000000007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IF(OR($L397=TRUE,$A397=0,MOD($A397,ChapterTable!$S$20)&lt;&gt;0),
MAX(0,INT(($B397+ChapterTable!$Q$26+VLOOKUP(SUBSTITUTE(C$1,"성장단계","")&amp;"단계오프셋",ChapterTable!$S:$T,2,0))/ChapterTable!$Q$23)),
MAX(0,INT(($B397+ChapterTable!$S$26+VLOOKUP(SUBSTITUTE(C$1,"성장단계","")&amp;"보스단계오프셋",ChapterTable!$S:$T,2,0))/ChapterTable!$S$23)))</f>
        <v>0</v>
      </c>
      <c r="D397">
        <f>IF(OR($L397=TRUE,$A397=0,MOD($A397,ChapterTable!$S$20)&lt;&gt;0),
MAX(0,INT(($B397+ChapterTable!$Q$26+VLOOKUP(SUBSTITUTE(D$1,"성장단계","")&amp;"단계오프셋",ChapterTable!$S:$T,2,0))/ChapterTable!$Q$23)),
MAX(0,INT(($B397+ChapterTable!$S$26+VLOOKUP(SUBSTITUTE(D$1,"성장단계","")&amp;"보스단계오프셋",ChapterTable!$S:$T,2,0))/ChapterTable!$S$23)))</f>
        <v>0</v>
      </c>
      <c r="E397" s="1">
        <f ca="1">IF(AND($A397=0,$B397=1),
    VLOOKUP(1,ChapterTable!$1:$1048576,MATCH("최종"&amp;SUBSTITUTE(SUBSTITUTE(E$1,"standard",""),"|Float",""),ChapterTable!$1:$1,0),0)*ChapterTable!$Q$17,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VLOOKUP($A397-ChapterTable!$Q$11,ChapterTable!$1:$1048576,MATCH("최종"&amp;SUBSTITUTE(SUBSTITUTE(E$1,"standard",""),"|Float",""),ChapterTable!$1:$1,0),0)*ChapterTable!$Q$14
    ),
  OFFSET(E397,-$B397+IF($L397,1,0),0)*
    (VLOOKUP(SUBSTITUTE(SUBSTITUTE(E$1,"standard",""),"|Float","")&amp;"인게임누적곱배수",ChapterTable!$S:$T,2,0)^C397
    +VLOOKUP(SUBSTITUTE(SUBSTITUTE(E$1,"standard",""),"|Float","")&amp;"인게임누적합배수",ChapterTable!$S:$T,2,0)*C397)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VLOOKUP(1,ChapterTable!$1:$1048576,MATCH("최종"&amp;SUBSTITUTE(SUBSTITUTE(F$1,"standard",""),"|Float",""),ChapterTable!$1:$1,0),0)*ChapterTable!$Q$17,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VLOOKUP($A397-ChapterTable!$Q$11,ChapterTable!$1:$1048576,MATCH("최종"&amp;SUBSTITUTE(SUBSTITUTE(F$1,"standard",""),"|Float",""),ChapterTable!$1:$1,0),0)*ChapterTable!$Q$14
    ),
  OFFSET(F397,-$B397+IF($L397,1,0),0)*
    (VLOOKUP(SUBSTITUTE(SUBSTITUTE(F$1,"standard",""),"|Float","")&amp;"인게임누적곱배수",ChapterTable!$S:$T,2,0)^D397
    +VLOOKUP(SUBSTITUTE(SUBSTITUTE(F$1,"standard",""),"|Float","")&amp;"인게임누적합배수",ChapterTable!$S:$T,2,0)*D397)
  )
  )
  )
)</f>
        <v>2562.890625</v>
      </c>
      <c r="G397" t="s">
        <v>76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9.8000000000000007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IF(OR($L398=TRUE,$A398=0,MOD($A398,ChapterTable!$S$20)&lt;&gt;0),
MAX(0,INT(($B398+ChapterTable!$Q$26+VLOOKUP(SUBSTITUTE(C$1,"성장단계","")&amp;"단계오프셋",ChapterTable!$S:$T,2,0))/ChapterTable!$Q$23)),
MAX(0,INT(($B398+ChapterTable!$S$26+VLOOKUP(SUBSTITUTE(C$1,"성장단계","")&amp;"보스단계오프셋",ChapterTable!$S:$T,2,0))/ChapterTable!$S$23)))</f>
        <v>0</v>
      </c>
      <c r="D398">
        <f>IF(OR($L398=TRUE,$A398=0,MOD($A398,ChapterTable!$S$20)&lt;&gt;0),
MAX(0,INT(($B398+ChapterTable!$Q$26+VLOOKUP(SUBSTITUTE(D$1,"성장단계","")&amp;"단계오프셋",ChapterTable!$S:$T,2,0))/ChapterTable!$Q$23)),
MAX(0,INT(($B398+ChapterTable!$S$26+VLOOKUP(SUBSTITUTE(D$1,"성장단계","")&amp;"보스단계오프셋",ChapterTable!$S:$T,2,0))/ChapterTable!$S$23)))</f>
        <v>0</v>
      </c>
      <c r="E398" s="1">
        <f ca="1">IF(AND($A398=0,$B398=1),
    VLOOKUP(1,ChapterTable!$1:$1048576,MATCH("최종"&amp;SUBSTITUTE(SUBSTITUTE(E$1,"standard",""),"|Float",""),ChapterTable!$1:$1,0),0)*ChapterTable!$Q$17,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VLOOKUP($A398-ChapterTable!$Q$11,ChapterTable!$1:$1048576,MATCH("최종"&amp;SUBSTITUTE(SUBSTITUTE(E$1,"standard",""),"|Float",""),ChapterTable!$1:$1,0),0)*ChapterTable!$Q$14
    ),
  OFFSET(E398,-$B398+IF($L398,1,0),0)*
    (VLOOKUP(SUBSTITUTE(SUBSTITUTE(E$1,"standard",""),"|Float","")&amp;"인게임누적곱배수",ChapterTable!$S:$T,2,0)^C398
    +VLOOKUP(SUBSTITUTE(SUBSTITUTE(E$1,"standard",""),"|Float","")&amp;"인게임누적합배수",ChapterTable!$S:$T,2,0)*C398)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VLOOKUP(1,ChapterTable!$1:$1048576,MATCH("최종"&amp;SUBSTITUTE(SUBSTITUTE(F$1,"standard",""),"|Float",""),ChapterTable!$1:$1,0),0)*ChapterTable!$Q$17,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VLOOKUP($A398-ChapterTable!$Q$11,ChapterTable!$1:$1048576,MATCH("최종"&amp;SUBSTITUTE(SUBSTITUTE(F$1,"standard",""),"|Float",""),ChapterTable!$1:$1,0),0)*ChapterTable!$Q$14
    ),
  OFFSET(F398,-$B398+IF($L398,1,0),0)*
    (VLOOKUP(SUBSTITUTE(SUBSTITUTE(F$1,"standard",""),"|Float","")&amp;"인게임누적곱배수",ChapterTable!$S:$T,2,0)^D398
    +VLOOKUP(SUBSTITUTE(SUBSTITUTE(F$1,"standard",""),"|Float","")&amp;"인게임누적합배수",ChapterTable!$S:$T,2,0)*D398)
  )
  )
  )
)</f>
        <v>2562.890625</v>
      </c>
      <c r="G398" t="s">
        <v>76</v>
      </c>
      <c r="H398" t="s">
        <v>256</v>
      </c>
      <c r="I398" t="s">
        <v>145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257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9.8000000000000007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IF(OR($L399=TRUE,$A399=0,MOD($A399,ChapterTable!$S$20)&lt;&gt;0),
MAX(0,INT(($B399+ChapterTable!$Q$26+VLOOKUP(SUBSTITUTE(C$1,"성장단계","")&amp;"단계오프셋",ChapterTable!$S:$T,2,0))/ChapterTable!$Q$23)),
MAX(0,INT(($B399+ChapterTable!$S$26+VLOOKUP(SUBSTITUTE(C$1,"성장단계","")&amp;"보스단계오프셋",ChapterTable!$S:$T,2,0))/ChapterTable!$S$23)))</f>
        <v>0</v>
      </c>
      <c r="D399">
        <f>IF(OR($L399=TRUE,$A399=0,MOD($A399,ChapterTable!$S$20)&lt;&gt;0),
MAX(0,INT(($B399+ChapterTable!$Q$26+VLOOKUP(SUBSTITUTE(D$1,"성장단계","")&amp;"단계오프셋",ChapterTable!$S:$T,2,0))/ChapterTable!$Q$23)),
MAX(0,INT(($B399+ChapterTable!$S$26+VLOOKUP(SUBSTITUTE(D$1,"성장단계","")&amp;"보스단계오프셋",ChapterTable!$S:$T,2,0))/ChapterTable!$S$23)))</f>
        <v>0</v>
      </c>
      <c r="E399" s="1">
        <f ca="1">IF(AND($A399=0,$B399=1),
    VLOOKUP(1,ChapterTable!$1:$1048576,MATCH("최종"&amp;SUBSTITUTE(SUBSTITUTE(E$1,"standard",""),"|Float",""),ChapterTable!$1:$1,0),0)*ChapterTable!$Q$17,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VLOOKUP($A399-ChapterTable!$Q$11,ChapterTable!$1:$1048576,MATCH("최종"&amp;SUBSTITUTE(SUBSTITUTE(E$1,"standard",""),"|Float",""),ChapterTable!$1:$1,0),0)*ChapterTable!$Q$14
    ),
  OFFSET(E399,-$B399+IF($L399,1,0),0)*
    (VLOOKUP(SUBSTITUTE(SUBSTITUTE(E$1,"standard",""),"|Float","")&amp;"인게임누적곱배수",ChapterTable!$S:$T,2,0)^C399
    +VLOOKUP(SUBSTITUTE(SUBSTITUTE(E$1,"standard",""),"|Float","")&amp;"인게임누적합배수",ChapterTable!$S:$T,2,0)*C399)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VLOOKUP(1,ChapterTable!$1:$1048576,MATCH("최종"&amp;SUBSTITUTE(SUBSTITUTE(F$1,"standard",""),"|Float",""),ChapterTable!$1:$1,0),0)*ChapterTable!$Q$17,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VLOOKUP($A399-ChapterTable!$Q$11,ChapterTable!$1:$1048576,MATCH("최종"&amp;SUBSTITUTE(SUBSTITUTE(F$1,"standard",""),"|Float",""),ChapterTable!$1:$1,0),0)*ChapterTable!$Q$14
    ),
  OFFSET(F399,-$B399+IF($L399,1,0),0)*
    (VLOOKUP(SUBSTITUTE(SUBSTITUTE(F$1,"standard",""),"|Float","")&amp;"인게임누적곱배수",ChapterTable!$S:$T,2,0)^D399
    +VLOOKUP(SUBSTITUTE(SUBSTITUTE(F$1,"standard",""),"|Float","")&amp;"인게임누적합배수",ChapterTable!$S:$T,2,0)*D399)
  )
  )
  )
)</f>
        <v>2562.890625</v>
      </c>
      <c r="G399" t="s">
        <v>76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9.8000000000000007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IF(OR($L400=TRUE,$A400=0,MOD($A400,ChapterTable!$S$20)&lt;&gt;0),
MAX(0,INT(($B400+ChapterTable!$Q$26+VLOOKUP(SUBSTITUTE(C$1,"성장단계","")&amp;"단계오프셋",ChapterTable!$S:$T,2,0))/ChapterTable!$Q$23)),
MAX(0,INT(($B400+ChapterTable!$S$26+VLOOKUP(SUBSTITUTE(C$1,"성장단계","")&amp;"보스단계오프셋",ChapterTable!$S:$T,2,0))/ChapterTable!$S$23)))</f>
        <v>0</v>
      </c>
      <c r="D400">
        <f>IF(OR($L400=TRUE,$A400=0,MOD($A400,ChapterTable!$S$20)&lt;&gt;0),
MAX(0,INT(($B400+ChapterTable!$Q$26+VLOOKUP(SUBSTITUTE(D$1,"성장단계","")&amp;"단계오프셋",ChapterTable!$S:$T,2,0))/ChapterTable!$Q$23)),
MAX(0,INT(($B400+ChapterTable!$S$26+VLOOKUP(SUBSTITUTE(D$1,"성장단계","")&amp;"보스단계오프셋",ChapterTable!$S:$T,2,0))/ChapterTable!$S$23)))</f>
        <v>0</v>
      </c>
      <c r="E400" s="1">
        <f ca="1">IF(AND($A400=0,$B400=1),
    VLOOKUP(1,ChapterTable!$1:$1048576,MATCH("최종"&amp;SUBSTITUTE(SUBSTITUTE(E$1,"standard",""),"|Float",""),ChapterTable!$1:$1,0),0)*ChapterTable!$Q$17,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VLOOKUP($A400-ChapterTable!$Q$11,ChapterTable!$1:$1048576,MATCH("최종"&amp;SUBSTITUTE(SUBSTITUTE(E$1,"standard",""),"|Float",""),ChapterTable!$1:$1,0),0)*ChapterTable!$Q$14
    ),
  OFFSET(E400,-$B400+IF($L400,1,0),0)*
    (VLOOKUP(SUBSTITUTE(SUBSTITUTE(E$1,"standard",""),"|Float","")&amp;"인게임누적곱배수",ChapterTable!$S:$T,2,0)^C400
    +VLOOKUP(SUBSTITUTE(SUBSTITUTE(E$1,"standard",""),"|Float","")&amp;"인게임누적합배수",ChapterTable!$S:$T,2,0)*C400)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VLOOKUP(1,ChapterTable!$1:$1048576,MATCH("최종"&amp;SUBSTITUTE(SUBSTITUTE(F$1,"standard",""),"|Float",""),ChapterTable!$1:$1,0),0)*ChapterTable!$Q$17,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VLOOKUP($A400-ChapterTable!$Q$11,ChapterTable!$1:$1048576,MATCH("최종"&amp;SUBSTITUTE(SUBSTITUTE(F$1,"standard",""),"|Float",""),ChapterTable!$1:$1,0),0)*ChapterTable!$Q$14
    ),
  OFFSET(F400,-$B400+IF($L400,1,0),0)*
    (VLOOKUP(SUBSTITUTE(SUBSTITUTE(F$1,"standard",""),"|Float","")&amp;"인게임누적곱배수",ChapterTable!$S:$T,2,0)^D400
    +VLOOKUP(SUBSTITUTE(SUBSTITUTE(F$1,"standard",""),"|Float","")&amp;"인게임누적합배수",ChapterTable!$S:$T,2,0)*D400)
  )
  )
  )
)</f>
        <v>2562.890625</v>
      </c>
      <c r="G400" t="s">
        <v>76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9.8000000000000007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IF(OR($L401=TRUE,$A401=0,MOD($A401,ChapterTable!$S$20)&lt;&gt;0),
MAX(0,INT(($B401+ChapterTable!$Q$26+VLOOKUP(SUBSTITUTE(C$1,"성장단계","")&amp;"단계오프셋",ChapterTable!$S:$T,2,0))/ChapterTable!$Q$23)),
MAX(0,INT(($B401+ChapterTable!$S$26+VLOOKUP(SUBSTITUTE(C$1,"성장단계","")&amp;"보스단계오프셋",ChapterTable!$S:$T,2,0))/ChapterTable!$S$23)))</f>
        <v>0</v>
      </c>
      <c r="D401">
        <f>IF(OR($L401=TRUE,$A401=0,MOD($A401,ChapterTable!$S$20)&lt;&gt;0),
MAX(0,INT(($B401+ChapterTable!$Q$26+VLOOKUP(SUBSTITUTE(D$1,"성장단계","")&amp;"단계오프셋",ChapterTable!$S:$T,2,0))/ChapterTable!$Q$23)),
MAX(0,INT(($B401+ChapterTable!$S$26+VLOOKUP(SUBSTITUTE(D$1,"성장단계","")&amp;"보스단계오프셋",ChapterTable!$S:$T,2,0))/ChapterTable!$S$23)))</f>
        <v>0</v>
      </c>
      <c r="E401" s="1">
        <f ca="1">IF(AND($A401=0,$B401=1),
    VLOOKUP(1,ChapterTable!$1:$1048576,MATCH("최종"&amp;SUBSTITUTE(SUBSTITUTE(E$1,"standard",""),"|Float",""),ChapterTable!$1:$1,0),0)*ChapterTable!$Q$17,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VLOOKUP($A401-ChapterTable!$Q$11,ChapterTable!$1:$1048576,MATCH("최종"&amp;SUBSTITUTE(SUBSTITUTE(E$1,"standard",""),"|Float",""),ChapterTable!$1:$1,0),0)*ChapterTable!$Q$14
    ),
  OFFSET(E401,-$B401+IF($L401,1,0),0)*
    (VLOOKUP(SUBSTITUTE(SUBSTITUTE(E$1,"standard",""),"|Float","")&amp;"인게임누적곱배수",ChapterTable!$S:$T,2,0)^C401
    +VLOOKUP(SUBSTITUTE(SUBSTITUTE(E$1,"standard",""),"|Float","")&amp;"인게임누적합배수",ChapterTable!$S:$T,2,0)*C401)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VLOOKUP(1,ChapterTable!$1:$1048576,MATCH("최종"&amp;SUBSTITUTE(SUBSTITUTE(F$1,"standard",""),"|Float",""),ChapterTable!$1:$1,0),0)*ChapterTable!$Q$17,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VLOOKUP($A401-ChapterTable!$Q$11,ChapterTable!$1:$1048576,MATCH("최종"&amp;SUBSTITUTE(SUBSTITUTE(F$1,"standard",""),"|Float",""),ChapterTable!$1:$1,0),0)*ChapterTable!$Q$14
    ),
  OFFSET(F401,-$B401+IF($L401,1,0),0)*
    (VLOOKUP(SUBSTITUTE(SUBSTITUTE(F$1,"standard",""),"|Float","")&amp;"인게임누적곱배수",ChapterTable!$S:$T,2,0)^D401
    +VLOOKUP(SUBSTITUTE(SUBSTITUTE(F$1,"standard",""),"|Float","")&amp;"인게임누적합배수",ChapterTable!$S:$T,2,0)*D401)
  )
  )
  )
)</f>
        <v>2562.890625</v>
      </c>
      <c r="G401" t="s">
        <v>76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9.8000000000000007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IF(OR($L402=TRUE,$A402=0,MOD($A402,ChapterTable!$S$20)&lt;&gt;0),
MAX(0,INT(($B402+ChapterTable!$Q$26+VLOOKUP(SUBSTITUTE(C$1,"성장단계","")&amp;"단계오프셋",ChapterTable!$S:$T,2,0))/ChapterTable!$Q$23)),
MAX(0,INT(($B402+ChapterTable!$S$26+VLOOKUP(SUBSTITUTE(C$1,"성장단계","")&amp;"보스단계오프셋",ChapterTable!$S:$T,2,0))/ChapterTable!$S$23)))</f>
        <v>0</v>
      </c>
      <c r="D402">
        <f>IF(OR($L402=TRUE,$A402=0,MOD($A402,ChapterTable!$S$20)&lt;&gt;0),
MAX(0,INT(($B402+ChapterTable!$Q$26+VLOOKUP(SUBSTITUTE(D$1,"성장단계","")&amp;"단계오프셋",ChapterTable!$S:$T,2,0))/ChapterTable!$Q$23)),
MAX(0,INT(($B402+ChapterTable!$S$26+VLOOKUP(SUBSTITUTE(D$1,"성장단계","")&amp;"보스단계오프셋",ChapterTable!$S:$T,2,0))/ChapterTable!$S$23)))</f>
        <v>0</v>
      </c>
      <c r="E402" s="1">
        <f ca="1">IF(AND($A402=0,$B402=1),
    VLOOKUP(1,ChapterTable!$1:$1048576,MATCH("최종"&amp;SUBSTITUTE(SUBSTITUTE(E$1,"standard",""),"|Float",""),ChapterTable!$1:$1,0),0)*ChapterTable!$Q$17,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VLOOKUP($A402-ChapterTable!$Q$11,ChapterTable!$1:$1048576,MATCH("최종"&amp;SUBSTITUTE(SUBSTITUTE(E$1,"standard",""),"|Float",""),ChapterTable!$1:$1,0),0)*ChapterTable!$Q$14
    ),
  OFFSET(E402,-$B402+IF($L402,1,0),0)*
    (VLOOKUP(SUBSTITUTE(SUBSTITUTE(E$1,"standard",""),"|Float","")&amp;"인게임누적곱배수",ChapterTable!$S:$T,2,0)^C402
    +VLOOKUP(SUBSTITUTE(SUBSTITUTE(E$1,"standard",""),"|Float","")&amp;"인게임누적합배수",ChapterTable!$S:$T,2,0)*C402)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VLOOKUP(1,ChapterTable!$1:$1048576,MATCH("최종"&amp;SUBSTITUTE(SUBSTITUTE(F$1,"standard",""),"|Float",""),ChapterTable!$1:$1,0),0)*ChapterTable!$Q$17,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VLOOKUP($A402-ChapterTable!$Q$11,ChapterTable!$1:$1048576,MATCH("최종"&amp;SUBSTITUTE(SUBSTITUTE(F$1,"standard",""),"|Float",""),ChapterTable!$1:$1,0),0)*ChapterTable!$Q$14
    ),
  OFFSET(F402,-$B402+IF($L402,1,0),0)*
    (VLOOKUP(SUBSTITUTE(SUBSTITUTE(F$1,"standard",""),"|Float","")&amp;"인게임누적곱배수",ChapterTable!$S:$T,2,0)^D402
    +VLOOKUP(SUBSTITUTE(SUBSTITUTE(F$1,"standard",""),"|Float","")&amp;"인게임누적합배수",ChapterTable!$S:$T,2,0)*D402)
  )
  )
  )
)</f>
        <v>2562.890625</v>
      </c>
      <c r="G402" t="s">
        <v>76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9.8000000000000007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IF(OR($L403=TRUE,$A403=0,MOD($A403,ChapterTable!$S$20)&lt;&gt;0),
MAX(0,INT(($B403+ChapterTable!$Q$26+VLOOKUP(SUBSTITUTE(C$1,"성장단계","")&amp;"단계오프셋",ChapterTable!$S:$T,2,0))/ChapterTable!$Q$23)),
MAX(0,INT(($B403+ChapterTable!$S$26+VLOOKUP(SUBSTITUTE(C$1,"성장단계","")&amp;"보스단계오프셋",ChapterTable!$S:$T,2,0))/ChapterTable!$S$23)))</f>
        <v>1</v>
      </c>
      <c r="D403">
        <f>IF(OR($L403=TRUE,$A403=0,MOD($A403,ChapterTable!$S$20)&lt;&gt;0),
MAX(0,INT(($B403+ChapterTable!$Q$26+VLOOKUP(SUBSTITUTE(D$1,"성장단계","")&amp;"단계오프셋",ChapterTable!$S:$T,2,0))/ChapterTable!$Q$23)),
MAX(0,INT(($B403+ChapterTable!$S$26+VLOOKUP(SUBSTITUTE(D$1,"성장단계","")&amp;"보스단계오프셋",ChapterTable!$S:$T,2,0))/ChapterTable!$S$23)))</f>
        <v>0</v>
      </c>
      <c r="E403" s="1">
        <f ca="1">IF(AND($A403=0,$B403=1),
    VLOOKUP(1,ChapterTable!$1:$1048576,MATCH("최종"&amp;SUBSTITUTE(SUBSTITUTE(E$1,"standard",""),"|Float",""),ChapterTable!$1:$1,0),0)*ChapterTable!$Q$17,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VLOOKUP($A403-ChapterTable!$Q$11,ChapterTable!$1:$1048576,MATCH("최종"&amp;SUBSTITUTE(SUBSTITUTE(E$1,"standard",""),"|Float",""),ChapterTable!$1:$1,0),0)*ChapterTable!$Q$14
    ),
  OFFSET(E403,-$B403+IF($L403,1,0),0)*
    (VLOOKUP(SUBSTITUTE(SUBSTITUTE(E$1,"standard",""),"|Float","")&amp;"인게임누적곱배수",ChapterTable!$S:$T,2,0)^C403
    +VLOOKUP(SUBSTITUTE(SUBSTITUTE(E$1,"standard",""),"|Float","")&amp;"인게임누적합배수",ChapterTable!$S:$T,2,0)*C403)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VLOOKUP(1,ChapterTable!$1:$1048576,MATCH("최종"&amp;SUBSTITUTE(SUBSTITUTE(F$1,"standard",""),"|Float",""),ChapterTable!$1:$1,0),0)*ChapterTable!$Q$17,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VLOOKUP($A403-ChapterTable!$Q$11,ChapterTable!$1:$1048576,MATCH("최종"&amp;SUBSTITUTE(SUBSTITUTE(F$1,"standard",""),"|Float",""),ChapterTable!$1:$1,0),0)*ChapterTable!$Q$14
    ),
  OFFSET(F403,-$B403+IF($L403,1,0),0)*
    (VLOOKUP(SUBSTITUTE(SUBSTITUTE(F$1,"standard",""),"|Float","")&amp;"인게임누적곱배수",ChapterTable!$S:$T,2,0)^D403
    +VLOOKUP(SUBSTITUTE(SUBSTITUTE(F$1,"standard",""),"|Float","")&amp;"인게임누적합배수",ChapterTable!$S:$T,2,0)*D403)
  )
  )
  )
)</f>
        <v>2562.890625</v>
      </c>
      <c r="G403" t="s">
        <v>76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9.8000000000000007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IF(OR($L404=TRUE,$A404=0,MOD($A404,ChapterTable!$S$20)&lt;&gt;0),
MAX(0,INT(($B404+ChapterTable!$Q$26+VLOOKUP(SUBSTITUTE(C$1,"성장단계","")&amp;"단계오프셋",ChapterTable!$S:$T,2,0))/ChapterTable!$Q$23)),
MAX(0,INT(($B404+ChapterTable!$S$26+VLOOKUP(SUBSTITUTE(C$1,"성장단계","")&amp;"보스단계오프셋",ChapterTable!$S:$T,2,0))/ChapterTable!$S$23)))</f>
        <v>1</v>
      </c>
      <c r="D404">
        <f>IF(OR($L404=TRUE,$A404=0,MOD($A404,ChapterTable!$S$20)&lt;&gt;0),
MAX(0,INT(($B404+ChapterTable!$Q$26+VLOOKUP(SUBSTITUTE(D$1,"성장단계","")&amp;"단계오프셋",ChapterTable!$S:$T,2,0))/ChapterTable!$Q$23)),
MAX(0,INT(($B404+ChapterTable!$S$26+VLOOKUP(SUBSTITUTE(D$1,"성장단계","")&amp;"보스단계오프셋",ChapterTable!$S:$T,2,0))/ChapterTable!$S$23)))</f>
        <v>0</v>
      </c>
      <c r="E404" s="1">
        <f ca="1">IF(AND($A404=0,$B404=1),
    VLOOKUP(1,ChapterTable!$1:$1048576,MATCH("최종"&amp;SUBSTITUTE(SUBSTITUTE(E$1,"standard",""),"|Float",""),ChapterTable!$1:$1,0),0)*ChapterTable!$Q$17,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VLOOKUP($A404-ChapterTable!$Q$11,ChapterTable!$1:$1048576,MATCH("최종"&amp;SUBSTITUTE(SUBSTITUTE(E$1,"standard",""),"|Float",""),ChapterTable!$1:$1,0),0)*ChapterTable!$Q$14
    ),
  OFFSET(E404,-$B404+IF($L404,1,0),0)*
    (VLOOKUP(SUBSTITUTE(SUBSTITUTE(E$1,"standard",""),"|Float","")&amp;"인게임누적곱배수",ChapterTable!$S:$T,2,0)^C404
    +VLOOKUP(SUBSTITUTE(SUBSTITUTE(E$1,"standard",""),"|Float","")&amp;"인게임누적합배수",ChapterTable!$S:$T,2,0)*C404)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VLOOKUP(1,ChapterTable!$1:$1048576,MATCH("최종"&amp;SUBSTITUTE(SUBSTITUTE(F$1,"standard",""),"|Float",""),ChapterTable!$1:$1,0),0)*ChapterTable!$Q$17,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VLOOKUP($A404-ChapterTable!$Q$11,ChapterTable!$1:$1048576,MATCH("최종"&amp;SUBSTITUTE(SUBSTITUTE(F$1,"standard",""),"|Float",""),ChapterTable!$1:$1,0),0)*ChapterTable!$Q$14
    ),
  OFFSET(F404,-$B404+IF($L404,1,0),0)*
    (VLOOKUP(SUBSTITUTE(SUBSTITUTE(F$1,"standard",""),"|Float","")&amp;"인게임누적곱배수",ChapterTable!$S:$T,2,0)^D404
    +VLOOKUP(SUBSTITUTE(SUBSTITUTE(F$1,"standard",""),"|Float","")&amp;"인게임누적합배수",ChapterTable!$S:$T,2,0)*D404)
  )
  )
  )
)</f>
        <v>2562.890625</v>
      </c>
      <c r="G404" t="s">
        <v>76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9.8000000000000007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IF(OR($L405=TRUE,$A405=0,MOD($A405,ChapterTable!$S$20)&lt;&gt;0),
MAX(0,INT(($B405+ChapterTable!$Q$26+VLOOKUP(SUBSTITUTE(C$1,"성장단계","")&amp;"단계오프셋",ChapterTable!$S:$T,2,0))/ChapterTable!$Q$23)),
MAX(0,INT(($B405+ChapterTable!$S$26+VLOOKUP(SUBSTITUTE(C$1,"성장단계","")&amp;"보스단계오프셋",ChapterTable!$S:$T,2,0))/ChapterTable!$S$23)))</f>
        <v>1</v>
      </c>
      <c r="D405">
        <f>IF(OR($L405=TRUE,$A405=0,MOD($A405,ChapterTable!$S$20)&lt;&gt;0),
MAX(0,INT(($B405+ChapterTable!$Q$26+VLOOKUP(SUBSTITUTE(D$1,"성장단계","")&amp;"단계오프셋",ChapterTable!$S:$T,2,0))/ChapterTable!$Q$23)),
MAX(0,INT(($B405+ChapterTable!$S$26+VLOOKUP(SUBSTITUTE(D$1,"성장단계","")&amp;"보스단계오프셋",ChapterTable!$S:$T,2,0))/ChapterTable!$S$23)))</f>
        <v>0</v>
      </c>
      <c r="E405" s="1">
        <f ca="1">IF(AND($A405=0,$B405=1),
    VLOOKUP(1,ChapterTable!$1:$1048576,MATCH("최종"&amp;SUBSTITUTE(SUBSTITUTE(E$1,"standard",""),"|Float",""),ChapterTable!$1:$1,0),0)*ChapterTable!$Q$17,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VLOOKUP($A405-ChapterTable!$Q$11,ChapterTable!$1:$1048576,MATCH("최종"&amp;SUBSTITUTE(SUBSTITUTE(E$1,"standard",""),"|Float",""),ChapterTable!$1:$1,0),0)*ChapterTable!$Q$14
    ),
  OFFSET(E405,-$B405+IF($L405,1,0),0)*
    (VLOOKUP(SUBSTITUTE(SUBSTITUTE(E$1,"standard",""),"|Float","")&amp;"인게임누적곱배수",ChapterTable!$S:$T,2,0)^C405
    +VLOOKUP(SUBSTITUTE(SUBSTITUTE(E$1,"standard",""),"|Float","")&amp;"인게임누적합배수",ChapterTable!$S:$T,2,0)*C405)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VLOOKUP(1,ChapterTable!$1:$1048576,MATCH("최종"&amp;SUBSTITUTE(SUBSTITUTE(F$1,"standard",""),"|Float",""),ChapterTable!$1:$1,0),0)*ChapterTable!$Q$17,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VLOOKUP($A405-ChapterTable!$Q$11,ChapterTable!$1:$1048576,MATCH("최종"&amp;SUBSTITUTE(SUBSTITUTE(F$1,"standard",""),"|Float",""),ChapterTable!$1:$1,0),0)*ChapterTable!$Q$14
    ),
  OFFSET(F405,-$B405+IF($L405,1,0),0)*
    (VLOOKUP(SUBSTITUTE(SUBSTITUTE(F$1,"standard",""),"|Float","")&amp;"인게임누적곱배수",ChapterTable!$S:$T,2,0)^D405
    +VLOOKUP(SUBSTITUTE(SUBSTITUTE(F$1,"standard",""),"|Float","")&amp;"인게임누적합배수",ChapterTable!$S:$T,2,0)*D405)
  )
  )
  )
)</f>
        <v>2562.890625</v>
      </c>
      <c r="G405" t="s">
        <v>76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9.8000000000000007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IF(OR($L406=TRUE,$A406=0,MOD($A406,ChapterTable!$S$20)&lt;&gt;0),
MAX(0,INT(($B406+ChapterTable!$Q$26+VLOOKUP(SUBSTITUTE(C$1,"성장단계","")&amp;"단계오프셋",ChapterTable!$S:$T,2,0))/ChapterTable!$Q$23)),
MAX(0,INT(($B406+ChapterTable!$S$26+VLOOKUP(SUBSTITUTE(C$1,"성장단계","")&amp;"보스단계오프셋",ChapterTable!$S:$T,2,0))/ChapterTable!$S$23)))</f>
        <v>1</v>
      </c>
      <c r="D406">
        <f>IF(OR($L406=TRUE,$A406=0,MOD($A406,ChapterTable!$S$20)&lt;&gt;0),
MAX(0,INT(($B406+ChapterTable!$Q$26+VLOOKUP(SUBSTITUTE(D$1,"성장단계","")&amp;"단계오프셋",ChapterTable!$S:$T,2,0))/ChapterTable!$Q$23)),
MAX(0,INT(($B406+ChapterTable!$S$26+VLOOKUP(SUBSTITUTE(D$1,"성장단계","")&amp;"보스단계오프셋",ChapterTable!$S:$T,2,0))/ChapterTable!$S$23)))</f>
        <v>0</v>
      </c>
      <c r="E406" s="1">
        <f ca="1">IF(AND($A406=0,$B406=1),
    VLOOKUP(1,ChapterTable!$1:$1048576,MATCH("최종"&amp;SUBSTITUTE(SUBSTITUTE(E$1,"standard",""),"|Float",""),ChapterTable!$1:$1,0),0)*ChapterTable!$Q$17,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VLOOKUP($A406-ChapterTable!$Q$11,ChapterTable!$1:$1048576,MATCH("최종"&amp;SUBSTITUTE(SUBSTITUTE(E$1,"standard",""),"|Float",""),ChapterTable!$1:$1,0),0)*ChapterTable!$Q$14
    ),
  OFFSET(E406,-$B406+IF($L406,1,0),0)*
    (VLOOKUP(SUBSTITUTE(SUBSTITUTE(E$1,"standard",""),"|Float","")&amp;"인게임누적곱배수",ChapterTable!$S:$T,2,0)^C406
    +VLOOKUP(SUBSTITUTE(SUBSTITUTE(E$1,"standard",""),"|Float","")&amp;"인게임누적합배수",ChapterTable!$S:$T,2,0)*C406)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VLOOKUP(1,ChapterTable!$1:$1048576,MATCH("최종"&amp;SUBSTITUTE(SUBSTITUTE(F$1,"standard",""),"|Float",""),ChapterTable!$1:$1,0),0)*ChapterTable!$Q$17,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VLOOKUP($A406-ChapterTable!$Q$11,ChapterTable!$1:$1048576,MATCH("최종"&amp;SUBSTITUTE(SUBSTITUTE(F$1,"standard",""),"|Float",""),ChapterTable!$1:$1,0),0)*ChapterTable!$Q$14
    ),
  OFFSET(F406,-$B406+IF($L406,1,0),0)*
    (VLOOKUP(SUBSTITUTE(SUBSTITUTE(F$1,"standard",""),"|Float","")&amp;"인게임누적곱배수",ChapterTable!$S:$T,2,0)^D406
    +VLOOKUP(SUBSTITUTE(SUBSTITUTE(F$1,"standard",""),"|Float","")&amp;"인게임누적합배수",ChapterTable!$S:$T,2,0)*D406)
  )
  )
  )
)</f>
        <v>2562.890625</v>
      </c>
      <c r="G406" t="s">
        <v>76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9.8000000000000007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IF(OR($L407=TRUE,$A407=0,MOD($A407,ChapterTable!$S$20)&lt;&gt;0),
MAX(0,INT(($B407+ChapterTable!$Q$26+VLOOKUP(SUBSTITUTE(C$1,"성장단계","")&amp;"단계오프셋",ChapterTable!$S:$T,2,0))/ChapterTable!$Q$23)),
MAX(0,INT(($B407+ChapterTable!$S$26+VLOOKUP(SUBSTITUTE(C$1,"성장단계","")&amp;"보스단계오프셋",ChapterTable!$S:$T,2,0))/ChapterTable!$S$23)))</f>
        <v>1</v>
      </c>
      <c r="D407">
        <f>IF(OR($L407=TRUE,$A407=0,MOD($A407,ChapterTable!$S$20)&lt;&gt;0),
MAX(0,INT(($B407+ChapterTable!$Q$26+VLOOKUP(SUBSTITUTE(D$1,"성장단계","")&amp;"단계오프셋",ChapterTable!$S:$T,2,0))/ChapterTable!$Q$23)),
MAX(0,INT(($B407+ChapterTable!$S$26+VLOOKUP(SUBSTITUTE(D$1,"성장단계","")&amp;"보스단계오프셋",ChapterTable!$S:$T,2,0))/ChapterTable!$S$23)))</f>
        <v>0</v>
      </c>
      <c r="E407" s="1">
        <f ca="1">IF(AND($A407=0,$B407=1),
    VLOOKUP(1,ChapterTable!$1:$1048576,MATCH("최종"&amp;SUBSTITUTE(SUBSTITUTE(E$1,"standard",""),"|Float",""),ChapterTable!$1:$1,0),0)*ChapterTable!$Q$17,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VLOOKUP($A407-ChapterTable!$Q$11,ChapterTable!$1:$1048576,MATCH("최종"&amp;SUBSTITUTE(SUBSTITUTE(E$1,"standard",""),"|Float",""),ChapterTable!$1:$1,0),0)*ChapterTable!$Q$14
    ),
  OFFSET(E407,-$B407+IF($L407,1,0),0)*
    (VLOOKUP(SUBSTITUTE(SUBSTITUTE(E$1,"standard",""),"|Float","")&amp;"인게임누적곱배수",ChapterTable!$S:$T,2,0)^C407
    +VLOOKUP(SUBSTITUTE(SUBSTITUTE(E$1,"standard",""),"|Float","")&amp;"인게임누적합배수",ChapterTable!$S:$T,2,0)*C407)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VLOOKUP(1,ChapterTable!$1:$1048576,MATCH("최종"&amp;SUBSTITUTE(SUBSTITUTE(F$1,"standard",""),"|Float",""),ChapterTable!$1:$1,0),0)*ChapterTable!$Q$17,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VLOOKUP($A407-ChapterTable!$Q$11,ChapterTable!$1:$1048576,MATCH("최종"&amp;SUBSTITUTE(SUBSTITUTE(F$1,"standard",""),"|Float",""),ChapterTable!$1:$1,0),0)*ChapterTable!$Q$14
    ),
  OFFSET(F407,-$B407+IF($L407,1,0),0)*
    (VLOOKUP(SUBSTITUTE(SUBSTITUTE(F$1,"standard",""),"|Float","")&amp;"인게임누적곱배수",ChapterTable!$S:$T,2,0)^D407
    +VLOOKUP(SUBSTITUTE(SUBSTITUTE(F$1,"standard",""),"|Float","")&amp;"인게임누적합배수",ChapterTable!$S:$T,2,0)*D407)
  )
  )
  )
)</f>
        <v>2562.890625</v>
      </c>
      <c r="G407" t="s">
        <v>76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9.8000000000000007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IF(OR($L408=TRUE,$A408=0,MOD($A408,ChapterTable!$S$20)&lt;&gt;0),
MAX(0,INT(($B408+ChapterTable!$Q$26+VLOOKUP(SUBSTITUTE(C$1,"성장단계","")&amp;"단계오프셋",ChapterTable!$S:$T,2,0))/ChapterTable!$Q$23)),
MAX(0,INT(($B408+ChapterTable!$S$26+VLOOKUP(SUBSTITUTE(C$1,"성장단계","")&amp;"보스단계오프셋",ChapterTable!$S:$T,2,0))/ChapterTable!$S$23)))</f>
        <v>1</v>
      </c>
      <c r="D408">
        <f>IF(OR($L408=TRUE,$A408=0,MOD($A408,ChapterTable!$S$20)&lt;&gt;0),
MAX(0,INT(($B408+ChapterTable!$Q$26+VLOOKUP(SUBSTITUTE(D$1,"성장단계","")&amp;"단계오프셋",ChapterTable!$S:$T,2,0))/ChapterTable!$Q$23)),
MAX(0,INT(($B408+ChapterTable!$S$26+VLOOKUP(SUBSTITUTE(D$1,"성장단계","")&amp;"보스단계오프셋",ChapterTable!$S:$T,2,0))/ChapterTable!$S$23)))</f>
        <v>1</v>
      </c>
      <c r="E408" s="1">
        <f ca="1">IF(AND($A408=0,$B408=1),
    VLOOKUP(1,ChapterTable!$1:$1048576,MATCH("최종"&amp;SUBSTITUTE(SUBSTITUTE(E$1,"standard",""),"|Float",""),ChapterTable!$1:$1,0),0)*ChapterTable!$Q$17,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VLOOKUP($A408-ChapterTable!$Q$11,ChapterTable!$1:$1048576,MATCH("최종"&amp;SUBSTITUTE(SUBSTITUTE(E$1,"standard",""),"|Float",""),ChapterTable!$1:$1,0),0)*ChapterTable!$Q$14
    ),
  OFFSET(E408,-$B408+IF($L408,1,0),0)*
    (VLOOKUP(SUBSTITUTE(SUBSTITUTE(E$1,"standard",""),"|Float","")&amp;"인게임누적곱배수",ChapterTable!$S:$T,2,0)^C408
    +VLOOKUP(SUBSTITUTE(SUBSTITUTE(E$1,"standard",""),"|Float","")&amp;"인게임누적합배수",ChapterTable!$S:$T,2,0)*C408)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VLOOKUP(1,ChapterTable!$1:$1048576,MATCH("최종"&amp;SUBSTITUTE(SUBSTITUTE(F$1,"standard",""),"|Float",""),ChapterTable!$1:$1,0),0)*ChapterTable!$Q$17,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VLOOKUP($A408-ChapterTable!$Q$11,ChapterTable!$1:$1048576,MATCH("최종"&amp;SUBSTITUTE(SUBSTITUTE(F$1,"standard",""),"|Float",""),ChapterTable!$1:$1,0),0)*ChapterTable!$Q$14
    ),
  OFFSET(F408,-$B408+IF($L408,1,0),0)*
    (VLOOKUP(SUBSTITUTE(SUBSTITUTE(F$1,"standard",""),"|Float","")&amp;"인게임누적곱배수",ChapterTable!$S:$T,2,0)^D408
    +VLOOKUP(SUBSTITUTE(SUBSTITUTE(F$1,"standard",""),"|Float","")&amp;"인게임누적합배수",ChapterTable!$S:$T,2,0)*D408)
  )
  )
  )
)</f>
        <v>3075.46875</v>
      </c>
      <c r="G408" t="s">
        <v>76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9.8000000000000007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IF(OR($L409=TRUE,$A409=0,MOD($A409,ChapterTable!$S$20)&lt;&gt;0),
MAX(0,INT(($B409+ChapterTable!$Q$26+VLOOKUP(SUBSTITUTE(C$1,"성장단계","")&amp;"단계오프셋",ChapterTable!$S:$T,2,0))/ChapterTable!$Q$23)),
MAX(0,INT(($B409+ChapterTable!$S$26+VLOOKUP(SUBSTITUTE(C$1,"성장단계","")&amp;"보스단계오프셋",ChapterTable!$S:$T,2,0))/ChapterTable!$S$23)))</f>
        <v>1</v>
      </c>
      <c r="D409">
        <f>IF(OR($L409=TRUE,$A409=0,MOD($A409,ChapterTable!$S$20)&lt;&gt;0),
MAX(0,INT(($B409+ChapterTable!$Q$26+VLOOKUP(SUBSTITUTE(D$1,"성장단계","")&amp;"단계오프셋",ChapterTable!$S:$T,2,0))/ChapterTable!$Q$23)),
MAX(0,INT(($B409+ChapterTable!$S$26+VLOOKUP(SUBSTITUTE(D$1,"성장단계","")&amp;"보스단계오프셋",ChapterTable!$S:$T,2,0))/ChapterTable!$S$23)))</f>
        <v>1</v>
      </c>
      <c r="E409" s="1">
        <f ca="1">IF(AND($A409=0,$B409=1),
    VLOOKUP(1,ChapterTable!$1:$1048576,MATCH("최종"&amp;SUBSTITUTE(SUBSTITUTE(E$1,"standard",""),"|Float",""),ChapterTable!$1:$1,0),0)*ChapterTable!$Q$17,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VLOOKUP($A409-ChapterTable!$Q$11,ChapterTable!$1:$1048576,MATCH("최종"&amp;SUBSTITUTE(SUBSTITUTE(E$1,"standard",""),"|Float",""),ChapterTable!$1:$1,0),0)*ChapterTable!$Q$14
    ),
  OFFSET(E409,-$B409+IF($L409,1,0),0)*
    (VLOOKUP(SUBSTITUTE(SUBSTITUTE(E$1,"standard",""),"|Float","")&amp;"인게임누적곱배수",ChapterTable!$S:$T,2,0)^C409
    +VLOOKUP(SUBSTITUTE(SUBSTITUTE(E$1,"standard",""),"|Float","")&amp;"인게임누적합배수",ChapterTable!$S:$T,2,0)*C409)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VLOOKUP(1,ChapterTable!$1:$1048576,MATCH("최종"&amp;SUBSTITUTE(SUBSTITUTE(F$1,"standard",""),"|Float",""),ChapterTable!$1:$1,0),0)*ChapterTable!$Q$17,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VLOOKUP($A409-ChapterTable!$Q$11,ChapterTable!$1:$1048576,MATCH("최종"&amp;SUBSTITUTE(SUBSTITUTE(F$1,"standard",""),"|Float",""),ChapterTable!$1:$1,0),0)*ChapterTable!$Q$14
    ),
  OFFSET(F409,-$B409+IF($L409,1,0),0)*
    (VLOOKUP(SUBSTITUTE(SUBSTITUTE(F$1,"standard",""),"|Float","")&amp;"인게임누적곱배수",ChapterTable!$S:$T,2,0)^D409
    +VLOOKUP(SUBSTITUTE(SUBSTITUTE(F$1,"standard",""),"|Float","")&amp;"인게임누적합배수",ChapterTable!$S:$T,2,0)*D409)
  )
  )
  )
)</f>
        <v>3075.46875</v>
      </c>
      <c r="G409" t="s">
        <v>76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9.8000000000000007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IF(OR($L410=TRUE,$A410=0,MOD($A410,ChapterTable!$S$20)&lt;&gt;0),
MAX(0,INT(($B410+ChapterTable!$Q$26+VLOOKUP(SUBSTITUTE(C$1,"성장단계","")&amp;"단계오프셋",ChapterTable!$S:$T,2,0))/ChapterTable!$Q$23)),
MAX(0,INT(($B410+ChapterTable!$S$26+VLOOKUP(SUBSTITUTE(C$1,"성장단계","")&amp;"보스단계오프셋",ChapterTable!$S:$T,2,0))/ChapterTable!$S$23)))</f>
        <v>1</v>
      </c>
      <c r="D410">
        <f>IF(OR($L410=TRUE,$A410=0,MOD($A410,ChapterTable!$S$20)&lt;&gt;0),
MAX(0,INT(($B410+ChapterTable!$Q$26+VLOOKUP(SUBSTITUTE(D$1,"성장단계","")&amp;"단계오프셋",ChapterTable!$S:$T,2,0))/ChapterTable!$Q$23)),
MAX(0,INT(($B410+ChapterTable!$S$26+VLOOKUP(SUBSTITUTE(D$1,"성장단계","")&amp;"보스단계오프셋",ChapterTable!$S:$T,2,0))/ChapterTable!$S$23)))</f>
        <v>1</v>
      </c>
      <c r="E410" s="1">
        <f ca="1">IF(AND($A410=0,$B410=1),
    VLOOKUP(1,ChapterTable!$1:$1048576,MATCH("최종"&amp;SUBSTITUTE(SUBSTITUTE(E$1,"standard",""),"|Float",""),ChapterTable!$1:$1,0),0)*ChapterTable!$Q$17,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VLOOKUP($A410-ChapterTable!$Q$11,ChapterTable!$1:$1048576,MATCH("최종"&amp;SUBSTITUTE(SUBSTITUTE(E$1,"standard",""),"|Float",""),ChapterTable!$1:$1,0),0)*ChapterTable!$Q$14
    ),
  OFFSET(E410,-$B410+IF($L410,1,0),0)*
    (VLOOKUP(SUBSTITUTE(SUBSTITUTE(E$1,"standard",""),"|Float","")&amp;"인게임누적곱배수",ChapterTable!$S:$T,2,0)^C410
    +VLOOKUP(SUBSTITUTE(SUBSTITUTE(E$1,"standard",""),"|Float","")&amp;"인게임누적합배수",ChapterTable!$S:$T,2,0)*C410)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VLOOKUP(1,ChapterTable!$1:$1048576,MATCH("최종"&amp;SUBSTITUTE(SUBSTITUTE(F$1,"standard",""),"|Float",""),ChapterTable!$1:$1,0),0)*ChapterTable!$Q$17,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VLOOKUP($A410-ChapterTable!$Q$11,ChapterTable!$1:$1048576,MATCH("최종"&amp;SUBSTITUTE(SUBSTITUTE(F$1,"standard",""),"|Float",""),ChapterTable!$1:$1,0),0)*ChapterTable!$Q$14
    ),
  OFFSET(F410,-$B410+IF($L410,1,0),0)*
    (VLOOKUP(SUBSTITUTE(SUBSTITUTE(F$1,"standard",""),"|Float","")&amp;"인게임누적곱배수",ChapterTable!$S:$T,2,0)^D410
    +VLOOKUP(SUBSTITUTE(SUBSTITUTE(F$1,"standard",""),"|Float","")&amp;"인게임누적합배수",ChapterTable!$S:$T,2,0)*D410)
  )
  )
  )
)</f>
        <v>3075.46875</v>
      </c>
      <c r="G410" t="s">
        <v>76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9.8000000000000007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IF(OR($L411=TRUE,$A411=0,MOD($A411,ChapterTable!$S$20)&lt;&gt;0),
MAX(0,INT(($B411+ChapterTable!$Q$26+VLOOKUP(SUBSTITUTE(C$1,"성장단계","")&amp;"단계오프셋",ChapterTable!$S:$T,2,0))/ChapterTable!$Q$23)),
MAX(0,INT(($B411+ChapterTable!$S$26+VLOOKUP(SUBSTITUTE(C$1,"성장단계","")&amp;"보스단계오프셋",ChapterTable!$S:$T,2,0))/ChapterTable!$S$23)))</f>
        <v>1</v>
      </c>
      <c r="D411">
        <f>IF(OR($L411=TRUE,$A411=0,MOD($A411,ChapterTable!$S$20)&lt;&gt;0),
MAX(0,INT(($B411+ChapterTable!$Q$26+VLOOKUP(SUBSTITUTE(D$1,"성장단계","")&amp;"단계오프셋",ChapterTable!$S:$T,2,0))/ChapterTable!$Q$23)),
MAX(0,INT(($B411+ChapterTable!$S$26+VLOOKUP(SUBSTITUTE(D$1,"성장단계","")&amp;"보스단계오프셋",ChapterTable!$S:$T,2,0))/ChapterTable!$S$23)))</f>
        <v>1</v>
      </c>
      <c r="E411" s="1">
        <f ca="1">IF(AND($A411=0,$B411=1),
    VLOOKUP(1,ChapterTable!$1:$1048576,MATCH("최종"&amp;SUBSTITUTE(SUBSTITUTE(E$1,"standard",""),"|Float",""),ChapterTable!$1:$1,0),0)*ChapterTable!$Q$17,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VLOOKUP($A411-ChapterTable!$Q$11,ChapterTable!$1:$1048576,MATCH("최종"&amp;SUBSTITUTE(SUBSTITUTE(E$1,"standard",""),"|Float",""),ChapterTable!$1:$1,0),0)*ChapterTable!$Q$14
    ),
  OFFSET(E411,-$B411+IF($L411,1,0),0)*
    (VLOOKUP(SUBSTITUTE(SUBSTITUTE(E$1,"standard",""),"|Float","")&amp;"인게임누적곱배수",ChapterTable!$S:$T,2,0)^C411
    +VLOOKUP(SUBSTITUTE(SUBSTITUTE(E$1,"standard",""),"|Float","")&amp;"인게임누적합배수",ChapterTable!$S:$T,2,0)*C411)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VLOOKUP(1,ChapterTable!$1:$1048576,MATCH("최종"&amp;SUBSTITUTE(SUBSTITUTE(F$1,"standard",""),"|Float",""),ChapterTable!$1:$1,0),0)*ChapterTable!$Q$17,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VLOOKUP($A411-ChapterTable!$Q$11,ChapterTable!$1:$1048576,MATCH("최종"&amp;SUBSTITUTE(SUBSTITUTE(F$1,"standard",""),"|Float",""),ChapterTable!$1:$1,0),0)*ChapterTable!$Q$14
    ),
  OFFSET(F411,-$B411+IF($L411,1,0),0)*
    (VLOOKUP(SUBSTITUTE(SUBSTITUTE(F$1,"standard",""),"|Float","")&amp;"인게임누적곱배수",ChapterTable!$S:$T,2,0)^D411
    +VLOOKUP(SUBSTITUTE(SUBSTITUTE(F$1,"standard",""),"|Float","")&amp;"인게임누적합배수",ChapterTable!$S:$T,2,0)*D411)
  )
  )
  )
)</f>
        <v>3075.46875</v>
      </c>
      <c r="G411" t="s">
        <v>76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9.8000000000000007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IF(OR($L412=TRUE,$A412=0,MOD($A412,ChapterTable!$S$20)&lt;&gt;0),
MAX(0,INT(($B412+ChapterTable!$Q$26+VLOOKUP(SUBSTITUTE(C$1,"성장단계","")&amp;"단계오프셋",ChapterTable!$S:$T,2,0))/ChapterTable!$Q$23)),
MAX(0,INT(($B412+ChapterTable!$S$26+VLOOKUP(SUBSTITUTE(C$1,"성장단계","")&amp;"보스단계오프셋",ChapterTable!$S:$T,2,0))/ChapterTable!$S$23)))</f>
        <v>1</v>
      </c>
      <c r="D412">
        <f>IF(OR($L412=TRUE,$A412=0,MOD($A412,ChapterTable!$S$20)&lt;&gt;0),
MAX(0,INT(($B412+ChapterTable!$Q$26+VLOOKUP(SUBSTITUTE(D$1,"성장단계","")&amp;"단계오프셋",ChapterTable!$S:$T,2,0))/ChapterTable!$Q$23)),
MAX(0,INT(($B412+ChapterTable!$S$26+VLOOKUP(SUBSTITUTE(D$1,"성장단계","")&amp;"보스단계오프셋",ChapterTable!$S:$T,2,0))/ChapterTable!$S$23)))</f>
        <v>1</v>
      </c>
      <c r="E412" s="1">
        <f ca="1">IF(AND($A412=0,$B412=1),
    VLOOKUP(1,ChapterTable!$1:$1048576,MATCH("최종"&amp;SUBSTITUTE(SUBSTITUTE(E$1,"standard",""),"|Float",""),ChapterTable!$1:$1,0),0)*ChapterTable!$Q$17,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VLOOKUP($A412-ChapterTable!$Q$11,ChapterTable!$1:$1048576,MATCH("최종"&amp;SUBSTITUTE(SUBSTITUTE(E$1,"standard",""),"|Float",""),ChapterTable!$1:$1,0),0)*ChapterTable!$Q$14
    ),
  OFFSET(E412,-$B412+IF($L412,1,0),0)*
    (VLOOKUP(SUBSTITUTE(SUBSTITUTE(E$1,"standard",""),"|Float","")&amp;"인게임누적곱배수",ChapterTable!$S:$T,2,0)^C412
    +VLOOKUP(SUBSTITUTE(SUBSTITUTE(E$1,"standard",""),"|Float","")&amp;"인게임누적합배수",ChapterTable!$S:$T,2,0)*C412)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VLOOKUP(1,ChapterTable!$1:$1048576,MATCH("최종"&amp;SUBSTITUTE(SUBSTITUTE(F$1,"standard",""),"|Float",""),ChapterTable!$1:$1,0),0)*ChapterTable!$Q$17,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VLOOKUP($A412-ChapterTable!$Q$11,ChapterTable!$1:$1048576,MATCH("최종"&amp;SUBSTITUTE(SUBSTITUTE(F$1,"standard",""),"|Float",""),ChapterTable!$1:$1,0),0)*ChapterTable!$Q$14
    ),
  OFFSET(F412,-$B412+IF($L412,1,0),0)*
    (VLOOKUP(SUBSTITUTE(SUBSTITUTE(F$1,"standard",""),"|Float","")&amp;"인게임누적곱배수",ChapterTable!$S:$T,2,0)^D412
    +VLOOKUP(SUBSTITUTE(SUBSTITUTE(F$1,"standard",""),"|Float","")&amp;"인게임누적합배수",ChapterTable!$S:$T,2,0)*D412)
  )
  )
  )
)</f>
        <v>3075.46875</v>
      </c>
      <c r="G412" t="s">
        <v>76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9.8000000000000007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IF(OR($L413=TRUE,$A413=0,MOD($A413,ChapterTable!$S$20)&lt;&gt;0),
MAX(0,INT(($B413+ChapterTable!$Q$26+VLOOKUP(SUBSTITUTE(C$1,"성장단계","")&amp;"단계오프셋",ChapterTable!$S:$T,2,0))/ChapterTable!$Q$23)),
MAX(0,INT(($B413+ChapterTable!$S$26+VLOOKUP(SUBSTITUTE(C$1,"성장단계","")&amp;"보스단계오프셋",ChapterTable!$S:$T,2,0))/ChapterTable!$S$23)))</f>
        <v>2</v>
      </c>
      <c r="D413">
        <f>IF(OR($L413=TRUE,$A413=0,MOD($A413,ChapterTable!$S$20)&lt;&gt;0),
MAX(0,INT(($B413+ChapterTable!$Q$26+VLOOKUP(SUBSTITUTE(D$1,"성장단계","")&amp;"단계오프셋",ChapterTable!$S:$T,2,0))/ChapterTable!$Q$23)),
MAX(0,INT(($B413+ChapterTable!$S$26+VLOOKUP(SUBSTITUTE(D$1,"성장단계","")&amp;"보스단계오프셋",ChapterTable!$S:$T,2,0))/ChapterTable!$S$23)))</f>
        <v>1</v>
      </c>
      <c r="E413" s="1">
        <f ca="1">IF(AND($A413=0,$B413=1),
    VLOOKUP(1,ChapterTable!$1:$1048576,MATCH("최종"&amp;SUBSTITUTE(SUBSTITUTE(E$1,"standard",""),"|Float",""),ChapterTable!$1:$1,0),0)*ChapterTable!$Q$17,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VLOOKUP($A413-ChapterTable!$Q$11,ChapterTable!$1:$1048576,MATCH("최종"&amp;SUBSTITUTE(SUBSTITUTE(E$1,"standard",""),"|Float",""),ChapterTable!$1:$1,0),0)*ChapterTable!$Q$14
    ),
  OFFSET(E413,-$B413+IF($L413,1,0),0)*
    (VLOOKUP(SUBSTITUTE(SUBSTITUTE(E$1,"standard",""),"|Float","")&amp;"인게임누적곱배수",ChapterTable!$S:$T,2,0)^C413
    +VLOOKUP(SUBSTITUTE(SUBSTITUTE(E$1,"standard",""),"|Float","")&amp;"인게임누적합배수",ChapterTable!$S:$T,2,0)*C413)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VLOOKUP(1,ChapterTable!$1:$1048576,MATCH("최종"&amp;SUBSTITUTE(SUBSTITUTE(F$1,"standard",""),"|Float",""),ChapterTable!$1:$1,0),0)*ChapterTable!$Q$17,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VLOOKUP($A413-ChapterTable!$Q$11,ChapterTable!$1:$1048576,MATCH("최종"&amp;SUBSTITUTE(SUBSTITUTE(F$1,"standard",""),"|Float",""),ChapterTable!$1:$1,0),0)*ChapterTable!$Q$14
    ),
  OFFSET(F413,-$B413+IF($L413,1,0),0)*
    (VLOOKUP(SUBSTITUTE(SUBSTITUTE(F$1,"standard",""),"|Float","")&amp;"인게임누적곱배수",ChapterTable!$S:$T,2,0)^D413
    +VLOOKUP(SUBSTITUTE(SUBSTITUTE(F$1,"standard",""),"|Float","")&amp;"인게임누적합배수",ChapterTable!$S:$T,2,0)*D413)
  )
  )
  )
)</f>
        <v>3075.46875</v>
      </c>
      <c r="G413" t="s">
        <v>76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9.8000000000000007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IF(OR($L414=TRUE,$A414=0,MOD($A414,ChapterTable!$S$20)&lt;&gt;0),
MAX(0,INT(($B414+ChapterTable!$Q$26+VLOOKUP(SUBSTITUTE(C$1,"성장단계","")&amp;"단계오프셋",ChapterTable!$S:$T,2,0))/ChapterTable!$Q$23)),
MAX(0,INT(($B414+ChapterTable!$S$26+VLOOKUP(SUBSTITUTE(C$1,"성장단계","")&amp;"보스단계오프셋",ChapterTable!$S:$T,2,0))/ChapterTable!$S$23)))</f>
        <v>2</v>
      </c>
      <c r="D414">
        <f>IF(OR($L414=TRUE,$A414=0,MOD($A414,ChapterTable!$S$20)&lt;&gt;0),
MAX(0,INT(($B414+ChapterTable!$Q$26+VLOOKUP(SUBSTITUTE(D$1,"성장단계","")&amp;"단계오프셋",ChapterTable!$S:$T,2,0))/ChapterTable!$Q$23)),
MAX(0,INT(($B414+ChapterTable!$S$26+VLOOKUP(SUBSTITUTE(D$1,"성장단계","")&amp;"보스단계오프셋",ChapterTable!$S:$T,2,0))/ChapterTable!$S$23)))</f>
        <v>1</v>
      </c>
      <c r="E414" s="1">
        <f ca="1">IF(AND($A414=0,$B414=1),
    VLOOKUP(1,ChapterTable!$1:$1048576,MATCH("최종"&amp;SUBSTITUTE(SUBSTITUTE(E$1,"standard",""),"|Float",""),ChapterTable!$1:$1,0),0)*ChapterTable!$Q$17,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VLOOKUP($A414-ChapterTable!$Q$11,ChapterTable!$1:$1048576,MATCH("최종"&amp;SUBSTITUTE(SUBSTITUTE(E$1,"standard",""),"|Float",""),ChapterTable!$1:$1,0),0)*ChapterTable!$Q$14
    ),
  OFFSET(E414,-$B414+IF($L414,1,0),0)*
    (VLOOKUP(SUBSTITUTE(SUBSTITUTE(E$1,"standard",""),"|Float","")&amp;"인게임누적곱배수",ChapterTable!$S:$T,2,0)^C414
    +VLOOKUP(SUBSTITUTE(SUBSTITUTE(E$1,"standard",""),"|Float","")&amp;"인게임누적합배수",ChapterTable!$S:$T,2,0)*C414)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VLOOKUP(1,ChapterTable!$1:$1048576,MATCH("최종"&amp;SUBSTITUTE(SUBSTITUTE(F$1,"standard",""),"|Float",""),ChapterTable!$1:$1,0),0)*ChapterTable!$Q$17,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VLOOKUP($A414-ChapterTable!$Q$11,ChapterTable!$1:$1048576,MATCH("최종"&amp;SUBSTITUTE(SUBSTITUTE(F$1,"standard",""),"|Float",""),ChapterTable!$1:$1,0),0)*ChapterTable!$Q$14
    ),
  OFFSET(F414,-$B414+IF($L414,1,0),0)*
    (VLOOKUP(SUBSTITUTE(SUBSTITUTE(F$1,"standard",""),"|Float","")&amp;"인게임누적곱배수",ChapterTable!$S:$T,2,0)^D414
    +VLOOKUP(SUBSTITUTE(SUBSTITUTE(F$1,"standard",""),"|Float","")&amp;"인게임누적합배수",ChapterTable!$S:$T,2,0)*D414)
  )
  )
  )
)</f>
        <v>3075.46875</v>
      </c>
      <c r="G414" t="s">
        <v>76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9.8000000000000007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IF(OR($L415=TRUE,$A415=0,MOD($A415,ChapterTable!$S$20)&lt;&gt;0),
MAX(0,INT(($B415+ChapterTable!$Q$26+VLOOKUP(SUBSTITUTE(C$1,"성장단계","")&amp;"단계오프셋",ChapterTable!$S:$T,2,0))/ChapterTable!$Q$23)),
MAX(0,INT(($B415+ChapterTable!$S$26+VLOOKUP(SUBSTITUTE(C$1,"성장단계","")&amp;"보스단계오프셋",ChapterTable!$S:$T,2,0))/ChapterTable!$S$23)))</f>
        <v>2</v>
      </c>
      <c r="D415">
        <f>IF(OR($L415=TRUE,$A415=0,MOD($A415,ChapterTable!$S$20)&lt;&gt;0),
MAX(0,INT(($B415+ChapterTable!$Q$26+VLOOKUP(SUBSTITUTE(D$1,"성장단계","")&amp;"단계오프셋",ChapterTable!$S:$T,2,0))/ChapterTable!$Q$23)),
MAX(0,INT(($B415+ChapterTable!$S$26+VLOOKUP(SUBSTITUTE(D$1,"성장단계","")&amp;"보스단계오프셋",ChapterTable!$S:$T,2,0))/ChapterTable!$S$23)))</f>
        <v>1</v>
      </c>
      <c r="E415" s="1">
        <f ca="1">IF(AND($A415=0,$B415=1),
    VLOOKUP(1,ChapterTable!$1:$1048576,MATCH("최종"&amp;SUBSTITUTE(SUBSTITUTE(E$1,"standard",""),"|Float",""),ChapterTable!$1:$1,0),0)*ChapterTable!$Q$17,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VLOOKUP($A415-ChapterTable!$Q$11,ChapterTable!$1:$1048576,MATCH("최종"&amp;SUBSTITUTE(SUBSTITUTE(E$1,"standard",""),"|Float",""),ChapterTable!$1:$1,0),0)*ChapterTable!$Q$14
    ),
  OFFSET(E415,-$B415+IF($L415,1,0),0)*
    (VLOOKUP(SUBSTITUTE(SUBSTITUTE(E$1,"standard",""),"|Float","")&amp;"인게임누적곱배수",ChapterTable!$S:$T,2,0)^C415
    +VLOOKUP(SUBSTITUTE(SUBSTITUTE(E$1,"standard",""),"|Float","")&amp;"인게임누적합배수",ChapterTable!$S:$T,2,0)*C415)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VLOOKUP(1,ChapterTable!$1:$1048576,MATCH("최종"&amp;SUBSTITUTE(SUBSTITUTE(F$1,"standard",""),"|Float",""),ChapterTable!$1:$1,0),0)*ChapterTable!$Q$17,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VLOOKUP($A415-ChapterTable!$Q$11,ChapterTable!$1:$1048576,MATCH("최종"&amp;SUBSTITUTE(SUBSTITUTE(F$1,"standard",""),"|Float",""),ChapterTable!$1:$1,0),0)*ChapterTable!$Q$14
    ),
  OFFSET(F415,-$B415+IF($L415,1,0),0)*
    (VLOOKUP(SUBSTITUTE(SUBSTITUTE(F$1,"standard",""),"|Float","")&amp;"인게임누적곱배수",ChapterTable!$S:$T,2,0)^D415
    +VLOOKUP(SUBSTITUTE(SUBSTITUTE(F$1,"standard",""),"|Float","")&amp;"인게임누적합배수",ChapterTable!$S:$T,2,0)*D415)
  )
  )
  )
)</f>
        <v>3075.46875</v>
      </c>
      <c r="G415" t="s">
        <v>76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9.8000000000000007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IF(OR($L416=TRUE,$A416=0,MOD($A416,ChapterTable!$S$20)&lt;&gt;0),
MAX(0,INT(($B416+ChapterTable!$Q$26+VLOOKUP(SUBSTITUTE(C$1,"성장단계","")&amp;"단계오프셋",ChapterTable!$S:$T,2,0))/ChapterTable!$Q$23)),
MAX(0,INT(($B416+ChapterTable!$S$26+VLOOKUP(SUBSTITUTE(C$1,"성장단계","")&amp;"보스단계오프셋",ChapterTable!$S:$T,2,0))/ChapterTable!$S$23)))</f>
        <v>2</v>
      </c>
      <c r="D416">
        <f>IF(OR($L416=TRUE,$A416=0,MOD($A416,ChapterTable!$S$20)&lt;&gt;0),
MAX(0,INT(($B416+ChapterTable!$Q$26+VLOOKUP(SUBSTITUTE(D$1,"성장단계","")&amp;"단계오프셋",ChapterTable!$S:$T,2,0))/ChapterTable!$Q$23)),
MAX(0,INT(($B416+ChapterTable!$S$26+VLOOKUP(SUBSTITUTE(D$1,"성장단계","")&amp;"보스단계오프셋",ChapterTable!$S:$T,2,0))/ChapterTable!$S$23)))</f>
        <v>1</v>
      </c>
      <c r="E416" s="1">
        <f ca="1">IF(AND($A416=0,$B416=1),
    VLOOKUP(1,ChapterTable!$1:$1048576,MATCH("최종"&amp;SUBSTITUTE(SUBSTITUTE(E$1,"standard",""),"|Float",""),ChapterTable!$1:$1,0),0)*ChapterTable!$Q$17,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VLOOKUP($A416-ChapterTable!$Q$11,ChapterTable!$1:$1048576,MATCH("최종"&amp;SUBSTITUTE(SUBSTITUTE(E$1,"standard",""),"|Float",""),ChapterTable!$1:$1,0),0)*ChapterTable!$Q$14
    ),
  OFFSET(E416,-$B416+IF($L416,1,0),0)*
    (VLOOKUP(SUBSTITUTE(SUBSTITUTE(E$1,"standard",""),"|Float","")&amp;"인게임누적곱배수",ChapterTable!$S:$T,2,0)^C416
    +VLOOKUP(SUBSTITUTE(SUBSTITUTE(E$1,"standard",""),"|Float","")&amp;"인게임누적합배수",ChapterTable!$S:$T,2,0)*C416)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VLOOKUP(1,ChapterTable!$1:$1048576,MATCH("최종"&amp;SUBSTITUTE(SUBSTITUTE(F$1,"standard",""),"|Float",""),ChapterTable!$1:$1,0),0)*ChapterTable!$Q$17,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VLOOKUP($A416-ChapterTable!$Q$11,ChapterTable!$1:$1048576,MATCH("최종"&amp;SUBSTITUTE(SUBSTITUTE(F$1,"standard",""),"|Float",""),ChapterTable!$1:$1,0),0)*ChapterTable!$Q$14
    ),
  OFFSET(F416,-$B416+IF($L416,1,0),0)*
    (VLOOKUP(SUBSTITUTE(SUBSTITUTE(F$1,"standard",""),"|Float","")&amp;"인게임누적곱배수",ChapterTable!$S:$T,2,0)^D416
    +VLOOKUP(SUBSTITUTE(SUBSTITUTE(F$1,"standard",""),"|Float","")&amp;"인게임누적합배수",ChapterTable!$S:$T,2,0)*D416)
  )
  )
  )
)</f>
        <v>3075.46875</v>
      </c>
      <c r="G416" t="s">
        <v>76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9.8000000000000007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IF(OR($L417=TRUE,$A417=0,MOD($A417,ChapterTable!$S$20)&lt;&gt;0),
MAX(0,INT(($B417+ChapterTable!$Q$26+VLOOKUP(SUBSTITUTE(C$1,"성장단계","")&amp;"단계오프셋",ChapterTable!$S:$T,2,0))/ChapterTable!$Q$23)),
MAX(0,INT(($B417+ChapterTable!$S$26+VLOOKUP(SUBSTITUTE(C$1,"성장단계","")&amp;"보스단계오프셋",ChapterTable!$S:$T,2,0))/ChapterTable!$S$23)))</f>
        <v>2</v>
      </c>
      <c r="D417">
        <f>IF(OR($L417=TRUE,$A417=0,MOD($A417,ChapterTable!$S$20)&lt;&gt;0),
MAX(0,INT(($B417+ChapterTable!$Q$26+VLOOKUP(SUBSTITUTE(D$1,"성장단계","")&amp;"단계오프셋",ChapterTable!$S:$T,2,0))/ChapterTable!$Q$23)),
MAX(0,INT(($B417+ChapterTable!$S$26+VLOOKUP(SUBSTITUTE(D$1,"성장단계","")&amp;"보스단계오프셋",ChapterTable!$S:$T,2,0))/ChapterTable!$S$23)))</f>
        <v>1</v>
      </c>
      <c r="E417" s="1">
        <f ca="1">IF(AND($A417=0,$B417=1),
    VLOOKUP(1,ChapterTable!$1:$1048576,MATCH("최종"&amp;SUBSTITUTE(SUBSTITUTE(E$1,"standard",""),"|Float",""),ChapterTable!$1:$1,0),0)*ChapterTable!$Q$17,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VLOOKUP($A417-ChapterTable!$Q$11,ChapterTable!$1:$1048576,MATCH("최종"&amp;SUBSTITUTE(SUBSTITUTE(E$1,"standard",""),"|Float",""),ChapterTable!$1:$1,0),0)*ChapterTable!$Q$14
    ),
  OFFSET(E417,-$B417+IF($L417,1,0),0)*
    (VLOOKUP(SUBSTITUTE(SUBSTITUTE(E$1,"standard",""),"|Float","")&amp;"인게임누적곱배수",ChapterTable!$S:$T,2,0)^C417
    +VLOOKUP(SUBSTITUTE(SUBSTITUTE(E$1,"standard",""),"|Float","")&amp;"인게임누적합배수",ChapterTable!$S:$T,2,0)*C417)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VLOOKUP(1,ChapterTable!$1:$1048576,MATCH("최종"&amp;SUBSTITUTE(SUBSTITUTE(F$1,"standard",""),"|Float",""),ChapterTable!$1:$1,0),0)*ChapterTable!$Q$17,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VLOOKUP($A417-ChapterTable!$Q$11,ChapterTable!$1:$1048576,MATCH("최종"&amp;SUBSTITUTE(SUBSTITUTE(F$1,"standard",""),"|Float",""),ChapterTable!$1:$1,0),0)*ChapterTable!$Q$14
    ),
  OFFSET(F417,-$B417+IF($L417,1,0),0)*
    (VLOOKUP(SUBSTITUTE(SUBSTITUTE(F$1,"standard",""),"|Float","")&amp;"인게임누적곱배수",ChapterTable!$S:$T,2,0)^D417
    +VLOOKUP(SUBSTITUTE(SUBSTITUTE(F$1,"standard",""),"|Float","")&amp;"인게임누적합배수",ChapterTable!$S:$T,2,0)*D417)
  )
  )
  )
)</f>
        <v>3075.46875</v>
      </c>
      <c r="G417" t="s">
        <v>76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9.8000000000000007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IF(OR($L418=TRUE,$A418=0,MOD($A418,ChapterTable!$S$20)&lt;&gt;0),
MAX(0,INT(($B418+ChapterTable!$Q$26+VLOOKUP(SUBSTITUTE(C$1,"성장단계","")&amp;"단계오프셋",ChapterTable!$S:$T,2,0))/ChapterTable!$Q$23)),
MAX(0,INT(($B418+ChapterTable!$S$26+VLOOKUP(SUBSTITUTE(C$1,"성장단계","")&amp;"보스단계오프셋",ChapterTable!$S:$T,2,0))/ChapterTable!$S$23)))</f>
        <v>2</v>
      </c>
      <c r="D418">
        <f>IF(OR($L418=TRUE,$A418=0,MOD($A418,ChapterTable!$S$20)&lt;&gt;0),
MAX(0,INT(($B418+ChapterTable!$Q$26+VLOOKUP(SUBSTITUTE(D$1,"성장단계","")&amp;"단계오프셋",ChapterTable!$S:$T,2,0))/ChapterTable!$Q$23)),
MAX(0,INT(($B418+ChapterTable!$S$26+VLOOKUP(SUBSTITUTE(D$1,"성장단계","")&amp;"보스단계오프셋",ChapterTable!$S:$T,2,0))/ChapterTable!$S$23)))</f>
        <v>2</v>
      </c>
      <c r="E418" s="1">
        <f ca="1">IF(AND($A418=0,$B418=1),
    VLOOKUP(1,ChapterTable!$1:$1048576,MATCH("최종"&amp;SUBSTITUTE(SUBSTITUTE(E$1,"standard",""),"|Float",""),ChapterTable!$1:$1,0),0)*ChapterTable!$Q$17,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VLOOKUP($A418-ChapterTable!$Q$11,ChapterTable!$1:$1048576,MATCH("최종"&amp;SUBSTITUTE(SUBSTITUTE(E$1,"standard",""),"|Float",""),ChapterTable!$1:$1,0),0)*ChapterTable!$Q$14
    ),
  OFFSET(E418,-$B418+IF($L418,1,0),0)*
    (VLOOKUP(SUBSTITUTE(SUBSTITUTE(E$1,"standard",""),"|Float","")&amp;"인게임누적곱배수",ChapterTable!$S:$T,2,0)^C418
    +VLOOKUP(SUBSTITUTE(SUBSTITUTE(E$1,"standard",""),"|Float","")&amp;"인게임누적합배수",ChapterTable!$S:$T,2,0)*C418)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VLOOKUP(1,ChapterTable!$1:$1048576,MATCH("최종"&amp;SUBSTITUTE(SUBSTITUTE(F$1,"standard",""),"|Float",""),ChapterTable!$1:$1,0),0)*ChapterTable!$Q$17,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VLOOKUP($A418-ChapterTable!$Q$11,ChapterTable!$1:$1048576,MATCH("최종"&amp;SUBSTITUTE(SUBSTITUTE(F$1,"standard",""),"|Float",""),ChapterTable!$1:$1,0),0)*ChapterTable!$Q$14
    ),
  OFFSET(F418,-$B418+IF($L418,1,0),0)*
    (VLOOKUP(SUBSTITUTE(SUBSTITUTE(F$1,"standard",""),"|Float","")&amp;"인게임누적곱배수",ChapterTable!$S:$T,2,0)^D418
    +VLOOKUP(SUBSTITUTE(SUBSTITUTE(F$1,"standard",""),"|Float","")&amp;"인게임누적합배수",ChapterTable!$S:$T,2,0)*D418)
  )
  )
  )
)</f>
        <v>3588.0468749999995</v>
      </c>
      <c r="G418" t="s">
        <v>76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9.8000000000000007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IF(OR($L419=TRUE,$A419=0,MOD($A419,ChapterTable!$S$20)&lt;&gt;0),
MAX(0,INT(($B419+ChapterTable!$Q$26+VLOOKUP(SUBSTITUTE(C$1,"성장단계","")&amp;"단계오프셋",ChapterTable!$S:$T,2,0))/ChapterTable!$Q$23)),
MAX(0,INT(($B419+ChapterTable!$S$26+VLOOKUP(SUBSTITUTE(C$1,"성장단계","")&amp;"보스단계오프셋",ChapterTable!$S:$T,2,0))/ChapterTable!$S$23)))</f>
        <v>2</v>
      </c>
      <c r="D419">
        <f>IF(OR($L419=TRUE,$A419=0,MOD($A419,ChapterTable!$S$20)&lt;&gt;0),
MAX(0,INT(($B419+ChapterTable!$Q$26+VLOOKUP(SUBSTITUTE(D$1,"성장단계","")&amp;"단계오프셋",ChapterTable!$S:$T,2,0))/ChapterTable!$Q$23)),
MAX(0,INT(($B419+ChapterTable!$S$26+VLOOKUP(SUBSTITUTE(D$1,"성장단계","")&amp;"보스단계오프셋",ChapterTable!$S:$T,2,0))/ChapterTable!$S$23)))</f>
        <v>2</v>
      </c>
      <c r="E419" s="1">
        <f ca="1">IF(AND($A419=0,$B419=1),
    VLOOKUP(1,ChapterTable!$1:$1048576,MATCH("최종"&amp;SUBSTITUTE(SUBSTITUTE(E$1,"standard",""),"|Float",""),ChapterTable!$1:$1,0),0)*ChapterTable!$Q$17,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VLOOKUP($A419-ChapterTable!$Q$11,ChapterTable!$1:$1048576,MATCH("최종"&amp;SUBSTITUTE(SUBSTITUTE(E$1,"standard",""),"|Float",""),ChapterTable!$1:$1,0),0)*ChapterTable!$Q$14
    ),
  OFFSET(E419,-$B419+IF($L419,1,0),0)*
    (VLOOKUP(SUBSTITUTE(SUBSTITUTE(E$1,"standard",""),"|Float","")&amp;"인게임누적곱배수",ChapterTable!$S:$T,2,0)^C419
    +VLOOKUP(SUBSTITUTE(SUBSTITUTE(E$1,"standard",""),"|Float","")&amp;"인게임누적합배수",ChapterTable!$S:$T,2,0)*C419)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VLOOKUP(1,ChapterTable!$1:$1048576,MATCH("최종"&amp;SUBSTITUTE(SUBSTITUTE(F$1,"standard",""),"|Float",""),ChapterTable!$1:$1,0),0)*ChapterTable!$Q$17,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VLOOKUP($A419-ChapterTable!$Q$11,ChapterTable!$1:$1048576,MATCH("최종"&amp;SUBSTITUTE(SUBSTITUTE(F$1,"standard",""),"|Float",""),ChapterTable!$1:$1,0),0)*ChapterTable!$Q$14
    ),
  OFFSET(F419,-$B419+IF($L419,1,0),0)*
    (VLOOKUP(SUBSTITUTE(SUBSTITUTE(F$1,"standard",""),"|Float","")&amp;"인게임누적곱배수",ChapterTable!$S:$T,2,0)^D419
    +VLOOKUP(SUBSTITUTE(SUBSTITUTE(F$1,"standard",""),"|Float","")&amp;"인게임누적합배수",ChapterTable!$S:$T,2,0)*D419)
  )
  )
  )
)</f>
        <v>3588.0468749999995</v>
      </c>
      <c r="G419" t="s">
        <v>76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9.8000000000000007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IF(OR($L420=TRUE,$A420=0,MOD($A420,ChapterTable!$S$20)&lt;&gt;0),
MAX(0,INT(($B420+ChapterTable!$Q$26+VLOOKUP(SUBSTITUTE(C$1,"성장단계","")&amp;"단계오프셋",ChapterTable!$S:$T,2,0))/ChapterTable!$Q$23)),
MAX(0,INT(($B420+ChapterTable!$S$26+VLOOKUP(SUBSTITUTE(C$1,"성장단계","")&amp;"보스단계오프셋",ChapterTable!$S:$T,2,0))/ChapterTable!$S$23)))</f>
        <v>2</v>
      </c>
      <c r="D420">
        <f>IF(OR($L420=TRUE,$A420=0,MOD($A420,ChapterTable!$S$20)&lt;&gt;0),
MAX(0,INT(($B420+ChapterTable!$Q$26+VLOOKUP(SUBSTITUTE(D$1,"성장단계","")&amp;"단계오프셋",ChapterTable!$S:$T,2,0))/ChapterTable!$Q$23)),
MAX(0,INT(($B420+ChapterTable!$S$26+VLOOKUP(SUBSTITUTE(D$1,"성장단계","")&amp;"보스단계오프셋",ChapterTable!$S:$T,2,0))/ChapterTable!$S$23)))</f>
        <v>2</v>
      </c>
      <c r="E420" s="1">
        <f ca="1">IF(AND($A420=0,$B420=1),
    VLOOKUP(1,ChapterTable!$1:$1048576,MATCH("최종"&amp;SUBSTITUTE(SUBSTITUTE(E$1,"standard",""),"|Float",""),ChapterTable!$1:$1,0),0)*ChapterTable!$Q$17,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VLOOKUP($A420-ChapterTable!$Q$11,ChapterTable!$1:$1048576,MATCH("최종"&amp;SUBSTITUTE(SUBSTITUTE(E$1,"standard",""),"|Float",""),ChapterTable!$1:$1,0),0)*ChapterTable!$Q$14
    ),
  OFFSET(E420,-$B420+IF($L420,1,0),0)*
    (VLOOKUP(SUBSTITUTE(SUBSTITUTE(E$1,"standard",""),"|Float","")&amp;"인게임누적곱배수",ChapterTable!$S:$T,2,0)^C420
    +VLOOKUP(SUBSTITUTE(SUBSTITUTE(E$1,"standard",""),"|Float","")&amp;"인게임누적합배수",ChapterTable!$S:$T,2,0)*C420)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VLOOKUP(1,ChapterTable!$1:$1048576,MATCH("최종"&amp;SUBSTITUTE(SUBSTITUTE(F$1,"standard",""),"|Float",""),ChapterTable!$1:$1,0),0)*ChapterTable!$Q$17,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VLOOKUP($A420-ChapterTable!$Q$11,ChapterTable!$1:$1048576,MATCH("최종"&amp;SUBSTITUTE(SUBSTITUTE(F$1,"standard",""),"|Float",""),ChapterTable!$1:$1,0),0)*ChapterTable!$Q$14
    ),
  OFFSET(F420,-$B420+IF($L420,1,0),0)*
    (VLOOKUP(SUBSTITUTE(SUBSTITUTE(F$1,"standard",""),"|Float","")&amp;"인게임누적곱배수",ChapterTable!$S:$T,2,0)^D420
    +VLOOKUP(SUBSTITUTE(SUBSTITUTE(F$1,"standard",""),"|Float","")&amp;"인게임누적합배수",ChapterTable!$S:$T,2,0)*D420)
  )
  )
  )
)</f>
        <v>3588.0468749999995</v>
      </c>
      <c r="G420" t="s">
        <v>76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9.8000000000000007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IF(OR($L421=TRUE,$A421=0,MOD($A421,ChapterTable!$S$20)&lt;&gt;0),
MAX(0,INT(($B421+ChapterTable!$Q$26+VLOOKUP(SUBSTITUTE(C$1,"성장단계","")&amp;"단계오프셋",ChapterTable!$S:$T,2,0))/ChapterTable!$Q$23)),
MAX(0,INT(($B421+ChapterTable!$S$26+VLOOKUP(SUBSTITUTE(C$1,"성장단계","")&amp;"보스단계오프셋",ChapterTable!$S:$T,2,0))/ChapterTable!$S$23)))</f>
        <v>2</v>
      </c>
      <c r="D421">
        <f>IF(OR($L421=TRUE,$A421=0,MOD($A421,ChapterTable!$S$20)&lt;&gt;0),
MAX(0,INT(($B421+ChapterTable!$Q$26+VLOOKUP(SUBSTITUTE(D$1,"성장단계","")&amp;"단계오프셋",ChapterTable!$S:$T,2,0))/ChapterTable!$Q$23)),
MAX(0,INT(($B421+ChapterTable!$S$26+VLOOKUP(SUBSTITUTE(D$1,"성장단계","")&amp;"보스단계오프셋",ChapterTable!$S:$T,2,0))/ChapterTable!$S$23)))</f>
        <v>2</v>
      </c>
      <c r="E421" s="1">
        <f ca="1">IF(AND($A421=0,$B421=1),
    VLOOKUP(1,ChapterTable!$1:$1048576,MATCH("최종"&amp;SUBSTITUTE(SUBSTITUTE(E$1,"standard",""),"|Float",""),ChapterTable!$1:$1,0),0)*ChapterTable!$Q$17,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VLOOKUP($A421-ChapterTable!$Q$11,ChapterTable!$1:$1048576,MATCH("최종"&amp;SUBSTITUTE(SUBSTITUTE(E$1,"standard",""),"|Float",""),ChapterTable!$1:$1,0),0)*ChapterTable!$Q$14
    ),
  OFFSET(E421,-$B421+IF($L421,1,0),0)*
    (VLOOKUP(SUBSTITUTE(SUBSTITUTE(E$1,"standard",""),"|Float","")&amp;"인게임누적곱배수",ChapterTable!$S:$T,2,0)^C421
    +VLOOKUP(SUBSTITUTE(SUBSTITUTE(E$1,"standard",""),"|Float","")&amp;"인게임누적합배수",ChapterTable!$S:$T,2,0)*C421)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VLOOKUP(1,ChapterTable!$1:$1048576,MATCH("최종"&amp;SUBSTITUTE(SUBSTITUTE(F$1,"standard",""),"|Float",""),ChapterTable!$1:$1,0),0)*ChapterTable!$Q$17,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VLOOKUP($A421-ChapterTable!$Q$11,ChapterTable!$1:$1048576,MATCH("최종"&amp;SUBSTITUTE(SUBSTITUTE(F$1,"standard",""),"|Float",""),ChapterTable!$1:$1,0),0)*ChapterTable!$Q$14
    ),
  OFFSET(F421,-$B421+IF($L421,1,0),0)*
    (VLOOKUP(SUBSTITUTE(SUBSTITUTE(F$1,"standard",""),"|Float","")&amp;"인게임누적곱배수",ChapterTable!$S:$T,2,0)^D421
    +VLOOKUP(SUBSTITUTE(SUBSTITUTE(F$1,"standard",""),"|Float","")&amp;"인게임누적합배수",ChapterTable!$S:$T,2,0)*D421)
  )
  )
  )
)</f>
        <v>3588.0468749999995</v>
      </c>
      <c r="G421" t="s">
        <v>76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9.8000000000000007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IF(OR($L422=TRUE,$A422=0,MOD($A422,ChapterTable!$S$20)&lt;&gt;0),
MAX(0,INT(($B422+ChapterTable!$Q$26+VLOOKUP(SUBSTITUTE(C$1,"성장단계","")&amp;"단계오프셋",ChapterTable!$S:$T,2,0))/ChapterTable!$Q$23)),
MAX(0,INT(($B422+ChapterTable!$S$26+VLOOKUP(SUBSTITUTE(C$1,"성장단계","")&amp;"보스단계오프셋",ChapterTable!$S:$T,2,0))/ChapterTable!$S$23)))</f>
        <v>2</v>
      </c>
      <c r="D422">
        <f>IF(OR($L422=TRUE,$A422=0,MOD($A422,ChapterTable!$S$20)&lt;&gt;0),
MAX(0,INT(($B422+ChapterTable!$Q$26+VLOOKUP(SUBSTITUTE(D$1,"성장단계","")&amp;"단계오프셋",ChapterTable!$S:$T,2,0))/ChapterTable!$Q$23)),
MAX(0,INT(($B422+ChapterTable!$S$26+VLOOKUP(SUBSTITUTE(D$1,"성장단계","")&amp;"보스단계오프셋",ChapterTable!$S:$T,2,0))/ChapterTable!$S$23)))</f>
        <v>2</v>
      </c>
      <c r="E422" s="1">
        <f ca="1">IF(AND($A422=0,$B422=1),
    VLOOKUP(1,ChapterTable!$1:$1048576,MATCH("최종"&amp;SUBSTITUTE(SUBSTITUTE(E$1,"standard",""),"|Float",""),ChapterTable!$1:$1,0),0)*ChapterTable!$Q$17,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VLOOKUP($A422-ChapterTable!$Q$11,ChapterTable!$1:$1048576,MATCH("최종"&amp;SUBSTITUTE(SUBSTITUTE(E$1,"standard",""),"|Float",""),ChapterTable!$1:$1,0),0)*ChapterTable!$Q$14
    ),
  OFFSET(E422,-$B422+IF($L422,1,0),0)*
    (VLOOKUP(SUBSTITUTE(SUBSTITUTE(E$1,"standard",""),"|Float","")&amp;"인게임누적곱배수",ChapterTable!$S:$T,2,0)^C422
    +VLOOKUP(SUBSTITUTE(SUBSTITUTE(E$1,"standard",""),"|Float","")&amp;"인게임누적합배수",ChapterTable!$S:$T,2,0)*C422)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VLOOKUP(1,ChapterTable!$1:$1048576,MATCH("최종"&amp;SUBSTITUTE(SUBSTITUTE(F$1,"standard",""),"|Float",""),ChapterTable!$1:$1,0),0)*ChapterTable!$Q$17,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VLOOKUP($A422-ChapterTable!$Q$11,ChapterTable!$1:$1048576,MATCH("최종"&amp;SUBSTITUTE(SUBSTITUTE(F$1,"standard",""),"|Float",""),ChapterTable!$1:$1,0),0)*ChapterTable!$Q$14
    ),
  OFFSET(F422,-$B422+IF($L422,1,0),0)*
    (VLOOKUP(SUBSTITUTE(SUBSTITUTE(F$1,"standard",""),"|Float","")&amp;"인게임누적곱배수",ChapterTable!$S:$T,2,0)^D422
    +VLOOKUP(SUBSTITUTE(SUBSTITUTE(F$1,"standard",""),"|Float","")&amp;"인게임누적합배수",ChapterTable!$S:$T,2,0)*D422)
  )
  )
  )
)</f>
        <v>3588.0468749999995</v>
      </c>
      <c r="G422" t="s">
        <v>76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9.8000000000000007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IF(OR($L423=TRUE,$A423=0,MOD($A423,ChapterTable!$S$20)&lt;&gt;0),
MAX(0,INT(($B423+ChapterTable!$Q$26+VLOOKUP(SUBSTITUTE(C$1,"성장단계","")&amp;"단계오프셋",ChapterTable!$S:$T,2,0))/ChapterTable!$Q$23)),
MAX(0,INT(($B423+ChapterTable!$S$26+VLOOKUP(SUBSTITUTE(C$1,"성장단계","")&amp;"보스단계오프셋",ChapterTable!$S:$T,2,0))/ChapterTable!$S$23)))</f>
        <v>3</v>
      </c>
      <c r="D423">
        <f>IF(OR($L423=TRUE,$A423=0,MOD($A423,ChapterTable!$S$20)&lt;&gt;0),
MAX(0,INT(($B423+ChapterTable!$Q$26+VLOOKUP(SUBSTITUTE(D$1,"성장단계","")&amp;"단계오프셋",ChapterTable!$S:$T,2,0))/ChapterTable!$Q$23)),
MAX(0,INT(($B423+ChapterTable!$S$26+VLOOKUP(SUBSTITUTE(D$1,"성장단계","")&amp;"보스단계오프셋",ChapterTable!$S:$T,2,0))/ChapterTable!$S$23)))</f>
        <v>2</v>
      </c>
      <c r="E423" s="1">
        <f ca="1">IF(AND($A423=0,$B423=1),
    VLOOKUP(1,ChapterTable!$1:$1048576,MATCH("최종"&amp;SUBSTITUTE(SUBSTITUTE(E$1,"standard",""),"|Float",""),ChapterTable!$1:$1,0),0)*ChapterTable!$Q$17,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VLOOKUP($A423-ChapterTable!$Q$11,ChapterTable!$1:$1048576,MATCH("최종"&amp;SUBSTITUTE(SUBSTITUTE(E$1,"standard",""),"|Float",""),ChapterTable!$1:$1,0),0)*ChapterTable!$Q$14
    ),
  OFFSET(E423,-$B423+IF($L423,1,0),0)*
    (VLOOKUP(SUBSTITUTE(SUBSTITUTE(E$1,"standard",""),"|Float","")&amp;"인게임누적곱배수",ChapterTable!$S:$T,2,0)^C423
    +VLOOKUP(SUBSTITUTE(SUBSTITUTE(E$1,"standard",""),"|Float","")&amp;"인게임누적합배수",ChapterTable!$S:$T,2,0)*C423)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VLOOKUP(1,ChapterTable!$1:$1048576,MATCH("최종"&amp;SUBSTITUTE(SUBSTITUTE(F$1,"standard",""),"|Float",""),ChapterTable!$1:$1,0),0)*ChapterTable!$Q$17,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VLOOKUP($A423-ChapterTable!$Q$11,ChapterTable!$1:$1048576,MATCH("최종"&amp;SUBSTITUTE(SUBSTITUTE(F$1,"standard",""),"|Float",""),ChapterTable!$1:$1,0),0)*ChapterTable!$Q$14
    ),
  OFFSET(F423,-$B423+IF($L423,1,0),0)*
    (VLOOKUP(SUBSTITUTE(SUBSTITUTE(F$1,"standard",""),"|Float","")&amp;"인게임누적곱배수",ChapterTable!$S:$T,2,0)^D423
    +VLOOKUP(SUBSTITUTE(SUBSTITUTE(F$1,"standard",""),"|Float","")&amp;"인게임누적합배수",ChapterTable!$S:$T,2,0)*D423)
  )
  )
  )
)</f>
        <v>3588.0468749999995</v>
      </c>
      <c r="G423" t="s">
        <v>76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9.8000000000000007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IF(OR($L424=TRUE,$A424=0,MOD($A424,ChapterTable!$S$20)&lt;&gt;0),
MAX(0,INT(($B424+ChapterTable!$Q$26+VLOOKUP(SUBSTITUTE(C$1,"성장단계","")&amp;"단계오프셋",ChapterTable!$S:$T,2,0))/ChapterTable!$Q$23)),
MAX(0,INT(($B424+ChapterTable!$S$26+VLOOKUP(SUBSTITUTE(C$1,"성장단계","")&amp;"보스단계오프셋",ChapterTable!$S:$T,2,0))/ChapterTable!$S$23)))</f>
        <v>3</v>
      </c>
      <c r="D424">
        <f>IF(OR($L424=TRUE,$A424=0,MOD($A424,ChapterTable!$S$20)&lt;&gt;0),
MAX(0,INT(($B424+ChapterTable!$Q$26+VLOOKUP(SUBSTITUTE(D$1,"성장단계","")&amp;"단계오프셋",ChapterTable!$S:$T,2,0))/ChapterTable!$Q$23)),
MAX(0,INT(($B424+ChapterTable!$S$26+VLOOKUP(SUBSTITUTE(D$1,"성장단계","")&amp;"보스단계오프셋",ChapterTable!$S:$T,2,0))/ChapterTable!$S$23)))</f>
        <v>2</v>
      </c>
      <c r="E424" s="1">
        <f ca="1">IF(AND($A424=0,$B424=1),
    VLOOKUP(1,ChapterTable!$1:$1048576,MATCH("최종"&amp;SUBSTITUTE(SUBSTITUTE(E$1,"standard",""),"|Float",""),ChapterTable!$1:$1,0),0)*ChapterTable!$Q$17,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VLOOKUP($A424-ChapterTable!$Q$11,ChapterTable!$1:$1048576,MATCH("최종"&amp;SUBSTITUTE(SUBSTITUTE(E$1,"standard",""),"|Float",""),ChapterTable!$1:$1,0),0)*ChapterTable!$Q$14
    ),
  OFFSET(E424,-$B424+IF($L424,1,0),0)*
    (VLOOKUP(SUBSTITUTE(SUBSTITUTE(E$1,"standard",""),"|Float","")&amp;"인게임누적곱배수",ChapterTable!$S:$T,2,0)^C424
    +VLOOKUP(SUBSTITUTE(SUBSTITUTE(E$1,"standard",""),"|Float","")&amp;"인게임누적합배수",ChapterTable!$S:$T,2,0)*C424)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VLOOKUP(1,ChapterTable!$1:$1048576,MATCH("최종"&amp;SUBSTITUTE(SUBSTITUTE(F$1,"standard",""),"|Float",""),ChapterTable!$1:$1,0),0)*ChapterTable!$Q$17,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VLOOKUP($A424-ChapterTable!$Q$11,ChapterTable!$1:$1048576,MATCH("최종"&amp;SUBSTITUTE(SUBSTITUTE(F$1,"standard",""),"|Float",""),ChapterTable!$1:$1,0),0)*ChapterTable!$Q$14
    ),
  OFFSET(F424,-$B424+IF($L424,1,0),0)*
    (VLOOKUP(SUBSTITUTE(SUBSTITUTE(F$1,"standard",""),"|Float","")&amp;"인게임누적곱배수",ChapterTable!$S:$T,2,0)^D424
    +VLOOKUP(SUBSTITUTE(SUBSTITUTE(F$1,"standard",""),"|Float","")&amp;"인게임누적합배수",ChapterTable!$S:$T,2,0)*D424)
  )
  )
  )
)</f>
        <v>3588.0468749999995</v>
      </c>
      <c r="G424" t="s">
        <v>76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9.8000000000000007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IF(OR($L425=TRUE,$A425=0,MOD($A425,ChapterTable!$S$20)&lt;&gt;0),
MAX(0,INT(($B425+ChapterTable!$Q$26+VLOOKUP(SUBSTITUTE(C$1,"성장단계","")&amp;"단계오프셋",ChapterTable!$S:$T,2,0))/ChapterTable!$Q$23)),
MAX(0,INT(($B425+ChapterTable!$S$26+VLOOKUP(SUBSTITUTE(C$1,"성장단계","")&amp;"보스단계오프셋",ChapterTable!$S:$T,2,0))/ChapterTable!$S$23)))</f>
        <v>3</v>
      </c>
      <c r="D425">
        <f>IF(OR($L425=TRUE,$A425=0,MOD($A425,ChapterTable!$S$20)&lt;&gt;0),
MAX(0,INT(($B425+ChapterTable!$Q$26+VLOOKUP(SUBSTITUTE(D$1,"성장단계","")&amp;"단계오프셋",ChapterTable!$S:$T,2,0))/ChapterTable!$Q$23)),
MAX(0,INT(($B425+ChapterTable!$S$26+VLOOKUP(SUBSTITUTE(D$1,"성장단계","")&amp;"보스단계오프셋",ChapterTable!$S:$T,2,0))/ChapterTable!$S$23)))</f>
        <v>2</v>
      </c>
      <c r="E425" s="1">
        <f ca="1">IF(AND($A425=0,$B425=1),
    VLOOKUP(1,ChapterTable!$1:$1048576,MATCH("최종"&amp;SUBSTITUTE(SUBSTITUTE(E$1,"standard",""),"|Float",""),ChapterTable!$1:$1,0),0)*ChapterTable!$Q$17,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VLOOKUP($A425-ChapterTable!$Q$11,ChapterTable!$1:$1048576,MATCH("최종"&amp;SUBSTITUTE(SUBSTITUTE(E$1,"standard",""),"|Float",""),ChapterTable!$1:$1,0),0)*ChapterTable!$Q$14
    ),
  OFFSET(E425,-$B425+IF($L425,1,0),0)*
    (VLOOKUP(SUBSTITUTE(SUBSTITUTE(E$1,"standard",""),"|Float","")&amp;"인게임누적곱배수",ChapterTable!$S:$T,2,0)^C425
    +VLOOKUP(SUBSTITUTE(SUBSTITUTE(E$1,"standard",""),"|Float","")&amp;"인게임누적합배수",ChapterTable!$S:$T,2,0)*C425)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VLOOKUP(1,ChapterTable!$1:$1048576,MATCH("최종"&amp;SUBSTITUTE(SUBSTITUTE(F$1,"standard",""),"|Float",""),ChapterTable!$1:$1,0),0)*ChapterTable!$Q$17,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VLOOKUP($A425-ChapterTable!$Q$11,ChapterTable!$1:$1048576,MATCH("최종"&amp;SUBSTITUTE(SUBSTITUTE(F$1,"standard",""),"|Float",""),ChapterTable!$1:$1,0),0)*ChapterTable!$Q$14
    ),
  OFFSET(F425,-$B425+IF($L425,1,0),0)*
    (VLOOKUP(SUBSTITUTE(SUBSTITUTE(F$1,"standard",""),"|Float","")&amp;"인게임누적곱배수",ChapterTable!$S:$T,2,0)^D425
    +VLOOKUP(SUBSTITUTE(SUBSTITUTE(F$1,"standard",""),"|Float","")&amp;"인게임누적합배수",ChapterTable!$S:$T,2,0)*D425)
  )
  )
  )
)</f>
        <v>3588.0468749999995</v>
      </c>
      <c r="G425" t="s">
        <v>76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9.8000000000000007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IF(OR($L426=TRUE,$A426=0,MOD($A426,ChapterTable!$S$20)&lt;&gt;0),
MAX(0,INT(($B426+ChapterTable!$Q$26+VLOOKUP(SUBSTITUTE(C$1,"성장단계","")&amp;"단계오프셋",ChapterTable!$S:$T,2,0))/ChapterTable!$Q$23)),
MAX(0,INT(($B426+ChapterTable!$S$26+VLOOKUP(SUBSTITUTE(C$1,"성장단계","")&amp;"보스단계오프셋",ChapterTable!$S:$T,2,0))/ChapterTable!$S$23)))</f>
        <v>3</v>
      </c>
      <c r="D426">
        <f>IF(OR($L426=TRUE,$A426=0,MOD($A426,ChapterTable!$S$20)&lt;&gt;0),
MAX(0,INT(($B426+ChapterTable!$Q$26+VLOOKUP(SUBSTITUTE(D$1,"성장단계","")&amp;"단계오프셋",ChapterTable!$S:$T,2,0))/ChapterTable!$Q$23)),
MAX(0,INT(($B426+ChapterTable!$S$26+VLOOKUP(SUBSTITUTE(D$1,"성장단계","")&amp;"보스단계오프셋",ChapterTable!$S:$T,2,0))/ChapterTable!$S$23)))</f>
        <v>2</v>
      </c>
      <c r="E426" s="1">
        <f ca="1">IF(AND($A426=0,$B426=1),
    VLOOKUP(1,ChapterTable!$1:$1048576,MATCH("최종"&amp;SUBSTITUTE(SUBSTITUTE(E$1,"standard",""),"|Float",""),ChapterTable!$1:$1,0),0)*ChapterTable!$Q$17,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VLOOKUP($A426-ChapterTable!$Q$11,ChapterTable!$1:$1048576,MATCH("최종"&amp;SUBSTITUTE(SUBSTITUTE(E$1,"standard",""),"|Float",""),ChapterTable!$1:$1,0),0)*ChapterTable!$Q$14
    ),
  OFFSET(E426,-$B426+IF($L426,1,0),0)*
    (VLOOKUP(SUBSTITUTE(SUBSTITUTE(E$1,"standard",""),"|Float","")&amp;"인게임누적곱배수",ChapterTable!$S:$T,2,0)^C426
    +VLOOKUP(SUBSTITUTE(SUBSTITUTE(E$1,"standard",""),"|Float","")&amp;"인게임누적합배수",ChapterTable!$S:$T,2,0)*C426)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VLOOKUP(1,ChapterTable!$1:$1048576,MATCH("최종"&amp;SUBSTITUTE(SUBSTITUTE(F$1,"standard",""),"|Float",""),ChapterTable!$1:$1,0),0)*ChapterTable!$Q$17,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VLOOKUP($A426-ChapterTable!$Q$11,ChapterTable!$1:$1048576,MATCH("최종"&amp;SUBSTITUTE(SUBSTITUTE(F$1,"standard",""),"|Float",""),ChapterTable!$1:$1,0),0)*ChapterTable!$Q$14
    ),
  OFFSET(F426,-$B426+IF($L426,1,0),0)*
    (VLOOKUP(SUBSTITUTE(SUBSTITUTE(F$1,"standard",""),"|Float","")&amp;"인게임누적곱배수",ChapterTable!$S:$T,2,0)^D426
    +VLOOKUP(SUBSTITUTE(SUBSTITUTE(F$1,"standard",""),"|Float","")&amp;"인게임누적합배수",ChapterTable!$S:$T,2,0)*D426)
  )
  )
  )
)</f>
        <v>3588.0468749999995</v>
      </c>
      <c r="G426" t="s">
        <v>76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9.8000000000000007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IF(OR($L427=TRUE,$A427=0,MOD($A427,ChapterTable!$S$20)&lt;&gt;0),
MAX(0,INT(($B427+ChapterTable!$Q$26+VLOOKUP(SUBSTITUTE(C$1,"성장단계","")&amp;"단계오프셋",ChapterTable!$S:$T,2,0))/ChapterTable!$Q$23)),
MAX(0,INT(($B427+ChapterTable!$S$26+VLOOKUP(SUBSTITUTE(C$1,"성장단계","")&amp;"보스단계오프셋",ChapterTable!$S:$T,2,0))/ChapterTable!$S$23)))</f>
        <v>3</v>
      </c>
      <c r="D427">
        <f>IF(OR($L427=TRUE,$A427=0,MOD($A427,ChapterTable!$S$20)&lt;&gt;0),
MAX(0,INT(($B427+ChapterTable!$Q$26+VLOOKUP(SUBSTITUTE(D$1,"성장단계","")&amp;"단계오프셋",ChapterTable!$S:$T,2,0))/ChapterTable!$Q$23)),
MAX(0,INT(($B427+ChapterTable!$S$26+VLOOKUP(SUBSTITUTE(D$1,"성장단계","")&amp;"보스단계오프셋",ChapterTable!$S:$T,2,0))/ChapterTable!$S$23)))</f>
        <v>2</v>
      </c>
      <c r="E427" s="1">
        <f ca="1">IF(AND($A427=0,$B427=1),
    VLOOKUP(1,ChapterTable!$1:$1048576,MATCH("최종"&amp;SUBSTITUTE(SUBSTITUTE(E$1,"standard",""),"|Float",""),ChapterTable!$1:$1,0),0)*ChapterTable!$Q$17,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VLOOKUP($A427-ChapterTable!$Q$11,ChapterTable!$1:$1048576,MATCH("최종"&amp;SUBSTITUTE(SUBSTITUTE(E$1,"standard",""),"|Float",""),ChapterTable!$1:$1,0),0)*ChapterTable!$Q$14
    ),
  OFFSET(E427,-$B427+IF($L427,1,0),0)*
    (VLOOKUP(SUBSTITUTE(SUBSTITUTE(E$1,"standard",""),"|Float","")&amp;"인게임누적곱배수",ChapterTable!$S:$T,2,0)^C427
    +VLOOKUP(SUBSTITUTE(SUBSTITUTE(E$1,"standard",""),"|Float","")&amp;"인게임누적합배수",ChapterTable!$S:$T,2,0)*C427)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VLOOKUP(1,ChapterTable!$1:$1048576,MATCH("최종"&amp;SUBSTITUTE(SUBSTITUTE(F$1,"standard",""),"|Float",""),ChapterTable!$1:$1,0),0)*ChapterTable!$Q$17,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VLOOKUP($A427-ChapterTable!$Q$11,ChapterTable!$1:$1048576,MATCH("최종"&amp;SUBSTITUTE(SUBSTITUTE(F$1,"standard",""),"|Float",""),ChapterTable!$1:$1,0),0)*ChapterTable!$Q$14
    ),
  OFFSET(F427,-$B427+IF($L427,1,0),0)*
    (VLOOKUP(SUBSTITUTE(SUBSTITUTE(F$1,"standard",""),"|Float","")&amp;"인게임누적곱배수",ChapterTable!$S:$T,2,0)^D427
    +VLOOKUP(SUBSTITUTE(SUBSTITUTE(F$1,"standard",""),"|Float","")&amp;"인게임누적합배수",ChapterTable!$S:$T,2,0)*D427)
  )
  )
  )
)</f>
        <v>3588.0468749999995</v>
      </c>
      <c r="G427" t="s">
        <v>76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9.8000000000000007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IF(OR($L428=TRUE,$A428=0,MOD($A428,ChapterTable!$S$20)&lt;&gt;0),
MAX(0,INT(($B428+ChapterTable!$Q$26+VLOOKUP(SUBSTITUTE(C$1,"성장단계","")&amp;"단계오프셋",ChapterTable!$S:$T,2,0))/ChapterTable!$Q$23)),
MAX(0,INT(($B428+ChapterTable!$S$26+VLOOKUP(SUBSTITUTE(C$1,"성장단계","")&amp;"보스단계오프셋",ChapterTable!$S:$T,2,0))/ChapterTable!$S$23)))</f>
        <v>3</v>
      </c>
      <c r="D428">
        <f>IF(OR($L428=TRUE,$A428=0,MOD($A428,ChapterTable!$S$20)&lt;&gt;0),
MAX(0,INT(($B428+ChapterTable!$Q$26+VLOOKUP(SUBSTITUTE(D$1,"성장단계","")&amp;"단계오프셋",ChapterTable!$S:$T,2,0))/ChapterTable!$Q$23)),
MAX(0,INT(($B428+ChapterTable!$S$26+VLOOKUP(SUBSTITUTE(D$1,"성장단계","")&amp;"보스단계오프셋",ChapterTable!$S:$T,2,0))/ChapterTable!$S$23)))</f>
        <v>3</v>
      </c>
      <c r="E428" s="1">
        <f ca="1">IF(AND($A428=0,$B428=1),
    VLOOKUP(1,ChapterTable!$1:$1048576,MATCH("최종"&amp;SUBSTITUTE(SUBSTITUTE(E$1,"standard",""),"|Float",""),ChapterTable!$1:$1,0),0)*ChapterTable!$Q$17,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VLOOKUP($A428-ChapterTable!$Q$11,ChapterTable!$1:$1048576,MATCH("최종"&amp;SUBSTITUTE(SUBSTITUTE(E$1,"standard",""),"|Float",""),ChapterTable!$1:$1,0),0)*ChapterTable!$Q$14
    ),
  OFFSET(E428,-$B428+IF($L428,1,0),0)*
    (VLOOKUP(SUBSTITUTE(SUBSTITUTE(E$1,"standard",""),"|Float","")&amp;"인게임누적곱배수",ChapterTable!$S:$T,2,0)^C428
    +VLOOKUP(SUBSTITUTE(SUBSTITUTE(E$1,"standard",""),"|Float","")&amp;"인게임누적합배수",ChapterTable!$S:$T,2,0)*C428)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VLOOKUP(1,ChapterTable!$1:$1048576,MATCH("최종"&amp;SUBSTITUTE(SUBSTITUTE(F$1,"standard",""),"|Float",""),ChapterTable!$1:$1,0),0)*ChapterTable!$Q$17,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VLOOKUP($A428-ChapterTable!$Q$11,ChapterTable!$1:$1048576,MATCH("최종"&amp;SUBSTITUTE(SUBSTITUTE(F$1,"standard",""),"|Float",""),ChapterTable!$1:$1,0),0)*ChapterTable!$Q$14
    ),
  OFFSET(F428,-$B428+IF($L428,1,0),0)*
    (VLOOKUP(SUBSTITUTE(SUBSTITUTE(F$1,"standard",""),"|Float","")&amp;"인게임누적곱배수",ChapterTable!$S:$T,2,0)^D428
    +VLOOKUP(SUBSTITUTE(SUBSTITUTE(F$1,"standard",""),"|Float","")&amp;"인게임누적합배수",ChapterTable!$S:$T,2,0)*D428)
  )
  )
  )
)</f>
        <v>4100.625</v>
      </c>
      <c r="G428" t="s">
        <v>76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9.8000000000000007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IF(OR($L429=TRUE,$A429=0,MOD($A429,ChapterTable!$S$20)&lt;&gt;0),
MAX(0,INT(($B429+ChapterTable!$Q$26+VLOOKUP(SUBSTITUTE(C$1,"성장단계","")&amp;"단계오프셋",ChapterTable!$S:$T,2,0))/ChapterTable!$Q$23)),
MAX(0,INT(($B429+ChapterTable!$S$26+VLOOKUP(SUBSTITUTE(C$1,"성장단계","")&amp;"보스단계오프셋",ChapterTable!$S:$T,2,0))/ChapterTable!$S$23)))</f>
        <v>3</v>
      </c>
      <c r="D429">
        <f>IF(OR($L429=TRUE,$A429=0,MOD($A429,ChapterTable!$S$20)&lt;&gt;0),
MAX(0,INT(($B429+ChapterTable!$Q$26+VLOOKUP(SUBSTITUTE(D$1,"성장단계","")&amp;"단계오프셋",ChapterTable!$S:$T,2,0))/ChapterTable!$Q$23)),
MAX(0,INT(($B429+ChapterTable!$S$26+VLOOKUP(SUBSTITUTE(D$1,"성장단계","")&amp;"보스단계오프셋",ChapterTable!$S:$T,2,0))/ChapterTable!$S$23)))</f>
        <v>3</v>
      </c>
      <c r="E429" s="1">
        <f ca="1">IF(AND($A429=0,$B429=1),
    VLOOKUP(1,ChapterTable!$1:$1048576,MATCH("최종"&amp;SUBSTITUTE(SUBSTITUTE(E$1,"standard",""),"|Float",""),ChapterTable!$1:$1,0),0)*ChapterTable!$Q$17,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VLOOKUP($A429-ChapterTable!$Q$11,ChapterTable!$1:$1048576,MATCH("최종"&amp;SUBSTITUTE(SUBSTITUTE(E$1,"standard",""),"|Float",""),ChapterTable!$1:$1,0),0)*ChapterTable!$Q$14
    ),
  OFFSET(E429,-$B429+IF($L429,1,0),0)*
    (VLOOKUP(SUBSTITUTE(SUBSTITUTE(E$1,"standard",""),"|Float","")&amp;"인게임누적곱배수",ChapterTable!$S:$T,2,0)^C429
    +VLOOKUP(SUBSTITUTE(SUBSTITUTE(E$1,"standard",""),"|Float","")&amp;"인게임누적합배수",ChapterTable!$S:$T,2,0)*C429)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VLOOKUP(1,ChapterTable!$1:$1048576,MATCH("최종"&amp;SUBSTITUTE(SUBSTITUTE(F$1,"standard",""),"|Float",""),ChapterTable!$1:$1,0),0)*ChapterTable!$Q$17,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VLOOKUP($A429-ChapterTable!$Q$11,ChapterTable!$1:$1048576,MATCH("최종"&amp;SUBSTITUTE(SUBSTITUTE(F$1,"standard",""),"|Float",""),ChapterTable!$1:$1,0),0)*ChapterTable!$Q$14
    ),
  OFFSET(F429,-$B429+IF($L429,1,0),0)*
    (VLOOKUP(SUBSTITUTE(SUBSTITUTE(F$1,"standard",""),"|Float","")&amp;"인게임누적곱배수",ChapterTable!$S:$T,2,0)^D429
    +VLOOKUP(SUBSTITUTE(SUBSTITUTE(F$1,"standard",""),"|Float","")&amp;"인게임누적합배수",ChapterTable!$S:$T,2,0)*D429)
  )
  )
  )
)</f>
        <v>4100.625</v>
      </c>
      <c r="G429" t="s">
        <v>76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9.8000000000000007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IF(OR($L430=TRUE,$A430=0,MOD($A430,ChapterTable!$S$20)&lt;&gt;0),
MAX(0,INT(($B430+ChapterTable!$Q$26+VLOOKUP(SUBSTITUTE(C$1,"성장단계","")&amp;"단계오프셋",ChapterTable!$S:$T,2,0))/ChapterTable!$Q$23)),
MAX(0,INT(($B430+ChapterTable!$S$26+VLOOKUP(SUBSTITUTE(C$1,"성장단계","")&amp;"보스단계오프셋",ChapterTable!$S:$T,2,0))/ChapterTable!$S$23)))</f>
        <v>3</v>
      </c>
      <c r="D430">
        <f>IF(OR($L430=TRUE,$A430=0,MOD($A430,ChapterTable!$S$20)&lt;&gt;0),
MAX(0,INT(($B430+ChapterTable!$Q$26+VLOOKUP(SUBSTITUTE(D$1,"성장단계","")&amp;"단계오프셋",ChapterTable!$S:$T,2,0))/ChapterTable!$Q$23)),
MAX(0,INT(($B430+ChapterTable!$S$26+VLOOKUP(SUBSTITUTE(D$1,"성장단계","")&amp;"보스단계오프셋",ChapterTable!$S:$T,2,0))/ChapterTable!$S$23)))</f>
        <v>3</v>
      </c>
      <c r="E430" s="1">
        <f ca="1">IF(AND($A430=0,$B430=1),
    VLOOKUP(1,ChapterTable!$1:$1048576,MATCH("최종"&amp;SUBSTITUTE(SUBSTITUTE(E$1,"standard",""),"|Float",""),ChapterTable!$1:$1,0),0)*ChapterTable!$Q$17,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VLOOKUP($A430-ChapterTable!$Q$11,ChapterTable!$1:$1048576,MATCH("최종"&amp;SUBSTITUTE(SUBSTITUTE(E$1,"standard",""),"|Float",""),ChapterTable!$1:$1,0),0)*ChapterTable!$Q$14
    ),
  OFFSET(E430,-$B430+IF($L430,1,0),0)*
    (VLOOKUP(SUBSTITUTE(SUBSTITUTE(E$1,"standard",""),"|Float","")&amp;"인게임누적곱배수",ChapterTable!$S:$T,2,0)^C430
    +VLOOKUP(SUBSTITUTE(SUBSTITUTE(E$1,"standard",""),"|Float","")&amp;"인게임누적합배수",ChapterTable!$S:$T,2,0)*C430)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VLOOKUP(1,ChapterTable!$1:$1048576,MATCH("최종"&amp;SUBSTITUTE(SUBSTITUTE(F$1,"standard",""),"|Float",""),ChapterTable!$1:$1,0),0)*ChapterTable!$Q$17,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VLOOKUP($A430-ChapterTable!$Q$11,ChapterTable!$1:$1048576,MATCH("최종"&amp;SUBSTITUTE(SUBSTITUTE(F$1,"standard",""),"|Float",""),ChapterTable!$1:$1,0),0)*ChapterTable!$Q$14
    ),
  OFFSET(F430,-$B430+IF($L430,1,0),0)*
    (VLOOKUP(SUBSTITUTE(SUBSTITUTE(F$1,"standard",""),"|Float","")&amp;"인게임누적곱배수",ChapterTable!$S:$T,2,0)^D430
    +VLOOKUP(SUBSTITUTE(SUBSTITUTE(F$1,"standard",""),"|Float","")&amp;"인게임누적합배수",ChapterTable!$S:$T,2,0)*D430)
  )
  )
  )
)</f>
        <v>4100.625</v>
      </c>
      <c r="G430" t="s">
        <v>76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9.8000000000000007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IF(OR($L431=TRUE,$A431=0,MOD($A431,ChapterTable!$S$20)&lt;&gt;0),
MAX(0,INT(($B431+ChapterTable!$Q$26+VLOOKUP(SUBSTITUTE(C$1,"성장단계","")&amp;"단계오프셋",ChapterTable!$S:$T,2,0))/ChapterTable!$Q$23)),
MAX(0,INT(($B431+ChapterTable!$S$26+VLOOKUP(SUBSTITUTE(C$1,"성장단계","")&amp;"보스단계오프셋",ChapterTable!$S:$T,2,0))/ChapterTable!$S$23)))</f>
        <v>3</v>
      </c>
      <c r="D431">
        <f>IF(OR($L431=TRUE,$A431=0,MOD($A431,ChapterTable!$S$20)&lt;&gt;0),
MAX(0,INT(($B431+ChapterTable!$Q$26+VLOOKUP(SUBSTITUTE(D$1,"성장단계","")&amp;"단계오프셋",ChapterTable!$S:$T,2,0))/ChapterTable!$Q$23)),
MAX(0,INT(($B431+ChapterTable!$S$26+VLOOKUP(SUBSTITUTE(D$1,"성장단계","")&amp;"보스단계오프셋",ChapterTable!$S:$T,2,0))/ChapterTable!$S$23)))</f>
        <v>3</v>
      </c>
      <c r="E431" s="1">
        <f ca="1">IF(AND($A431=0,$B431=1),
    VLOOKUP(1,ChapterTable!$1:$1048576,MATCH("최종"&amp;SUBSTITUTE(SUBSTITUTE(E$1,"standard",""),"|Float",""),ChapterTable!$1:$1,0),0)*ChapterTable!$Q$17,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VLOOKUP($A431-ChapterTable!$Q$11,ChapterTable!$1:$1048576,MATCH("최종"&amp;SUBSTITUTE(SUBSTITUTE(E$1,"standard",""),"|Float",""),ChapterTable!$1:$1,0),0)*ChapterTable!$Q$14
    ),
  OFFSET(E431,-$B431+IF($L431,1,0),0)*
    (VLOOKUP(SUBSTITUTE(SUBSTITUTE(E$1,"standard",""),"|Float","")&amp;"인게임누적곱배수",ChapterTable!$S:$T,2,0)^C431
    +VLOOKUP(SUBSTITUTE(SUBSTITUTE(E$1,"standard",""),"|Float","")&amp;"인게임누적합배수",ChapterTable!$S:$T,2,0)*C431)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VLOOKUP(1,ChapterTable!$1:$1048576,MATCH("최종"&amp;SUBSTITUTE(SUBSTITUTE(F$1,"standard",""),"|Float",""),ChapterTable!$1:$1,0),0)*ChapterTable!$Q$17,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VLOOKUP($A431-ChapterTable!$Q$11,ChapterTable!$1:$1048576,MATCH("최종"&amp;SUBSTITUTE(SUBSTITUTE(F$1,"standard",""),"|Float",""),ChapterTable!$1:$1,0),0)*ChapterTable!$Q$14
    ),
  OFFSET(F431,-$B431+IF($L431,1,0),0)*
    (VLOOKUP(SUBSTITUTE(SUBSTITUTE(F$1,"standard",""),"|Float","")&amp;"인게임누적곱배수",ChapterTable!$S:$T,2,0)^D431
    +VLOOKUP(SUBSTITUTE(SUBSTITUTE(F$1,"standard",""),"|Float","")&amp;"인게임누적합배수",ChapterTable!$S:$T,2,0)*D431)
  )
  )
  )
)</f>
        <v>4100.625</v>
      </c>
      <c r="G431" t="s">
        <v>76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9.8000000000000007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IF(OR($L432=TRUE,$A432=0,MOD($A432,ChapterTable!$S$20)&lt;&gt;0),
MAX(0,INT(($B432+ChapterTable!$Q$26+VLOOKUP(SUBSTITUTE(C$1,"성장단계","")&amp;"단계오프셋",ChapterTable!$S:$T,2,0))/ChapterTable!$Q$23)),
MAX(0,INT(($B432+ChapterTable!$S$26+VLOOKUP(SUBSTITUTE(C$1,"성장단계","")&amp;"보스단계오프셋",ChapterTable!$S:$T,2,0))/ChapterTable!$S$23)))</f>
        <v>3</v>
      </c>
      <c r="D432">
        <f>IF(OR($L432=TRUE,$A432=0,MOD($A432,ChapterTable!$S$20)&lt;&gt;0),
MAX(0,INT(($B432+ChapterTable!$Q$26+VLOOKUP(SUBSTITUTE(D$1,"성장단계","")&amp;"단계오프셋",ChapterTable!$S:$T,2,0))/ChapterTable!$Q$23)),
MAX(0,INT(($B432+ChapterTable!$S$26+VLOOKUP(SUBSTITUTE(D$1,"성장단계","")&amp;"보스단계오프셋",ChapterTable!$S:$T,2,0))/ChapterTable!$S$23)))</f>
        <v>3</v>
      </c>
      <c r="E432" s="1">
        <f ca="1">IF(AND($A432=0,$B432=1),
    VLOOKUP(1,ChapterTable!$1:$1048576,MATCH("최종"&amp;SUBSTITUTE(SUBSTITUTE(E$1,"standard",""),"|Float",""),ChapterTable!$1:$1,0),0)*ChapterTable!$Q$17,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VLOOKUP($A432-ChapterTable!$Q$11,ChapterTable!$1:$1048576,MATCH("최종"&amp;SUBSTITUTE(SUBSTITUTE(E$1,"standard",""),"|Float",""),ChapterTable!$1:$1,0),0)*ChapterTable!$Q$14
    ),
  OFFSET(E432,-$B432+IF($L432,1,0),0)*
    (VLOOKUP(SUBSTITUTE(SUBSTITUTE(E$1,"standard",""),"|Float","")&amp;"인게임누적곱배수",ChapterTable!$S:$T,2,0)^C432
    +VLOOKUP(SUBSTITUTE(SUBSTITUTE(E$1,"standard",""),"|Float","")&amp;"인게임누적합배수",ChapterTable!$S:$T,2,0)*C432)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VLOOKUP(1,ChapterTable!$1:$1048576,MATCH("최종"&amp;SUBSTITUTE(SUBSTITUTE(F$1,"standard",""),"|Float",""),ChapterTable!$1:$1,0),0)*ChapterTable!$Q$17,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VLOOKUP($A432-ChapterTable!$Q$11,ChapterTable!$1:$1048576,MATCH("최종"&amp;SUBSTITUTE(SUBSTITUTE(F$1,"standard",""),"|Float",""),ChapterTable!$1:$1,0),0)*ChapterTable!$Q$14
    ),
  OFFSET(F432,-$B432+IF($L432,1,0),0)*
    (VLOOKUP(SUBSTITUTE(SUBSTITUTE(F$1,"standard",""),"|Float","")&amp;"인게임누적곱배수",ChapterTable!$S:$T,2,0)^D432
    +VLOOKUP(SUBSTITUTE(SUBSTITUTE(F$1,"standard",""),"|Float","")&amp;"인게임누적합배수",ChapterTable!$S:$T,2,0)*D432)
  )
  )
  )
)</f>
        <v>4100.625</v>
      </c>
      <c r="G432" t="s">
        <v>76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9.8000000000000007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IF(OR($L433=TRUE,$A433=0,MOD($A433,ChapterTable!$S$20)&lt;&gt;0),
MAX(0,INT(($B433+ChapterTable!$Q$26+VLOOKUP(SUBSTITUTE(C$1,"성장단계","")&amp;"단계오프셋",ChapterTable!$S:$T,2,0))/ChapterTable!$Q$23)),
MAX(0,INT(($B433+ChapterTable!$S$26+VLOOKUP(SUBSTITUTE(C$1,"성장단계","")&amp;"보스단계오프셋",ChapterTable!$S:$T,2,0))/ChapterTable!$S$23)))</f>
        <v>4</v>
      </c>
      <c r="D433">
        <f>IF(OR($L433=TRUE,$A433=0,MOD($A433,ChapterTable!$S$20)&lt;&gt;0),
MAX(0,INT(($B433+ChapterTable!$Q$26+VLOOKUP(SUBSTITUTE(D$1,"성장단계","")&amp;"단계오프셋",ChapterTable!$S:$T,2,0))/ChapterTable!$Q$23)),
MAX(0,INT(($B433+ChapterTable!$S$26+VLOOKUP(SUBSTITUTE(D$1,"성장단계","")&amp;"보스단계오프셋",ChapterTable!$S:$T,2,0))/ChapterTable!$S$23)))</f>
        <v>3</v>
      </c>
      <c r="E433" s="1">
        <f ca="1">IF(AND($A433=0,$B433=1),
    VLOOKUP(1,ChapterTable!$1:$1048576,MATCH("최종"&amp;SUBSTITUTE(SUBSTITUTE(E$1,"standard",""),"|Float",""),ChapterTable!$1:$1,0),0)*ChapterTable!$Q$17,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VLOOKUP($A433-ChapterTable!$Q$11,ChapterTable!$1:$1048576,MATCH("최종"&amp;SUBSTITUTE(SUBSTITUTE(E$1,"standard",""),"|Float",""),ChapterTable!$1:$1,0),0)*ChapterTable!$Q$14
    ),
  OFFSET(E433,-$B433+IF($L433,1,0),0)*
    (VLOOKUP(SUBSTITUTE(SUBSTITUTE(E$1,"standard",""),"|Float","")&amp;"인게임누적곱배수",ChapterTable!$S:$T,2,0)^C433
    +VLOOKUP(SUBSTITUTE(SUBSTITUTE(E$1,"standard",""),"|Float","")&amp;"인게임누적합배수",ChapterTable!$S:$T,2,0)*C433)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VLOOKUP(1,ChapterTable!$1:$1048576,MATCH("최종"&amp;SUBSTITUTE(SUBSTITUTE(F$1,"standard",""),"|Float",""),ChapterTable!$1:$1,0),0)*ChapterTable!$Q$17,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VLOOKUP($A433-ChapterTable!$Q$11,ChapterTable!$1:$1048576,MATCH("최종"&amp;SUBSTITUTE(SUBSTITUTE(F$1,"standard",""),"|Float",""),ChapterTable!$1:$1,0),0)*ChapterTable!$Q$14
    ),
  OFFSET(F433,-$B433+IF($L433,1,0),0)*
    (VLOOKUP(SUBSTITUTE(SUBSTITUTE(F$1,"standard",""),"|Float","")&amp;"인게임누적곱배수",ChapterTable!$S:$T,2,0)^D433
    +VLOOKUP(SUBSTITUTE(SUBSTITUTE(F$1,"standard",""),"|Float","")&amp;"인게임누적합배수",ChapterTable!$S:$T,2,0)*D433)
  )
  )
  )
)</f>
        <v>4100.625</v>
      </c>
      <c r="G433" t="s">
        <v>76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9.8000000000000007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IF(OR($L434=TRUE,$A434=0,MOD($A434,ChapterTable!$S$20)&lt;&gt;0),
MAX(0,INT(($B434+ChapterTable!$Q$26+VLOOKUP(SUBSTITUTE(C$1,"성장단계","")&amp;"단계오프셋",ChapterTable!$S:$T,2,0))/ChapterTable!$Q$23)),
MAX(0,INT(($B434+ChapterTable!$S$26+VLOOKUP(SUBSTITUTE(C$1,"성장단계","")&amp;"보스단계오프셋",ChapterTable!$S:$T,2,0))/ChapterTable!$S$23)))</f>
        <v>4</v>
      </c>
      <c r="D434">
        <f>IF(OR($L434=TRUE,$A434=0,MOD($A434,ChapterTable!$S$20)&lt;&gt;0),
MAX(0,INT(($B434+ChapterTable!$Q$26+VLOOKUP(SUBSTITUTE(D$1,"성장단계","")&amp;"단계오프셋",ChapterTable!$S:$T,2,0))/ChapterTable!$Q$23)),
MAX(0,INT(($B434+ChapterTable!$S$26+VLOOKUP(SUBSTITUTE(D$1,"성장단계","")&amp;"보스단계오프셋",ChapterTable!$S:$T,2,0))/ChapterTable!$S$23)))</f>
        <v>3</v>
      </c>
      <c r="E434" s="1">
        <f ca="1">IF(AND($A434=0,$B434=1),
    VLOOKUP(1,ChapterTable!$1:$1048576,MATCH("최종"&amp;SUBSTITUTE(SUBSTITUTE(E$1,"standard",""),"|Float",""),ChapterTable!$1:$1,0),0)*ChapterTable!$Q$17,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VLOOKUP($A434-ChapterTable!$Q$11,ChapterTable!$1:$1048576,MATCH("최종"&amp;SUBSTITUTE(SUBSTITUTE(E$1,"standard",""),"|Float",""),ChapterTable!$1:$1,0),0)*ChapterTable!$Q$14
    ),
  OFFSET(E434,-$B434+IF($L434,1,0),0)*
    (VLOOKUP(SUBSTITUTE(SUBSTITUTE(E$1,"standard",""),"|Float","")&amp;"인게임누적곱배수",ChapterTable!$S:$T,2,0)^C434
    +VLOOKUP(SUBSTITUTE(SUBSTITUTE(E$1,"standard",""),"|Float","")&amp;"인게임누적합배수",ChapterTable!$S:$T,2,0)*C434)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VLOOKUP(1,ChapterTable!$1:$1048576,MATCH("최종"&amp;SUBSTITUTE(SUBSTITUTE(F$1,"standard",""),"|Float",""),ChapterTable!$1:$1,0),0)*ChapterTable!$Q$17,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VLOOKUP($A434-ChapterTable!$Q$11,ChapterTable!$1:$1048576,MATCH("최종"&amp;SUBSTITUTE(SUBSTITUTE(F$1,"standard",""),"|Float",""),ChapterTable!$1:$1,0),0)*ChapterTable!$Q$14
    ),
  OFFSET(F434,-$B434+IF($L434,1,0),0)*
    (VLOOKUP(SUBSTITUTE(SUBSTITUTE(F$1,"standard",""),"|Float","")&amp;"인게임누적곱배수",ChapterTable!$S:$T,2,0)^D434
    +VLOOKUP(SUBSTITUTE(SUBSTITUTE(F$1,"standard",""),"|Float","")&amp;"인게임누적합배수",ChapterTable!$S:$T,2,0)*D434)
  )
  )
  )
)</f>
        <v>4100.625</v>
      </c>
      <c r="G434" t="s">
        <v>76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9.8000000000000007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IF(OR($L435=TRUE,$A435=0,MOD($A435,ChapterTable!$S$20)&lt;&gt;0),
MAX(0,INT(($B435+ChapterTable!$Q$26+VLOOKUP(SUBSTITUTE(C$1,"성장단계","")&amp;"단계오프셋",ChapterTable!$S:$T,2,0))/ChapterTable!$Q$23)),
MAX(0,INT(($B435+ChapterTable!$S$26+VLOOKUP(SUBSTITUTE(C$1,"성장단계","")&amp;"보스단계오프셋",ChapterTable!$S:$T,2,0))/ChapterTable!$S$23)))</f>
        <v>4</v>
      </c>
      <c r="D435">
        <f>IF(OR($L435=TRUE,$A435=0,MOD($A435,ChapterTable!$S$20)&lt;&gt;0),
MAX(0,INT(($B435+ChapterTable!$Q$26+VLOOKUP(SUBSTITUTE(D$1,"성장단계","")&amp;"단계오프셋",ChapterTable!$S:$T,2,0))/ChapterTable!$Q$23)),
MAX(0,INT(($B435+ChapterTable!$S$26+VLOOKUP(SUBSTITUTE(D$1,"성장단계","")&amp;"보스단계오프셋",ChapterTable!$S:$T,2,0))/ChapterTable!$S$23)))</f>
        <v>3</v>
      </c>
      <c r="E435" s="1">
        <f ca="1">IF(AND($A435=0,$B435=1),
    VLOOKUP(1,ChapterTable!$1:$1048576,MATCH("최종"&amp;SUBSTITUTE(SUBSTITUTE(E$1,"standard",""),"|Float",""),ChapterTable!$1:$1,0),0)*ChapterTable!$Q$17,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VLOOKUP($A435-ChapterTable!$Q$11,ChapterTable!$1:$1048576,MATCH("최종"&amp;SUBSTITUTE(SUBSTITUTE(E$1,"standard",""),"|Float",""),ChapterTable!$1:$1,0),0)*ChapterTable!$Q$14
    ),
  OFFSET(E435,-$B435+IF($L435,1,0),0)*
    (VLOOKUP(SUBSTITUTE(SUBSTITUTE(E$1,"standard",""),"|Float","")&amp;"인게임누적곱배수",ChapterTable!$S:$T,2,0)^C435
    +VLOOKUP(SUBSTITUTE(SUBSTITUTE(E$1,"standard",""),"|Float","")&amp;"인게임누적합배수",ChapterTable!$S:$T,2,0)*C435)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VLOOKUP(1,ChapterTable!$1:$1048576,MATCH("최종"&amp;SUBSTITUTE(SUBSTITUTE(F$1,"standard",""),"|Float",""),ChapterTable!$1:$1,0),0)*ChapterTable!$Q$17,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VLOOKUP($A435-ChapterTable!$Q$11,ChapterTable!$1:$1048576,MATCH("최종"&amp;SUBSTITUTE(SUBSTITUTE(F$1,"standard",""),"|Float",""),ChapterTable!$1:$1,0),0)*ChapterTable!$Q$14
    ),
  OFFSET(F435,-$B435+IF($L435,1,0),0)*
    (VLOOKUP(SUBSTITUTE(SUBSTITUTE(F$1,"standard",""),"|Float","")&amp;"인게임누적곱배수",ChapterTable!$S:$T,2,0)^D435
    +VLOOKUP(SUBSTITUTE(SUBSTITUTE(F$1,"standard",""),"|Float","")&amp;"인게임누적합배수",ChapterTable!$S:$T,2,0)*D435)
  )
  )
  )
)</f>
        <v>4100.625</v>
      </c>
      <c r="G435" t="s">
        <v>76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9.8000000000000007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IF(OR($L436=TRUE,$A436=0,MOD($A436,ChapterTable!$S$20)&lt;&gt;0),
MAX(0,INT(($B436+ChapterTable!$Q$26+VLOOKUP(SUBSTITUTE(C$1,"성장단계","")&amp;"단계오프셋",ChapterTable!$S:$T,2,0))/ChapterTable!$Q$23)),
MAX(0,INT(($B436+ChapterTable!$S$26+VLOOKUP(SUBSTITUTE(C$1,"성장단계","")&amp;"보스단계오프셋",ChapterTable!$S:$T,2,0))/ChapterTable!$S$23)))</f>
        <v>4</v>
      </c>
      <c r="D436">
        <f>IF(OR($L436=TRUE,$A436=0,MOD($A436,ChapterTable!$S$20)&lt;&gt;0),
MAX(0,INT(($B436+ChapterTable!$Q$26+VLOOKUP(SUBSTITUTE(D$1,"성장단계","")&amp;"단계오프셋",ChapterTable!$S:$T,2,0))/ChapterTable!$Q$23)),
MAX(0,INT(($B436+ChapterTable!$S$26+VLOOKUP(SUBSTITUTE(D$1,"성장단계","")&amp;"보스단계오프셋",ChapterTable!$S:$T,2,0))/ChapterTable!$S$23)))</f>
        <v>3</v>
      </c>
      <c r="E436" s="1">
        <f ca="1">IF(AND($A436=0,$B436=1),
    VLOOKUP(1,ChapterTable!$1:$1048576,MATCH("최종"&amp;SUBSTITUTE(SUBSTITUTE(E$1,"standard",""),"|Float",""),ChapterTable!$1:$1,0),0)*ChapterTable!$Q$17,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VLOOKUP($A436-ChapterTable!$Q$11,ChapterTable!$1:$1048576,MATCH("최종"&amp;SUBSTITUTE(SUBSTITUTE(E$1,"standard",""),"|Float",""),ChapterTable!$1:$1,0),0)*ChapterTable!$Q$14
    ),
  OFFSET(E436,-$B436+IF($L436,1,0),0)*
    (VLOOKUP(SUBSTITUTE(SUBSTITUTE(E$1,"standard",""),"|Float","")&amp;"인게임누적곱배수",ChapterTable!$S:$T,2,0)^C436
    +VLOOKUP(SUBSTITUTE(SUBSTITUTE(E$1,"standard",""),"|Float","")&amp;"인게임누적합배수",ChapterTable!$S:$T,2,0)*C436)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VLOOKUP(1,ChapterTable!$1:$1048576,MATCH("최종"&amp;SUBSTITUTE(SUBSTITUTE(F$1,"standard",""),"|Float",""),ChapterTable!$1:$1,0),0)*ChapterTable!$Q$17,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VLOOKUP($A436-ChapterTable!$Q$11,ChapterTable!$1:$1048576,MATCH("최종"&amp;SUBSTITUTE(SUBSTITUTE(F$1,"standard",""),"|Float",""),ChapterTable!$1:$1,0),0)*ChapterTable!$Q$14
    ),
  OFFSET(F436,-$B436+IF($L436,1,0),0)*
    (VLOOKUP(SUBSTITUTE(SUBSTITUTE(F$1,"standard",""),"|Float","")&amp;"인게임누적곱배수",ChapterTable!$S:$T,2,0)^D436
    +VLOOKUP(SUBSTITUTE(SUBSTITUTE(F$1,"standard",""),"|Float","")&amp;"인게임누적합배수",ChapterTable!$S:$T,2,0)*D436)
  )
  )
  )
)</f>
        <v>4100.625</v>
      </c>
      <c r="G436" t="s">
        <v>76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9.8000000000000007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IF(OR($L437=TRUE,$A437=0,MOD($A437,ChapterTable!$S$20)&lt;&gt;0),
MAX(0,INT(($B437+ChapterTable!$Q$26+VLOOKUP(SUBSTITUTE(C$1,"성장단계","")&amp;"단계오프셋",ChapterTable!$S:$T,2,0))/ChapterTable!$Q$23)),
MAX(0,INT(($B437+ChapterTable!$S$26+VLOOKUP(SUBSTITUTE(C$1,"성장단계","")&amp;"보스단계오프셋",ChapterTable!$S:$T,2,0))/ChapterTable!$S$23)))</f>
        <v>4</v>
      </c>
      <c r="D437">
        <f>IF(OR($L437=TRUE,$A437=0,MOD($A437,ChapterTable!$S$20)&lt;&gt;0),
MAX(0,INT(($B437+ChapterTable!$Q$26+VLOOKUP(SUBSTITUTE(D$1,"성장단계","")&amp;"단계오프셋",ChapterTable!$S:$T,2,0))/ChapterTable!$Q$23)),
MAX(0,INT(($B437+ChapterTable!$S$26+VLOOKUP(SUBSTITUTE(D$1,"성장단계","")&amp;"보스단계오프셋",ChapterTable!$S:$T,2,0))/ChapterTable!$S$23)))</f>
        <v>3</v>
      </c>
      <c r="E437" s="1">
        <f ca="1">IF(AND($A437=0,$B437=1),
    VLOOKUP(1,ChapterTable!$1:$1048576,MATCH("최종"&amp;SUBSTITUTE(SUBSTITUTE(E$1,"standard",""),"|Float",""),ChapterTable!$1:$1,0),0)*ChapterTable!$Q$17,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VLOOKUP($A437-ChapterTable!$Q$11,ChapterTable!$1:$1048576,MATCH("최종"&amp;SUBSTITUTE(SUBSTITUTE(E$1,"standard",""),"|Float",""),ChapterTable!$1:$1,0),0)*ChapterTable!$Q$14
    ),
  OFFSET(E437,-$B437+IF($L437,1,0),0)*
    (VLOOKUP(SUBSTITUTE(SUBSTITUTE(E$1,"standard",""),"|Float","")&amp;"인게임누적곱배수",ChapterTable!$S:$T,2,0)^C437
    +VLOOKUP(SUBSTITUTE(SUBSTITUTE(E$1,"standard",""),"|Float","")&amp;"인게임누적합배수",ChapterTable!$S:$T,2,0)*C437)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VLOOKUP(1,ChapterTable!$1:$1048576,MATCH("최종"&amp;SUBSTITUTE(SUBSTITUTE(F$1,"standard",""),"|Float",""),ChapterTable!$1:$1,0),0)*ChapterTable!$Q$17,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VLOOKUP($A437-ChapterTable!$Q$11,ChapterTable!$1:$1048576,MATCH("최종"&amp;SUBSTITUTE(SUBSTITUTE(F$1,"standard",""),"|Float",""),ChapterTable!$1:$1,0),0)*ChapterTable!$Q$14
    ),
  OFFSET(F437,-$B437+IF($L437,1,0),0)*
    (VLOOKUP(SUBSTITUTE(SUBSTITUTE(F$1,"standard",""),"|Float","")&amp;"인게임누적곱배수",ChapterTable!$S:$T,2,0)^D437
    +VLOOKUP(SUBSTITUTE(SUBSTITUTE(F$1,"standard",""),"|Float","")&amp;"인게임누적합배수",ChapterTable!$S:$T,2,0)*D437)
  )
  )
  )
)</f>
        <v>4100.625</v>
      </c>
      <c r="G437" t="s">
        <v>76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9.8000000000000007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IF(OR($L438=TRUE,$A438=0,MOD($A438,ChapterTable!$S$20)&lt;&gt;0),
MAX(0,INT(($B438+ChapterTable!$Q$26+VLOOKUP(SUBSTITUTE(C$1,"성장단계","")&amp;"단계오프셋",ChapterTable!$S:$T,2,0))/ChapterTable!$Q$23)),
MAX(0,INT(($B438+ChapterTable!$S$26+VLOOKUP(SUBSTITUTE(C$1,"성장단계","")&amp;"보스단계오프셋",ChapterTable!$S:$T,2,0))/ChapterTable!$S$23)))</f>
        <v>4</v>
      </c>
      <c r="D438">
        <f>IF(OR($L438=TRUE,$A438=0,MOD($A438,ChapterTable!$S$20)&lt;&gt;0),
MAX(0,INT(($B438+ChapterTable!$Q$26+VLOOKUP(SUBSTITUTE(D$1,"성장단계","")&amp;"단계오프셋",ChapterTable!$S:$T,2,0))/ChapterTable!$Q$23)),
MAX(0,INT(($B438+ChapterTable!$S$26+VLOOKUP(SUBSTITUTE(D$1,"성장단계","")&amp;"보스단계오프셋",ChapterTable!$S:$T,2,0))/ChapterTable!$S$23)))</f>
        <v>4</v>
      </c>
      <c r="E438" s="1">
        <f ca="1">IF(AND($A438=0,$B438=1),
    VLOOKUP(1,ChapterTable!$1:$1048576,MATCH("최종"&amp;SUBSTITUTE(SUBSTITUTE(E$1,"standard",""),"|Float",""),ChapterTable!$1:$1,0),0)*ChapterTable!$Q$17,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VLOOKUP($A438-ChapterTable!$Q$11,ChapterTable!$1:$1048576,MATCH("최종"&amp;SUBSTITUTE(SUBSTITUTE(E$1,"standard",""),"|Float",""),ChapterTable!$1:$1,0),0)*ChapterTable!$Q$14
    ),
  OFFSET(E438,-$B438+IF($L438,1,0),0)*
    (VLOOKUP(SUBSTITUTE(SUBSTITUTE(E$1,"standard",""),"|Float","")&amp;"인게임누적곱배수",ChapterTable!$S:$T,2,0)^C438
    +VLOOKUP(SUBSTITUTE(SUBSTITUTE(E$1,"standard",""),"|Float","")&amp;"인게임누적합배수",ChapterTable!$S:$T,2,0)*C438)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VLOOKUP(1,ChapterTable!$1:$1048576,MATCH("최종"&amp;SUBSTITUTE(SUBSTITUTE(F$1,"standard",""),"|Float",""),ChapterTable!$1:$1,0),0)*ChapterTable!$Q$17,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VLOOKUP($A438-ChapterTable!$Q$11,ChapterTable!$1:$1048576,MATCH("최종"&amp;SUBSTITUTE(SUBSTITUTE(F$1,"standard",""),"|Float",""),ChapterTable!$1:$1,0),0)*ChapterTable!$Q$14
    ),
  OFFSET(F438,-$B438+IF($L438,1,0),0)*
    (VLOOKUP(SUBSTITUTE(SUBSTITUTE(F$1,"standard",""),"|Float","")&amp;"인게임누적곱배수",ChapterTable!$S:$T,2,0)^D438
    +VLOOKUP(SUBSTITUTE(SUBSTITUTE(F$1,"standard",""),"|Float","")&amp;"인게임누적합배수",ChapterTable!$S:$T,2,0)*D438)
  )
  )
  )
)</f>
        <v>4613.203125</v>
      </c>
      <c r="G438" t="s">
        <v>76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9.8000000000000007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IF(OR($L439=TRUE,$A439=0,MOD($A439,ChapterTable!$S$20)&lt;&gt;0),
MAX(0,INT(($B439+ChapterTable!$Q$26+VLOOKUP(SUBSTITUTE(C$1,"성장단계","")&amp;"단계오프셋",ChapterTable!$S:$T,2,0))/ChapterTable!$Q$23)),
MAX(0,INT(($B439+ChapterTable!$S$26+VLOOKUP(SUBSTITUTE(C$1,"성장단계","")&amp;"보스단계오프셋",ChapterTable!$S:$T,2,0))/ChapterTable!$S$23)))</f>
        <v>4</v>
      </c>
      <c r="D439">
        <f>IF(OR($L439=TRUE,$A439=0,MOD($A439,ChapterTable!$S$20)&lt;&gt;0),
MAX(0,INT(($B439+ChapterTable!$Q$26+VLOOKUP(SUBSTITUTE(D$1,"성장단계","")&amp;"단계오프셋",ChapterTable!$S:$T,2,0))/ChapterTable!$Q$23)),
MAX(0,INT(($B439+ChapterTable!$S$26+VLOOKUP(SUBSTITUTE(D$1,"성장단계","")&amp;"보스단계오프셋",ChapterTable!$S:$T,2,0))/ChapterTable!$S$23)))</f>
        <v>4</v>
      </c>
      <c r="E439" s="1">
        <f ca="1">IF(AND($A439=0,$B439=1),
    VLOOKUP(1,ChapterTable!$1:$1048576,MATCH("최종"&amp;SUBSTITUTE(SUBSTITUTE(E$1,"standard",""),"|Float",""),ChapterTable!$1:$1,0),0)*ChapterTable!$Q$17,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VLOOKUP($A439-ChapterTable!$Q$11,ChapterTable!$1:$1048576,MATCH("최종"&amp;SUBSTITUTE(SUBSTITUTE(E$1,"standard",""),"|Float",""),ChapterTable!$1:$1,0),0)*ChapterTable!$Q$14
    ),
  OFFSET(E439,-$B439+IF($L439,1,0),0)*
    (VLOOKUP(SUBSTITUTE(SUBSTITUTE(E$1,"standard",""),"|Float","")&amp;"인게임누적곱배수",ChapterTable!$S:$T,2,0)^C439
    +VLOOKUP(SUBSTITUTE(SUBSTITUTE(E$1,"standard",""),"|Float","")&amp;"인게임누적합배수",ChapterTable!$S:$T,2,0)*C439)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VLOOKUP(1,ChapterTable!$1:$1048576,MATCH("최종"&amp;SUBSTITUTE(SUBSTITUTE(F$1,"standard",""),"|Float",""),ChapterTable!$1:$1,0),0)*ChapterTable!$Q$17,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VLOOKUP($A439-ChapterTable!$Q$11,ChapterTable!$1:$1048576,MATCH("최종"&amp;SUBSTITUTE(SUBSTITUTE(F$1,"standard",""),"|Float",""),ChapterTable!$1:$1,0),0)*ChapterTable!$Q$14
    ),
  OFFSET(F439,-$B439+IF($L439,1,0),0)*
    (VLOOKUP(SUBSTITUTE(SUBSTITUTE(F$1,"standard",""),"|Float","")&amp;"인게임누적곱배수",ChapterTable!$S:$T,2,0)^D439
    +VLOOKUP(SUBSTITUTE(SUBSTITUTE(F$1,"standard",""),"|Float","")&amp;"인게임누적합배수",ChapterTable!$S:$T,2,0)*D439)
  )
  )
  )
)</f>
        <v>4613.203125</v>
      </c>
      <c r="G439" t="s">
        <v>76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9.8000000000000007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IF(OR($L440=TRUE,$A440=0,MOD($A440,ChapterTable!$S$20)&lt;&gt;0),
MAX(0,INT(($B440+ChapterTable!$Q$26+VLOOKUP(SUBSTITUTE(C$1,"성장단계","")&amp;"단계오프셋",ChapterTable!$S:$T,2,0))/ChapterTable!$Q$23)),
MAX(0,INT(($B440+ChapterTable!$S$26+VLOOKUP(SUBSTITUTE(C$1,"성장단계","")&amp;"보스단계오프셋",ChapterTable!$S:$T,2,0))/ChapterTable!$S$23)))</f>
        <v>4</v>
      </c>
      <c r="D440">
        <f>IF(OR($L440=TRUE,$A440=0,MOD($A440,ChapterTable!$S$20)&lt;&gt;0),
MAX(0,INT(($B440+ChapterTable!$Q$26+VLOOKUP(SUBSTITUTE(D$1,"성장단계","")&amp;"단계오프셋",ChapterTable!$S:$T,2,0))/ChapterTable!$Q$23)),
MAX(0,INT(($B440+ChapterTable!$S$26+VLOOKUP(SUBSTITUTE(D$1,"성장단계","")&amp;"보스단계오프셋",ChapterTable!$S:$T,2,0))/ChapterTable!$S$23)))</f>
        <v>4</v>
      </c>
      <c r="E440" s="1">
        <f ca="1">IF(AND($A440=0,$B440=1),
    VLOOKUP(1,ChapterTable!$1:$1048576,MATCH("최종"&amp;SUBSTITUTE(SUBSTITUTE(E$1,"standard",""),"|Float",""),ChapterTable!$1:$1,0),0)*ChapterTable!$Q$17,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VLOOKUP($A440-ChapterTable!$Q$11,ChapterTable!$1:$1048576,MATCH("최종"&amp;SUBSTITUTE(SUBSTITUTE(E$1,"standard",""),"|Float",""),ChapterTable!$1:$1,0),0)*ChapterTable!$Q$14
    ),
  OFFSET(E440,-$B440+IF($L440,1,0),0)*
    (VLOOKUP(SUBSTITUTE(SUBSTITUTE(E$1,"standard",""),"|Float","")&amp;"인게임누적곱배수",ChapterTable!$S:$T,2,0)^C440
    +VLOOKUP(SUBSTITUTE(SUBSTITUTE(E$1,"standard",""),"|Float","")&amp;"인게임누적합배수",ChapterTable!$S:$T,2,0)*C440)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VLOOKUP(1,ChapterTable!$1:$1048576,MATCH("최종"&amp;SUBSTITUTE(SUBSTITUTE(F$1,"standard",""),"|Float",""),ChapterTable!$1:$1,0),0)*ChapterTable!$Q$17,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VLOOKUP($A440-ChapterTable!$Q$11,ChapterTable!$1:$1048576,MATCH("최종"&amp;SUBSTITUTE(SUBSTITUTE(F$1,"standard",""),"|Float",""),ChapterTable!$1:$1,0),0)*ChapterTable!$Q$14
    ),
  OFFSET(F440,-$B440+IF($L440,1,0),0)*
    (VLOOKUP(SUBSTITUTE(SUBSTITUTE(F$1,"standard",""),"|Float","")&amp;"인게임누적곱배수",ChapterTable!$S:$T,2,0)^D440
    +VLOOKUP(SUBSTITUTE(SUBSTITUTE(F$1,"standard",""),"|Float","")&amp;"인게임누적합배수",ChapterTable!$S:$T,2,0)*D440)
  )
  )
  )
)</f>
        <v>4613.203125</v>
      </c>
      <c r="G440" t="s">
        <v>76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9.8000000000000007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IF(OR($L441=TRUE,$A441=0,MOD($A441,ChapterTable!$S$20)&lt;&gt;0),
MAX(0,INT(($B441+ChapterTable!$Q$26+VLOOKUP(SUBSTITUTE(C$1,"성장단계","")&amp;"단계오프셋",ChapterTable!$S:$T,2,0))/ChapterTable!$Q$23)),
MAX(0,INT(($B441+ChapterTable!$S$26+VLOOKUP(SUBSTITUTE(C$1,"성장단계","")&amp;"보스단계오프셋",ChapterTable!$S:$T,2,0))/ChapterTable!$S$23)))</f>
        <v>4</v>
      </c>
      <c r="D441">
        <f>IF(OR($L441=TRUE,$A441=0,MOD($A441,ChapterTable!$S$20)&lt;&gt;0),
MAX(0,INT(($B441+ChapterTable!$Q$26+VLOOKUP(SUBSTITUTE(D$1,"성장단계","")&amp;"단계오프셋",ChapterTable!$S:$T,2,0))/ChapterTable!$Q$23)),
MAX(0,INT(($B441+ChapterTable!$S$26+VLOOKUP(SUBSTITUTE(D$1,"성장단계","")&amp;"보스단계오프셋",ChapterTable!$S:$T,2,0))/ChapterTable!$S$23)))</f>
        <v>4</v>
      </c>
      <c r="E441" s="1">
        <f ca="1">IF(AND($A441=0,$B441=1),
    VLOOKUP(1,ChapterTable!$1:$1048576,MATCH("최종"&amp;SUBSTITUTE(SUBSTITUTE(E$1,"standard",""),"|Float",""),ChapterTable!$1:$1,0),0)*ChapterTable!$Q$17,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VLOOKUP($A441-ChapterTable!$Q$11,ChapterTable!$1:$1048576,MATCH("최종"&amp;SUBSTITUTE(SUBSTITUTE(E$1,"standard",""),"|Float",""),ChapterTable!$1:$1,0),0)*ChapterTable!$Q$14
    ),
  OFFSET(E441,-$B441+IF($L441,1,0),0)*
    (VLOOKUP(SUBSTITUTE(SUBSTITUTE(E$1,"standard",""),"|Float","")&amp;"인게임누적곱배수",ChapterTable!$S:$T,2,0)^C441
    +VLOOKUP(SUBSTITUTE(SUBSTITUTE(E$1,"standard",""),"|Float","")&amp;"인게임누적합배수",ChapterTable!$S:$T,2,0)*C441)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VLOOKUP(1,ChapterTable!$1:$1048576,MATCH("최종"&amp;SUBSTITUTE(SUBSTITUTE(F$1,"standard",""),"|Float",""),ChapterTable!$1:$1,0),0)*ChapterTable!$Q$17,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VLOOKUP($A441-ChapterTable!$Q$11,ChapterTable!$1:$1048576,MATCH("최종"&amp;SUBSTITUTE(SUBSTITUTE(F$1,"standard",""),"|Float",""),ChapterTable!$1:$1,0),0)*ChapterTable!$Q$14
    ),
  OFFSET(F441,-$B441+IF($L441,1,0),0)*
    (VLOOKUP(SUBSTITUTE(SUBSTITUTE(F$1,"standard",""),"|Float","")&amp;"인게임누적곱배수",ChapterTable!$S:$T,2,0)^D441
    +VLOOKUP(SUBSTITUTE(SUBSTITUTE(F$1,"standard",""),"|Float","")&amp;"인게임누적합배수",ChapterTable!$S:$T,2,0)*D441)
  )
  )
  )
)</f>
        <v>4613.203125</v>
      </c>
      <c r="G441" t="s">
        <v>76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9.8000000000000007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IF(OR($L442=TRUE,$A442=0,MOD($A442,ChapterTable!$S$20)&lt;&gt;0),
MAX(0,INT(($B442+ChapterTable!$Q$26+VLOOKUP(SUBSTITUTE(C$1,"성장단계","")&amp;"단계오프셋",ChapterTable!$S:$T,2,0))/ChapterTable!$Q$23)),
MAX(0,INT(($B442+ChapterTable!$S$26+VLOOKUP(SUBSTITUTE(C$1,"성장단계","")&amp;"보스단계오프셋",ChapterTable!$S:$T,2,0))/ChapterTable!$S$23)))</f>
        <v>4</v>
      </c>
      <c r="D442">
        <f>IF(OR($L442=TRUE,$A442=0,MOD($A442,ChapterTable!$S$20)&lt;&gt;0),
MAX(0,INT(($B442+ChapterTable!$Q$26+VLOOKUP(SUBSTITUTE(D$1,"성장단계","")&amp;"단계오프셋",ChapterTable!$S:$T,2,0))/ChapterTable!$Q$23)),
MAX(0,INT(($B442+ChapterTable!$S$26+VLOOKUP(SUBSTITUTE(D$1,"성장단계","")&amp;"보스단계오프셋",ChapterTable!$S:$T,2,0))/ChapterTable!$S$23)))</f>
        <v>4</v>
      </c>
      <c r="E442" s="1">
        <f ca="1">IF(AND($A442=0,$B442=1),
    VLOOKUP(1,ChapterTable!$1:$1048576,MATCH("최종"&amp;SUBSTITUTE(SUBSTITUTE(E$1,"standard",""),"|Float",""),ChapterTable!$1:$1,0),0)*ChapterTable!$Q$17,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VLOOKUP($A442-ChapterTable!$Q$11,ChapterTable!$1:$1048576,MATCH("최종"&amp;SUBSTITUTE(SUBSTITUTE(E$1,"standard",""),"|Float",""),ChapterTable!$1:$1,0),0)*ChapterTable!$Q$14
    ),
  OFFSET(E442,-$B442+IF($L442,1,0),0)*
    (VLOOKUP(SUBSTITUTE(SUBSTITUTE(E$1,"standard",""),"|Float","")&amp;"인게임누적곱배수",ChapterTable!$S:$T,2,0)^C442
    +VLOOKUP(SUBSTITUTE(SUBSTITUTE(E$1,"standard",""),"|Float","")&amp;"인게임누적합배수",ChapterTable!$S:$T,2,0)*C442)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VLOOKUP(1,ChapterTable!$1:$1048576,MATCH("최종"&amp;SUBSTITUTE(SUBSTITUTE(F$1,"standard",""),"|Float",""),ChapterTable!$1:$1,0),0)*ChapterTable!$Q$17,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VLOOKUP($A442-ChapterTable!$Q$11,ChapterTable!$1:$1048576,MATCH("최종"&amp;SUBSTITUTE(SUBSTITUTE(F$1,"standard",""),"|Float",""),ChapterTable!$1:$1,0),0)*ChapterTable!$Q$14
    ),
  OFFSET(F442,-$B442+IF($L442,1,0),0)*
    (VLOOKUP(SUBSTITUTE(SUBSTITUTE(F$1,"standard",""),"|Float","")&amp;"인게임누적곱배수",ChapterTable!$S:$T,2,0)^D442
    +VLOOKUP(SUBSTITUTE(SUBSTITUTE(F$1,"standard",""),"|Float","")&amp;"인게임누적합배수",ChapterTable!$S:$T,2,0)*D442)
  )
  )
  )
)</f>
        <v>4613.203125</v>
      </c>
      <c r="G442" t="s">
        <v>76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9.8000000000000007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IF(OR($L443=TRUE,$A443=0,MOD($A443,ChapterTable!$S$20)&lt;&gt;0),
MAX(0,INT(($B443+ChapterTable!$Q$26+VLOOKUP(SUBSTITUTE(C$1,"성장단계","")&amp;"단계오프셋",ChapterTable!$S:$T,2,0))/ChapterTable!$Q$23)),
MAX(0,INT(($B443+ChapterTable!$S$26+VLOOKUP(SUBSTITUTE(C$1,"성장단계","")&amp;"보스단계오프셋",ChapterTable!$S:$T,2,0))/ChapterTable!$S$23)))</f>
        <v>5</v>
      </c>
      <c r="D443">
        <f>IF(OR($L443=TRUE,$A443=0,MOD($A443,ChapterTable!$S$20)&lt;&gt;0),
MAX(0,INT(($B443+ChapterTable!$Q$26+VLOOKUP(SUBSTITUTE(D$1,"성장단계","")&amp;"단계오프셋",ChapterTable!$S:$T,2,0))/ChapterTable!$Q$23)),
MAX(0,INT(($B443+ChapterTable!$S$26+VLOOKUP(SUBSTITUTE(D$1,"성장단계","")&amp;"보스단계오프셋",ChapterTable!$S:$T,2,0))/ChapterTable!$S$23)))</f>
        <v>4</v>
      </c>
      <c r="E443" s="1">
        <f ca="1">IF(AND($A443=0,$B443=1),
    VLOOKUP(1,ChapterTable!$1:$1048576,MATCH("최종"&amp;SUBSTITUTE(SUBSTITUTE(E$1,"standard",""),"|Float",""),ChapterTable!$1:$1,0),0)*ChapterTable!$Q$17,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VLOOKUP($A443-ChapterTable!$Q$11,ChapterTable!$1:$1048576,MATCH("최종"&amp;SUBSTITUTE(SUBSTITUTE(E$1,"standard",""),"|Float",""),ChapterTable!$1:$1,0),0)*ChapterTable!$Q$14
    ),
  OFFSET(E443,-$B443+IF($L443,1,0),0)*
    (VLOOKUP(SUBSTITUTE(SUBSTITUTE(E$1,"standard",""),"|Float","")&amp;"인게임누적곱배수",ChapterTable!$S:$T,2,0)^C443
    +VLOOKUP(SUBSTITUTE(SUBSTITUTE(E$1,"standard",""),"|Float","")&amp;"인게임누적합배수",ChapterTable!$S:$T,2,0)*C443)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VLOOKUP(1,ChapterTable!$1:$1048576,MATCH("최종"&amp;SUBSTITUTE(SUBSTITUTE(F$1,"standard",""),"|Float",""),ChapterTable!$1:$1,0),0)*ChapterTable!$Q$17,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VLOOKUP($A443-ChapterTable!$Q$11,ChapterTable!$1:$1048576,MATCH("최종"&amp;SUBSTITUTE(SUBSTITUTE(F$1,"standard",""),"|Float",""),ChapterTable!$1:$1,0),0)*ChapterTable!$Q$14
    ),
  OFFSET(F443,-$B443+IF($L443,1,0),0)*
    (VLOOKUP(SUBSTITUTE(SUBSTITUTE(F$1,"standard",""),"|Float","")&amp;"인게임누적곱배수",ChapterTable!$S:$T,2,0)^D443
    +VLOOKUP(SUBSTITUTE(SUBSTITUTE(F$1,"standard",""),"|Float","")&amp;"인게임누적합배수",ChapterTable!$S:$T,2,0)*D443)
  )
  )
  )
)</f>
        <v>4613.203125</v>
      </c>
      <c r="G443" t="s">
        <v>76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9.8000000000000007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IF(OR($L444=TRUE,$A444=0,MOD($A444,ChapterTable!$S$20)&lt;&gt;0),
MAX(0,INT(($B444+ChapterTable!$Q$26+VLOOKUP(SUBSTITUTE(C$1,"성장단계","")&amp;"단계오프셋",ChapterTable!$S:$T,2,0))/ChapterTable!$Q$23)),
MAX(0,INT(($B444+ChapterTable!$S$26+VLOOKUP(SUBSTITUTE(C$1,"성장단계","")&amp;"보스단계오프셋",ChapterTable!$S:$T,2,0))/ChapterTable!$S$23)))</f>
        <v>5</v>
      </c>
      <c r="D444">
        <f>IF(OR($L444=TRUE,$A444=0,MOD($A444,ChapterTable!$S$20)&lt;&gt;0),
MAX(0,INT(($B444+ChapterTable!$Q$26+VLOOKUP(SUBSTITUTE(D$1,"성장단계","")&amp;"단계오프셋",ChapterTable!$S:$T,2,0))/ChapterTable!$Q$23)),
MAX(0,INT(($B444+ChapterTable!$S$26+VLOOKUP(SUBSTITUTE(D$1,"성장단계","")&amp;"보스단계오프셋",ChapterTable!$S:$T,2,0))/ChapterTable!$S$23)))</f>
        <v>4</v>
      </c>
      <c r="E444" s="1">
        <f ca="1">IF(AND($A444=0,$B444=1),
    VLOOKUP(1,ChapterTable!$1:$1048576,MATCH("최종"&amp;SUBSTITUTE(SUBSTITUTE(E$1,"standard",""),"|Float",""),ChapterTable!$1:$1,0),0)*ChapterTable!$Q$17,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VLOOKUP($A444-ChapterTable!$Q$11,ChapterTable!$1:$1048576,MATCH("최종"&amp;SUBSTITUTE(SUBSTITUTE(E$1,"standard",""),"|Float",""),ChapterTable!$1:$1,0),0)*ChapterTable!$Q$14
    ),
  OFFSET(E444,-$B444+IF($L444,1,0),0)*
    (VLOOKUP(SUBSTITUTE(SUBSTITUTE(E$1,"standard",""),"|Float","")&amp;"인게임누적곱배수",ChapterTable!$S:$T,2,0)^C444
    +VLOOKUP(SUBSTITUTE(SUBSTITUTE(E$1,"standard",""),"|Float","")&amp;"인게임누적합배수",ChapterTable!$S:$T,2,0)*C444)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VLOOKUP(1,ChapterTable!$1:$1048576,MATCH("최종"&amp;SUBSTITUTE(SUBSTITUTE(F$1,"standard",""),"|Float",""),ChapterTable!$1:$1,0),0)*ChapterTable!$Q$17,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VLOOKUP($A444-ChapterTable!$Q$11,ChapterTable!$1:$1048576,MATCH("최종"&amp;SUBSTITUTE(SUBSTITUTE(F$1,"standard",""),"|Float",""),ChapterTable!$1:$1,0),0)*ChapterTable!$Q$14
    ),
  OFFSET(F444,-$B444+IF($L444,1,0),0)*
    (VLOOKUP(SUBSTITUTE(SUBSTITUTE(F$1,"standard",""),"|Float","")&amp;"인게임누적곱배수",ChapterTable!$S:$T,2,0)^D444
    +VLOOKUP(SUBSTITUTE(SUBSTITUTE(F$1,"standard",""),"|Float","")&amp;"인게임누적합배수",ChapterTable!$S:$T,2,0)*D444)
  )
  )
  )
)</f>
        <v>4613.203125</v>
      </c>
      <c r="G444" t="s">
        <v>76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9.8000000000000007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IF(OR($L445=TRUE,$A445=0,MOD($A445,ChapterTable!$S$20)&lt;&gt;0),
MAX(0,INT(($B445+ChapterTable!$Q$26+VLOOKUP(SUBSTITUTE(C$1,"성장단계","")&amp;"단계오프셋",ChapterTable!$S:$T,2,0))/ChapterTable!$Q$23)),
MAX(0,INT(($B445+ChapterTable!$S$26+VLOOKUP(SUBSTITUTE(C$1,"성장단계","")&amp;"보스단계오프셋",ChapterTable!$S:$T,2,0))/ChapterTable!$S$23)))</f>
        <v>5</v>
      </c>
      <c r="D445">
        <f>IF(OR($L445=TRUE,$A445=0,MOD($A445,ChapterTable!$S$20)&lt;&gt;0),
MAX(0,INT(($B445+ChapterTable!$Q$26+VLOOKUP(SUBSTITUTE(D$1,"성장단계","")&amp;"단계오프셋",ChapterTable!$S:$T,2,0))/ChapterTable!$Q$23)),
MAX(0,INT(($B445+ChapterTable!$S$26+VLOOKUP(SUBSTITUTE(D$1,"성장단계","")&amp;"보스단계오프셋",ChapterTable!$S:$T,2,0))/ChapterTable!$S$23)))</f>
        <v>4</v>
      </c>
      <c r="E445" s="1">
        <f ca="1">IF(AND($A445=0,$B445=1),
    VLOOKUP(1,ChapterTable!$1:$1048576,MATCH("최종"&amp;SUBSTITUTE(SUBSTITUTE(E$1,"standard",""),"|Float",""),ChapterTable!$1:$1,0),0)*ChapterTable!$Q$17,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VLOOKUP($A445-ChapterTable!$Q$11,ChapterTable!$1:$1048576,MATCH("최종"&amp;SUBSTITUTE(SUBSTITUTE(E$1,"standard",""),"|Float",""),ChapterTable!$1:$1,0),0)*ChapterTable!$Q$14
    ),
  OFFSET(E445,-$B445+IF($L445,1,0),0)*
    (VLOOKUP(SUBSTITUTE(SUBSTITUTE(E$1,"standard",""),"|Float","")&amp;"인게임누적곱배수",ChapterTable!$S:$T,2,0)^C445
    +VLOOKUP(SUBSTITUTE(SUBSTITUTE(E$1,"standard",""),"|Float","")&amp;"인게임누적합배수",ChapterTable!$S:$T,2,0)*C445)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VLOOKUP(1,ChapterTable!$1:$1048576,MATCH("최종"&amp;SUBSTITUTE(SUBSTITUTE(F$1,"standard",""),"|Float",""),ChapterTable!$1:$1,0),0)*ChapterTable!$Q$17,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VLOOKUP($A445-ChapterTable!$Q$11,ChapterTable!$1:$1048576,MATCH("최종"&amp;SUBSTITUTE(SUBSTITUTE(F$1,"standard",""),"|Float",""),ChapterTable!$1:$1,0),0)*ChapterTable!$Q$14
    ),
  OFFSET(F445,-$B445+IF($L445,1,0),0)*
    (VLOOKUP(SUBSTITUTE(SUBSTITUTE(F$1,"standard",""),"|Float","")&amp;"인게임누적곱배수",ChapterTable!$S:$T,2,0)^D445
    +VLOOKUP(SUBSTITUTE(SUBSTITUTE(F$1,"standard",""),"|Float","")&amp;"인게임누적합배수",ChapterTable!$S:$T,2,0)*D445)
  )
  )
  )
)</f>
        <v>4613.203125</v>
      </c>
      <c r="G445" t="s">
        <v>76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9.8000000000000007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IF(OR($L446=TRUE,$A446=0,MOD($A446,ChapterTable!$S$20)&lt;&gt;0),
MAX(0,INT(($B446+ChapterTable!$Q$26+VLOOKUP(SUBSTITUTE(C$1,"성장단계","")&amp;"단계오프셋",ChapterTable!$S:$T,2,0))/ChapterTable!$Q$23)),
MAX(0,INT(($B446+ChapterTable!$S$26+VLOOKUP(SUBSTITUTE(C$1,"성장단계","")&amp;"보스단계오프셋",ChapterTable!$S:$T,2,0))/ChapterTable!$S$23)))</f>
        <v>5</v>
      </c>
      <c r="D446">
        <f>IF(OR($L446=TRUE,$A446=0,MOD($A446,ChapterTable!$S$20)&lt;&gt;0),
MAX(0,INT(($B446+ChapterTable!$Q$26+VLOOKUP(SUBSTITUTE(D$1,"성장단계","")&amp;"단계오프셋",ChapterTable!$S:$T,2,0))/ChapterTable!$Q$23)),
MAX(0,INT(($B446+ChapterTable!$S$26+VLOOKUP(SUBSTITUTE(D$1,"성장단계","")&amp;"보스단계오프셋",ChapterTable!$S:$T,2,0))/ChapterTable!$S$23)))</f>
        <v>4</v>
      </c>
      <c r="E446" s="1">
        <f ca="1">IF(AND($A446=0,$B446=1),
    VLOOKUP(1,ChapterTable!$1:$1048576,MATCH("최종"&amp;SUBSTITUTE(SUBSTITUTE(E$1,"standard",""),"|Float",""),ChapterTable!$1:$1,0),0)*ChapterTable!$Q$17,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VLOOKUP($A446-ChapterTable!$Q$11,ChapterTable!$1:$1048576,MATCH("최종"&amp;SUBSTITUTE(SUBSTITUTE(E$1,"standard",""),"|Float",""),ChapterTable!$1:$1,0),0)*ChapterTable!$Q$14
    ),
  OFFSET(E446,-$B446+IF($L446,1,0),0)*
    (VLOOKUP(SUBSTITUTE(SUBSTITUTE(E$1,"standard",""),"|Float","")&amp;"인게임누적곱배수",ChapterTable!$S:$T,2,0)^C446
    +VLOOKUP(SUBSTITUTE(SUBSTITUTE(E$1,"standard",""),"|Float","")&amp;"인게임누적합배수",ChapterTable!$S:$T,2,0)*C446)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VLOOKUP(1,ChapterTable!$1:$1048576,MATCH("최종"&amp;SUBSTITUTE(SUBSTITUTE(F$1,"standard",""),"|Float",""),ChapterTable!$1:$1,0),0)*ChapterTable!$Q$17,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VLOOKUP($A446-ChapterTable!$Q$11,ChapterTable!$1:$1048576,MATCH("최종"&amp;SUBSTITUTE(SUBSTITUTE(F$1,"standard",""),"|Float",""),ChapterTable!$1:$1,0),0)*ChapterTable!$Q$14
    ),
  OFFSET(F446,-$B446+IF($L446,1,0),0)*
    (VLOOKUP(SUBSTITUTE(SUBSTITUTE(F$1,"standard",""),"|Float","")&amp;"인게임누적곱배수",ChapterTable!$S:$T,2,0)^D446
    +VLOOKUP(SUBSTITUTE(SUBSTITUTE(F$1,"standard",""),"|Float","")&amp;"인게임누적합배수",ChapterTable!$S:$T,2,0)*D446)
  )
  )
  )
)</f>
        <v>4613.203125</v>
      </c>
      <c r="G446" t="s">
        <v>76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9.8000000000000007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IF(OR($L447=TRUE,$A447=0,MOD($A447,ChapterTable!$S$20)&lt;&gt;0),
MAX(0,INT(($B447+ChapterTable!$Q$26+VLOOKUP(SUBSTITUTE(C$1,"성장단계","")&amp;"단계오프셋",ChapterTable!$S:$T,2,0))/ChapterTable!$Q$23)),
MAX(0,INT(($B447+ChapterTable!$S$26+VLOOKUP(SUBSTITUTE(C$1,"성장단계","")&amp;"보스단계오프셋",ChapterTable!$S:$T,2,0))/ChapterTable!$S$23)))</f>
        <v>5</v>
      </c>
      <c r="D447">
        <f>IF(OR($L447=TRUE,$A447=0,MOD($A447,ChapterTable!$S$20)&lt;&gt;0),
MAX(0,INT(($B447+ChapterTable!$Q$26+VLOOKUP(SUBSTITUTE(D$1,"성장단계","")&amp;"단계오프셋",ChapterTable!$S:$T,2,0))/ChapterTable!$Q$23)),
MAX(0,INT(($B447+ChapterTable!$S$26+VLOOKUP(SUBSTITUTE(D$1,"성장단계","")&amp;"보스단계오프셋",ChapterTable!$S:$T,2,0))/ChapterTable!$S$23)))</f>
        <v>4</v>
      </c>
      <c r="E447" s="1">
        <f ca="1">IF(AND($A447=0,$B447=1),
    VLOOKUP(1,ChapterTable!$1:$1048576,MATCH("최종"&amp;SUBSTITUTE(SUBSTITUTE(E$1,"standard",""),"|Float",""),ChapterTable!$1:$1,0),0)*ChapterTable!$Q$17,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VLOOKUP($A447-ChapterTable!$Q$11,ChapterTable!$1:$1048576,MATCH("최종"&amp;SUBSTITUTE(SUBSTITUTE(E$1,"standard",""),"|Float",""),ChapterTable!$1:$1,0),0)*ChapterTable!$Q$14
    ),
  OFFSET(E447,-$B447+IF($L447,1,0),0)*
    (VLOOKUP(SUBSTITUTE(SUBSTITUTE(E$1,"standard",""),"|Float","")&amp;"인게임누적곱배수",ChapterTable!$S:$T,2,0)^C447
    +VLOOKUP(SUBSTITUTE(SUBSTITUTE(E$1,"standard",""),"|Float","")&amp;"인게임누적합배수",ChapterTable!$S:$T,2,0)*C447)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VLOOKUP(1,ChapterTable!$1:$1048576,MATCH("최종"&amp;SUBSTITUTE(SUBSTITUTE(F$1,"standard",""),"|Float",""),ChapterTable!$1:$1,0),0)*ChapterTable!$Q$17,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VLOOKUP($A447-ChapterTable!$Q$11,ChapterTable!$1:$1048576,MATCH("최종"&amp;SUBSTITUTE(SUBSTITUTE(F$1,"standard",""),"|Float",""),ChapterTable!$1:$1,0),0)*ChapterTable!$Q$14
    ),
  OFFSET(F447,-$B447+IF($L447,1,0),0)*
    (VLOOKUP(SUBSTITUTE(SUBSTITUTE(F$1,"standard",""),"|Float","")&amp;"인게임누적곱배수",ChapterTable!$S:$T,2,0)^D447
    +VLOOKUP(SUBSTITUTE(SUBSTITUTE(F$1,"standard",""),"|Float","")&amp;"인게임누적합배수",ChapterTable!$S:$T,2,0)*D447)
  )
  )
  )
)</f>
        <v>4613.203125</v>
      </c>
      <c r="G447" t="s">
        <v>76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9.8000000000000007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IF(OR($L448=TRUE,$A448=0,MOD($A448,ChapterTable!$S$20)&lt;&gt;0),
MAX(0,INT(($B448+ChapterTable!$Q$26+VLOOKUP(SUBSTITUTE(C$1,"성장단계","")&amp;"단계오프셋",ChapterTable!$S:$T,2,0))/ChapterTable!$Q$23)),
MAX(0,INT(($B448+ChapterTable!$S$26+VLOOKUP(SUBSTITUTE(C$1,"성장단계","")&amp;"보스단계오프셋",ChapterTable!$S:$T,2,0))/ChapterTable!$S$23)))</f>
        <v>0</v>
      </c>
      <c r="D448">
        <f>IF(OR($L448=TRUE,$A448=0,MOD($A448,ChapterTable!$S$20)&lt;&gt;0),
MAX(0,INT(($B448+ChapterTable!$Q$26+VLOOKUP(SUBSTITUTE(D$1,"성장단계","")&amp;"단계오프셋",ChapterTable!$S:$T,2,0))/ChapterTable!$Q$23)),
MAX(0,INT(($B448+ChapterTable!$S$26+VLOOKUP(SUBSTITUTE(D$1,"성장단계","")&amp;"보스단계오프셋",ChapterTable!$S:$T,2,0))/ChapterTable!$S$23)))</f>
        <v>0</v>
      </c>
      <c r="E448" s="1">
        <f ca="1">IF(AND($A448=0,$B448=1),
    VLOOKUP(1,ChapterTable!$1:$1048576,MATCH("최종"&amp;SUBSTITUTE(SUBSTITUTE(E$1,"standard",""),"|Float",""),ChapterTable!$1:$1,0),0)*ChapterTable!$Q$17,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VLOOKUP($A448-ChapterTable!$Q$11,ChapterTable!$1:$1048576,MATCH("최종"&amp;SUBSTITUTE(SUBSTITUTE(E$1,"standard",""),"|Float",""),ChapterTable!$1:$1,0),0)*ChapterTable!$Q$14
    ),
  OFFSET(E448,-$B448+IF($L448,1,0),0)*
    (VLOOKUP(SUBSTITUTE(SUBSTITUTE(E$1,"standard",""),"|Float","")&amp;"인게임누적곱배수",ChapterTable!$S:$T,2,0)^C448
    +VLOOKUP(SUBSTITUTE(SUBSTITUTE(E$1,"standard",""),"|Float","")&amp;"인게임누적합배수",ChapterTable!$S:$T,2,0)*C448)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VLOOKUP(1,ChapterTable!$1:$1048576,MATCH("최종"&amp;SUBSTITUTE(SUBSTITUTE(F$1,"standard",""),"|Float",""),ChapterTable!$1:$1,0),0)*ChapterTable!$Q$17,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VLOOKUP($A448-ChapterTable!$Q$11,ChapterTable!$1:$1048576,MATCH("최종"&amp;SUBSTITUTE(SUBSTITUTE(F$1,"standard",""),"|Float",""),ChapterTable!$1:$1,0),0)*ChapterTable!$Q$14
    ),
  OFFSET(F448,-$B448+IF($L448,1,0),0)*
    (VLOOKUP(SUBSTITUTE(SUBSTITUTE(F$1,"standard",""),"|Float","")&amp;"인게임누적곱배수",ChapterTable!$S:$T,2,0)^D448
    +VLOOKUP(SUBSTITUTE(SUBSTITUTE(F$1,"standard",""),"|Float","")&amp;"인게임누적합배수",ChapterTable!$S:$T,2,0)*D448)
  )
  )
  )
)</f>
        <v>3844.3359375</v>
      </c>
      <c r="G448" t="s">
        <v>76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9.8000000000000007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IF(OR($L449=TRUE,$A449=0,MOD($A449,ChapterTable!$S$20)&lt;&gt;0),
MAX(0,INT(($B449+ChapterTable!$Q$26+VLOOKUP(SUBSTITUTE(C$1,"성장단계","")&amp;"단계오프셋",ChapterTable!$S:$T,2,0))/ChapterTable!$Q$23)),
MAX(0,INT(($B449+ChapterTable!$S$26+VLOOKUP(SUBSTITUTE(C$1,"성장단계","")&amp;"보스단계오프셋",ChapterTable!$S:$T,2,0))/ChapterTable!$S$23)))</f>
        <v>0</v>
      </c>
      <c r="D449">
        <f>IF(OR($L449=TRUE,$A449=0,MOD($A449,ChapterTable!$S$20)&lt;&gt;0),
MAX(0,INT(($B449+ChapterTable!$Q$26+VLOOKUP(SUBSTITUTE(D$1,"성장단계","")&amp;"단계오프셋",ChapterTable!$S:$T,2,0))/ChapterTable!$Q$23)),
MAX(0,INT(($B449+ChapterTable!$S$26+VLOOKUP(SUBSTITUTE(D$1,"성장단계","")&amp;"보스단계오프셋",ChapterTable!$S:$T,2,0))/ChapterTable!$S$23)))</f>
        <v>0</v>
      </c>
      <c r="E449" s="1">
        <f ca="1">IF(AND($A449=0,$B449=1),
    VLOOKUP(1,ChapterTable!$1:$1048576,MATCH("최종"&amp;SUBSTITUTE(SUBSTITUTE(E$1,"standard",""),"|Float",""),ChapterTable!$1:$1,0),0)*ChapterTable!$Q$17,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VLOOKUP($A449-ChapterTable!$Q$11,ChapterTable!$1:$1048576,MATCH("최종"&amp;SUBSTITUTE(SUBSTITUTE(E$1,"standard",""),"|Float",""),ChapterTable!$1:$1,0),0)*ChapterTable!$Q$14
    ),
  OFFSET(E449,-$B449+IF($L449,1,0),0)*
    (VLOOKUP(SUBSTITUTE(SUBSTITUTE(E$1,"standard",""),"|Float","")&amp;"인게임누적곱배수",ChapterTable!$S:$T,2,0)^C449
    +VLOOKUP(SUBSTITUTE(SUBSTITUTE(E$1,"standard",""),"|Float","")&amp;"인게임누적합배수",ChapterTable!$S:$T,2,0)*C449)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VLOOKUP(1,ChapterTable!$1:$1048576,MATCH("최종"&amp;SUBSTITUTE(SUBSTITUTE(F$1,"standard",""),"|Float",""),ChapterTable!$1:$1,0),0)*ChapterTable!$Q$17,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VLOOKUP($A449-ChapterTable!$Q$11,ChapterTable!$1:$1048576,MATCH("최종"&amp;SUBSTITUTE(SUBSTITUTE(F$1,"standard",""),"|Float",""),ChapterTable!$1:$1,0),0)*ChapterTable!$Q$14
    ),
  OFFSET(F449,-$B449+IF($L449,1,0),0)*
    (VLOOKUP(SUBSTITUTE(SUBSTITUTE(F$1,"standard",""),"|Float","")&amp;"인게임누적곱배수",ChapterTable!$S:$T,2,0)^D449
    +VLOOKUP(SUBSTITUTE(SUBSTITUTE(F$1,"standard",""),"|Float","")&amp;"인게임누적합배수",ChapterTable!$S:$T,2,0)*D449)
  )
  )
  )
)</f>
        <v>3844.3359375</v>
      </c>
      <c r="G449" t="s">
        <v>76</v>
      </c>
      <c r="H449" t="s">
        <v>258</v>
      </c>
      <c r="I449" t="s">
        <v>164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163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9.8000000000000007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IF(OR($L450=TRUE,$A450=0,MOD($A450,ChapterTable!$S$20)&lt;&gt;0),
MAX(0,INT(($B450+ChapterTable!$Q$26+VLOOKUP(SUBSTITUTE(C$1,"성장단계","")&amp;"단계오프셋",ChapterTable!$S:$T,2,0))/ChapterTable!$Q$23)),
MAX(0,INT(($B450+ChapterTable!$S$26+VLOOKUP(SUBSTITUTE(C$1,"성장단계","")&amp;"보스단계오프셋",ChapterTable!$S:$T,2,0))/ChapterTable!$S$23)))</f>
        <v>0</v>
      </c>
      <c r="D450">
        <f>IF(OR($L450=TRUE,$A450=0,MOD($A450,ChapterTable!$S$20)&lt;&gt;0),
MAX(0,INT(($B450+ChapterTable!$Q$26+VLOOKUP(SUBSTITUTE(D$1,"성장단계","")&amp;"단계오프셋",ChapterTable!$S:$T,2,0))/ChapterTable!$Q$23)),
MAX(0,INT(($B450+ChapterTable!$S$26+VLOOKUP(SUBSTITUTE(D$1,"성장단계","")&amp;"보스단계오프셋",ChapterTable!$S:$T,2,0))/ChapterTable!$S$23)))</f>
        <v>0</v>
      </c>
      <c r="E450" s="1">
        <f ca="1">IF(AND($A450=0,$B450=1),
    VLOOKUP(1,ChapterTable!$1:$1048576,MATCH("최종"&amp;SUBSTITUTE(SUBSTITUTE(E$1,"standard",""),"|Float",""),ChapterTable!$1:$1,0),0)*ChapterTable!$Q$17,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VLOOKUP($A450-ChapterTable!$Q$11,ChapterTable!$1:$1048576,MATCH("최종"&amp;SUBSTITUTE(SUBSTITUTE(E$1,"standard",""),"|Float",""),ChapterTable!$1:$1,0),0)*ChapterTable!$Q$14
    ),
  OFFSET(E450,-$B450+IF($L450,1,0),0)*
    (VLOOKUP(SUBSTITUTE(SUBSTITUTE(E$1,"standard",""),"|Float","")&amp;"인게임누적곱배수",ChapterTable!$S:$T,2,0)^C450
    +VLOOKUP(SUBSTITUTE(SUBSTITUTE(E$1,"standard",""),"|Float","")&amp;"인게임누적합배수",ChapterTable!$S:$T,2,0)*C450)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VLOOKUP(1,ChapterTable!$1:$1048576,MATCH("최종"&amp;SUBSTITUTE(SUBSTITUTE(F$1,"standard",""),"|Float",""),ChapterTable!$1:$1,0),0)*ChapterTable!$Q$17,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VLOOKUP($A450-ChapterTable!$Q$11,ChapterTable!$1:$1048576,MATCH("최종"&amp;SUBSTITUTE(SUBSTITUTE(F$1,"standard",""),"|Float",""),ChapterTable!$1:$1,0),0)*ChapterTable!$Q$14
    ),
  OFFSET(F450,-$B450+IF($L450,1,0),0)*
    (VLOOKUP(SUBSTITUTE(SUBSTITUTE(F$1,"standard",""),"|Float","")&amp;"인게임누적곱배수",ChapterTable!$S:$T,2,0)^D450
    +VLOOKUP(SUBSTITUTE(SUBSTITUTE(F$1,"standard",""),"|Float","")&amp;"인게임누적합배수",ChapterTable!$S:$T,2,0)*D450)
  )
  )
  )
)</f>
        <v>3844.3359375</v>
      </c>
      <c r="G450" t="s">
        <v>76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9.8000000000000007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IF(OR($L451=TRUE,$A451=0,MOD($A451,ChapterTable!$S$20)&lt;&gt;0),
MAX(0,INT(($B451+ChapterTable!$Q$26+VLOOKUP(SUBSTITUTE(C$1,"성장단계","")&amp;"단계오프셋",ChapterTable!$S:$T,2,0))/ChapterTable!$Q$23)),
MAX(0,INT(($B451+ChapterTable!$S$26+VLOOKUP(SUBSTITUTE(C$1,"성장단계","")&amp;"보스단계오프셋",ChapterTable!$S:$T,2,0))/ChapterTable!$S$23)))</f>
        <v>0</v>
      </c>
      <c r="D451">
        <f>IF(OR($L451=TRUE,$A451=0,MOD($A451,ChapterTable!$S$20)&lt;&gt;0),
MAX(0,INT(($B451+ChapterTable!$Q$26+VLOOKUP(SUBSTITUTE(D$1,"성장단계","")&amp;"단계오프셋",ChapterTable!$S:$T,2,0))/ChapterTable!$Q$23)),
MAX(0,INT(($B451+ChapterTable!$S$26+VLOOKUP(SUBSTITUTE(D$1,"성장단계","")&amp;"보스단계오프셋",ChapterTable!$S:$T,2,0))/ChapterTable!$S$23)))</f>
        <v>0</v>
      </c>
      <c r="E451" s="1">
        <f ca="1">IF(AND($A451=0,$B451=1),
    VLOOKUP(1,ChapterTable!$1:$1048576,MATCH("최종"&amp;SUBSTITUTE(SUBSTITUTE(E$1,"standard",""),"|Float",""),ChapterTable!$1:$1,0),0)*ChapterTable!$Q$17,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VLOOKUP($A451-ChapterTable!$Q$11,ChapterTable!$1:$1048576,MATCH("최종"&amp;SUBSTITUTE(SUBSTITUTE(E$1,"standard",""),"|Float",""),ChapterTable!$1:$1,0),0)*ChapterTable!$Q$14
    ),
  OFFSET(E451,-$B451+IF($L451,1,0),0)*
    (VLOOKUP(SUBSTITUTE(SUBSTITUTE(E$1,"standard",""),"|Float","")&amp;"인게임누적곱배수",ChapterTable!$S:$T,2,0)^C451
    +VLOOKUP(SUBSTITUTE(SUBSTITUTE(E$1,"standard",""),"|Float","")&amp;"인게임누적합배수",ChapterTable!$S:$T,2,0)*C451)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VLOOKUP(1,ChapterTable!$1:$1048576,MATCH("최종"&amp;SUBSTITUTE(SUBSTITUTE(F$1,"standard",""),"|Float",""),ChapterTable!$1:$1,0),0)*ChapterTable!$Q$17,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VLOOKUP($A451-ChapterTable!$Q$11,ChapterTable!$1:$1048576,MATCH("최종"&amp;SUBSTITUTE(SUBSTITUTE(F$1,"standard",""),"|Float",""),ChapterTable!$1:$1,0),0)*ChapterTable!$Q$14
    ),
  OFFSET(F451,-$B451+IF($L451,1,0),0)*
    (VLOOKUP(SUBSTITUTE(SUBSTITUTE(F$1,"standard",""),"|Float","")&amp;"인게임누적곱배수",ChapterTable!$S:$T,2,0)^D451
    +VLOOKUP(SUBSTITUTE(SUBSTITUTE(F$1,"standard",""),"|Float","")&amp;"인게임누적합배수",ChapterTable!$S:$T,2,0)*D451)
  )
  )
  )
)</f>
        <v>3844.3359375</v>
      </c>
      <c r="G451" t="s">
        <v>76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9.8000000000000007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IF(OR($L452=TRUE,$A452=0,MOD($A452,ChapterTable!$S$20)&lt;&gt;0),
MAX(0,INT(($B452+ChapterTable!$Q$26+VLOOKUP(SUBSTITUTE(C$1,"성장단계","")&amp;"단계오프셋",ChapterTable!$S:$T,2,0))/ChapterTable!$Q$23)),
MAX(0,INT(($B452+ChapterTable!$S$26+VLOOKUP(SUBSTITUTE(C$1,"성장단계","")&amp;"보스단계오프셋",ChapterTable!$S:$T,2,0))/ChapterTable!$S$23)))</f>
        <v>0</v>
      </c>
      <c r="D452">
        <f>IF(OR($L452=TRUE,$A452=0,MOD($A452,ChapterTable!$S$20)&lt;&gt;0),
MAX(0,INT(($B452+ChapterTable!$Q$26+VLOOKUP(SUBSTITUTE(D$1,"성장단계","")&amp;"단계오프셋",ChapterTable!$S:$T,2,0))/ChapterTable!$Q$23)),
MAX(0,INT(($B452+ChapterTable!$S$26+VLOOKUP(SUBSTITUTE(D$1,"성장단계","")&amp;"보스단계오프셋",ChapterTable!$S:$T,2,0))/ChapterTable!$S$23)))</f>
        <v>0</v>
      </c>
      <c r="E452" s="1">
        <f ca="1">IF(AND($A452=0,$B452=1),
    VLOOKUP(1,ChapterTable!$1:$1048576,MATCH("최종"&amp;SUBSTITUTE(SUBSTITUTE(E$1,"standard",""),"|Float",""),ChapterTable!$1:$1,0),0)*ChapterTable!$Q$17,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VLOOKUP($A452-ChapterTable!$Q$11,ChapterTable!$1:$1048576,MATCH("최종"&amp;SUBSTITUTE(SUBSTITUTE(E$1,"standard",""),"|Float",""),ChapterTable!$1:$1,0),0)*ChapterTable!$Q$14
    ),
  OFFSET(E452,-$B452+IF($L452,1,0),0)*
    (VLOOKUP(SUBSTITUTE(SUBSTITUTE(E$1,"standard",""),"|Float","")&amp;"인게임누적곱배수",ChapterTable!$S:$T,2,0)^C452
    +VLOOKUP(SUBSTITUTE(SUBSTITUTE(E$1,"standard",""),"|Float","")&amp;"인게임누적합배수",ChapterTable!$S:$T,2,0)*C452)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VLOOKUP(1,ChapterTable!$1:$1048576,MATCH("최종"&amp;SUBSTITUTE(SUBSTITUTE(F$1,"standard",""),"|Float",""),ChapterTable!$1:$1,0),0)*ChapterTable!$Q$17,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VLOOKUP($A452-ChapterTable!$Q$11,ChapterTable!$1:$1048576,MATCH("최종"&amp;SUBSTITUTE(SUBSTITUTE(F$1,"standard",""),"|Float",""),ChapterTable!$1:$1,0),0)*ChapterTable!$Q$14
    ),
  OFFSET(F452,-$B452+IF($L452,1,0),0)*
    (VLOOKUP(SUBSTITUTE(SUBSTITUTE(F$1,"standard",""),"|Float","")&amp;"인게임누적곱배수",ChapterTable!$S:$T,2,0)^D452
    +VLOOKUP(SUBSTITUTE(SUBSTITUTE(F$1,"standard",""),"|Float","")&amp;"인게임누적합배수",ChapterTable!$S:$T,2,0)*D452)
  )
  )
  )
)</f>
        <v>3844.3359375</v>
      </c>
      <c r="G452" t="s">
        <v>76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9.8000000000000007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IF(OR($L453=TRUE,$A453=0,MOD($A453,ChapterTable!$S$20)&lt;&gt;0),
MAX(0,INT(($B453+ChapterTable!$Q$26+VLOOKUP(SUBSTITUTE(C$1,"성장단계","")&amp;"단계오프셋",ChapterTable!$S:$T,2,0))/ChapterTable!$Q$23)),
MAX(0,INT(($B453+ChapterTable!$S$26+VLOOKUP(SUBSTITUTE(C$1,"성장단계","")&amp;"보스단계오프셋",ChapterTable!$S:$T,2,0))/ChapterTable!$S$23)))</f>
        <v>0</v>
      </c>
      <c r="D453">
        <f>IF(OR($L453=TRUE,$A453=0,MOD($A453,ChapterTable!$S$20)&lt;&gt;0),
MAX(0,INT(($B453+ChapterTable!$Q$26+VLOOKUP(SUBSTITUTE(D$1,"성장단계","")&amp;"단계오프셋",ChapterTable!$S:$T,2,0))/ChapterTable!$Q$23)),
MAX(0,INT(($B453+ChapterTable!$S$26+VLOOKUP(SUBSTITUTE(D$1,"성장단계","")&amp;"보스단계오프셋",ChapterTable!$S:$T,2,0))/ChapterTable!$S$23)))</f>
        <v>0</v>
      </c>
      <c r="E453" s="1">
        <f ca="1">IF(AND($A453=0,$B453=1),
    VLOOKUP(1,ChapterTable!$1:$1048576,MATCH("최종"&amp;SUBSTITUTE(SUBSTITUTE(E$1,"standard",""),"|Float",""),ChapterTable!$1:$1,0),0)*ChapterTable!$Q$17,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VLOOKUP($A453-ChapterTable!$Q$11,ChapterTable!$1:$1048576,MATCH("최종"&amp;SUBSTITUTE(SUBSTITUTE(E$1,"standard",""),"|Float",""),ChapterTable!$1:$1,0),0)*ChapterTable!$Q$14
    ),
  OFFSET(E453,-$B453+IF($L453,1,0),0)*
    (VLOOKUP(SUBSTITUTE(SUBSTITUTE(E$1,"standard",""),"|Float","")&amp;"인게임누적곱배수",ChapterTable!$S:$T,2,0)^C453
    +VLOOKUP(SUBSTITUTE(SUBSTITUTE(E$1,"standard",""),"|Float","")&amp;"인게임누적합배수",ChapterTable!$S:$T,2,0)*C453)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VLOOKUP(1,ChapterTable!$1:$1048576,MATCH("최종"&amp;SUBSTITUTE(SUBSTITUTE(F$1,"standard",""),"|Float",""),ChapterTable!$1:$1,0),0)*ChapterTable!$Q$17,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VLOOKUP($A453-ChapterTable!$Q$11,ChapterTable!$1:$1048576,MATCH("최종"&amp;SUBSTITUTE(SUBSTITUTE(F$1,"standard",""),"|Float",""),ChapterTable!$1:$1,0),0)*ChapterTable!$Q$14
    ),
  OFFSET(F453,-$B453+IF($L453,1,0),0)*
    (VLOOKUP(SUBSTITUTE(SUBSTITUTE(F$1,"standard",""),"|Float","")&amp;"인게임누적곱배수",ChapterTable!$S:$T,2,0)^D453
    +VLOOKUP(SUBSTITUTE(SUBSTITUTE(F$1,"standard",""),"|Float","")&amp;"인게임누적합배수",ChapterTable!$S:$T,2,0)*D453)
  )
  )
  )
)</f>
        <v>3844.3359375</v>
      </c>
      <c r="G453" t="s">
        <v>76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9.8000000000000007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IF(OR($L454=TRUE,$A454=0,MOD($A454,ChapterTable!$S$20)&lt;&gt;0),
MAX(0,INT(($B454+ChapterTable!$Q$26+VLOOKUP(SUBSTITUTE(C$1,"성장단계","")&amp;"단계오프셋",ChapterTable!$S:$T,2,0))/ChapterTable!$Q$23)),
MAX(0,INT(($B454+ChapterTable!$S$26+VLOOKUP(SUBSTITUTE(C$1,"성장단계","")&amp;"보스단계오프셋",ChapterTable!$S:$T,2,0))/ChapterTable!$S$23)))</f>
        <v>1</v>
      </c>
      <c r="D454">
        <f>IF(OR($L454=TRUE,$A454=0,MOD($A454,ChapterTable!$S$20)&lt;&gt;0),
MAX(0,INT(($B454+ChapterTable!$Q$26+VLOOKUP(SUBSTITUTE(D$1,"성장단계","")&amp;"단계오프셋",ChapterTable!$S:$T,2,0))/ChapterTable!$Q$23)),
MAX(0,INT(($B454+ChapterTable!$S$26+VLOOKUP(SUBSTITUTE(D$1,"성장단계","")&amp;"보스단계오프셋",ChapterTable!$S:$T,2,0))/ChapterTable!$S$23)))</f>
        <v>0</v>
      </c>
      <c r="E454" s="1">
        <f ca="1">IF(AND($A454=0,$B454=1),
    VLOOKUP(1,ChapterTable!$1:$1048576,MATCH("최종"&amp;SUBSTITUTE(SUBSTITUTE(E$1,"standard",""),"|Float",""),ChapterTable!$1:$1,0),0)*ChapterTable!$Q$17,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VLOOKUP($A454-ChapterTable!$Q$11,ChapterTable!$1:$1048576,MATCH("최종"&amp;SUBSTITUTE(SUBSTITUTE(E$1,"standard",""),"|Float",""),ChapterTable!$1:$1,0),0)*ChapterTable!$Q$14
    ),
  OFFSET(E454,-$B454+IF($L454,1,0),0)*
    (VLOOKUP(SUBSTITUTE(SUBSTITUTE(E$1,"standard",""),"|Float","")&amp;"인게임누적곱배수",ChapterTable!$S:$T,2,0)^C454
    +VLOOKUP(SUBSTITUTE(SUBSTITUTE(E$1,"standard",""),"|Float","")&amp;"인게임누적합배수",ChapterTable!$S:$T,2,0)*C454)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VLOOKUP(1,ChapterTable!$1:$1048576,MATCH("최종"&amp;SUBSTITUTE(SUBSTITUTE(F$1,"standard",""),"|Float",""),ChapterTable!$1:$1,0),0)*ChapterTable!$Q$17,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VLOOKUP($A454-ChapterTable!$Q$11,ChapterTable!$1:$1048576,MATCH("최종"&amp;SUBSTITUTE(SUBSTITUTE(F$1,"standard",""),"|Float",""),ChapterTable!$1:$1,0),0)*ChapterTable!$Q$14
    ),
  OFFSET(F454,-$B454+IF($L454,1,0),0)*
    (VLOOKUP(SUBSTITUTE(SUBSTITUTE(F$1,"standard",""),"|Float","")&amp;"인게임누적곱배수",ChapterTable!$S:$T,2,0)^D454
    +VLOOKUP(SUBSTITUTE(SUBSTITUTE(F$1,"standard",""),"|Float","")&amp;"인게임누적합배수",ChapterTable!$S:$T,2,0)*D454)
  )
  )
  )
)</f>
        <v>3844.3359375</v>
      </c>
      <c r="G454" t="s">
        <v>76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9.8000000000000007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IF(OR($L455=TRUE,$A455=0,MOD($A455,ChapterTable!$S$20)&lt;&gt;0),
MAX(0,INT(($B455+ChapterTable!$Q$26+VLOOKUP(SUBSTITUTE(C$1,"성장단계","")&amp;"단계오프셋",ChapterTable!$S:$T,2,0))/ChapterTable!$Q$23)),
MAX(0,INT(($B455+ChapterTable!$S$26+VLOOKUP(SUBSTITUTE(C$1,"성장단계","")&amp;"보스단계오프셋",ChapterTable!$S:$T,2,0))/ChapterTable!$S$23)))</f>
        <v>1</v>
      </c>
      <c r="D455">
        <f>IF(OR($L455=TRUE,$A455=0,MOD($A455,ChapterTable!$S$20)&lt;&gt;0),
MAX(0,INT(($B455+ChapterTable!$Q$26+VLOOKUP(SUBSTITUTE(D$1,"성장단계","")&amp;"단계오프셋",ChapterTable!$S:$T,2,0))/ChapterTable!$Q$23)),
MAX(0,INT(($B455+ChapterTable!$S$26+VLOOKUP(SUBSTITUTE(D$1,"성장단계","")&amp;"보스단계오프셋",ChapterTable!$S:$T,2,0))/ChapterTable!$S$23)))</f>
        <v>0</v>
      </c>
      <c r="E455" s="1">
        <f ca="1">IF(AND($A455=0,$B455=1),
    VLOOKUP(1,ChapterTable!$1:$1048576,MATCH("최종"&amp;SUBSTITUTE(SUBSTITUTE(E$1,"standard",""),"|Float",""),ChapterTable!$1:$1,0),0)*ChapterTable!$Q$17,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VLOOKUP($A455-ChapterTable!$Q$11,ChapterTable!$1:$1048576,MATCH("최종"&amp;SUBSTITUTE(SUBSTITUTE(E$1,"standard",""),"|Float",""),ChapterTable!$1:$1,0),0)*ChapterTable!$Q$14
    ),
  OFFSET(E455,-$B455+IF($L455,1,0),0)*
    (VLOOKUP(SUBSTITUTE(SUBSTITUTE(E$1,"standard",""),"|Float","")&amp;"인게임누적곱배수",ChapterTable!$S:$T,2,0)^C455
    +VLOOKUP(SUBSTITUTE(SUBSTITUTE(E$1,"standard",""),"|Float","")&amp;"인게임누적합배수",ChapterTable!$S:$T,2,0)*C455)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VLOOKUP(1,ChapterTable!$1:$1048576,MATCH("최종"&amp;SUBSTITUTE(SUBSTITUTE(F$1,"standard",""),"|Float",""),ChapterTable!$1:$1,0),0)*ChapterTable!$Q$17,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VLOOKUP($A455-ChapterTable!$Q$11,ChapterTable!$1:$1048576,MATCH("최종"&amp;SUBSTITUTE(SUBSTITUTE(F$1,"standard",""),"|Float",""),ChapterTable!$1:$1,0),0)*ChapterTable!$Q$14
    ),
  OFFSET(F455,-$B455+IF($L455,1,0),0)*
    (VLOOKUP(SUBSTITUTE(SUBSTITUTE(F$1,"standard",""),"|Float","")&amp;"인게임누적곱배수",ChapterTable!$S:$T,2,0)^D455
    +VLOOKUP(SUBSTITUTE(SUBSTITUTE(F$1,"standard",""),"|Float","")&amp;"인게임누적합배수",ChapterTable!$S:$T,2,0)*D455)
  )
  )
  )
)</f>
        <v>3844.3359375</v>
      </c>
      <c r="G455" t="s">
        <v>76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9.8000000000000007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IF(OR($L456=TRUE,$A456=0,MOD($A456,ChapterTable!$S$20)&lt;&gt;0),
MAX(0,INT(($B456+ChapterTable!$Q$26+VLOOKUP(SUBSTITUTE(C$1,"성장단계","")&amp;"단계오프셋",ChapterTable!$S:$T,2,0))/ChapterTable!$Q$23)),
MAX(0,INT(($B456+ChapterTable!$S$26+VLOOKUP(SUBSTITUTE(C$1,"성장단계","")&amp;"보스단계오프셋",ChapterTable!$S:$T,2,0))/ChapterTable!$S$23)))</f>
        <v>1</v>
      </c>
      <c r="D456">
        <f>IF(OR($L456=TRUE,$A456=0,MOD($A456,ChapterTable!$S$20)&lt;&gt;0),
MAX(0,INT(($B456+ChapterTable!$Q$26+VLOOKUP(SUBSTITUTE(D$1,"성장단계","")&amp;"단계오프셋",ChapterTable!$S:$T,2,0))/ChapterTable!$Q$23)),
MAX(0,INT(($B456+ChapterTable!$S$26+VLOOKUP(SUBSTITUTE(D$1,"성장단계","")&amp;"보스단계오프셋",ChapterTable!$S:$T,2,0))/ChapterTable!$S$23)))</f>
        <v>0</v>
      </c>
      <c r="E456" s="1">
        <f ca="1">IF(AND($A456=0,$B456=1),
    VLOOKUP(1,ChapterTable!$1:$1048576,MATCH("최종"&amp;SUBSTITUTE(SUBSTITUTE(E$1,"standard",""),"|Float",""),ChapterTable!$1:$1,0),0)*ChapterTable!$Q$17,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VLOOKUP($A456-ChapterTable!$Q$11,ChapterTable!$1:$1048576,MATCH("최종"&amp;SUBSTITUTE(SUBSTITUTE(E$1,"standard",""),"|Float",""),ChapterTable!$1:$1,0),0)*ChapterTable!$Q$14
    ),
  OFFSET(E456,-$B456+IF($L456,1,0),0)*
    (VLOOKUP(SUBSTITUTE(SUBSTITUTE(E$1,"standard",""),"|Float","")&amp;"인게임누적곱배수",ChapterTable!$S:$T,2,0)^C456
    +VLOOKUP(SUBSTITUTE(SUBSTITUTE(E$1,"standard",""),"|Float","")&amp;"인게임누적합배수",ChapterTable!$S:$T,2,0)*C456)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VLOOKUP(1,ChapterTable!$1:$1048576,MATCH("최종"&amp;SUBSTITUTE(SUBSTITUTE(F$1,"standard",""),"|Float",""),ChapterTable!$1:$1,0),0)*ChapterTable!$Q$17,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VLOOKUP($A456-ChapterTable!$Q$11,ChapterTable!$1:$1048576,MATCH("최종"&amp;SUBSTITUTE(SUBSTITUTE(F$1,"standard",""),"|Float",""),ChapterTable!$1:$1,0),0)*ChapterTable!$Q$14
    ),
  OFFSET(F456,-$B456+IF($L456,1,0),0)*
    (VLOOKUP(SUBSTITUTE(SUBSTITUTE(F$1,"standard",""),"|Float","")&amp;"인게임누적곱배수",ChapterTable!$S:$T,2,0)^D456
    +VLOOKUP(SUBSTITUTE(SUBSTITUTE(F$1,"standard",""),"|Float","")&amp;"인게임누적합배수",ChapterTable!$S:$T,2,0)*D456)
  )
  )
  )
)</f>
        <v>3844.3359375</v>
      </c>
      <c r="G456" t="s">
        <v>76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9.8000000000000007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IF(OR($L457=TRUE,$A457=0,MOD($A457,ChapterTable!$S$20)&lt;&gt;0),
MAX(0,INT(($B457+ChapterTable!$Q$26+VLOOKUP(SUBSTITUTE(C$1,"성장단계","")&amp;"단계오프셋",ChapterTable!$S:$T,2,0))/ChapterTable!$Q$23)),
MAX(0,INT(($B457+ChapterTable!$S$26+VLOOKUP(SUBSTITUTE(C$1,"성장단계","")&amp;"보스단계오프셋",ChapterTable!$S:$T,2,0))/ChapterTable!$S$23)))</f>
        <v>1</v>
      </c>
      <c r="D457">
        <f>IF(OR($L457=TRUE,$A457=0,MOD($A457,ChapterTable!$S$20)&lt;&gt;0),
MAX(0,INT(($B457+ChapterTable!$Q$26+VLOOKUP(SUBSTITUTE(D$1,"성장단계","")&amp;"단계오프셋",ChapterTable!$S:$T,2,0))/ChapterTable!$Q$23)),
MAX(0,INT(($B457+ChapterTable!$S$26+VLOOKUP(SUBSTITUTE(D$1,"성장단계","")&amp;"보스단계오프셋",ChapterTable!$S:$T,2,0))/ChapterTable!$S$23)))</f>
        <v>0</v>
      </c>
      <c r="E457" s="1">
        <f ca="1">IF(AND($A457=0,$B457=1),
    VLOOKUP(1,ChapterTable!$1:$1048576,MATCH("최종"&amp;SUBSTITUTE(SUBSTITUTE(E$1,"standard",""),"|Float",""),ChapterTable!$1:$1,0),0)*ChapterTable!$Q$17,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VLOOKUP($A457-ChapterTable!$Q$11,ChapterTable!$1:$1048576,MATCH("최종"&amp;SUBSTITUTE(SUBSTITUTE(E$1,"standard",""),"|Float",""),ChapterTable!$1:$1,0),0)*ChapterTable!$Q$14
    ),
  OFFSET(E457,-$B457+IF($L457,1,0),0)*
    (VLOOKUP(SUBSTITUTE(SUBSTITUTE(E$1,"standard",""),"|Float","")&amp;"인게임누적곱배수",ChapterTable!$S:$T,2,0)^C457
    +VLOOKUP(SUBSTITUTE(SUBSTITUTE(E$1,"standard",""),"|Float","")&amp;"인게임누적합배수",ChapterTable!$S:$T,2,0)*C457)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VLOOKUP(1,ChapterTable!$1:$1048576,MATCH("최종"&amp;SUBSTITUTE(SUBSTITUTE(F$1,"standard",""),"|Float",""),ChapterTable!$1:$1,0),0)*ChapterTable!$Q$17,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VLOOKUP($A457-ChapterTable!$Q$11,ChapterTable!$1:$1048576,MATCH("최종"&amp;SUBSTITUTE(SUBSTITUTE(F$1,"standard",""),"|Float",""),ChapterTable!$1:$1,0),0)*ChapterTable!$Q$14
    ),
  OFFSET(F457,-$B457+IF($L457,1,0),0)*
    (VLOOKUP(SUBSTITUTE(SUBSTITUTE(F$1,"standard",""),"|Float","")&amp;"인게임누적곱배수",ChapterTable!$S:$T,2,0)^D457
    +VLOOKUP(SUBSTITUTE(SUBSTITUTE(F$1,"standard",""),"|Float","")&amp;"인게임누적합배수",ChapterTable!$S:$T,2,0)*D457)
  )
  )
  )
)</f>
        <v>3844.3359375</v>
      </c>
      <c r="G457" t="s">
        <v>76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9.8000000000000007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IF(OR($L458=TRUE,$A458=0,MOD($A458,ChapterTable!$S$20)&lt;&gt;0),
MAX(0,INT(($B458+ChapterTable!$Q$26+VLOOKUP(SUBSTITUTE(C$1,"성장단계","")&amp;"단계오프셋",ChapterTable!$S:$T,2,0))/ChapterTable!$Q$23)),
MAX(0,INT(($B458+ChapterTable!$S$26+VLOOKUP(SUBSTITUTE(C$1,"성장단계","")&amp;"보스단계오프셋",ChapterTable!$S:$T,2,0))/ChapterTable!$S$23)))</f>
        <v>1</v>
      </c>
      <c r="D458">
        <f>IF(OR($L458=TRUE,$A458=0,MOD($A458,ChapterTable!$S$20)&lt;&gt;0),
MAX(0,INT(($B458+ChapterTable!$Q$26+VLOOKUP(SUBSTITUTE(D$1,"성장단계","")&amp;"단계오프셋",ChapterTable!$S:$T,2,0))/ChapterTable!$Q$23)),
MAX(0,INT(($B458+ChapterTable!$S$26+VLOOKUP(SUBSTITUTE(D$1,"성장단계","")&amp;"보스단계오프셋",ChapterTable!$S:$T,2,0))/ChapterTable!$S$23)))</f>
        <v>0</v>
      </c>
      <c r="E458" s="1">
        <f ca="1">IF(AND($A458=0,$B458=1),
    VLOOKUP(1,ChapterTable!$1:$1048576,MATCH("최종"&amp;SUBSTITUTE(SUBSTITUTE(E$1,"standard",""),"|Float",""),ChapterTable!$1:$1,0),0)*ChapterTable!$Q$17,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VLOOKUP($A458-ChapterTable!$Q$11,ChapterTable!$1:$1048576,MATCH("최종"&amp;SUBSTITUTE(SUBSTITUTE(E$1,"standard",""),"|Float",""),ChapterTable!$1:$1,0),0)*ChapterTable!$Q$14
    ),
  OFFSET(E458,-$B458+IF($L458,1,0),0)*
    (VLOOKUP(SUBSTITUTE(SUBSTITUTE(E$1,"standard",""),"|Float","")&amp;"인게임누적곱배수",ChapterTable!$S:$T,2,0)^C458
    +VLOOKUP(SUBSTITUTE(SUBSTITUTE(E$1,"standard",""),"|Float","")&amp;"인게임누적합배수",ChapterTable!$S:$T,2,0)*C458)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VLOOKUP(1,ChapterTable!$1:$1048576,MATCH("최종"&amp;SUBSTITUTE(SUBSTITUTE(F$1,"standard",""),"|Float",""),ChapterTable!$1:$1,0),0)*ChapterTable!$Q$17,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VLOOKUP($A458-ChapterTable!$Q$11,ChapterTable!$1:$1048576,MATCH("최종"&amp;SUBSTITUTE(SUBSTITUTE(F$1,"standard",""),"|Float",""),ChapterTable!$1:$1,0),0)*ChapterTable!$Q$14
    ),
  OFFSET(F458,-$B458+IF($L458,1,0),0)*
    (VLOOKUP(SUBSTITUTE(SUBSTITUTE(F$1,"standard",""),"|Float","")&amp;"인게임누적곱배수",ChapterTable!$S:$T,2,0)^D458
    +VLOOKUP(SUBSTITUTE(SUBSTITUTE(F$1,"standard",""),"|Float","")&amp;"인게임누적합배수",ChapterTable!$S:$T,2,0)*D458)
  )
  )
  )
)</f>
        <v>3844.3359375</v>
      </c>
      <c r="G458" t="s">
        <v>76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9.8000000000000007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IF(OR($L459=TRUE,$A459=0,MOD($A459,ChapterTable!$S$20)&lt;&gt;0),
MAX(0,INT(($B459+ChapterTable!$Q$26+VLOOKUP(SUBSTITUTE(C$1,"성장단계","")&amp;"단계오프셋",ChapterTable!$S:$T,2,0))/ChapterTable!$Q$23)),
MAX(0,INT(($B459+ChapterTable!$S$26+VLOOKUP(SUBSTITUTE(C$1,"성장단계","")&amp;"보스단계오프셋",ChapterTable!$S:$T,2,0))/ChapterTable!$S$23)))</f>
        <v>1</v>
      </c>
      <c r="D459">
        <f>IF(OR($L459=TRUE,$A459=0,MOD($A459,ChapterTable!$S$20)&lt;&gt;0),
MAX(0,INT(($B459+ChapterTable!$Q$26+VLOOKUP(SUBSTITUTE(D$1,"성장단계","")&amp;"단계오프셋",ChapterTable!$S:$T,2,0))/ChapterTable!$Q$23)),
MAX(0,INT(($B459+ChapterTable!$S$26+VLOOKUP(SUBSTITUTE(D$1,"성장단계","")&amp;"보스단계오프셋",ChapterTable!$S:$T,2,0))/ChapterTable!$S$23)))</f>
        <v>1</v>
      </c>
      <c r="E459" s="1">
        <f ca="1">IF(AND($A459=0,$B459=1),
    VLOOKUP(1,ChapterTable!$1:$1048576,MATCH("최종"&amp;SUBSTITUTE(SUBSTITUTE(E$1,"standard",""),"|Float",""),ChapterTable!$1:$1,0),0)*ChapterTable!$Q$17,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VLOOKUP($A459-ChapterTable!$Q$11,ChapterTable!$1:$1048576,MATCH("최종"&amp;SUBSTITUTE(SUBSTITUTE(E$1,"standard",""),"|Float",""),ChapterTable!$1:$1,0),0)*ChapterTable!$Q$14
    ),
  OFFSET(E459,-$B459+IF($L459,1,0),0)*
    (VLOOKUP(SUBSTITUTE(SUBSTITUTE(E$1,"standard",""),"|Float","")&amp;"인게임누적곱배수",ChapterTable!$S:$T,2,0)^C459
    +VLOOKUP(SUBSTITUTE(SUBSTITUTE(E$1,"standard",""),"|Float","")&amp;"인게임누적합배수",ChapterTable!$S:$T,2,0)*C459)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VLOOKUP(1,ChapterTable!$1:$1048576,MATCH("최종"&amp;SUBSTITUTE(SUBSTITUTE(F$1,"standard",""),"|Float",""),ChapterTable!$1:$1,0),0)*ChapterTable!$Q$17,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VLOOKUP($A459-ChapterTable!$Q$11,ChapterTable!$1:$1048576,MATCH("최종"&amp;SUBSTITUTE(SUBSTITUTE(F$1,"standard",""),"|Float",""),ChapterTable!$1:$1,0),0)*ChapterTable!$Q$14
    ),
  OFFSET(F459,-$B459+IF($L459,1,0),0)*
    (VLOOKUP(SUBSTITUTE(SUBSTITUTE(F$1,"standard",""),"|Float","")&amp;"인게임누적곱배수",ChapterTable!$S:$T,2,0)^D459
    +VLOOKUP(SUBSTITUTE(SUBSTITUTE(F$1,"standard",""),"|Float","")&amp;"인게임누적합배수",ChapterTable!$S:$T,2,0)*D459)
  )
  )
  )
)</f>
        <v>4613.203125</v>
      </c>
      <c r="G459" t="s">
        <v>76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9.8000000000000007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IF(OR($L460=TRUE,$A460=0,MOD($A460,ChapterTable!$S$20)&lt;&gt;0),
MAX(0,INT(($B460+ChapterTable!$Q$26+VLOOKUP(SUBSTITUTE(C$1,"성장단계","")&amp;"단계오프셋",ChapterTable!$S:$T,2,0))/ChapterTable!$Q$23)),
MAX(0,INT(($B460+ChapterTable!$S$26+VLOOKUP(SUBSTITUTE(C$1,"성장단계","")&amp;"보스단계오프셋",ChapterTable!$S:$T,2,0))/ChapterTable!$S$23)))</f>
        <v>1</v>
      </c>
      <c r="D460">
        <f>IF(OR($L460=TRUE,$A460=0,MOD($A460,ChapterTable!$S$20)&lt;&gt;0),
MAX(0,INT(($B460+ChapterTable!$Q$26+VLOOKUP(SUBSTITUTE(D$1,"성장단계","")&amp;"단계오프셋",ChapterTable!$S:$T,2,0))/ChapterTable!$Q$23)),
MAX(0,INT(($B460+ChapterTable!$S$26+VLOOKUP(SUBSTITUTE(D$1,"성장단계","")&amp;"보스단계오프셋",ChapterTable!$S:$T,2,0))/ChapterTable!$S$23)))</f>
        <v>1</v>
      </c>
      <c r="E460" s="1">
        <f ca="1">IF(AND($A460=0,$B460=1),
    VLOOKUP(1,ChapterTable!$1:$1048576,MATCH("최종"&amp;SUBSTITUTE(SUBSTITUTE(E$1,"standard",""),"|Float",""),ChapterTable!$1:$1,0),0)*ChapterTable!$Q$17,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VLOOKUP($A460-ChapterTable!$Q$11,ChapterTable!$1:$1048576,MATCH("최종"&amp;SUBSTITUTE(SUBSTITUTE(E$1,"standard",""),"|Float",""),ChapterTable!$1:$1,0),0)*ChapterTable!$Q$14
    ),
  OFFSET(E460,-$B460+IF($L460,1,0),0)*
    (VLOOKUP(SUBSTITUTE(SUBSTITUTE(E$1,"standard",""),"|Float","")&amp;"인게임누적곱배수",ChapterTable!$S:$T,2,0)^C460
    +VLOOKUP(SUBSTITUTE(SUBSTITUTE(E$1,"standard",""),"|Float","")&amp;"인게임누적합배수",ChapterTable!$S:$T,2,0)*C460)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VLOOKUP(1,ChapterTable!$1:$1048576,MATCH("최종"&amp;SUBSTITUTE(SUBSTITUTE(F$1,"standard",""),"|Float",""),ChapterTable!$1:$1,0),0)*ChapterTable!$Q$17,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VLOOKUP($A460-ChapterTable!$Q$11,ChapterTable!$1:$1048576,MATCH("최종"&amp;SUBSTITUTE(SUBSTITUTE(F$1,"standard",""),"|Float",""),ChapterTable!$1:$1,0),0)*ChapterTable!$Q$14
    ),
  OFFSET(F460,-$B460+IF($L460,1,0),0)*
    (VLOOKUP(SUBSTITUTE(SUBSTITUTE(F$1,"standard",""),"|Float","")&amp;"인게임누적곱배수",ChapterTable!$S:$T,2,0)^D460
    +VLOOKUP(SUBSTITUTE(SUBSTITUTE(F$1,"standard",""),"|Float","")&amp;"인게임누적합배수",ChapterTable!$S:$T,2,0)*D460)
  )
  )
  )
)</f>
        <v>4613.203125</v>
      </c>
      <c r="G460" t="s">
        <v>76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9.8000000000000007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IF(OR($L461=TRUE,$A461=0,MOD($A461,ChapterTable!$S$20)&lt;&gt;0),
MAX(0,INT(($B461+ChapterTable!$Q$26+VLOOKUP(SUBSTITUTE(C$1,"성장단계","")&amp;"단계오프셋",ChapterTable!$S:$T,2,0))/ChapterTable!$Q$23)),
MAX(0,INT(($B461+ChapterTable!$S$26+VLOOKUP(SUBSTITUTE(C$1,"성장단계","")&amp;"보스단계오프셋",ChapterTable!$S:$T,2,0))/ChapterTable!$S$23)))</f>
        <v>1</v>
      </c>
      <c r="D461">
        <f>IF(OR($L461=TRUE,$A461=0,MOD($A461,ChapterTable!$S$20)&lt;&gt;0),
MAX(0,INT(($B461+ChapterTable!$Q$26+VLOOKUP(SUBSTITUTE(D$1,"성장단계","")&amp;"단계오프셋",ChapterTable!$S:$T,2,0))/ChapterTable!$Q$23)),
MAX(0,INT(($B461+ChapterTable!$S$26+VLOOKUP(SUBSTITUTE(D$1,"성장단계","")&amp;"보스단계오프셋",ChapterTable!$S:$T,2,0))/ChapterTable!$S$23)))</f>
        <v>1</v>
      </c>
      <c r="E461" s="1">
        <f ca="1">IF(AND($A461=0,$B461=1),
    VLOOKUP(1,ChapterTable!$1:$1048576,MATCH("최종"&amp;SUBSTITUTE(SUBSTITUTE(E$1,"standard",""),"|Float",""),ChapterTable!$1:$1,0),0)*ChapterTable!$Q$17,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VLOOKUP($A461-ChapterTable!$Q$11,ChapterTable!$1:$1048576,MATCH("최종"&amp;SUBSTITUTE(SUBSTITUTE(E$1,"standard",""),"|Float",""),ChapterTable!$1:$1,0),0)*ChapterTable!$Q$14
    ),
  OFFSET(E461,-$B461+IF($L461,1,0),0)*
    (VLOOKUP(SUBSTITUTE(SUBSTITUTE(E$1,"standard",""),"|Float","")&amp;"인게임누적곱배수",ChapterTable!$S:$T,2,0)^C461
    +VLOOKUP(SUBSTITUTE(SUBSTITUTE(E$1,"standard",""),"|Float","")&amp;"인게임누적합배수",ChapterTable!$S:$T,2,0)*C461)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VLOOKUP(1,ChapterTable!$1:$1048576,MATCH("최종"&amp;SUBSTITUTE(SUBSTITUTE(F$1,"standard",""),"|Float",""),ChapterTable!$1:$1,0),0)*ChapterTable!$Q$17,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VLOOKUP($A461-ChapterTable!$Q$11,ChapterTable!$1:$1048576,MATCH("최종"&amp;SUBSTITUTE(SUBSTITUTE(F$1,"standard",""),"|Float",""),ChapterTable!$1:$1,0),0)*ChapterTable!$Q$14
    ),
  OFFSET(F461,-$B461+IF($L461,1,0),0)*
    (VLOOKUP(SUBSTITUTE(SUBSTITUTE(F$1,"standard",""),"|Float","")&amp;"인게임누적곱배수",ChapterTable!$S:$T,2,0)^D461
    +VLOOKUP(SUBSTITUTE(SUBSTITUTE(F$1,"standard",""),"|Float","")&amp;"인게임누적합배수",ChapterTable!$S:$T,2,0)*D461)
  )
  )
  )
)</f>
        <v>4613.203125</v>
      </c>
      <c r="G461" t="s">
        <v>76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9.8000000000000007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IF(OR($L462=TRUE,$A462=0,MOD($A462,ChapterTable!$S$20)&lt;&gt;0),
MAX(0,INT(($B462+ChapterTable!$Q$26+VLOOKUP(SUBSTITUTE(C$1,"성장단계","")&amp;"단계오프셋",ChapterTable!$S:$T,2,0))/ChapterTable!$Q$23)),
MAX(0,INT(($B462+ChapterTable!$S$26+VLOOKUP(SUBSTITUTE(C$1,"성장단계","")&amp;"보스단계오프셋",ChapterTable!$S:$T,2,0))/ChapterTable!$S$23)))</f>
        <v>1</v>
      </c>
      <c r="D462">
        <f>IF(OR($L462=TRUE,$A462=0,MOD($A462,ChapterTable!$S$20)&lt;&gt;0),
MAX(0,INT(($B462+ChapterTable!$Q$26+VLOOKUP(SUBSTITUTE(D$1,"성장단계","")&amp;"단계오프셋",ChapterTable!$S:$T,2,0))/ChapterTable!$Q$23)),
MAX(0,INT(($B462+ChapterTable!$S$26+VLOOKUP(SUBSTITUTE(D$1,"성장단계","")&amp;"보스단계오프셋",ChapterTable!$S:$T,2,0))/ChapterTable!$S$23)))</f>
        <v>1</v>
      </c>
      <c r="E462" s="1">
        <f ca="1">IF(AND($A462=0,$B462=1),
    VLOOKUP(1,ChapterTable!$1:$1048576,MATCH("최종"&amp;SUBSTITUTE(SUBSTITUTE(E$1,"standard",""),"|Float",""),ChapterTable!$1:$1,0),0)*ChapterTable!$Q$17,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VLOOKUP($A462-ChapterTable!$Q$11,ChapterTable!$1:$1048576,MATCH("최종"&amp;SUBSTITUTE(SUBSTITUTE(E$1,"standard",""),"|Float",""),ChapterTable!$1:$1,0),0)*ChapterTable!$Q$14
    ),
  OFFSET(E462,-$B462+IF($L462,1,0),0)*
    (VLOOKUP(SUBSTITUTE(SUBSTITUTE(E$1,"standard",""),"|Float","")&amp;"인게임누적곱배수",ChapterTable!$S:$T,2,0)^C462
    +VLOOKUP(SUBSTITUTE(SUBSTITUTE(E$1,"standard",""),"|Float","")&amp;"인게임누적합배수",ChapterTable!$S:$T,2,0)*C462)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VLOOKUP(1,ChapterTable!$1:$1048576,MATCH("최종"&amp;SUBSTITUTE(SUBSTITUTE(F$1,"standard",""),"|Float",""),ChapterTable!$1:$1,0),0)*ChapterTable!$Q$17,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VLOOKUP($A462-ChapterTable!$Q$11,ChapterTable!$1:$1048576,MATCH("최종"&amp;SUBSTITUTE(SUBSTITUTE(F$1,"standard",""),"|Float",""),ChapterTable!$1:$1,0),0)*ChapterTable!$Q$14
    ),
  OFFSET(F462,-$B462+IF($L462,1,0),0)*
    (VLOOKUP(SUBSTITUTE(SUBSTITUTE(F$1,"standard",""),"|Float","")&amp;"인게임누적곱배수",ChapterTable!$S:$T,2,0)^D462
    +VLOOKUP(SUBSTITUTE(SUBSTITUTE(F$1,"standard",""),"|Float","")&amp;"인게임누적합배수",ChapterTable!$S:$T,2,0)*D462)
  )
  )
  )
)</f>
        <v>4613.203125</v>
      </c>
      <c r="G462" t="s">
        <v>76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9.8000000000000007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IF(OR($L463=TRUE,$A463=0,MOD($A463,ChapterTable!$S$20)&lt;&gt;0),
MAX(0,INT(($B463+ChapterTable!$Q$26+VLOOKUP(SUBSTITUTE(C$1,"성장단계","")&amp;"단계오프셋",ChapterTable!$S:$T,2,0))/ChapterTable!$Q$23)),
MAX(0,INT(($B463+ChapterTable!$S$26+VLOOKUP(SUBSTITUTE(C$1,"성장단계","")&amp;"보스단계오프셋",ChapterTable!$S:$T,2,0))/ChapterTable!$S$23)))</f>
        <v>1</v>
      </c>
      <c r="D463">
        <f>IF(OR($L463=TRUE,$A463=0,MOD($A463,ChapterTable!$S$20)&lt;&gt;0),
MAX(0,INT(($B463+ChapterTable!$Q$26+VLOOKUP(SUBSTITUTE(D$1,"성장단계","")&amp;"단계오프셋",ChapterTable!$S:$T,2,0))/ChapterTable!$Q$23)),
MAX(0,INT(($B463+ChapterTable!$S$26+VLOOKUP(SUBSTITUTE(D$1,"성장단계","")&amp;"보스단계오프셋",ChapterTable!$S:$T,2,0))/ChapterTable!$S$23)))</f>
        <v>1</v>
      </c>
      <c r="E463" s="1">
        <f ca="1">IF(AND($A463=0,$B463=1),
    VLOOKUP(1,ChapterTable!$1:$1048576,MATCH("최종"&amp;SUBSTITUTE(SUBSTITUTE(E$1,"standard",""),"|Float",""),ChapterTable!$1:$1,0),0)*ChapterTable!$Q$17,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VLOOKUP($A463-ChapterTable!$Q$11,ChapterTable!$1:$1048576,MATCH("최종"&amp;SUBSTITUTE(SUBSTITUTE(E$1,"standard",""),"|Float",""),ChapterTable!$1:$1,0),0)*ChapterTable!$Q$14
    ),
  OFFSET(E463,-$B463+IF($L463,1,0),0)*
    (VLOOKUP(SUBSTITUTE(SUBSTITUTE(E$1,"standard",""),"|Float","")&amp;"인게임누적곱배수",ChapterTable!$S:$T,2,0)^C463
    +VLOOKUP(SUBSTITUTE(SUBSTITUTE(E$1,"standard",""),"|Float","")&amp;"인게임누적합배수",ChapterTable!$S:$T,2,0)*C463)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VLOOKUP(1,ChapterTable!$1:$1048576,MATCH("최종"&amp;SUBSTITUTE(SUBSTITUTE(F$1,"standard",""),"|Float",""),ChapterTable!$1:$1,0),0)*ChapterTable!$Q$17,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VLOOKUP($A463-ChapterTable!$Q$11,ChapterTable!$1:$1048576,MATCH("최종"&amp;SUBSTITUTE(SUBSTITUTE(F$1,"standard",""),"|Float",""),ChapterTable!$1:$1,0),0)*ChapterTable!$Q$14
    ),
  OFFSET(F463,-$B463+IF($L463,1,0),0)*
    (VLOOKUP(SUBSTITUTE(SUBSTITUTE(F$1,"standard",""),"|Float","")&amp;"인게임누적곱배수",ChapterTable!$S:$T,2,0)^D463
    +VLOOKUP(SUBSTITUTE(SUBSTITUTE(F$1,"standard",""),"|Float","")&amp;"인게임누적합배수",ChapterTable!$S:$T,2,0)*D463)
  )
  )
  )
)</f>
        <v>4613.203125</v>
      </c>
      <c r="G463" t="s">
        <v>76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9.8000000000000007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IF(OR($L464=TRUE,$A464=0,MOD($A464,ChapterTable!$S$20)&lt;&gt;0),
MAX(0,INT(($B464+ChapterTable!$Q$26+VLOOKUP(SUBSTITUTE(C$1,"성장단계","")&amp;"단계오프셋",ChapterTable!$S:$T,2,0))/ChapterTable!$Q$23)),
MAX(0,INT(($B464+ChapterTable!$S$26+VLOOKUP(SUBSTITUTE(C$1,"성장단계","")&amp;"보스단계오프셋",ChapterTable!$S:$T,2,0))/ChapterTable!$S$23)))</f>
        <v>2</v>
      </c>
      <c r="D464">
        <f>IF(OR($L464=TRUE,$A464=0,MOD($A464,ChapterTable!$S$20)&lt;&gt;0),
MAX(0,INT(($B464+ChapterTable!$Q$26+VLOOKUP(SUBSTITUTE(D$1,"성장단계","")&amp;"단계오프셋",ChapterTable!$S:$T,2,0))/ChapterTable!$Q$23)),
MAX(0,INT(($B464+ChapterTable!$S$26+VLOOKUP(SUBSTITUTE(D$1,"성장단계","")&amp;"보스단계오프셋",ChapterTable!$S:$T,2,0))/ChapterTable!$S$23)))</f>
        <v>1</v>
      </c>
      <c r="E464" s="1">
        <f ca="1">IF(AND($A464=0,$B464=1),
    VLOOKUP(1,ChapterTable!$1:$1048576,MATCH("최종"&amp;SUBSTITUTE(SUBSTITUTE(E$1,"standard",""),"|Float",""),ChapterTable!$1:$1,0),0)*ChapterTable!$Q$17,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VLOOKUP($A464-ChapterTable!$Q$11,ChapterTable!$1:$1048576,MATCH("최종"&amp;SUBSTITUTE(SUBSTITUTE(E$1,"standard",""),"|Float",""),ChapterTable!$1:$1,0),0)*ChapterTable!$Q$14
    ),
  OFFSET(E464,-$B464+IF($L464,1,0),0)*
    (VLOOKUP(SUBSTITUTE(SUBSTITUTE(E$1,"standard",""),"|Float","")&amp;"인게임누적곱배수",ChapterTable!$S:$T,2,0)^C464
    +VLOOKUP(SUBSTITUTE(SUBSTITUTE(E$1,"standard",""),"|Float","")&amp;"인게임누적합배수",ChapterTable!$S:$T,2,0)*C464)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VLOOKUP(1,ChapterTable!$1:$1048576,MATCH("최종"&amp;SUBSTITUTE(SUBSTITUTE(F$1,"standard",""),"|Float",""),ChapterTable!$1:$1,0),0)*ChapterTable!$Q$17,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VLOOKUP($A464-ChapterTable!$Q$11,ChapterTable!$1:$1048576,MATCH("최종"&amp;SUBSTITUTE(SUBSTITUTE(F$1,"standard",""),"|Float",""),ChapterTable!$1:$1,0),0)*ChapterTable!$Q$14
    ),
  OFFSET(F464,-$B464+IF($L464,1,0),0)*
    (VLOOKUP(SUBSTITUTE(SUBSTITUTE(F$1,"standard",""),"|Float","")&amp;"인게임누적곱배수",ChapterTable!$S:$T,2,0)^D464
    +VLOOKUP(SUBSTITUTE(SUBSTITUTE(F$1,"standard",""),"|Float","")&amp;"인게임누적합배수",ChapterTable!$S:$T,2,0)*D464)
  )
  )
  )
)</f>
        <v>4613.203125</v>
      </c>
      <c r="G464" t="s">
        <v>76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9.8000000000000007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IF(OR($L465=TRUE,$A465=0,MOD($A465,ChapterTable!$S$20)&lt;&gt;0),
MAX(0,INT(($B465+ChapterTable!$Q$26+VLOOKUP(SUBSTITUTE(C$1,"성장단계","")&amp;"단계오프셋",ChapterTable!$S:$T,2,0))/ChapterTable!$Q$23)),
MAX(0,INT(($B465+ChapterTable!$S$26+VLOOKUP(SUBSTITUTE(C$1,"성장단계","")&amp;"보스단계오프셋",ChapterTable!$S:$T,2,0))/ChapterTable!$S$23)))</f>
        <v>2</v>
      </c>
      <c r="D465">
        <f>IF(OR($L465=TRUE,$A465=0,MOD($A465,ChapterTable!$S$20)&lt;&gt;0),
MAX(0,INT(($B465+ChapterTable!$Q$26+VLOOKUP(SUBSTITUTE(D$1,"성장단계","")&amp;"단계오프셋",ChapterTable!$S:$T,2,0))/ChapterTable!$Q$23)),
MAX(0,INT(($B465+ChapterTable!$S$26+VLOOKUP(SUBSTITUTE(D$1,"성장단계","")&amp;"보스단계오프셋",ChapterTable!$S:$T,2,0))/ChapterTable!$S$23)))</f>
        <v>1</v>
      </c>
      <c r="E465" s="1">
        <f ca="1">IF(AND($A465=0,$B465=1),
    VLOOKUP(1,ChapterTable!$1:$1048576,MATCH("최종"&amp;SUBSTITUTE(SUBSTITUTE(E$1,"standard",""),"|Float",""),ChapterTable!$1:$1,0),0)*ChapterTable!$Q$17,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VLOOKUP($A465-ChapterTable!$Q$11,ChapterTable!$1:$1048576,MATCH("최종"&amp;SUBSTITUTE(SUBSTITUTE(E$1,"standard",""),"|Float",""),ChapterTable!$1:$1,0),0)*ChapterTable!$Q$14
    ),
  OFFSET(E465,-$B465+IF($L465,1,0),0)*
    (VLOOKUP(SUBSTITUTE(SUBSTITUTE(E$1,"standard",""),"|Float","")&amp;"인게임누적곱배수",ChapterTable!$S:$T,2,0)^C465
    +VLOOKUP(SUBSTITUTE(SUBSTITUTE(E$1,"standard",""),"|Float","")&amp;"인게임누적합배수",ChapterTable!$S:$T,2,0)*C465)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VLOOKUP(1,ChapterTable!$1:$1048576,MATCH("최종"&amp;SUBSTITUTE(SUBSTITUTE(F$1,"standard",""),"|Float",""),ChapterTable!$1:$1,0),0)*ChapterTable!$Q$17,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VLOOKUP($A465-ChapterTable!$Q$11,ChapterTable!$1:$1048576,MATCH("최종"&amp;SUBSTITUTE(SUBSTITUTE(F$1,"standard",""),"|Float",""),ChapterTable!$1:$1,0),0)*ChapterTable!$Q$14
    ),
  OFFSET(F465,-$B465+IF($L465,1,0),0)*
    (VLOOKUP(SUBSTITUTE(SUBSTITUTE(F$1,"standard",""),"|Float","")&amp;"인게임누적곱배수",ChapterTable!$S:$T,2,0)^D465
    +VLOOKUP(SUBSTITUTE(SUBSTITUTE(F$1,"standard",""),"|Float","")&amp;"인게임누적합배수",ChapterTable!$S:$T,2,0)*D465)
  )
  )
  )
)</f>
        <v>4613.203125</v>
      </c>
      <c r="G465" t="s">
        <v>76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9.8000000000000007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IF(OR($L466=TRUE,$A466=0,MOD($A466,ChapterTable!$S$20)&lt;&gt;0),
MAX(0,INT(($B466+ChapterTable!$Q$26+VLOOKUP(SUBSTITUTE(C$1,"성장단계","")&amp;"단계오프셋",ChapterTable!$S:$T,2,0))/ChapterTable!$Q$23)),
MAX(0,INT(($B466+ChapterTable!$S$26+VLOOKUP(SUBSTITUTE(C$1,"성장단계","")&amp;"보스단계오프셋",ChapterTable!$S:$T,2,0))/ChapterTable!$S$23)))</f>
        <v>2</v>
      </c>
      <c r="D466">
        <f>IF(OR($L466=TRUE,$A466=0,MOD($A466,ChapterTable!$S$20)&lt;&gt;0),
MAX(0,INT(($B466+ChapterTable!$Q$26+VLOOKUP(SUBSTITUTE(D$1,"성장단계","")&amp;"단계오프셋",ChapterTable!$S:$T,2,0))/ChapterTable!$Q$23)),
MAX(0,INT(($B466+ChapterTable!$S$26+VLOOKUP(SUBSTITUTE(D$1,"성장단계","")&amp;"보스단계오프셋",ChapterTable!$S:$T,2,0))/ChapterTable!$S$23)))</f>
        <v>1</v>
      </c>
      <c r="E466" s="1">
        <f ca="1">IF(AND($A466=0,$B466=1),
    VLOOKUP(1,ChapterTable!$1:$1048576,MATCH("최종"&amp;SUBSTITUTE(SUBSTITUTE(E$1,"standard",""),"|Float",""),ChapterTable!$1:$1,0),0)*ChapterTable!$Q$17,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VLOOKUP($A466-ChapterTable!$Q$11,ChapterTable!$1:$1048576,MATCH("최종"&amp;SUBSTITUTE(SUBSTITUTE(E$1,"standard",""),"|Float",""),ChapterTable!$1:$1,0),0)*ChapterTable!$Q$14
    ),
  OFFSET(E466,-$B466+IF($L466,1,0),0)*
    (VLOOKUP(SUBSTITUTE(SUBSTITUTE(E$1,"standard",""),"|Float","")&amp;"인게임누적곱배수",ChapterTable!$S:$T,2,0)^C466
    +VLOOKUP(SUBSTITUTE(SUBSTITUTE(E$1,"standard",""),"|Float","")&amp;"인게임누적합배수",ChapterTable!$S:$T,2,0)*C466)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VLOOKUP(1,ChapterTable!$1:$1048576,MATCH("최종"&amp;SUBSTITUTE(SUBSTITUTE(F$1,"standard",""),"|Float",""),ChapterTable!$1:$1,0),0)*ChapterTable!$Q$17,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VLOOKUP($A466-ChapterTable!$Q$11,ChapterTable!$1:$1048576,MATCH("최종"&amp;SUBSTITUTE(SUBSTITUTE(F$1,"standard",""),"|Float",""),ChapterTable!$1:$1,0),0)*ChapterTable!$Q$14
    ),
  OFFSET(F466,-$B466+IF($L466,1,0),0)*
    (VLOOKUP(SUBSTITUTE(SUBSTITUTE(F$1,"standard",""),"|Float","")&amp;"인게임누적곱배수",ChapterTable!$S:$T,2,0)^D466
    +VLOOKUP(SUBSTITUTE(SUBSTITUTE(F$1,"standard",""),"|Float","")&amp;"인게임누적합배수",ChapterTable!$S:$T,2,0)*D466)
  )
  )
  )
)</f>
        <v>4613.203125</v>
      </c>
      <c r="G466" t="s">
        <v>76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9.8000000000000007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IF(OR($L467=TRUE,$A467=0,MOD($A467,ChapterTable!$S$20)&lt;&gt;0),
MAX(0,INT(($B467+ChapterTable!$Q$26+VLOOKUP(SUBSTITUTE(C$1,"성장단계","")&amp;"단계오프셋",ChapterTable!$S:$T,2,0))/ChapterTable!$Q$23)),
MAX(0,INT(($B467+ChapterTable!$S$26+VLOOKUP(SUBSTITUTE(C$1,"성장단계","")&amp;"보스단계오프셋",ChapterTable!$S:$T,2,0))/ChapterTable!$S$23)))</f>
        <v>2</v>
      </c>
      <c r="D467">
        <f>IF(OR($L467=TRUE,$A467=0,MOD($A467,ChapterTable!$S$20)&lt;&gt;0),
MAX(0,INT(($B467+ChapterTable!$Q$26+VLOOKUP(SUBSTITUTE(D$1,"성장단계","")&amp;"단계오프셋",ChapterTable!$S:$T,2,0))/ChapterTable!$Q$23)),
MAX(0,INT(($B467+ChapterTable!$S$26+VLOOKUP(SUBSTITUTE(D$1,"성장단계","")&amp;"보스단계오프셋",ChapterTable!$S:$T,2,0))/ChapterTable!$S$23)))</f>
        <v>1</v>
      </c>
      <c r="E467" s="1">
        <f ca="1">IF(AND($A467=0,$B467=1),
    VLOOKUP(1,ChapterTable!$1:$1048576,MATCH("최종"&amp;SUBSTITUTE(SUBSTITUTE(E$1,"standard",""),"|Float",""),ChapterTable!$1:$1,0),0)*ChapterTable!$Q$17,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VLOOKUP($A467-ChapterTable!$Q$11,ChapterTable!$1:$1048576,MATCH("최종"&amp;SUBSTITUTE(SUBSTITUTE(E$1,"standard",""),"|Float",""),ChapterTable!$1:$1,0),0)*ChapterTable!$Q$14
    ),
  OFFSET(E467,-$B467+IF($L467,1,0),0)*
    (VLOOKUP(SUBSTITUTE(SUBSTITUTE(E$1,"standard",""),"|Float","")&amp;"인게임누적곱배수",ChapterTable!$S:$T,2,0)^C467
    +VLOOKUP(SUBSTITUTE(SUBSTITUTE(E$1,"standard",""),"|Float","")&amp;"인게임누적합배수",ChapterTable!$S:$T,2,0)*C467)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VLOOKUP(1,ChapterTable!$1:$1048576,MATCH("최종"&amp;SUBSTITUTE(SUBSTITUTE(F$1,"standard",""),"|Float",""),ChapterTable!$1:$1,0),0)*ChapterTable!$Q$17,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VLOOKUP($A467-ChapterTable!$Q$11,ChapterTable!$1:$1048576,MATCH("최종"&amp;SUBSTITUTE(SUBSTITUTE(F$1,"standard",""),"|Float",""),ChapterTable!$1:$1,0),0)*ChapterTable!$Q$14
    ),
  OFFSET(F467,-$B467+IF($L467,1,0),0)*
    (VLOOKUP(SUBSTITUTE(SUBSTITUTE(F$1,"standard",""),"|Float","")&amp;"인게임누적곱배수",ChapterTable!$S:$T,2,0)^D467
    +VLOOKUP(SUBSTITUTE(SUBSTITUTE(F$1,"standard",""),"|Float","")&amp;"인게임누적합배수",ChapterTable!$S:$T,2,0)*D467)
  )
  )
  )
)</f>
        <v>4613.203125</v>
      </c>
      <c r="G467" t="s">
        <v>76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9.8000000000000007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IF(OR($L468=TRUE,$A468=0,MOD($A468,ChapterTable!$S$20)&lt;&gt;0),
MAX(0,INT(($B468+ChapterTable!$Q$26+VLOOKUP(SUBSTITUTE(C$1,"성장단계","")&amp;"단계오프셋",ChapterTable!$S:$T,2,0))/ChapterTable!$Q$23)),
MAX(0,INT(($B468+ChapterTable!$S$26+VLOOKUP(SUBSTITUTE(C$1,"성장단계","")&amp;"보스단계오프셋",ChapterTable!$S:$T,2,0))/ChapterTable!$S$23)))</f>
        <v>2</v>
      </c>
      <c r="D468">
        <f>IF(OR($L468=TRUE,$A468=0,MOD($A468,ChapterTable!$S$20)&lt;&gt;0),
MAX(0,INT(($B468+ChapterTable!$Q$26+VLOOKUP(SUBSTITUTE(D$1,"성장단계","")&amp;"단계오프셋",ChapterTable!$S:$T,2,0))/ChapterTable!$Q$23)),
MAX(0,INT(($B468+ChapterTable!$S$26+VLOOKUP(SUBSTITUTE(D$1,"성장단계","")&amp;"보스단계오프셋",ChapterTable!$S:$T,2,0))/ChapterTable!$S$23)))</f>
        <v>1</v>
      </c>
      <c r="E468" s="1">
        <f ca="1">IF(AND($A468=0,$B468=1),
    VLOOKUP(1,ChapterTable!$1:$1048576,MATCH("최종"&amp;SUBSTITUTE(SUBSTITUTE(E$1,"standard",""),"|Float",""),ChapterTable!$1:$1,0),0)*ChapterTable!$Q$17,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VLOOKUP($A468-ChapterTable!$Q$11,ChapterTable!$1:$1048576,MATCH("최종"&amp;SUBSTITUTE(SUBSTITUTE(E$1,"standard",""),"|Float",""),ChapterTable!$1:$1,0),0)*ChapterTable!$Q$14
    ),
  OFFSET(E468,-$B468+IF($L468,1,0),0)*
    (VLOOKUP(SUBSTITUTE(SUBSTITUTE(E$1,"standard",""),"|Float","")&amp;"인게임누적곱배수",ChapterTable!$S:$T,2,0)^C468
    +VLOOKUP(SUBSTITUTE(SUBSTITUTE(E$1,"standard",""),"|Float","")&amp;"인게임누적합배수",ChapterTable!$S:$T,2,0)*C468)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VLOOKUP(1,ChapterTable!$1:$1048576,MATCH("최종"&amp;SUBSTITUTE(SUBSTITUTE(F$1,"standard",""),"|Float",""),ChapterTable!$1:$1,0),0)*ChapterTable!$Q$17,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VLOOKUP($A468-ChapterTable!$Q$11,ChapterTable!$1:$1048576,MATCH("최종"&amp;SUBSTITUTE(SUBSTITUTE(F$1,"standard",""),"|Float",""),ChapterTable!$1:$1,0),0)*ChapterTable!$Q$14
    ),
  OFFSET(F468,-$B468+IF($L468,1,0),0)*
    (VLOOKUP(SUBSTITUTE(SUBSTITUTE(F$1,"standard",""),"|Float","")&amp;"인게임누적곱배수",ChapterTable!$S:$T,2,0)^D468
    +VLOOKUP(SUBSTITUTE(SUBSTITUTE(F$1,"standard",""),"|Float","")&amp;"인게임누적합배수",ChapterTable!$S:$T,2,0)*D468)
  )
  )
  )
)</f>
        <v>4613.203125</v>
      </c>
      <c r="G468" t="s">
        <v>76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9.8000000000000007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IF(OR($L469=TRUE,$A469=0,MOD($A469,ChapterTable!$S$20)&lt;&gt;0),
MAX(0,INT(($B469+ChapterTable!$Q$26+VLOOKUP(SUBSTITUTE(C$1,"성장단계","")&amp;"단계오프셋",ChapterTable!$S:$T,2,0))/ChapterTable!$Q$23)),
MAX(0,INT(($B469+ChapterTable!$S$26+VLOOKUP(SUBSTITUTE(C$1,"성장단계","")&amp;"보스단계오프셋",ChapterTable!$S:$T,2,0))/ChapterTable!$S$23)))</f>
        <v>2</v>
      </c>
      <c r="D469">
        <f>IF(OR($L469=TRUE,$A469=0,MOD($A469,ChapterTable!$S$20)&lt;&gt;0),
MAX(0,INT(($B469+ChapterTable!$Q$26+VLOOKUP(SUBSTITUTE(D$1,"성장단계","")&amp;"단계오프셋",ChapterTable!$S:$T,2,0))/ChapterTable!$Q$23)),
MAX(0,INT(($B469+ChapterTable!$S$26+VLOOKUP(SUBSTITUTE(D$1,"성장단계","")&amp;"보스단계오프셋",ChapterTable!$S:$T,2,0))/ChapterTable!$S$23)))</f>
        <v>2</v>
      </c>
      <c r="E469" s="1">
        <f ca="1">IF(AND($A469=0,$B469=1),
    VLOOKUP(1,ChapterTable!$1:$1048576,MATCH("최종"&amp;SUBSTITUTE(SUBSTITUTE(E$1,"standard",""),"|Float",""),ChapterTable!$1:$1,0),0)*ChapterTable!$Q$17,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VLOOKUP($A469-ChapterTable!$Q$11,ChapterTable!$1:$1048576,MATCH("최종"&amp;SUBSTITUTE(SUBSTITUTE(E$1,"standard",""),"|Float",""),ChapterTable!$1:$1,0),0)*ChapterTable!$Q$14
    ),
  OFFSET(E469,-$B469+IF($L469,1,0),0)*
    (VLOOKUP(SUBSTITUTE(SUBSTITUTE(E$1,"standard",""),"|Float","")&amp;"인게임누적곱배수",ChapterTable!$S:$T,2,0)^C469
    +VLOOKUP(SUBSTITUTE(SUBSTITUTE(E$1,"standard",""),"|Float","")&amp;"인게임누적합배수",ChapterTable!$S:$T,2,0)*C469)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VLOOKUP(1,ChapterTable!$1:$1048576,MATCH("최종"&amp;SUBSTITUTE(SUBSTITUTE(F$1,"standard",""),"|Float",""),ChapterTable!$1:$1,0),0)*ChapterTable!$Q$17,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VLOOKUP($A469-ChapterTable!$Q$11,ChapterTable!$1:$1048576,MATCH("최종"&amp;SUBSTITUTE(SUBSTITUTE(F$1,"standard",""),"|Float",""),ChapterTable!$1:$1,0),0)*ChapterTable!$Q$14
    ),
  OFFSET(F469,-$B469+IF($L469,1,0),0)*
    (VLOOKUP(SUBSTITUTE(SUBSTITUTE(F$1,"standard",""),"|Float","")&amp;"인게임누적곱배수",ChapterTable!$S:$T,2,0)^D469
    +VLOOKUP(SUBSTITUTE(SUBSTITUTE(F$1,"standard",""),"|Float","")&amp;"인게임누적합배수",ChapterTable!$S:$T,2,0)*D469)
  )
  )
  )
)</f>
        <v>5382.0703125</v>
      </c>
      <c r="G469" t="s">
        <v>76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9.8000000000000007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IF(OR($L470=TRUE,$A470=0,MOD($A470,ChapterTable!$S$20)&lt;&gt;0),
MAX(0,INT(($B470+ChapterTable!$Q$26+VLOOKUP(SUBSTITUTE(C$1,"성장단계","")&amp;"단계오프셋",ChapterTable!$S:$T,2,0))/ChapterTable!$Q$23)),
MAX(0,INT(($B470+ChapterTable!$S$26+VLOOKUP(SUBSTITUTE(C$1,"성장단계","")&amp;"보스단계오프셋",ChapterTable!$S:$T,2,0))/ChapterTable!$S$23)))</f>
        <v>2</v>
      </c>
      <c r="D470">
        <f>IF(OR($L470=TRUE,$A470=0,MOD($A470,ChapterTable!$S$20)&lt;&gt;0),
MAX(0,INT(($B470+ChapterTable!$Q$26+VLOOKUP(SUBSTITUTE(D$1,"성장단계","")&amp;"단계오프셋",ChapterTable!$S:$T,2,0))/ChapterTable!$Q$23)),
MAX(0,INT(($B470+ChapterTable!$S$26+VLOOKUP(SUBSTITUTE(D$1,"성장단계","")&amp;"보스단계오프셋",ChapterTable!$S:$T,2,0))/ChapterTable!$S$23)))</f>
        <v>2</v>
      </c>
      <c r="E470" s="1">
        <f ca="1">IF(AND($A470=0,$B470=1),
    VLOOKUP(1,ChapterTable!$1:$1048576,MATCH("최종"&amp;SUBSTITUTE(SUBSTITUTE(E$1,"standard",""),"|Float",""),ChapterTable!$1:$1,0),0)*ChapterTable!$Q$17,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VLOOKUP($A470-ChapterTable!$Q$11,ChapterTable!$1:$1048576,MATCH("최종"&amp;SUBSTITUTE(SUBSTITUTE(E$1,"standard",""),"|Float",""),ChapterTable!$1:$1,0),0)*ChapterTable!$Q$14
    ),
  OFFSET(E470,-$B470+IF($L470,1,0),0)*
    (VLOOKUP(SUBSTITUTE(SUBSTITUTE(E$1,"standard",""),"|Float","")&amp;"인게임누적곱배수",ChapterTable!$S:$T,2,0)^C470
    +VLOOKUP(SUBSTITUTE(SUBSTITUTE(E$1,"standard",""),"|Float","")&amp;"인게임누적합배수",ChapterTable!$S:$T,2,0)*C470)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VLOOKUP(1,ChapterTable!$1:$1048576,MATCH("최종"&amp;SUBSTITUTE(SUBSTITUTE(F$1,"standard",""),"|Float",""),ChapterTable!$1:$1,0),0)*ChapterTable!$Q$17,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VLOOKUP($A470-ChapterTable!$Q$11,ChapterTable!$1:$1048576,MATCH("최종"&amp;SUBSTITUTE(SUBSTITUTE(F$1,"standard",""),"|Float",""),ChapterTable!$1:$1,0),0)*ChapterTable!$Q$14
    ),
  OFFSET(F470,-$B470+IF($L470,1,0),0)*
    (VLOOKUP(SUBSTITUTE(SUBSTITUTE(F$1,"standard",""),"|Float","")&amp;"인게임누적곱배수",ChapterTable!$S:$T,2,0)^D470
    +VLOOKUP(SUBSTITUTE(SUBSTITUTE(F$1,"standard",""),"|Float","")&amp;"인게임누적합배수",ChapterTable!$S:$T,2,0)*D470)
  )
  )
  )
)</f>
        <v>5382.0703125</v>
      </c>
      <c r="G470" t="s">
        <v>76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9.8000000000000007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IF(OR($L471=TRUE,$A471=0,MOD($A471,ChapterTable!$S$20)&lt;&gt;0),
MAX(0,INT(($B471+ChapterTable!$Q$26+VLOOKUP(SUBSTITUTE(C$1,"성장단계","")&amp;"단계오프셋",ChapterTable!$S:$T,2,0))/ChapterTable!$Q$23)),
MAX(0,INT(($B471+ChapterTable!$S$26+VLOOKUP(SUBSTITUTE(C$1,"성장단계","")&amp;"보스단계오프셋",ChapterTable!$S:$T,2,0))/ChapterTable!$S$23)))</f>
        <v>2</v>
      </c>
      <c r="D471">
        <f>IF(OR($L471=TRUE,$A471=0,MOD($A471,ChapterTable!$S$20)&lt;&gt;0),
MAX(0,INT(($B471+ChapterTable!$Q$26+VLOOKUP(SUBSTITUTE(D$1,"성장단계","")&amp;"단계오프셋",ChapterTable!$S:$T,2,0))/ChapterTable!$Q$23)),
MAX(0,INT(($B471+ChapterTable!$S$26+VLOOKUP(SUBSTITUTE(D$1,"성장단계","")&amp;"보스단계오프셋",ChapterTable!$S:$T,2,0))/ChapterTable!$S$23)))</f>
        <v>2</v>
      </c>
      <c r="E471" s="1">
        <f ca="1">IF(AND($A471=0,$B471=1),
    VLOOKUP(1,ChapterTable!$1:$1048576,MATCH("최종"&amp;SUBSTITUTE(SUBSTITUTE(E$1,"standard",""),"|Float",""),ChapterTable!$1:$1,0),0)*ChapterTable!$Q$17,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VLOOKUP($A471-ChapterTable!$Q$11,ChapterTable!$1:$1048576,MATCH("최종"&amp;SUBSTITUTE(SUBSTITUTE(E$1,"standard",""),"|Float",""),ChapterTable!$1:$1,0),0)*ChapterTable!$Q$14
    ),
  OFFSET(E471,-$B471+IF($L471,1,0),0)*
    (VLOOKUP(SUBSTITUTE(SUBSTITUTE(E$1,"standard",""),"|Float","")&amp;"인게임누적곱배수",ChapterTable!$S:$T,2,0)^C471
    +VLOOKUP(SUBSTITUTE(SUBSTITUTE(E$1,"standard",""),"|Float","")&amp;"인게임누적합배수",ChapterTable!$S:$T,2,0)*C471)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VLOOKUP(1,ChapterTable!$1:$1048576,MATCH("최종"&amp;SUBSTITUTE(SUBSTITUTE(F$1,"standard",""),"|Float",""),ChapterTable!$1:$1,0),0)*ChapterTable!$Q$17,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VLOOKUP($A471-ChapterTable!$Q$11,ChapterTable!$1:$1048576,MATCH("최종"&amp;SUBSTITUTE(SUBSTITUTE(F$1,"standard",""),"|Float",""),ChapterTable!$1:$1,0),0)*ChapterTable!$Q$14
    ),
  OFFSET(F471,-$B471+IF($L471,1,0),0)*
    (VLOOKUP(SUBSTITUTE(SUBSTITUTE(F$1,"standard",""),"|Float","")&amp;"인게임누적곱배수",ChapterTable!$S:$T,2,0)^D471
    +VLOOKUP(SUBSTITUTE(SUBSTITUTE(F$1,"standard",""),"|Float","")&amp;"인게임누적합배수",ChapterTable!$S:$T,2,0)*D471)
  )
  )
  )
)</f>
        <v>5382.0703125</v>
      </c>
      <c r="G471" t="s">
        <v>76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9.8000000000000007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IF(OR($L472=TRUE,$A472=0,MOD($A472,ChapterTable!$S$20)&lt;&gt;0),
MAX(0,INT(($B472+ChapterTable!$Q$26+VLOOKUP(SUBSTITUTE(C$1,"성장단계","")&amp;"단계오프셋",ChapterTable!$S:$T,2,0))/ChapterTable!$Q$23)),
MAX(0,INT(($B472+ChapterTable!$S$26+VLOOKUP(SUBSTITUTE(C$1,"성장단계","")&amp;"보스단계오프셋",ChapterTable!$S:$T,2,0))/ChapterTable!$S$23)))</f>
        <v>2</v>
      </c>
      <c r="D472">
        <f>IF(OR($L472=TRUE,$A472=0,MOD($A472,ChapterTable!$S$20)&lt;&gt;0),
MAX(0,INT(($B472+ChapterTable!$Q$26+VLOOKUP(SUBSTITUTE(D$1,"성장단계","")&amp;"단계오프셋",ChapterTable!$S:$T,2,0))/ChapterTable!$Q$23)),
MAX(0,INT(($B472+ChapterTable!$S$26+VLOOKUP(SUBSTITUTE(D$1,"성장단계","")&amp;"보스단계오프셋",ChapterTable!$S:$T,2,0))/ChapterTable!$S$23)))</f>
        <v>2</v>
      </c>
      <c r="E472" s="1">
        <f ca="1">IF(AND($A472=0,$B472=1),
    VLOOKUP(1,ChapterTable!$1:$1048576,MATCH("최종"&amp;SUBSTITUTE(SUBSTITUTE(E$1,"standard",""),"|Float",""),ChapterTable!$1:$1,0),0)*ChapterTable!$Q$17,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VLOOKUP($A472-ChapterTable!$Q$11,ChapterTable!$1:$1048576,MATCH("최종"&amp;SUBSTITUTE(SUBSTITUTE(E$1,"standard",""),"|Float",""),ChapterTable!$1:$1,0),0)*ChapterTable!$Q$14
    ),
  OFFSET(E472,-$B472+IF($L472,1,0),0)*
    (VLOOKUP(SUBSTITUTE(SUBSTITUTE(E$1,"standard",""),"|Float","")&amp;"인게임누적곱배수",ChapterTable!$S:$T,2,0)^C472
    +VLOOKUP(SUBSTITUTE(SUBSTITUTE(E$1,"standard",""),"|Float","")&amp;"인게임누적합배수",ChapterTable!$S:$T,2,0)*C472)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VLOOKUP(1,ChapterTable!$1:$1048576,MATCH("최종"&amp;SUBSTITUTE(SUBSTITUTE(F$1,"standard",""),"|Float",""),ChapterTable!$1:$1,0),0)*ChapterTable!$Q$17,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VLOOKUP($A472-ChapterTable!$Q$11,ChapterTable!$1:$1048576,MATCH("최종"&amp;SUBSTITUTE(SUBSTITUTE(F$1,"standard",""),"|Float",""),ChapterTable!$1:$1,0),0)*ChapterTable!$Q$14
    ),
  OFFSET(F472,-$B472+IF($L472,1,0),0)*
    (VLOOKUP(SUBSTITUTE(SUBSTITUTE(F$1,"standard",""),"|Float","")&amp;"인게임누적곱배수",ChapterTable!$S:$T,2,0)^D472
    +VLOOKUP(SUBSTITUTE(SUBSTITUTE(F$1,"standard",""),"|Float","")&amp;"인게임누적합배수",ChapterTable!$S:$T,2,0)*D472)
  )
  )
  )
)</f>
        <v>5382.0703125</v>
      </c>
      <c r="G472" t="s">
        <v>76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9.8000000000000007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IF(OR($L473=TRUE,$A473=0,MOD($A473,ChapterTable!$S$20)&lt;&gt;0),
MAX(0,INT(($B473+ChapterTable!$Q$26+VLOOKUP(SUBSTITUTE(C$1,"성장단계","")&amp;"단계오프셋",ChapterTable!$S:$T,2,0))/ChapterTable!$Q$23)),
MAX(0,INT(($B473+ChapterTable!$S$26+VLOOKUP(SUBSTITUTE(C$1,"성장단계","")&amp;"보스단계오프셋",ChapterTable!$S:$T,2,0))/ChapterTable!$S$23)))</f>
        <v>2</v>
      </c>
      <c r="D473">
        <f>IF(OR($L473=TRUE,$A473=0,MOD($A473,ChapterTable!$S$20)&lt;&gt;0),
MAX(0,INT(($B473+ChapterTable!$Q$26+VLOOKUP(SUBSTITUTE(D$1,"성장단계","")&amp;"단계오프셋",ChapterTable!$S:$T,2,0))/ChapterTable!$Q$23)),
MAX(0,INT(($B473+ChapterTable!$S$26+VLOOKUP(SUBSTITUTE(D$1,"성장단계","")&amp;"보스단계오프셋",ChapterTable!$S:$T,2,0))/ChapterTable!$S$23)))</f>
        <v>2</v>
      </c>
      <c r="E473" s="1">
        <f ca="1">IF(AND($A473=0,$B473=1),
    VLOOKUP(1,ChapterTable!$1:$1048576,MATCH("최종"&amp;SUBSTITUTE(SUBSTITUTE(E$1,"standard",""),"|Float",""),ChapterTable!$1:$1,0),0)*ChapterTable!$Q$17,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VLOOKUP($A473-ChapterTable!$Q$11,ChapterTable!$1:$1048576,MATCH("최종"&amp;SUBSTITUTE(SUBSTITUTE(E$1,"standard",""),"|Float",""),ChapterTable!$1:$1,0),0)*ChapterTable!$Q$14
    ),
  OFFSET(E473,-$B473+IF($L473,1,0),0)*
    (VLOOKUP(SUBSTITUTE(SUBSTITUTE(E$1,"standard",""),"|Float","")&amp;"인게임누적곱배수",ChapterTable!$S:$T,2,0)^C473
    +VLOOKUP(SUBSTITUTE(SUBSTITUTE(E$1,"standard",""),"|Float","")&amp;"인게임누적합배수",ChapterTable!$S:$T,2,0)*C473)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VLOOKUP(1,ChapterTable!$1:$1048576,MATCH("최종"&amp;SUBSTITUTE(SUBSTITUTE(F$1,"standard",""),"|Float",""),ChapterTable!$1:$1,0),0)*ChapterTable!$Q$17,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VLOOKUP($A473-ChapterTable!$Q$11,ChapterTable!$1:$1048576,MATCH("최종"&amp;SUBSTITUTE(SUBSTITUTE(F$1,"standard",""),"|Float",""),ChapterTable!$1:$1,0),0)*ChapterTable!$Q$14
    ),
  OFFSET(F473,-$B473+IF($L473,1,0),0)*
    (VLOOKUP(SUBSTITUTE(SUBSTITUTE(F$1,"standard",""),"|Float","")&amp;"인게임누적곱배수",ChapterTable!$S:$T,2,0)^D473
    +VLOOKUP(SUBSTITUTE(SUBSTITUTE(F$1,"standard",""),"|Float","")&amp;"인게임누적합배수",ChapterTable!$S:$T,2,0)*D473)
  )
  )
  )
)</f>
        <v>5382.0703125</v>
      </c>
      <c r="G473" t="s">
        <v>76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9.8000000000000007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IF(OR($L474=TRUE,$A474=0,MOD($A474,ChapterTable!$S$20)&lt;&gt;0),
MAX(0,INT(($B474+ChapterTable!$Q$26+VLOOKUP(SUBSTITUTE(C$1,"성장단계","")&amp;"단계오프셋",ChapterTable!$S:$T,2,0))/ChapterTable!$Q$23)),
MAX(0,INT(($B474+ChapterTable!$S$26+VLOOKUP(SUBSTITUTE(C$1,"성장단계","")&amp;"보스단계오프셋",ChapterTable!$S:$T,2,0))/ChapterTable!$S$23)))</f>
        <v>3</v>
      </c>
      <c r="D474">
        <f>IF(OR($L474=TRUE,$A474=0,MOD($A474,ChapterTable!$S$20)&lt;&gt;0),
MAX(0,INT(($B474+ChapterTable!$Q$26+VLOOKUP(SUBSTITUTE(D$1,"성장단계","")&amp;"단계오프셋",ChapterTable!$S:$T,2,0))/ChapterTable!$Q$23)),
MAX(0,INT(($B474+ChapterTable!$S$26+VLOOKUP(SUBSTITUTE(D$1,"성장단계","")&amp;"보스단계오프셋",ChapterTable!$S:$T,2,0))/ChapterTable!$S$23)))</f>
        <v>2</v>
      </c>
      <c r="E474" s="1">
        <f ca="1">IF(AND($A474=0,$B474=1),
    VLOOKUP(1,ChapterTable!$1:$1048576,MATCH("최종"&amp;SUBSTITUTE(SUBSTITUTE(E$1,"standard",""),"|Float",""),ChapterTable!$1:$1,0),0)*ChapterTable!$Q$17,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VLOOKUP($A474-ChapterTable!$Q$11,ChapterTable!$1:$1048576,MATCH("최종"&amp;SUBSTITUTE(SUBSTITUTE(E$1,"standard",""),"|Float",""),ChapterTable!$1:$1,0),0)*ChapterTable!$Q$14
    ),
  OFFSET(E474,-$B474+IF($L474,1,0),0)*
    (VLOOKUP(SUBSTITUTE(SUBSTITUTE(E$1,"standard",""),"|Float","")&amp;"인게임누적곱배수",ChapterTable!$S:$T,2,0)^C474
    +VLOOKUP(SUBSTITUTE(SUBSTITUTE(E$1,"standard",""),"|Float","")&amp;"인게임누적합배수",ChapterTable!$S:$T,2,0)*C474)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VLOOKUP(1,ChapterTable!$1:$1048576,MATCH("최종"&amp;SUBSTITUTE(SUBSTITUTE(F$1,"standard",""),"|Float",""),ChapterTable!$1:$1,0),0)*ChapterTable!$Q$17,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VLOOKUP($A474-ChapterTable!$Q$11,ChapterTable!$1:$1048576,MATCH("최종"&amp;SUBSTITUTE(SUBSTITUTE(F$1,"standard",""),"|Float",""),ChapterTable!$1:$1,0),0)*ChapterTable!$Q$14
    ),
  OFFSET(F474,-$B474+IF($L474,1,0),0)*
    (VLOOKUP(SUBSTITUTE(SUBSTITUTE(F$1,"standard",""),"|Float","")&amp;"인게임누적곱배수",ChapterTable!$S:$T,2,0)^D474
    +VLOOKUP(SUBSTITUTE(SUBSTITUTE(F$1,"standard",""),"|Float","")&amp;"인게임누적합배수",ChapterTable!$S:$T,2,0)*D474)
  )
  )
  )
)</f>
        <v>5382.0703125</v>
      </c>
      <c r="G474" t="s">
        <v>76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9.8000000000000007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IF(OR($L475=TRUE,$A475=0,MOD($A475,ChapterTable!$S$20)&lt;&gt;0),
MAX(0,INT(($B475+ChapterTable!$Q$26+VLOOKUP(SUBSTITUTE(C$1,"성장단계","")&amp;"단계오프셋",ChapterTable!$S:$T,2,0))/ChapterTable!$Q$23)),
MAX(0,INT(($B475+ChapterTable!$S$26+VLOOKUP(SUBSTITUTE(C$1,"성장단계","")&amp;"보스단계오프셋",ChapterTable!$S:$T,2,0))/ChapterTable!$S$23)))</f>
        <v>3</v>
      </c>
      <c r="D475">
        <f>IF(OR($L475=TRUE,$A475=0,MOD($A475,ChapterTable!$S$20)&lt;&gt;0),
MAX(0,INT(($B475+ChapterTable!$Q$26+VLOOKUP(SUBSTITUTE(D$1,"성장단계","")&amp;"단계오프셋",ChapterTable!$S:$T,2,0))/ChapterTable!$Q$23)),
MAX(0,INT(($B475+ChapterTable!$S$26+VLOOKUP(SUBSTITUTE(D$1,"성장단계","")&amp;"보스단계오프셋",ChapterTable!$S:$T,2,0))/ChapterTable!$S$23)))</f>
        <v>2</v>
      </c>
      <c r="E475" s="1">
        <f ca="1">IF(AND($A475=0,$B475=1),
    VLOOKUP(1,ChapterTable!$1:$1048576,MATCH("최종"&amp;SUBSTITUTE(SUBSTITUTE(E$1,"standard",""),"|Float",""),ChapterTable!$1:$1,0),0)*ChapterTable!$Q$17,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VLOOKUP($A475-ChapterTable!$Q$11,ChapterTable!$1:$1048576,MATCH("최종"&amp;SUBSTITUTE(SUBSTITUTE(E$1,"standard",""),"|Float",""),ChapterTable!$1:$1,0),0)*ChapterTable!$Q$14
    ),
  OFFSET(E475,-$B475+IF($L475,1,0),0)*
    (VLOOKUP(SUBSTITUTE(SUBSTITUTE(E$1,"standard",""),"|Float","")&amp;"인게임누적곱배수",ChapterTable!$S:$T,2,0)^C475
    +VLOOKUP(SUBSTITUTE(SUBSTITUTE(E$1,"standard",""),"|Float","")&amp;"인게임누적합배수",ChapterTable!$S:$T,2,0)*C475)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VLOOKUP(1,ChapterTable!$1:$1048576,MATCH("최종"&amp;SUBSTITUTE(SUBSTITUTE(F$1,"standard",""),"|Float",""),ChapterTable!$1:$1,0),0)*ChapterTable!$Q$17,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VLOOKUP($A475-ChapterTable!$Q$11,ChapterTable!$1:$1048576,MATCH("최종"&amp;SUBSTITUTE(SUBSTITUTE(F$1,"standard",""),"|Float",""),ChapterTable!$1:$1,0),0)*ChapterTable!$Q$14
    ),
  OFFSET(F475,-$B475+IF($L475,1,0),0)*
    (VLOOKUP(SUBSTITUTE(SUBSTITUTE(F$1,"standard",""),"|Float","")&amp;"인게임누적곱배수",ChapterTable!$S:$T,2,0)^D475
    +VLOOKUP(SUBSTITUTE(SUBSTITUTE(F$1,"standard",""),"|Float","")&amp;"인게임누적합배수",ChapterTable!$S:$T,2,0)*D475)
  )
  )
  )
)</f>
        <v>5382.0703125</v>
      </c>
      <c r="G475" t="s">
        <v>76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9.8000000000000007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IF(OR($L476=TRUE,$A476=0,MOD($A476,ChapterTable!$S$20)&lt;&gt;0),
MAX(0,INT(($B476+ChapterTable!$Q$26+VLOOKUP(SUBSTITUTE(C$1,"성장단계","")&amp;"단계오프셋",ChapterTable!$S:$T,2,0))/ChapterTable!$Q$23)),
MAX(0,INT(($B476+ChapterTable!$S$26+VLOOKUP(SUBSTITUTE(C$1,"성장단계","")&amp;"보스단계오프셋",ChapterTable!$S:$T,2,0))/ChapterTable!$S$23)))</f>
        <v>3</v>
      </c>
      <c r="D476">
        <f>IF(OR($L476=TRUE,$A476=0,MOD($A476,ChapterTable!$S$20)&lt;&gt;0),
MAX(0,INT(($B476+ChapterTable!$Q$26+VLOOKUP(SUBSTITUTE(D$1,"성장단계","")&amp;"단계오프셋",ChapterTable!$S:$T,2,0))/ChapterTable!$Q$23)),
MAX(0,INT(($B476+ChapterTable!$S$26+VLOOKUP(SUBSTITUTE(D$1,"성장단계","")&amp;"보스단계오프셋",ChapterTable!$S:$T,2,0))/ChapterTable!$S$23)))</f>
        <v>2</v>
      </c>
      <c r="E476" s="1">
        <f ca="1">IF(AND($A476=0,$B476=1),
    VLOOKUP(1,ChapterTable!$1:$1048576,MATCH("최종"&amp;SUBSTITUTE(SUBSTITUTE(E$1,"standard",""),"|Float",""),ChapterTable!$1:$1,0),0)*ChapterTable!$Q$17,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VLOOKUP($A476-ChapterTable!$Q$11,ChapterTable!$1:$1048576,MATCH("최종"&amp;SUBSTITUTE(SUBSTITUTE(E$1,"standard",""),"|Float",""),ChapterTable!$1:$1,0),0)*ChapterTable!$Q$14
    ),
  OFFSET(E476,-$B476+IF($L476,1,0),0)*
    (VLOOKUP(SUBSTITUTE(SUBSTITUTE(E$1,"standard",""),"|Float","")&amp;"인게임누적곱배수",ChapterTable!$S:$T,2,0)^C476
    +VLOOKUP(SUBSTITUTE(SUBSTITUTE(E$1,"standard",""),"|Float","")&amp;"인게임누적합배수",ChapterTable!$S:$T,2,0)*C476)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VLOOKUP(1,ChapterTable!$1:$1048576,MATCH("최종"&amp;SUBSTITUTE(SUBSTITUTE(F$1,"standard",""),"|Float",""),ChapterTable!$1:$1,0),0)*ChapterTable!$Q$17,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VLOOKUP($A476-ChapterTable!$Q$11,ChapterTable!$1:$1048576,MATCH("최종"&amp;SUBSTITUTE(SUBSTITUTE(F$1,"standard",""),"|Float",""),ChapterTable!$1:$1,0),0)*ChapterTable!$Q$14
    ),
  OFFSET(F476,-$B476+IF($L476,1,0),0)*
    (VLOOKUP(SUBSTITUTE(SUBSTITUTE(F$1,"standard",""),"|Float","")&amp;"인게임누적곱배수",ChapterTable!$S:$T,2,0)^D476
    +VLOOKUP(SUBSTITUTE(SUBSTITUTE(F$1,"standard",""),"|Float","")&amp;"인게임누적합배수",ChapterTable!$S:$T,2,0)*D476)
  )
  )
  )
)</f>
        <v>5382.0703125</v>
      </c>
      <c r="G476" t="s">
        <v>76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9.8000000000000007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IF(OR($L477=TRUE,$A477=0,MOD($A477,ChapterTable!$S$20)&lt;&gt;0),
MAX(0,INT(($B477+ChapterTable!$Q$26+VLOOKUP(SUBSTITUTE(C$1,"성장단계","")&amp;"단계오프셋",ChapterTable!$S:$T,2,0))/ChapterTable!$Q$23)),
MAX(0,INT(($B477+ChapterTable!$S$26+VLOOKUP(SUBSTITUTE(C$1,"성장단계","")&amp;"보스단계오프셋",ChapterTable!$S:$T,2,0))/ChapterTable!$S$23)))</f>
        <v>3</v>
      </c>
      <c r="D477">
        <f>IF(OR($L477=TRUE,$A477=0,MOD($A477,ChapterTable!$S$20)&lt;&gt;0),
MAX(0,INT(($B477+ChapterTable!$Q$26+VLOOKUP(SUBSTITUTE(D$1,"성장단계","")&amp;"단계오프셋",ChapterTable!$S:$T,2,0))/ChapterTable!$Q$23)),
MAX(0,INT(($B477+ChapterTable!$S$26+VLOOKUP(SUBSTITUTE(D$1,"성장단계","")&amp;"보스단계오프셋",ChapterTable!$S:$T,2,0))/ChapterTable!$S$23)))</f>
        <v>2</v>
      </c>
      <c r="E477" s="1">
        <f ca="1">IF(AND($A477=0,$B477=1),
    VLOOKUP(1,ChapterTable!$1:$1048576,MATCH("최종"&amp;SUBSTITUTE(SUBSTITUTE(E$1,"standard",""),"|Float",""),ChapterTable!$1:$1,0),0)*ChapterTable!$Q$17,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VLOOKUP($A477-ChapterTable!$Q$11,ChapterTable!$1:$1048576,MATCH("최종"&amp;SUBSTITUTE(SUBSTITUTE(E$1,"standard",""),"|Float",""),ChapterTable!$1:$1,0),0)*ChapterTable!$Q$14
    ),
  OFFSET(E477,-$B477+IF($L477,1,0),0)*
    (VLOOKUP(SUBSTITUTE(SUBSTITUTE(E$1,"standard",""),"|Float","")&amp;"인게임누적곱배수",ChapterTable!$S:$T,2,0)^C477
    +VLOOKUP(SUBSTITUTE(SUBSTITUTE(E$1,"standard",""),"|Float","")&amp;"인게임누적합배수",ChapterTable!$S:$T,2,0)*C477)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VLOOKUP(1,ChapterTable!$1:$1048576,MATCH("최종"&amp;SUBSTITUTE(SUBSTITUTE(F$1,"standard",""),"|Float",""),ChapterTable!$1:$1,0),0)*ChapterTable!$Q$17,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VLOOKUP($A477-ChapterTable!$Q$11,ChapterTable!$1:$1048576,MATCH("최종"&amp;SUBSTITUTE(SUBSTITUTE(F$1,"standard",""),"|Float",""),ChapterTable!$1:$1,0),0)*ChapterTable!$Q$14
    ),
  OFFSET(F477,-$B477+IF($L477,1,0),0)*
    (VLOOKUP(SUBSTITUTE(SUBSTITUTE(F$1,"standard",""),"|Float","")&amp;"인게임누적곱배수",ChapterTable!$S:$T,2,0)^D477
    +VLOOKUP(SUBSTITUTE(SUBSTITUTE(F$1,"standard",""),"|Float","")&amp;"인게임누적합배수",ChapterTable!$S:$T,2,0)*D477)
  )
  )
  )
)</f>
        <v>5382.0703125</v>
      </c>
      <c r="G477" t="s">
        <v>76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9.8000000000000007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IF(OR($L478=TRUE,$A478=0,MOD($A478,ChapterTable!$S$20)&lt;&gt;0),
MAX(0,INT(($B478+ChapterTable!$Q$26+VLOOKUP(SUBSTITUTE(C$1,"성장단계","")&amp;"단계오프셋",ChapterTable!$S:$T,2,0))/ChapterTable!$Q$23)),
MAX(0,INT(($B478+ChapterTable!$S$26+VLOOKUP(SUBSTITUTE(C$1,"성장단계","")&amp;"보스단계오프셋",ChapterTable!$S:$T,2,0))/ChapterTable!$S$23)))</f>
        <v>3</v>
      </c>
      <c r="D478">
        <f>IF(OR($L478=TRUE,$A478=0,MOD($A478,ChapterTable!$S$20)&lt;&gt;0),
MAX(0,INT(($B478+ChapterTable!$Q$26+VLOOKUP(SUBSTITUTE(D$1,"성장단계","")&amp;"단계오프셋",ChapterTable!$S:$T,2,0))/ChapterTable!$Q$23)),
MAX(0,INT(($B478+ChapterTable!$S$26+VLOOKUP(SUBSTITUTE(D$1,"성장단계","")&amp;"보스단계오프셋",ChapterTable!$S:$T,2,0))/ChapterTable!$S$23)))</f>
        <v>2</v>
      </c>
      <c r="E478" s="1">
        <f ca="1">IF(AND($A478=0,$B478=1),
    VLOOKUP(1,ChapterTable!$1:$1048576,MATCH("최종"&amp;SUBSTITUTE(SUBSTITUTE(E$1,"standard",""),"|Float",""),ChapterTable!$1:$1,0),0)*ChapterTable!$Q$17,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VLOOKUP($A478-ChapterTable!$Q$11,ChapterTable!$1:$1048576,MATCH("최종"&amp;SUBSTITUTE(SUBSTITUTE(E$1,"standard",""),"|Float",""),ChapterTable!$1:$1,0),0)*ChapterTable!$Q$14
    ),
  OFFSET(E478,-$B478+IF($L478,1,0),0)*
    (VLOOKUP(SUBSTITUTE(SUBSTITUTE(E$1,"standard",""),"|Float","")&amp;"인게임누적곱배수",ChapterTable!$S:$T,2,0)^C478
    +VLOOKUP(SUBSTITUTE(SUBSTITUTE(E$1,"standard",""),"|Float","")&amp;"인게임누적합배수",ChapterTable!$S:$T,2,0)*C478)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VLOOKUP(1,ChapterTable!$1:$1048576,MATCH("최종"&amp;SUBSTITUTE(SUBSTITUTE(F$1,"standard",""),"|Float",""),ChapterTable!$1:$1,0),0)*ChapterTable!$Q$17,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VLOOKUP($A478-ChapterTable!$Q$11,ChapterTable!$1:$1048576,MATCH("최종"&amp;SUBSTITUTE(SUBSTITUTE(F$1,"standard",""),"|Float",""),ChapterTable!$1:$1,0),0)*ChapterTable!$Q$14
    ),
  OFFSET(F478,-$B478+IF($L478,1,0),0)*
    (VLOOKUP(SUBSTITUTE(SUBSTITUTE(F$1,"standard",""),"|Float","")&amp;"인게임누적곱배수",ChapterTable!$S:$T,2,0)^D478
    +VLOOKUP(SUBSTITUTE(SUBSTITUTE(F$1,"standard",""),"|Float","")&amp;"인게임누적합배수",ChapterTable!$S:$T,2,0)*D478)
  )
  )
  )
)</f>
        <v>5382.0703125</v>
      </c>
      <c r="G478" t="s">
        <v>76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9.8000000000000007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IF(OR($L479=TRUE,$A479=0,MOD($A479,ChapterTable!$S$20)&lt;&gt;0),
MAX(0,INT(($B479+ChapterTable!$Q$26+VLOOKUP(SUBSTITUTE(C$1,"성장단계","")&amp;"단계오프셋",ChapterTable!$S:$T,2,0))/ChapterTable!$Q$23)),
MAX(0,INT(($B479+ChapterTable!$S$26+VLOOKUP(SUBSTITUTE(C$1,"성장단계","")&amp;"보스단계오프셋",ChapterTable!$S:$T,2,0))/ChapterTable!$S$23)))</f>
        <v>3</v>
      </c>
      <c r="D479">
        <f>IF(OR($L479=TRUE,$A479=0,MOD($A479,ChapterTable!$S$20)&lt;&gt;0),
MAX(0,INT(($B479+ChapterTable!$Q$26+VLOOKUP(SUBSTITUTE(D$1,"성장단계","")&amp;"단계오프셋",ChapterTable!$S:$T,2,0))/ChapterTable!$Q$23)),
MAX(0,INT(($B479+ChapterTable!$S$26+VLOOKUP(SUBSTITUTE(D$1,"성장단계","")&amp;"보스단계오프셋",ChapterTable!$S:$T,2,0))/ChapterTable!$S$23)))</f>
        <v>3</v>
      </c>
      <c r="E479" s="1">
        <f ca="1">IF(AND($A479=0,$B479=1),
    VLOOKUP(1,ChapterTable!$1:$1048576,MATCH("최종"&amp;SUBSTITUTE(SUBSTITUTE(E$1,"standard",""),"|Float",""),ChapterTable!$1:$1,0),0)*ChapterTable!$Q$17,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VLOOKUP($A479-ChapterTable!$Q$11,ChapterTable!$1:$1048576,MATCH("최종"&amp;SUBSTITUTE(SUBSTITUTE(E$1,"standard",""),"|Float",""),ChapterTable!$1:$1,0),0)*ChapterTable!$Q$14
    ),
  OFFSET(E479,-$B479+IF($L479,1,0),0)*
    (VLOOKUP(SUBSTITUTE(SUBSTITUTE(E$1,"standard",""),"|Float","")&amp;"인게임누적곱배수",ChapterTable!$S:$T,2,0)^C479
    +VLOOKUP(SUBSTITUTE(SUBSTITUTE(E$1,"standard",""),"|Float","")&amp;"인게임누적합배수",ChapterTable!$S:$T,2,0)*C479)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VLOOKUP(1,ChapterTable!$1:$1048576,MATCH("최종"&amp;SUBSTITUTE(SUBSTITUTE(F$1,"standard",""),"|Float",""),ChapterTable!$1:$1,0),0)*ChapterTable!$Q$17,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VLOOKUP($A479-ChapterTable!$Q$11,ChapterTable!$1:$1048576,MATCH("최종"&amp;SUBSTITUTE(SUBSTITUTE(F$1,"standard",""),"|Float",""),ChapterTable!$1:$1,0),0)*ChapterTable!$Q$14
    ),
  OFFSET(F479,-$B479+IF($L479,1,0),0)*
    (VLOOKUP(SUBSTITUTE(SUBSTITUTE(F$1,"standard",""),"|Float","")&amp;"인게임누적곱배수",ChapterTable!$S:$T,2,0)^D479
    +VLOOKUP(SUBSTITUTE(SUBSTITUTE(F$1,"standard",""),"|Float","")&amp;"인게임누적합배수",ChapterTable!$S:$T,2,0)*D479)
  )
  )
  )
)</f>
        <v>6150.9375</v>
      </c>
      <c r="G479" t="s">
        <v>76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9.8000000000000007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IF(OR($L480=TRUE,$A480=0,MOD($A480,ChapterTable!$S$20)&lt;&gt;0),
MAX(0,INT(($B480+ChapterTable!$Q$26+VLOOKUP(SUBSTITUTE(C$1,"성장단계","")&amp;"단계오프셋",ChapterTable!$S:$T,2,0))/ChapterTable!$Q$23)),
MAX(0,INT(($B480+ChapterTable!$S$26+VLOOKUP(SUBSTITUTE(C$1,"성장단계","")&amp;"보스단계오프셋",ChapterTable!$S:$T,2,0))/ChapterTable!$S$23)))</f>
        <v>3</v>
      </c>
      <c r="D480">
        <f>IF(OR($L480=TRUE,$A480=0,MOD($A480,ChapterTable!$S$20)&lt;&gt;0),
MAX(0,INT(($B480+ChapterTable!$Q$26+VLOOKUP(SUBSTITUTE(D$1,"성장단계","")&amp;"단계오프셋",ChapterTable!$S:$T,2,0))/ChapterTable!$Q$23)),
MAX(0,INT(($B480+ChapterTable!$S$26+VLOOKUP(SUBSTITUTE(D$1,"성장단계","")&amp;"보스단계오프셋",ChapterTable!$S:$T,2,0))/ChapterTable!$S$23)))</f>
        <v>3</v>
      </c>
      <c r="E480" s="1">
        <f ca="1">IF(AND($A480=0,$B480=1),
    VLOOKUP(1,ChapterTable!$1:$1048576,MATCH("최종"&amp;SUBSTITUTE(SUBSTITUTE(E$1,"standard",""),"|Float",""),ChapterTable!$1:$1,0),0)*ChapterTable!$Q$17,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VLOOKUP($A480-ChapterTable!$Q$11,ChapterTable!$1:$1048576,MATCH("최종"&amp;SUBSTITUTE(SUBSTITUTE(E$1,"standard",""),"|Float",""),ChapterTable!$1:$1,0),0)*ChapterTable!$Q$14
    ),
  OFFSET(E480,-$B480+IF($L480,1,0),0)*
    (VLOOKUP(SUBSTITUTE(SUBSTITUTE(E$1,"standard",""),"|Float","")&amp;"인게임누적곱배수",ChapterTable!$S:$T,2,0)^C480
    +VLOOKUP(SUBSTITUTE(SUBSTITUTE(E$1,"standard",""),"|Float","")&amp;"인게임누적합배수",ChapterTable!$S:$T,2,0)*C480)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VLOOKUP(1,ChapterTable!$1:$1048576,MATCH("최종"&amp;SUBSTITUTE(SUBSTITUTE(F$1,"standard",""),"|Float",""),ChapterTable!$1:$1,0),0)*ChapterTable!$Q$17,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VLOOKUP($A480-ChapterTable!$Q$11,ChapterTable!$1:$1048576,MATCH("최종"&amp;SUBSTITUTE(SUBSTITUTE(F$1,"standard",""),"|Float",""),ChapterTable!$1:$1,0),0)*ChapterTable!$Q$14
    ),
  OFFSET(F480,-$B480+IF($L480,1,0),0)*
    (VLOOKUP(SUBSTITUTE(SUBSTITUTE(F$1,"standard",""),"|Float","")&amp;"인게임누적곱배수",ChapterTable!$S:$T,2,0)^D480
    +VLOOKUP(SUBSTITUTE(SUBSTITUTE(F$1,"standard",""),"|Float","")&amp;"인게임누적합배수",ChapterTable!$S:$T,2,0)*D480)
  )
  )
  )
)</f>
        <v>6150.9375</v>
      </c>
      <c r="G480" t="s">
        <v>76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9.8000000000000007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IF(OR($L481=TRUE,$A481=0,MOD($A481,ChapterTable!$S$20)&lt;&gt;0),
MAX(0,INT(($B481+ChapterTable!$Q$26+VLOOKUP(SUBSTITUTE(C$1,"성장단계","")&amp;"단계오프셋",ChapterTable!$S:$T,2,0))/ChapterTable!$Q$23)),
MAX(0,INT(($B481+ChapterTable!$S$26+VLOOKUP(SUBSTITUTE(C$1,"성장단계","")&amp;"보스단계오프셋",ChapterTable!$S:$T,2,0))/ChapterTable!$S$23)))</f>
        <v>3</v>
      </c>
      <c r="D481">
        <f>IF(OR($L481=TRUE,$A481=0,MOD($A481,ChapterTable!$S$20)&lt;&gt;0),
MAX(0,INT(($B481+ChapterTable!$Q$26+VLOOKUP(SUBSTITUTE(D$1,"성장단계","")&amp;"단계오프셋",ChapterTable!$S:$T,2,0))/ChapterTable!$Q$23)),
MAX(0,INT(($B481+ChapterTable!$S$26+VLOOKUP(SUBSTITUTE(D$1,"성장단계","")&amp;"보스단계오프셋",ChapterTable!$S:$T,2,0))/ChapterTable!$S$23)))</f>
        <v>3</v>
      </c>
      <c r="E481" s="1">
        <f ca="1">IF(AND($A481=0,$B481=1),
    VLOOKUP(1,ChapterTable!$1:$1048576,MATCH("최종"&amp;SUBSTITUTE(SUBSTITUTE(E$1,"standard",""),"|Float",""),ChapterTable!$1:$1,0),0)*ChapterTable!$Q$17,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VLOOKUP($A481-ChapterTable!$Q$11,ChapterTable!$1:$1048576,MATCH("최종"&amp;SUBSTITUTE(SUBSTITUTE(E$1,"standard",""),"|Float",""),ChapterTable!$1:$1,0),0)*ChapterTable!$Q$14
    ),
  OFFSET(E481,-$B481+IF($L481,1,0),0)*
    (VLOOKUP(SUBSTITUTE(SUBSTITUTE(E$1,"standard",""),"|Float","")&amp;"인게임누적곱배수",ChapterTable!$S:$T,2,0)^C481
    +VLOOKUP(SUBSTITUTE(SUBSTITUTE(E$1,"standard",""),"|Float","")&amp;"인게임누적합배수",ChapterTable!$S:$T,2,0)*C481)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VLOOKUP(1,ChapterTable!$1:$1048576,MATCH("최종"&amp;SUBSTITUTE(SUBSTITUTE(F$1,"standard",""),"|Float",""),ChapterTable!$1:$1,0),0)*ChapterTable!$Q$17,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VLOOKUP($A481-ChapterTable!$Q$11,ChapterTable!$1:$1048576,MATCH("최종"&amp;SUBSTITUTE(SUBSTITUTE(F$1,"standard",""),"|Float",""),ChapterTable!$1:$1,0),0)*ChapterTable!$Q$14
    ),
  OFFSET(F481,-$B481+IF($L481,1,0),0)*
    (VLOOKUP(SUBSTITUTE(SUBSTITUTE(F$1,"standard",""),"|Float","")&amp;"인게임누적곱배수",ChapterTable!$S:$T,2,0)^D481
    +VLOOKUP(SUBSTITUTE(SUBSTITUTE(F$1,"standard",""),"|Float","")&amp;"인게임누적합배수",ChapterTable!$S:$T,2,0)*D481)
  )
  )
  )
)</f>
        <v>6150.9375</v>
      </c>
      <c r="G481" t="s">
        <v>76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9.8000000000000007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IF(OR($L482=TRUE,$A482=0,MOD($A482,ChapterTable!$S$20)&lt;&gt;0),
MAX(0,INT(($B482+ChapterTable!$Q$26+VLOOKUP(SUBSTITUTE(C$1,"성장단계","")&amp;"단계오프셋",ChapterTable!$S:$T,2,0))/ChapterTable!$Q$23)),
MAX(0,INT(($B482+ChapterTable!$S$26+VLOOKUP(SUBSTITUTE(C$1,"성장단계","")&amp;"보스단계오프셋",ChapterTable!$S:$T,2,0))/ChapterTable!$S$23)))</f>
        <v>3</v>
      </c>
      <c r="D482">
        <f>IF(OR($L482=TRUE,$A482=0,MOD($A482,ChapterTable!$S$20)&lt;&gt;0),
MAX(0,INT(($B482+ChapterTable!$Q$26+VLOOKUP(SUBSTITUTE(D$1,"성장단계","")&amp;"단계오프셋",ChapterTable!$S:$T,2,0))/ChapterTable!$Q$23)),
MAX(0,INT(($B482+ChapterTable!$S$26+VLOOKUP(SUBSTITUTE(D$1,"성장단계","")&amp;"보스단계오프셋",ChapterTable!$S:$T,2,0))/ChapterTable!$S$23)))</f>
        <v>3</v>
      </c>
      <c r="E482" s="1">
        <f ca="1">IF(AND($A482=0,$B482=1),
    VLOOKUP(1,ChapterTable!$1:$1048576,MATCH("최종"&amp;SUBSTITUTE(SUBSTITUTE(E$1,"standard",""),"|Float",""),ChapterTable!$1:$1,0),0)*ChapterTable!$Q$17,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VLOOKUP($A482-ChapterTable!$Q$11,ChapterTable!$1:$1048576,MATCH("최종"&amp;SUBSTITUTE(SUBSTITUTE(E$1,"standard",""),"|Float",""),ChapterTable!$1:$1,0),0)*ChapterTable!$Q$14
    ),
  OFFSET(E482,-$B482+IF($L482,1,0),0)*
    (VLOOKUP(SUBSTITUTE(SUBSTITUTE(E$1,"standard",""),"|Float","")&amp;"인게임누적곱배수",ChapterTable!$S:$T,2,0)^C482
    +VLOOKUP(SUBSTITUTE(SUBSTITUTE(E$1,"standard",""),"|Float","")&amp;"인게임누적합배수",ChapterTable!$S:$T,2,0)*C482)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VLOOKUP(1,ChapterTable!$1:$1048576,MATCH("최종"&amp;SUBSTITUTE(SUBSTITUTE(F$1,"standard",""),"|Float",""),ChapterTable!$1:$1,0),0)*ChapterTable!$Q$17,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VLOOKUP($A482-ChapterTable!$Q$11,ChapterTable!$1:$1048576,MATCH("최종"&amp;SUBSTITUTE(SUBSTITUTE(F$1,"standard",""),"|Float",""),ChapterTable!$1:$1,0),0)*ChapterTable!$Q$14
    ),
  OFFSET(F482,-$B482+IF($L482,1,0),0)*
    (VLOOKUP(SUBSTITUTE(SUBSTITUTE(F$1,"standard",""),"|Float","")&amp;"인게임누적곱배수",ChapterTable!$S:$T,2,0)^D482
    +VLOOKUP(SUBSTITUTE(SUBSTITUTE(F$1,"standard",""),"|Float","")&amp;"인게임누적합배수",ChapterTable!$S:$T,2,0)*D482)
  )
  )
  )
)</f>
        <v>6150.9375</v>
      </c>
      <c r="G482" t="s">
        <v>76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9.8000000000000007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IF(OR($L483=TRUE,$A483=0,MOD($A483,ChapterTable!$S$20)&lt;&gt;0),
MAX(0,INT(($B483+ChapterTable!$Q$26+VLOOKUP(SUBSTITUTE(C$1,"성장단계","")&amp;"단계오프셋",ChapterTable!$S:$T,2,0))/ChapterTable!$Q$23)),
MAX(0,INT(($B483+ChapterTable!$S$26+VLOOKUP(SUBSTITUTE(C$1,"성장단계","")&amp;"보스단계오프셋",ChapterTable!$S:$T,2,0))/ChapterTable!$S$23)))</f>
        <v>3</v>
      </c>
      <c r="D483">
        <f>IF(OR($L483=TRUE,$A483=0,MOD($A483,ChapterTable!$S$20)&lt;&gt;0),
MAX(0,INT(($B483+ChapterTable!$Q$26+VLOOKUP(SUBSTITUTE(D$1,"성장단계","")&amp;"단계오프셋",ChapterTable!$S:$T,2,0))/ChapterTable!$Q$23)),
MAX(0,INT(($B483+ChapterTable!$S$26+VLOOKUP(SUBSTITUTE(D$1,"성장단계","")&amp;"보스단계오프셋",ChapterTable!$S:$T,2,0))/ChapterTable!$S$23)))</f>
        <v>3</v>
      </c>
      <c r="E483" s="1">
        <f ca="1">IF(AND($A483=0,$B483=1),
    VLOOKUP(1,ChapterTable!$1:$1048576,MATCH("최종"&amp;SUBSTITUTE(SUBSTITUTE(E$1,"standard",""),"|Float",""),ChapterTable!$1:$1,0),0)*ChapterTable!$Q$17,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VLOOKUP($A483-ChapterTable!$Q$11,ChapterTable!$1:$1048576,MATCH("최종"&amp;SUBSTITUTE(SUBSTITUTE(E$1,"standard",""),"|Float",""),ChapterTable!$1:$1,0),0)*ChapterTable!$Q$14
    ),
  OFFSET(E483,-$B483+IF($L483,1,0),0)*
    (VLOOKUP(SUBSTITUTE(SUBSTITUTE(E$1,"standard",""),"|Float","")&amp;"인게임누적곱배수",ChapterTable!$S:$T,2,0)^C483
    +VLOOKUP(SUBSTITUTE(SUBSTITUTE(E$1,"standard",""),"|Float","")&amp;"인게임누적합배수",ChapterTable!$S:$T,2,0)*C483)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VLOOKUP(1,ChapterTable!$1:$1048576,MATCH("최종"&amp;SUBSTITUTE(SUBSTITUTE(F$1,"standard",""),"|Float",""),ChapterTable!$1:$1,0),0)*ChapterTable!$Q$17,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VLOOKUP($A483-ChapterTable!$Q$11,ChapterTable!$1:$1048576,MATCH("최종"&amp;SUBSTITUTE(SUBSTITUTE(F$1,"standard",""),"|Float",""),ChapterTable!$1:$1,0),0)*ChapterTable!$Q$14
    ),
  OFFSET(F483,-$B483+IF($L483,1,0),0)*
    (VLOOKUP(SUBSTITUTE(SUBSTITUTE(F$1,"standard",""),"|Float","")&amp;"인게임누적곱배수",ChapterTable!$S:$T,2,0)^D483
    +VLOOKUP(SUBSTITUTE(SUBSTITUTE(F$1,"standard",""),"|Float","")&amp;"인게임누적합배수",ChapterTable!$S:$T,2,0)*D483)
  )
  )
  )
)</f>
        <v>6150.9375</v>
      </c>
      <c r="G483" t="s">
        <v>76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9.8000000000000007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IF(OR($L484=TRUE,$A484=0,MOD($A484,ChapterTable!$S$20)&lt;&gt;0),
MAX(0,INT(($B484+ChapterTable!$Q$26+VLOOKUP(SUBSTITUTE(C$1,"성장단계","")&amp;"단계오프셋",ChapterTable!$S:$T,2,0))/ChapterTable!$Q$23)),
MAX(0,INT(($B484+ChapterTable!$S$26+VLOOKUP(SUBSTITUTE(C$1,"성장단계","")&amp;"보스단계오프셋",ChapterTable!$S:$T,2,0))/ChapterTable!$S$23)))</f>
        <v>4</v>
      </c>
      <c r="D484">
        <f>IF(OR($L484=TRUE,$A484=0,MOD($A484,ChapterTable!$S$20)&lt;&gt;0),
MAX(0,INT(($B484+ChapterTable!$Q$26+VLOOKUP(SUBSTITUTE(D$1,"성장단계","")&amp;"단계오프셋",ChapterTable!$S:$T,2,0))/ChapterTable!$Q$23)),
MAX(0,INT(($B484+ChapterTable!$S$26+VLOOKUP(SUBSTITUTE(D$1,"성장단계","")&amp;"보스단계오프셋",ChapterTable!$S:$T,2,0))/ChapterTable!$S$23)))</f>
        <v>3</v>
      </c>
      <c r="E484" s="1">
        <f ca="1">IF(AND($A484=0,$B484=1),
    VLOOKUP(1,ChapterTable!$1:$1048576,MATCH("최종"&amp;SUBSTITUTE(SUBSTITUTE(E$1,"standard",""),"|Float",""),ChapterTable!$1:$1,0),0)*ChapterTable!$Q$17,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VLOOKUP($A484-ChapterTable!$Q$11,ChapterTable!$1:$1048576,MATCH("최종"&amp;SUBSTITUTE(SUBSTITUTE(E$1,"standard",""),"|Float",""),ChapterTable!$1:$1,0),0)*ChapterTable!$Q$14
    ),
  OFFSET(E484,-$B484+IF($L484,1,0),0)*
    (VLOOKUP(SUBSTITUTE(SUBSTITUTE(E$1,"standard",""),"|Float","")&amp;"인게임누적곱배수",ChapterTable!$S:$T,2,0)^C484
    +VLOOKUP(SUBSTITUTE(SUBSTITUTE(E$1,"standard",""),"|Float","")&amp;"인게임누적합배수",ChapterTable!$S:$T,2,0)*C484)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VLOOKUP(1,ChapterTable!$1:$1048576,MATCH("최종"&amp;SUBSTITUTE(SUBSTITUTE(F$1,"standard",""),"|Float",""),ChapterTable!$1:$1,0),0)*ChapterTable!$Q$17,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VLOOKUP($A484-ChapterTable!$Q$11,ChapterTable!$1:$1048576,MATCH("최종"&amp;SUBSTITUTE(SUBSTITUTE(F$1,"standard",""),"|Float",""),ChapterTable!$1:$1,0),0)*ChapterTable!$Q$14
    ),
  OFFSET(F484,-$B484+IF($L484,1,0),0)*
    (VLOOKUP(SUBSTITUTE(SUBSTITUTE(F$1,"standard",""),"|Float","")&amp;"인게임누적곱배수",ChapterTable!$S:$T,2,0)^D484
    +VLOOKUP(SUBSTITUTE(SUBSTITUTE(F$1,"standard",""),"|Float","")&amp;"인게임누적합배수",ChapterTable!$S:$T,2,0)*D484)
  )
  )
  )
)</f>
        <v>6150.9375</v>
      </c>
      <c r="G484" t="s">
        <v>76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9.8000000000000007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IF(OR($L485=TRUE,$A485=0,MOD($A485,ChapterTable!$S$20)&lt;&gt;0),
MAX(0,INT(($B485+ChapterTable!$Q$26+VLOOKUP(SUBSTITUTE(C$1,"성장단계","")&amp;"단계오프셋",ChapterTable!$S:$T,2,0))/ChapterTable!$Q$23)),
MAX(0,INT(($B485+ChapterTable!$S$26+VLOOKUP(SUBSTITUTE(C$1,"성장단계","")&amp;"보스단계오프셋",ChapterTable!$S:$T,2,0))/ChapterTable!$S$23)))</f>
        <v>4</v>
      </c>
      <c r="D485">
        <f>IF(OR($L485=TRUE,$A485=0,MOD($A485,ChapterTable!$S$20)&lt;&gt;0),
MAX(0,INT(($B485+ChapterTable!$Q$26+VLOOKUP(SUBSTITUTE(D$1,"성장단계","")&amp;"단계오프셋",ChapterTable!$S:$T,2,0))/ChapterTable!$Q$23)),
MAX(0,INT(($B485+ChapterTable!$S$26+VLOOKUP(SUBSTITUTE(D$1,"성장단계","")&amp;"보스단계오프셋",ChapterTable!$S:$T,2,0))/ChapterTable!$S$23)))</f>
        <v>3</v>
      </c>
      <c r="E485" s="1">
        <f ca="1">IF(AND($A485=0,$B485=1),
    VLOOKUP(1,ChapterTable!$1:$1048576,MATCH("최종"&amp;SUBSTITUTE(SUBSTITUTE(E$1,"standard",""),"|Float",""),ChapterTable!$1:$1,0),0)*ChapterTable!$Q$17,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VLOOKUP($A485-ChapterTable!$Q$11,ChapterTable!$1:$1048576,MATCH("최종"&amp;SUBSTITUTE(SUBSTITUTE(E$1,"standard",""),"|Float",""),ChapterTable!$1:$1,0),0)*ChapterTable!$Q$14
    ),
  OFFSET(E485,-$B485+IF($L485,1,0),0)*
    (VLOOKUP(SUBSTITUTE(SUBSTITUTE(E$1,"standard",""),"|Float","")&amp;"인게임누적곱배수",ChapterTable!$S:$T,2,0)^C485
    +VLOOKUP(SUBSTITUTE(SUBSTITUTE(E$1,"standard",""),"|Float","")&amp;"인게임누적합배수",ChapterTable!$S:$T,2,0)*C485)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VLOOKUP(1,ChapterTable!$1:$1048576,MATCH("최종"&amp;SUBSTITUTE(SUBSTITUTE(F$1,"standard",""),"|Float",""),ChapterTable!$1:$1,0),0)*ChapterTable!$Q$17,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VLOOKUP($A485-ChapterTable!$Q$11,ChapterTable!$1:$1048576,MATCH("최종"&amp;SUBSTITUTE(SUBSTITUTE(F$1,"standard",""),"|Float",""),ChapterTable!$1:$1,0),0)*ChapterTable!$Q$14
    ),
  OFFSET(F485,-$B485+IF($L485,1,0),0)*
    (VLOOKUP(SUBSTITUTE(SUBSTITUTE(F$1,"standard",""),"|Float","")&amp;"인게임누적곱배수",ChapterTable!$S:$T,2,0)^D485
    +VLOOKUP(SUBSTITUTE(SUBSTITUTE(F$1,"standard",""),"|Float","")&amp;"인게임누적합배수",ChapterTable!$S:$T,2,0)*D485)
  )
  )
  )
)</f>
        <v>6150.9375</v>
      </c>
      <c r="G485" t="s">
        <v>76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9.8000000000000007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IF(OR($L486=TRUE,$A486=0,MOD($A486,ChapterTable!$S$20)&lt;&gt;0),
MAX(0,INT(($B486+ChapterTable!$Q$26+VLOOKUP(SUBSTITUTE(C$1,"성장단계","")&amp;"단계오프셋",ChapterTable!$S:$T,2,0))/ChapterTable!$Q$23)),
MAX(0,INT(($B486+ChapterTable!$S$26+VLOOKUP(SUBSTITUTE(C$1,"성장단계","")&amp;"보스단계오프셋",ChapterTable!$S:$T,2,0))/ChapterTable!$S$23)))</f>
        <v>4</v>
      </c>
      <c r="D486">
        <f>IF(OR($L486=TRUE,$A486=0,MOD($A486,ChapterTable!$S$20)&lt;&gt;0),
MAX(0,INT(($B486+ChapterTable!$Q$26+VLOOKUP(SUBSTITUTE(D$1,"성장단계","")&amp;"단계오프셋",ChapterTable!$S:$T,2,0))/ChapterTable!$Q$23)),
MAX(0,INT(($B486+ChapterTable!$S$26+VLOOKUP(SUBSTITUTE(D$1,"성장단계","")&amp;"보스단계오프셋",ChapterTable!$S:$T,2,0))/ChapterTable!$S$23)))</f>
        <v>3</v>
      </c>
      <c r="E486" s="1">
        <f ca="1">IF(AND($A486=0,$B486=1),
    VLOOKUP(1,ChapterTable!$1:$1048576,MATCH("최종"&amp;SUBSTITUTE(SUBSTITUTE(E$1,"standard",""),"|Float",""),ChapterTable!$1:$1,0),0)*ChapterTable!$Q$17,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VLOOKUP($A486-ChapterTable!$Q$11,ChapterTable!$1:$1048576,MATCH("최종"&amp;SUBSTITUTE(SUBSTITUTE(E$1,"standard",""),"|Float",""),ChapterTable!$1:$1,0),0)*ChapterTable!$Q$14
    ),
  OFFSET(E486,-$B486+IF($L486,1,0),0)*
    (VLOOKUP(SUBSTITUTE(SUBSTITUTE(E$1,"standard",""),"|Float","")&amp;"인게임누적곱배수",ChapterTable!$S:$T,2,0)^C486
    +VLOOKUP(SUBSTITUTE(SUBSTITUTE(E$1,"standard",""),"|Float","")&amp;"인게임누적합배수",ChapterTable!$S:$T,2,0)*C486)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VLOOKUP(1,ChapterTable!$1:$1048576,MATCH("최종"&amp;SUBSTITUTE(SUBSTITUTE(F$1,"standard",""),"|Float",""),ChapterTable!$1:$1,0),0)*ChapterTable!$Q$17,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VLOOKUP($A486-ChapterTable!$Q$11,ChapterTable!$1:$1048576,MATCH("최종"&amp;SUBSTITUTE(SUBSTITUTE(F$1,"standard",""),"|Float",""),ChapterTable!$1:$1,0),0)*ChapterTable!$Q$14
    ),
  OFFSET(F486,-$B486+IF($L486,1,0),0)*
    (VLOOKUP(SUBSTITUTE(SUBSTITUTE(F$1,"standard",""),"|Float","")&amp;"인게임누적곱배수",ChapterTable!$S:$T,2,0)^D486
    +VLOOKUP(SUBSTITUTE(SUBSTITUTE(F$1,"standard",""),"|Float","")&amp;"인게임누적합배수",ChapterTable!$S:$T,2,0)*D486)
  )
  )
  )
)</f>
        <v>6150.9375</v>
      </c>
      <c r="G486" t="s">
        <v>76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9.8000000000000007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IF(OR($L487=TRUE,$A487=0,MOD($A487,ChapterTable!$S$20)&lt;&gt;0),
MAX(0,INT(($B487+ChapterTable!$Q$26+VLOOKUP(SUBSTITUTE(C$1,"성장단계","")&amp;"단계오프셋",ChapterTable!$S:$T,2,0))/ChapterTable!$Q$23)),
MAX(0,INT(($B487+ChapterTable!$S$26+VLOOKUP(SUBSTITUTE(C$1,"성장단계","")&amp;"보스단계오프셋",ChapterTable!$S:$T,2,0))/ChapterTable!$S$23)))</f>
        <v>4</v>
      </c>
      <c r="D487">
        <f>IF(OR($L487=TRUE,$A487=0,MOD($A487,ChapterTable!$S$20)&lt;&gt;0),
MAX(0,INT(($B487+ChapterTable!$Q$26+VLOOKUP(SUBSTITUTE(D$1,"성장단계","")&amp;"단계오프셋",ChapterTable!$S:$T,2,0))/ChapterTable!$Q$23)),
MAX(0,INT(($B487+ChapterTable!$S$26+VLOOKUP(SUBSTITUTE(D$1,"성장단계","")&amp;"보스단계오프셋",ChapterTable!$S:$T,2,0))/ChapterTable!$S$23)))</f>
        <v>3</v>
      </c>
      <c r="E487" s="1">
        <f ca="1">IF(AND($A487=0,$B487=1),
    VLOOKUP(1,ChapterTable!$1:$1048576,MATCH("최종"&amp;SUBSTITUTE(SUBSTITUTE(E$1,"standard",""),"|Float",""),ChapterTable!$1:$1,0),0)*ChapterTable!$Q$17,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VLOOKUP($A487-ChapterTable!$Q$11,ChapterTable!$1:$1048576,MATCH("최종"&amp;SUBSTITUTE(SUBSTITUTE(E$1,"standard",""),"|Float",""),ChapterTable!$1:$1,0),0)*ChapterTable!$Q$14
    ),
  OFFSET(E487,-$B487+IF($L487,1,0),0)*
    (VLOOKUP(SUBSTITUTE(SUBSTITUTE(E$1,"standard",""),"|Float","")&amp;"인게임누적곱배수",ChapterTable!$S:$T,2,0)^C487
    +VLOOKUP(SUBSTITUTE(SUBSTITUTE(E$1,"standard",""),"|Float","")&amp;"인게임누적합배수",ChapterTable!$S:$T,2,0)*C487)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VLOOKUP(1,ChapterTable!$1:$1048576,MATCH("최종"&amp;SUBSTITUTE(SUBSTITUTE(F$1,"standard",""),"|Float",""),ChapterTable!$1:$1,0),0)*ChapterTable!$Q$17,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VLOOKUP($A487-ChapterTable!$Q$11,ChapterTable!$1:$1048576,MATCH("최종"&amp;SUBSTITUTE(SUBSTITUTE(F$1,"standard",""),"|Float",""),ChapterTable!$1:$1,0),0)*ChapterTable!$Q$14
    ),
  OFFSET(F487,-$B487+IF($L487,1,0),0)*
    (VLOOKUP(SUBSTITUTE(SUBSTITUTE(F$1,"standard",""),"|Float","")&amp;"인게임누적곱배수",ChapterTable!$S:$T,2,0)^D487
    +VLOOKUP(SUBSTITUTE(SUBSTITUTE(F$1,"standard",""),"|Float","")&amp;"인게임누적합배수",ChapterTable!$S:$T,2,0)*D487)
  )
  )
  )
)</f>
        <v>6150.9375</v>
      </c>
      <c r="G487" t="s">
        <v>76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9.8000000000000007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IF(OR($L488=TRUE,$A488=0,MOD($A488,ChapterTable!$S$20)&lt;&gt;0),
MAX(0,INT(($B488+ChapterTable!$Q$26+VLOOKUP(SUBSTITUTE(C$1,"성장단계","")&amp;"단계오프셋",ChapterTable!$S:$T,2,0))/ChapterTable!$Q$23)),
MAX(0,INT(($B488+ChapterTable!$S$26+VLOOKUP(SUBSTITUTE(C$1,"성장단계","")&amp;"보스단계오프셋",ChapterTable!$S:$T,2,0))/ChapterTable!$S$23)))</f>
        <v>4</v>
      </c>
      <c r="D488">
        <f>IF(OR($L488=TRUE,$A488=0,MOD($A488,ChapterTable!$S$20)&lt;&gt;0),
MAX(0,INT(($B488+ChapterTable!$Q$26+VLOOKUP(SUBSTITUTE(D$1,"성장단계","")&amp;"단계오프셋",ChapterTable!$S:$T,2,0))/ChapterTable!$Q$23)),
MAX(0,INT(($B488+ChapterTable!$S$26+VLOOKUP(SUBSTITUTE(D$1,"성장단계","")&amp;"보스단계오프셋",ChapterTable!$S:$T,2,0))/ChapterTable!$S$23)))</f>
        <v>3</v>
      </c>
      <c r="E488" s="1">
        <f ca="1">IF(AND($A488=0,$B488=1),
    VLOOKUP(1,ChapterTable!$1:$1048576,MATCH("최종"&amp;SUBSTITUTE(SUBSTITUTE(E$1,"standard",""),"|Float",""),ChapterTable!$1:$1,0),0)*ChapterTable!$Q$17,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VLOOKUP($A488-ChapterTable!$Q$11,ChapterTable!$1:$1048576,MATCH("최종"&amp;SUBSTITUTE(SUBSTITUTE(E$1,"standard",""),"|Float",""),ChapterTable!$1:$1,0),0)*ChapterTable!$Q$14
    ),
  OFFSET(E488,-$B488+IF($L488,1,0),0)*
    (VLOOKUP(SUBSTITUTE(SUBSTITUTE(E$1,"standard",""),"|Float","")&amp;"인게임누적곱배수",ChapterTable!$S:$T,2,0)^C488
    +VLOOKUP(SUBSTITUTE(SUBSTITUTE(E$1,"standard",""),"|Float","")&amp;"인게임누적합배수",ChapterTable!$S:$T,2,0)*C488)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VLOOKUP(1,ChapterTable!$1:$1048576,MATCH("최종"&amp;SUBSTITUTE(SUBSTITUTE(F$1,"standard",""),"|Float",""),ChapterTable!$1:$1,0),0)*ChapterTable!$Q$17,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VLOOKUP($A488-ChapterTable!$Q$11,ChapterTable!$1:$1048576,MATCH("최종"&amp;SUBSTITUTE(SUBSTITUTE(F$1,"standard",""),"|Float",""),ChapterTable!$1:$1,0),0)*ChapterTable!$Q$14
    ),
  OFFSET(F488,-$B488+IF($L488,1,0),0)*
    (VLOOKUP(SUBSTITUTE(SUBSTITUTE(F$1,"standard",""),"|Float","")&amp;"인게임누적곱배수",ChapterTable!$S:$T,2,0)^D488
    +VLOOKUP(SUBSTITUTE(SUBSTITUTE(F$1,"standard",""),"|Float","")&amp;"인게임누적합배수",ChapterTable!$S:$T,2,0)*D488)
  )
  )
  )
)</f>
        <v>6150.9375</v>
      </c>
      <c r="G488" t="s">
        <v>76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9.8000000000000007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IF(OR($L489=TRUE,$A489=0,MOD($A489,ChapterTable!$S$20)&lt;&gt;0),
MAX(0,INT(($B489+ChapterTable!$Q$26+VLOOKUP(SUBSTITUTE(C$1,"성장단계","")&amp;"단계오프셋",ChapterTable!$S:$T,2,0))/ChapterTable!$Q$23)),
MAX(0,INT(($B489+ChapterTable!$S$26+VLOOKUP(SUBSTITUTE(C$1,"성장단계","")&amp;"보스단계오프셋",ChapterTable!$S:$T,2,0))/ChapterTable!$S$23)))</f>
        <v>4</v>
      </c>
      <c r="D489">
        <f>IF(OR($L489=TRUE,$A489=0,MOD($A489,ChapterTable!$S$20)&lt;&gt;0),
MAX(0,INT(($B489+ChapterTable!$Q$26+VLOOKUP(SUBSTITUTE(D$1,"성장단계","")&amp;"단계오프셋",ChapterTable!$S:$T,2,0))/ChapterTable!$Q$23)),
MAX(0,INT(($B489+ChapterTable!$S$26+VLOOKUP(SUBSTITUTE(D$1,"성장단계","")&amp;"보스단계오프셋",ChapterTable!$S:$T,2,0))/ChapterTable!$S$23)))</f>
        <v>4</v>
      </c>
      <c r="E489" s="1">
        <f ca="1">IF(AND($A489=0,$B489=1),
    VLOOKUP(1,ChapterTable!$1:$1048576,MATCH("최종"&amp;SUBSTITUTE(SUBSTITUTE(E$1,"standard",""),"|Float",""),ChapterTable!$1:$1,0),0)*ChapterTable!$Q$17,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VLOOKUP($A489-ChapterTable!$Q$11,ChapterTable!$1:$1048576,MATCH("최종"&amp;SUBSTITUTE(SUBSTITUTE(E$1,"standard",""),"|Float",""),ChapterTable!$1:$1,0),0)*ChapterTable!$Q$14
    ),
  OFFSET(E489,-$B489+IF($L489,1,0),0)*
    (VLOOKUP(SUBSTITUTE(SUBSTITUTE(E$1,"standard",""),"|Float","")&amp;"인게임누적곱배수",ChapterTable!$S:$T,2,0)^C489
    +VLOOKUP(SUBSTITUTE(SUBSTITUTE(E$1,"standard",""),"|Float","")&amp;"인게임누적합배수",ChapterTable!$S:$T,2,0)*C489)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VLOOKUP(1,ChapterTable!$1:$1048576,MATCH("최종"&amp;SUBSTITUTE(SUBSTITUTE(F$1,"standard",""),"|Float",""),ChapterTable!$1:$1,0),0)*ChapterTable!$Q$17,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VLOOKUP($A489-ChapterTable!$Q$11,ChapterTable!$1:$1048576,MATCH("최종"&amp;SUBSTITUTE(SUBSTITUTE(F$1,"standard",""),"|Float",""),ChapterTable!$1:$1,0),0)*ChapterTable!$Q$14
    ),
  OFFSET(F489,-$B489+IF($L489,1,0),0)*
    (VLOOKUP(SUBSTITUTE(SUBSTITUTE(F$1,"standard",""),"|Float","")&amp;"인게임누적곱배수",ChapterTable!$S:$T,2,0)^D489
    +VLOOKUP(SUBSTITUTE(SUBSTITUTE(F$1,"standard",""),"|Float","")&amp;"인게임누적합배수",ChapterTable!$S:$T,2,0)*D489)
  )
  )
  )
)</f>
        <v>6919.8046875</v>
      </c>
      <c r="G489" t="s">
        <v>76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9.8000000000000007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IF(OR($L490=TRUE,$A490=0,MOD($A490,ChapterTable!$S$20)&lt;&gt;0),
MAX(0,INT(($B490+ChapterTable!$Q$26+VLOOKUP(SUBSTITUTE(C$1,"성장단계","")&amp;"단계오프셋",ChapterTable!$S:$T,2,0))/ChapterTable!$Q$23)),
MAX(0,INT(($B490+ChapterTable!$S$26+VLOOKUP(SUBSTITUTE(C$1,"성장단계","")&amp;"보스단계오프셋",ChapterTable!$S:$T,2,0))/ChapterTable!$S$23)))</f>
        <v>4</v>
      </c>
      <c r="D490">
        <f>IF(OR($L490=TRUE,$A490=0,MOD($A490,ChapterTable!$S$20)&lt;&gt;0),
MAX(0,INT(($B490+ChapterTable!$Q$26+VLOOKUP(SUBSTITUTE(D$1,"성장단계","")&amp;"단계오프셋",ChapterTable!$S:$T,2,0))/ChapterTable!$Q$23)),
MAX(0,INT(($B490+ChapterTable!$S$26+VLOOKUP(SUBSTITUTE(D$1,"성장단계","")&amp;"보스단계오프셋",ChapterTable!$S:$T,2,0))/ChapterTable!$S$23)))</f>
        <v>4</v>
      </c>
      <c r="E490" s="1">
        <f ca="1">IF(AND($A490=0,$B490=1),
    VLOOKUP(1,ChapterTable!$1:$1048576,MATCH("최종"&amp;SUBSTITUTE(SUBSTITUTE(E$1,"standard",""),"|Float",""),ChapterTable!$1:$1,0),0)*ChapterTable!$Q$17,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VLOOKUP($A490-ChapterTable!$Q$11,ChapterTable!$1:$1048576,MATCH("최종"&amp;SUBSTITUTE(SUBSTITUTE(E$1,"standard",""),"|Float",""),ChapterTable!$1:$1,0),0)*ChapterTable!$Q$14
    ),
  OFFSET(E490,-$B490+IF($L490,1,0),0)*
    (VLOOKUP(SUBSTITUTE(SUBSTITUTE(E$1,"standard",""),"|Float","")&amp;"인게임누적곱배수",ChapterTable!$S:$T,2,0)^C490
    +VLOOKUP(SUBSTITUTE(SUBSTITUTE(E$1,"standard",""),"|Float","")&amp;"인게임누적합배수",ChapterTable!$S:$T,2,0)*C490)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VLOOKUP(1,ChapterTable!$1:$1048576,MATCH("최종"&amp;SUBSTITUTE(SUBSTITUTE(F$1,"standard",""),"|Float",""),ChapterTable!$1:$1,0),0)*ChapterTable!$Q$17,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VLOOKUP($A490-ChapterTable!$Q$11,ChapterTable!$1:$1048576,MATCH("최종"&amp;SUBSTITUTE(SUBSTITUTE(F$1,"standard",""),"|Float",""),ChapterTable!$1:$1,0),0)*ChapterTable!$Q$14
    ),
  OFFSET(F490,-$B490+IF($L490,1,0),0)*
    (VLOOKUP(SUBSTITUTE(SUBSTITUTE(F$1,"standard",""),"|Float","")&amp;"인게임누적곱배수",ChapterTable!$S:$T,2,0)^D490
    +VLOOKUP(SUBSTITUTE(SUBSTITUTE(F$1,"standard",""),"|Float","")&amp;"인게임누적합배수",ChapterTable!$S:$T,2,0)*D490)
  )
  )
  )
)</f>
        <v>6919.8046875</v>
      </c>
      <c r="G490" t="s">
        <v>76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9.8000000000000007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IF(OR($L491=TRUE,$A491=0,MOD($A491,ChapterTable!$S$20)&lt;&gt;0),
MAX(0,INT(($B491+ChapterTable!$Q$26+VLOOKUP(SUBSTITUTE(C$1,"성장단계","")&amp;"단계오프셋",ChapterTable!$S:$T,2,0))/ChapterTable!$Q$23)),
MAX(0,INT(($B491+ChapterTable!$S$26+VLOOKUP(SUBSTITUTE(C$1,"성장단계","")&amp;"보스단계오프셋",ChapterTable!$S:$T,2,0))/ChapterTable!$S$23)))</f>
        <v>4</v>
      </c>
      <c r="D491">
        <f>IF(OR($L491=TRUE,$A491=0,MOD($A491,ChapterTable!$S$20)&lt;&gt;0),
MAX(0,INT(($B491+ChapterTable!$Q$26+VLOOKUP(SUBSTITUTE(D$1,"성장단계","")&amp;"단계오프셋",ChapterTable!$S:$T,2,0))/ChapterTable!$Q$23)),
MAX(0,INT(($B491+ChapterTable!$S$26+VLOOKUP(SUBSTITUTE(D$1,"성장단계","")&amp;"보스단계오프셋",ChapterTable!$S:$T,2,0))/ChapterTable!$S$23)))</f>
        <v>4</v>
      </c>
      <c r="E491" s="1">
        <f ca="1">IF(AND($A491=0,$B491=1),
    VLOOKUP(1,ChapterTable!$1:$1048576,MATCH("최종"&amp;SUBSTITUTE(SUBSTITUTE(E$1,"standard",""),"|Float",""),ChapterTable!$1:$1,0),0)*ChapterTable!$Q$17,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VLOOKUP($A491-ChapterTable!$Q$11,ChapterTable!$1:$1048576,MATCH("최종"&amp;SUBSTITUTE(SUBSTITUTE(E$1,"standard",""),"|Float",""),ChapterTable!$1:$1,0),0)*ChapterTable!$Q$14
    ),
  OFFSET(E491,-$B491+IF($L491,1,0),0)*
    (VLOOKUP(SUBSTITUTE(SUBSTITUTE(E$1,"standard",""),"|Float","")&amp;"인게임누적곱배수",ChapterTable!$S:$T,2,0)^C491
    +VLOOKUP(SUBSTITUTE(SUBSTITUTE(E$1,"standard",""),"|Float","")&amp;"인게임누적합배수",ChapterTable!$S:$T,2,0)*C491)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VLOOKUP(1,ChapterTable!$1:$1048576,MATCH("최종"&amp;SUBSTITUTE(SUBSTITUTE(F$1,"standard",""),"|Float",""),ChapterTable!$1:$1,0),0)*ChapterTable!$Q$17,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VLOOKUP($A491-ChapterTable!$Q$11,ChapterTable!$1:$1048576,MATCH("최종"&amp;SUBSTITUTE(SUBSTITUTE(F$1,"standard",""),"|Float",""),ChapterTable!$1:$1,0),0)*ChapterTable!$Q$14
    ),
  OFFSET(F491,-$B491+IF($L491,1,0),0)*
    (VLOOKUP(SUBSTITUTE(SUBSTITUTE(F$1,"standard",""),"|Float","")&amp;"인게임누적곱배수",ChapterTable!$S:$T,2,0)^D491
    +VLOOKUP(SUBSTITUTE(SUBSTITUTE(F$1,"standard",""),"|Float","")&amp;"인게임누적합배수",ChapterTable!$S:$T,2,0)*D491)
  )
  )
  )
)</f>
        <v>6919.8046875</v>
      </c>
      <c r="G491" t="s">
        <v>76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9.8000000000000007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IF(OR($L492=TRUE,$A492=0,MOD($A492,ChapterTable!$S$20)&lt;&gt;0),
MAX(0,INT(($B492+ChapterTable!$Q$26+VLOOKUP(SUBSTITUTE(C$1,"성장단계","")&amp;"단계오프셋",ChapterTable!$S:$T,2,0))/ChapterTable!$Q$23)),
MAX(0,INT(($B492+ChapterTable!$S$26+VLOOKUP(SUBSTITUTE(C$1,"성장단계","")&amp;"보스단계오프셋",ChapterTable!$S:$T,2,0))/ChapterTable!$S$23)))</f>
        <v>4</v>
      </c>
      <c r="D492">
        <f>IF(OR($L492=TRUE,$A492=0,MOD($A492,ChapterTable!$S$20)&lt;&gt;0),
MAX(0,INT(($B492+ChapterTable!$Q$26+VLOOKUP(SUBSTITUTE(D$1,"성장단계","")&amp;"단계오프셋",ChapterTable!$S:$T,2,0))/ChapterTable!$Q$23)),
MAX(0,INT(($B492+ChapterTable!$S$26+VLOOKUP(SUBSTITUTE(D$1,"성장단계","")&amp;"보스단계오프셋",ChapterTable!$S:$T,2,0))/ChapterTable!$S$23)))</f>
        <v>4</v>
      </c>
      <c r="E492" s="1">
        <f ca="1">IF(AND($A492=0,$B492=1),
    VLOOKUP(1,ChapterTable!$1:$1048576,MATCH("최종"&amp;SUBSTITUTE(SUBSTITUTE(E$1,"standard",""),"|Float",""),ChapterTable!$1:$1,0),0)*ChapterTable!$Q$17,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VLOOKUP($A492-ChapterTable!$Q$11,ChapterTable!$1:$1048576,MATCH("최종"&amp;SUBSTITUTE(SUBSTITUTE(E$1,"standard",""),"|Float",""),ChapterTable!$1:$1,0),0)*ChapterTable!$Q$14
    ),
  OFFSET(E492,-$B492+IF($L492,1,0),0)*
    (VLOOKUP(SUBSTITUTE(SUBSTITUTE(E$1,"standard",""),"|Float","")&amp;"인게임누적곱배수",ChapterTable!$S:$T,2,0)^C492
    +VLOOKUP(SUBSTITUTE(SUBSTITUTE(E$1,"standard",""),"|Float","")&amp;"인게임누적합배수",ChapterTable!$S:$T,2,0)*C492)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VLOOKUP(1,ChapterTable!$1:$1048576,MATCH("최종"&amp;SUBSTITUTE(SUBSTITUTE(F$1,"standard",""),"|Float",""),ChapterTable!$1:$1,0),0)*ChapterTable!$Q$17,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VLOOKUP($A492-ChapterTable!$Q$11,ChapterTable!$1:$1048576,MATCH("최종"&amp;SUBSTITUTE(SUBSTITUTE(F$1,"standard",""),"|Float",""),ChapterTable!$1:$1,0),0)*ChapterTable!$Q$14
    ),
  OFFSET(F492,-$B492+IF($L492,1,0),0)*
    (VLOOKUP(SUBSTITUTE(SUBSTITUTE(F$1,"standard",""),"|Float","")&amp;"인게임누적곱배수",ChapterTable!$S:$T,2,0)^D492
    +VLOOKUP(SUBSTITUTE(SUBSTITUTE(F$1,"standard",""),"|Float","")&amp;"인게임누적합배수",ChapterTable!$S:$T,2,0)*D492)
  )
  )
  )
)</f>
        <v>6919.8046875</v>
      </c>
      <c r="G492" t="s">
        <v>76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9.8000000000000007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IF(OR($L493=TRUE,$A493=0,MOD($A493,ChapterTable!$S$20)&lt;&gt;0),
MAX(0,INT(($B493+ChapterTable!$Q$26+VLOOKUP(SUBSTITUTE(C$1,"성장단계","")&amp;"단계오프셋",ChapterTable!$S:$T,2,0))/ChapterTable!$Q$23)),
MAX(0,INT(($B493+ChapterTable!$S$26+VLOOKUP(SUBSTITUTE(C$1,"성장단계","")&amp;"보스단계오프셋",ChapterTable!$S:$T,2,0))/ChapterTable!$S$23)))</f>
        <v>4</v>
      </c>
      <c r="D493">
        <f>IF(OR($L493=TRUE,$A493=0,MOD($A493,ChapterTable!$S$20)&lt;&gt;0),
MAX(0,INT(($B493+ChapterTable!$Q$26+VLOOKUP(SUBSTITUTE(D$1,"성장단계","")&amp;"단계오프셋",ChapterTable!$S:$T,2,0))/ChapterTable!$Q$23)),
MAX(0,INT(($B493+ChapterTable!$S$26+VLOOKUP(SUBSTITUTE(D$1,"성장단계","")&amp;"보스단계오프셋",ChapterTable!$S:$T,2,0))/ChapterTable!$S$23)))</f>
        <v>4</v>
      </c>
      <c r="E493" s="1">
        <f ca="1">IF(AND($A493=0,$B493=1),
    VLOOKUP(1,ChapterTable!$1:$1048576,MATCH("최종"&amp;SUBSTITUTE(SUBSTITUTE(E$1,"standard",""),"|Float",""),ChapterTable!$1:$1,0),0)*ChapterTable!$Q$17,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VLOOKUP($A493-ChapterTable!$Q$11,ChapterTable!$1:$1048576,MATCH("최종"&amp;SUBSTITUTE(SUBSTITUTE(E$1,"standard",""),"|Float",""),ChapterTable!$1:$1,0),0)*ChapterTable!$Q$14
    ),
  OFFSET(E493,-$B493+IF($L493,1,0),0)*
    (VLOOKUP(SUBSTITUTE(SUBSTITUTE(E$1,"standard",""),"|Float","")&amp;"인게임누적곱배수",ChapterTable!$S:$T,2,0)^C493
    +VLOOKUP(SUBSTITUTE(SUBSTITUTE(E$1,"standard",""),"|Float","")&amp;"인게임누적합배수",ChapterTable!$S:$T,2,0)*C493)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VLOOKUP(1,ChapterTable!$1:$1048576,MATCH("최종"&amp;SUBSTITUTE(SUBSTITUTE(F$1,"standard",""),"|Float",""),ChapterTable!$1:$1,0),0)*ChapterTable!$Q$17,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VLOOKUP($A493-ChapterTable!$Q$11,ChapterTable!$1:$1048576,MATCH("최종"&amp;SUBSTITUTE(SUBSTITUTE(F$1,"standard",""),"|Float",""),ChapterTable!$1:$1,0),0)*ChapterTable!$Q$14
    ),
  OFFSET(F493,-$B493+IF($L493,1,0),0)*
    (VLOOKUP(SUBSTITUTE(SUBSTITUTE(F$1,"standard",""),"|Float","")&amp;"인게임누적곱배수",ChapterTable!$S:$T,2,0)^D493
    +VLOOKUP(SUBSTITUTE(SUBSTITUTE(F$1,"standard",""),"|Float","")&amp;"인게임누적합배수",ChapterTable!$S:$T,2,0)*D493)
  )
  )
  )
)</f>
        <v>6919.8046875</v>
      </c>
      <c r="G493" t="s">
        <v>76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9.8000000000000007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IF(OR($L494=TRUE,$A494=0,MOD($A494,ChapterTable!$S$20)&lt;&gt;0),
MAX(0,INT(($B494+ChapterTable!$Q$26+VLOOKUP(SUBSTITUTE(C$1,"성장단계","")&amp;"단계오프셋",ChapterTable!$S:$T,2,0))/ChapterTable!$Q$23)),
MAX(0,INT(($B494+ChapterTable!$S$26+VLOOKUP(SUBSTITUTE(C$1,"성장단계","")&amp;"보스단계오프셋",ChapterTable!$S:$T,2,0))/ChapterTable!$S$23)))</f>
        <v>5</v>
      </c>
      <c r="D494">
        <f>IF(OR($L494=TRUE,$A494=0,MOD($A494,ChapterTable!$S$20)&lt;&gt;0),
MAX(0,INT(($B494+ChapterTable!$Q$26+VLOOKUP(SUBSTITUTE(D$1,"성장단계","")&amp;"단계오프셋",ChapterTable!$S:$T,2,0))/ChapterTable!$Q$23)),
MAX(0,INT(($B494+ChapterTable!$S$26+VLOOKUP(SUBSTITUTE(D$1,"성장단계","")&amp;"보스단계오프셋",ChapterTable!$S:$T,2,0))/ChapterTable!$S$23)))</f>
        <v>4</v>
      </c>
      <c r="E494" s="1">
        <f ca="1">IF(AND($A494=0,$B494=1),
    VLOOKUP(1,ChapterTable!$1:$1048576,MATCH("최종"&amp;SUBSTITUTE(SUBSTITUTE(E$1,"standard",""),"|Float",""),ChapterTable!$1:$1,0),0)*ChapterTable!$Q$17,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VLOOKUP($A494-ChapterTable!$Q$11,ChapterTable!$1:$1048576,MATCH("최종"&amp;SUBSTITUTE(SUBSTITUTE(E$1,"standard",""),"|Float",""),ChapterTable!$1:$1,0),0)*ChapterTable!$Q$14
    ),
  OFFSET(E494,-$B494+IF($L494,1,0),0)*
    (VLOOKUP(SUBSTITUTE(SUBSTITUTE(E$1,"standard",""),"|Float","")&amp;"인게임누적곱배수",ChapterTable!$S:$T,2,0)^C494
    +VLOOKUP(SUBSTITUTE(SUBSTITUTE(E$1,"standard",""),"|Float","")&amp;"인게임누적합배수",ChapterTable!$S:$T,2,0)*C494)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VLOOKUP(1,ChapterTable!$1:$1048576,MATCH("최종"&amp;SUBSTITUTE(SUBSTITUTE(F$1,"standard",""),"|Float",""),ChapterTable!$1:$1,0),0)*ChapterTable!$Q$17,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VLOOKUP($A494-ChapterTable!$Q$11,ChapterTable!$1:$1048576,MATCH("최종"&amp;SUBSTITUTE(SUBSTITUTE(F$1,"standard",""),"|Float",""),ChapterTable!$1:$1,0),0)*ChapterTable!$Q$14
    ),
  OFFSET(F494,-$B494+IF($L494,1,0),0)*
    (VLOOKUP(SUBSTITUTE(SUBSTITUTE(F$1,"standard",""),"|Float","")&amp;"인게임누적곱배수",ChapterTable!$S:$T,2,0)^D494
    +VLOOKUP(SUBSTITUTE(SUBSTITUTE(F$1,"standard",""),"|Float","")&amp;"인게임누적합배수",ChapterTable!$S:$T,2,0)*D494)
  )
  )
  )
)</f>
        <v>6919.8046875</v>
      </c>
      <c r="G494" t="s">
        <v>76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9.8000000000000007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IF(OR($L495=TRUE,$A495=0,MOD($A495,ChapterTable!$S$20)&lt;&gt;0),
MAX(0,INT(($B495+ChapterTable!$Q$26+VLOOKUP(SUBSTITUTE(C$1,"성장단계","")&amp;"단계오프셋",ChapterTable!$S:$T,2,0))/ChapterTable!$Q$23)),
MAX(0,INT(($B495+ChapterTable!$S$26+VLOOKUP(SUBSTITUTE(C$1,"성장단계","")&amp;"보스단계오프셋",ChapterTable!$S:$T,2,0))/ChapterTable!$S$23)))</f>
        <v>5</v>
      </c>
      <c r="D495">
        <f>IF(OR($L495=TRUE,$A495=0,MOD($A495,ChapterTable!$S$20)&lt;&gt;0),
MAX(0,INT(($B495+ChapterTable!$Q$26+VLOOKUP(SUBSTITUTE(D$1,"성장단계","")&amp;"단계오프셋",ChapterTable!$S:$T,2,0))/ChapterTable!$Q$23)),
MAX(0,INT(($B495+ChapterTable!$S$26+VLOOKUP(SUBSTITUTE(D$1,"성장단계","")&amp;"보스단계오프셋",ChapterTable!$S:$T,2,0))/ChapterTable!$S$23)))</f>
        <v>4</v>
      </c>
      <c r="E495" s="1">
        <f ca="1">IF(AND($A495=0,$B495=1),
    VLOOKUP(1,ChapterTable!$1:$1048576,MATCH("최종"&amp;SUBSTITUTE(SUBSTITUTE(E$1,"standard",""),"|Float",""),ChapterTable!$1:$1,0),0)*ChapterTable!$Q$17,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VLOOKUP($A495-ChapterTable!$Q$11,ChapterTable!$1:$1048576,MATCH("최종"&amp;SUBSTITUTE(SUBSTITUTE(E$1,"standard",""),"|Float",""),ChapterTable!$1:$1,0),0)*ChapterTable!$Q$14
    ),
  OFFSET(E495,-$B495+IF($L495,1,0),0)*
    (VLOOKUP(SUBSTITUTE(SUBSTITUTE(E$1,"standard",""),"|Float","")&amp;"인게임누적곱배수",ChapterTable!$S:$T,2,0)^C495
    +VLOOKUP(SUBSTITUTE(SUBSTITUTE(E$1,"standard",""),"|Float","")&amp;"인게임누적합배수",ChapterTable!$S:$T,2,0)*C495)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VLOOKUP(1,ChapterTable!$1:$1048576,MATCH("최종"&amp;SUBSTITUTE(SUBSTITUTE(F$1,"standard",""),"|Float",""),ChapterTable!$1:$1,0),0)*ChapterTable!$Q$17,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VLOOKUP($A495-ChapterTable!$Q$11,ChapterTable!$1:$1048576,MATCH("최종"&amp;SUBSTITUTE(SUBSTITUTE(F$1,"standard",""),"|Float",""),ChapterTable!$1:$1,0),0)*ChapterTable!$Q$14
    ),
  OFFSET(F495,-$B495+IF($L495,1,0),0)*
    (VLOOKUP(SUBSTITUTE(SUBSTITUTE(F$1,"standard",""),"|Float","")&amp;"인게임누적곱배수",ChapterTable!$S:$T,2,0)^D495
    +VLOOKUP(SUBSTITUTE(SUBSTITUTE(F$1,"standard",""),"|Float","")&amp;"인게임누적합배수",ChapterTable!$S:$T,2,0)*D495)
  )
  )
  )
)</f>
        <v>6919.8046875</v>
      </c>
      <c r="G495" t="s">
        <v>76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9.8000000000000007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IF(OR($L496=TRUE,$A496=0,MOD($A496,ChapterTable!$S$20)&lt;&gt;0),
MAX(0,INT(($B496+ChapterTable!$Q$26+VLOOKUP(SUBSTITUTE(C$1,"성장단계","")&amp;"단계오프셋",ChapterTable!$S:$T,2,0))/ChapterTable!$Q$23)),
MAX(0,INT(($B496+ChapterTable!$S$26+VLOOKUP(SUBSTITUTE(C$1,"성장단계","")&amp;"보스단계오프셋",ChapterTable!$S:$T,2,0))/ChapterTable!$S$23)))</f>
        <v>5</v>
      </c>
      <c r="D496">
        <f>IF(OR($L496=TRUE,$A496=0,MOD($A496,ChapterTable!$S$20)&lt;&gt;0),
MAX(0,INT(($B496+ChapterTable!$Q$26+VLOOKUP(SUBSTITUTE(D$1,"성장단계","")&amp;"단계오프셋",ChapterTable!$S:$T,2,0))/ChapterTable!$Q$23)),
MAX(0,INT(($B496+ChapterTable!$S$26+VLOOKUP(SUBSTITUTE(D$1,"성장단계","")&amp;"보스단계오프셋",ChapterTable!$S:$T,2,0))/ChapterTable!$S$23)))</f>
        <v>4</v>
      </c>
      <c r="E496" s="1">
        <f ca="1">IF(AND($A496=0,$B496=1),
    VLOOKUP(1,ChapterTable!$1:$1048576,MATCH("최종"&amp;SUBSTITUTE(SUBSTITUTE(E$1,"standard",""),"|Float",""),ChapterTable!$1:$1,0),0)*ChapterTable!$Q$17,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VLOOKUP($A496-ChapterTable!$Q$11,ChapterTable!$1:$1048576,MATCH("최종"&amp;SUBSTITUTE(SUBSTITUTE(E$1,"standard",""),"|Float",""),ChapterTable!$1:$1,0),0)*ChapterTable!$Q$14
    ),
  OFFSET(E496,-$B496+IF($L496,1,0),0)*
    (VLOOKUP(SUBSTITUTE(SUBSTITUTE(E$1,"standard",""),"|Float","")&amp;"인게임누적곱배수",ChapterTable!$S:$T,2,0)^C496
    +VLOOKUP(SUBSTITUTE(SUBSTITUTE(E$1,"standard",""),"|Float","")&amp;"인게임누적합배수",ChapterTable!$S:$T,2,0)*C496)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VLOOKUP(1,ChapterTable!$1:$1048576,MATCH("최종"&amp;SUBSTITUTE(SUBSTITUTE(F$1,"standard",""),"|Float",""),ChapterTable!$1:$1,0),0)*ChapterTable!$Q$17,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VLOOKUP($A496-ChapterTable!$Q$11,ChapterTable!$1:$1048576,MATCH("최종"&amp;SUBSTITUTE(SUBSTITUTE(F$1,"standard",""),"|Float",""),ChapterTable!$1:$1,0),0)*ChapterTable!$Q$14
    ),
  OFFSET(F496,-$B496+IF($L496,1,0),0)*
    (VLOOKUP(SUBSTITUTE(SUBSTITUTE(F$1,"standard",""),"|Float","")&amp;"인게임누적곱배수",ChapterTable!$S:$T,2,0)^D496
    +VLOOKUP(SUBSTITUTE(SUBSTITUTE(F$1,"standard",""),"|Float","")&amp;"인게임누적합배수",ChapterTable!$S:$T,2,0)*D496)
  )
  )
  )
)</f>
        <v>6919.8046875</v>
      </c>
      <c r="G496" t="s">
        <v>76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9.8000000000000007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IF(OR($L497=TRUE,$A497=0,MOD($A497,ChapterTable!$S$20)&lt;&gt;0),
MAX(0,INT(($B497+ChapterTable!$Q$26+VLOOKUP(SUBSTITUTE(C$1,"성장단계","")&amp;"단계오프셋",ChapterTable!$S:$T,2,0))/ChapterTable!$Q$23)),
MAX(0,INT(($B497+ChapterTable!$S$26+VLOOKUP(SUBSTITUTE(C$1,"성장단계","")&amp;"보스단계오프셋",ChapterTable!$S:$T,2,0))/ChapterTable!$S$23)))</f>
        <v>5</v>
      </c>
      <c r="D497">
        <f>IF(OR($L497=TRUE,$A497=0,MOD($A497,ChapterTable!$S$20)&lt;&gt;0),
MAX(0,INT(($B497+ChapterTable!$Q$26+VLOOKUP(SUBSTITUTE(D$1,"성장단계","")&amp;"단계오프셋",ChapterTable!$S:$T,2,0))/ChapterTable!$Q$23)),
MAX(0,INT(($B497+ChapterTable!$S$26+VLOOKUP(SUBSTITUTE(D$1,"성장단계","")&amp;"보스단계오프셋",ChapterTable!$S:$T,2,0))/ChapterTable!$S$23)))</f>
        <v>4</v>
      </c>
      <c r="E497" s="1">
        <f ca="1">IF(AND($A497=0,$B497=1),
    VLOOKUP(1,ChapterTable!$1:$1048576,MATCH("최종"&amp;SUBSTITUTE(SUBSTITUTE(E$1,"standard",""),"|Float",""),ChapterTable!$1:$1,0),0)*ChapterTable!$Q$17,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VLOOKUP($A497-ChapterTable!$Q$11,ChapterTable!$1:$1048576,MATCH("최종"&amp;SUBSTITUTE(SUBSTITUTE(E$1,"standard",""),"|Float",""),ChapterTable!$1:$1,0),0)*ChapterTable!$Q$14
    ),
  OFFSET(E497,-$B497+IF($L497,1,0),0)*
    (VLOOKUP(SUBSTITUTE(SUBSTITUTE(E$1,"standard",""),"|Float","")&amp;"인게임누적곱배수",ChapterTable!$S:$T,2,0)^C497
    +VLOOKUP(SUBSTITUTE(SUBSTITUTE(E$1,"standard",""),"|Float","")&amp;"인게임누적합배수",ChapterTable!$S:$T,2,0)*C497)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VLOOKUP(1,ChapterTable!$1:$1048576,MATCH("최종"&amp;SUBSTITUTE(SUBSTITUTE(F$1,"standard",""),"|Float",""),ChapterTable!$1:$1,0),0)*ChapterTable!$Q$17,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VLOOKUP($A497-ChapterTable!$Q$11,ChapterTable!$1:$1048576,MATCH("최종"&amp;SUBSTITUTE(SUBSTITUTE(F$1,"standard",""),"|Float",""),ChapterTable!$1:$1,0),0)*ChapterTable!$Q$14
    ),
  OFFSET(F497,-$B497+IF($L497,1,0),0)*
    (VLOOKUP(SUBSTITUTE(SUBSTITUTE(F$1,"standard",""),"|Float","")&amp;"인게임누적곱배수",ChapterTable!$S:$T,2,0)^D497
    +VLOOKUP(SUBSTITUTE(SUBSTITUTE(F$1,"standard",""),"|Float","")&amp;"인게임누적합배수",ChapterTable!$S:$T,2,0)*D497)
  )
  )
  )
)</f>
        <v>6919.8046875</v>
      </c>
      <c r="G497" t="s">
        <v>76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9.8000000000000007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IF(OR($L498=TRUE,$A498=0,MOD($A498,ChapterTable!$S$20)&lt;&gt;0),
MAX(0,INT(($B498+ChapterTable!$Q$26+VLOOKUP(SUBSTITUTE(C$1,"성장단계","")&amp;"단계오프셋",ChapterTable!$S:$T,2,0))/ChapterTable!$Q$23)),
MAX(0,INT(($B498+ChapterTable!$S$26+VLOOKUP(SUBSTITUTE(C$1,"성장단계","")&amp;"보스단계오프셋",ChapterTable!$S:$T,2,0))/ChapterTable!$S$23)))</f>
        <v>5</v>
      </c>
      <c r="D498">
        <f>IF(OR($L498=TRUE,$A498=0,MOD($A498,ChapterTable!$S$20)&lt;&gt;0),
MAX(0,INT(($B498+ChapterTable!$Q$26+VLOOKUP(SUBSTITUTE(D$1,"성장단계","")&amp;"단계오프셋",ChapterTable!$S:$T,2,0))/ChapterTable!$Q$23)),
MAX(0,INT(($B498+ChapterTable!$S$26+VLOOKUP(SUBSTITUTE(D$1,"성장단계","")&amp;"보스단계오프셋",ChapterTable!$S:$T,2,0))/ChapterTable!$S$23)))</f>
        <v>4</v>
      </c>
      <c r="E498" s="1">
        <f ca="1">IF(AND($A498=0,$B498=1),
    VLOOKUP(1,ChapterTable!$1:$1048576,MATCH("최종"&amp;SUBSTITUTE(SUBSTITUTE(E$1,"standard",""),"|Float",""),ChapterTable!$1:$1,0),0)*ChapterTable!$Q$17,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VLOOKUP($A498-ChapterTable!$Q$11,ChapterTable!$1:$1048576,MATCH("최종"&amp;SUBSTITUTE(SUBSTITUTE(E$1,"standard",""),"|Float",""),ChapterTable!$1:$1,0),0)*ChapterTable!$Q$14
    ),
  OFFSET(E498,-$B498+IF($L498,1,0),0)*
    (VLOOKUP(SUBSTITUTE(SUBSTITUTE(E$1,"standard",""),"|Float","")&amp;"인게임누적곱배수",ChapterTable!$S:$T,2,0)^C498
    +VLOOKUP(SUBSTITUTE(SUBSTITUTE(E$1,"standard",""),"|Float","")&amp;"인게임누적합배수",ChapterTable!$S:$T,2,0)*C498)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VLOOKUP(1,ChapterTable!$1:$1048576,MATCH("최종"&amp;SUBSTITUTE(SUBSTITUTE(F$1,"standard",""),"|Float",""),ChapterTable!$1:$1,0),0)*ChapterTable!$Q$17,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VLOOKUP($A498-ChapterTable!$Q$11,ChapterTable!$1:$1048576,MATCH("최종"&amp;SUBSTITUTE(SUBSTITUTE(F$1,"standard",""),"|Float",""),ChapterTable!$1:$1,0),0)*ChapterTable!$Q$14
    ),
  OFFSET(F498,-$B498+IF($L498,1,0),0)*
    (VLOOKUP(SUBSTITUTE(SUBSTITUTE(F$1,"standard",""),"|Float","")&amp;"인게임누적곱배수",ChapterTable!$S:$T,2,0)^D498
    +VLOOKUP(SUBSTITUTE(SUBSTITUTE(F$1,"standard",""),"|Float","")&amp;"인게임누적합배수",ChapterTable!$S:$T,2,0)*D498)
  )
  )
  )
)</f>
        <v>6919.8046875</v>
      </c>
      <c r="G498" t="s">
        <v>76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9.8000000000000007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IF(OR($L499=TRUE,$A499=0,MOD($A499,ChapterTable!$S$20)&lt;&gt;0),
MAX(0,INT(($B499+ChapterTable!$Q$26+VLOOKUP(SUBSTITUTE(C$1,"성장단계","")&amp;"단계오프셋",ChapterTable!$S:$T,2,0))/ChapterTable!$Q$23)),
MAX(0,INT(($B499+ChapterTable!$S$26+VLOOKUP(SUBSTITUTE(C$1,"성장단계","")&amp;"보스단계오프셋",ChapterTable!$S:$T,2,0))/ChapterTable!$S$23)))</f>
        <v>0</v>
      </c>
      <c r="D499">
        <f>IF(OR($L499=TRUE,$A499=0,MOD($A499,ChapterTable!$S$20)&lt;&gt;0),
MAX(0,INT(($B499+ChapterTable!$Q$26+VLOOKUP(SUBSTITUTE(D$1,"성장단계","")&amp;"단계오프셋",ChapterTable!$S:$T,2,0))/ChapterTable!$Q$23)),
MAX(0,INT(($B499+ChapterTable!$S$26+VLOOKUP(SUBSTITUTE(D$1,"성장단계","")&amp;"보스단계오프셋",ChapterTable!$S:$T,2,0))/ChapterTable!$S$23)))</f>
        <v>0</v>
      </c>
      <c r="E499" s="1">
        <f ca="1">IF(AND($A499=0,$B499=1),
    VLOOKUP(1,ChapterTable!$1:$1048576,MATCH("최종"&amp;SUBSTITUTE(SUBSTITUTE(E$1,"standard",""),"|Float",""),ChapterTable!$1:$1,0),0)*ChapterTable!$Q$17,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VLOOKUP($A499-ChapterTable!$Q$11,ChapterTable!$1:$1048576,MATCH("최종"&amp;SUBSTITUTE(SUBSTITUTE(E$1,"standard",""),"|Float",""),ChapterTable!$1:$1,0),0)*ChapterTable!$Q$14
    ),
  OFFSET(E499,-$B499+IF($L499,1,0),0)*
    (VLOOKUP(SUBSTITUTE(SUBSTITUTE(E$1,"standard",""),"|Float","")&amp;"인게임누적곱배수",ChapterTable!$S:$T,2,0)^C499
    +VLOOKUP(SUBSTITUTE(SUBSTITUTE(E$1,"standard",""),"|Float","")&amp;"인게임누적합배수",ChapterTable!$S:$T,2,0)*C499)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VLOOKUP(1,ChapterTable!$1:$1048576,MATCH("최종"&amp;SUBSTITUTE(SUBSTITUTE(F$1,"standard",""),"|Float",""),ChapterTable!$1:$1,0),0)*ChapterTable!$Q$17,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VLOOKUP($A499-ChapterTable!$Q$11,ChapterTable!$1:$1048576,MATCH("최종"&amp;SUBSTITUTE(SUBSTITUTE(F$1,"standard",""),"|Float",""),ChapterTable!$1:$1,0),0)*ChapterTable!$Q$14
    ),
  OFFSET(F499,-$B499+IF($L499,1,0),0)*
    (VLOOKUP(SUBSTITUTE(SUBSTITUTE(F$1,"standard",""),"|Float","")&amp;"인게임누적곱배수",ChapterTable!$S:$T,2,0)^D499
    +VLOOKUP(SUBSTITUTE(SUBSTITUTE(F$1,"standard",""),"|Float","")&amp;"인게임누적합배수",ChapterTable!$S:$T,2,0)*D499)
  )
  )
  )
)</f>
        <v>5766.50390625</v>
      </c>
      <c r="G499" t="s">
        <v>76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9.8000000000000007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IF(OR($L500=TRUE,$A500=0,MOD($A500,ChapterTable!$S$20)&lt;&gt;0),
MAX(0,INT(($B500+ChapterTable!$Q$26+VLOOKUP(SUBSTITUTE(C$1,"성장단계","")&amp;"단계오프셋",ChapterTable!$S:$T,2,0))/ChapterTable!$Q$23)),
MAX(0,INT(($B500+ChapterTable!$S$26+VLOOKUP(SUBSTITUTE(C$1,"성장단계","")&amp;"보스단계오프셋",ChapterTable!$S:$T,2,0))/ChapterTable!$S$23)))</f>
        <v>0</v>
      </c>
      <c r="D500">
        <f>IF(OR($L500=TRUE,$A500=0,MOD($A500,ChapterTable!$S$20)&lt;&gt;0),
MAX(0,INT(($B500+ChapterTable!$Q$26+VLOOKUP(SUBSTITUTE(D$1,"성장단계","")&amp;"단계오프셋",ChapterTable!$S:$T,2,0))/ChapterTable!$Q$23)),
MAX(0,INT(($B500+ChapterTable!$S$26+VLOOKUP(SUBSTITUTE(D$1,"성장단계","")&amp;"보스단계오프셋",ChapterTable!$S:$T,2,0))/ChapterTable!$S$23)))</f>
        <v>0</v>
      </c>
      <c r="E500" s="1">
        <f ca="1">IF(AND($A500=0,$B500=1),
    VLOOKUP(1,ChapterTable!$1:$1048576,MATCH("최종"&amp;SUBSTITUTE(SUBSTITUTE(E$1,"standard",""),"|Float",""),ChapterTable!$1:$1,0),0)*ChapterTable!$Q$17,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VLOOKUP($A500-ChapterTable!$Q$11,ChapterTable!$1:$1048576,MATCH("최종"&amp;SUBSTITUTE(SUBSTITUTE(E$1,"standard",""),"|Float",""),ChapterTable!$1:$1,0),0)*ChapterTable!$Q$14
    ),
  OFFSET(E500,-$B500+IF($L500,1,0),0)*
    (VLOOKUP(SUBSTITUTE(SUBSTITUTE(E$1,"standard",""),"|Float","")&amp;"인게임누적곱배수",ChapterTable!$S:$T,2,0)^C500
    +VLOOKUP(SUBSTITUTE(SUBSTITUTE(E$1,"standard",""),"|Float","")&amp;"인게임누적합배수",ChapterTable!$S:$T,2,0)*C500)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VLOOKUP(1,ChapterTable!$1:$1048576,MATCH("최종"&amp;SUBSTITUTE(SUBSTITUTE(F$1,"standard",""),"|Float",""),ChapterTable!$1:$1,0),0)*ChapterTable!$Q$17,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VLOOKUP($A500-ChapterTable!$Q$11,ChapterTable!$1:$1048576,MATCH("최종"&amp;SUBSTITUTE(SUBSTITUTE(F$1,"standard",""),"|Float",""),ChapterTable!$1:$1,0),0)*ChapterTable!$Q$14
    ),
  OFFSET(F500,-$B500+IF($L500,1,0),0)*
    (VLOOKUP(SUBSTITUTE(SUBSTITUTE(F$1,"standard",""),"|Float","")&amp;"인게임누적곱배수",ChapterTable!$S:$T,2,0)^D500
    +VLOOKUP(SUBSTITUTE(SUBSTITUTE(F$1,"standard",""),"|Float","")&amp;"인게임누적합배수",ChapterTable!$S:$T,2,0)*D500)
  )
  )
  )
)</f>
        <v>5766.50390625</v>
      </c>
      <c r="G500" t="s">
        <v>76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9.8000000000000007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IF(OR($L501=TRUE,$A501=0,MOD($A501,ChapterTable!$S$20)&lt;&gt;0),
MAX(0,INT(($B501+ChapterTable!$Q$26+VLOOKUP(SUBSTITUTE(C$1,"성장단계","")&amp;"단계오프셋",ChapterTable!$S:$T,2,0))/ChapterTable!$Q$23)),
MAX(0,INT(($B501+ChapterTable!$S$26+VLOOKUP(SUBSTITUTE(C$1,"성장단계","")&amp;"보스단계오프셋",ChapterTable!$S:$T,2,0))/ChapterTable!$S$23)))</f>
        <v>0</v>
      </c>
      <c r="D501">
        <f>IF(OR($L501=TRUE,$A501=0,MOD($A501,ChapterTable!$S$20)&lt;&gt;0),
MAX(0,INT(($B501+ChapterTable!$Q$26+VLOOKUP(SUBSTITUTE(D$1,"성장단계","")&amp;"단계오프셋",ChapterTable!$S:$T,2,0))/ChapterTable!$Q$23)),
MAX(0,INT(($B501+ChapterTable!$S$26+VLOOKUP(SUBSTITUTE(D$1,"성장단계","")&amp;"보스단계오프셋",ChapterTable!$S:$T,2,0))/ChapterTable!$S$23)))</f>
        <v>0</v>
      </c>
      <c r="E501" s="1">
        <f ca="1">IF(AND($A501=0,$B501=1),
    VLOOKUP(1,ChapterTable!$1:$1048576,MATCH("최종"&amp;SUBSTITUTE(SUBSTITUTE(E$1,"standard",""),"|Float",""),ChapterTable!$1:$1,0),0)*ChapterTable!$Q$17,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VLOOKUP($A501-ChapterTable!$Q$11,ChapterTable!$1:$1048576,MATCH("최종"&amp;SUBSTITUTE(SUBSTITUTE(E$1,"standard",""),"|Float",""),ChapterTable!$1:$1,0),0)*ChapterTable!$Q$14
    ),
  OFFSET(E501,-$B501+IF($L501,1,0),0)*
    (VLOOKUP(SUBSTITUTE(SUBSTITUTE(E$1,"standard",""),"|Float","")&amp;"인게임누적곱배수",ChapterTable!$S:$T,2,0)^C501
    +VLOOKUP(SUBSTITUTE(SUBSTITUTE(E$1,"standard",""),"|Float","")&amp;"인게임누적합배수",ChapterTable!$S:$T,2,0)*C501)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VLOOKUP(1,ChapterTable!$1:$1048576,MATCH("최종"&amp;SUBSTITUTE(SUBSTITUTE(F$1,"standard",""),"|Float",""),ChapterTable!$1:$1,0),0)*ChapterTable!$Q$17,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VLOOKUP($A501-ChapterTable!$Q$11,ChapterTable!$1:$1048576,MATCH("최종"&amp;SUBSTITUTE(SUBSTITUTE(F$1,"standard",""),"|Float",""),ChapterTable!$1:$1,0),0)*ChapterTable!$Q$14
    ),
  OFFSET(F501,-$B501+IF($L501,1,0),0)*
    (VLOOKUP(SUBSTITUTE(SUBSTITUTE(F$1,"standard",""),"|Float","")&amp;"인게임누적곱배수",ChapterTable!$S:$T,2,0)^D501
    +VLOOKUP(SUBSTITUTE(SUBSTITUTE(F$1,"standard",""),"|Float","")&amp;"인게임누적합배수",ChapterTable!$S:$T,2,0)*D501)
  )
  )
  )
)</f>
        <v>5766.50390625</v>
      </c>
      <c r="G501" t="s">
        <v>76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9.8000000000000007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IF(OR($L502=TRUE,$A502=0,MOD($A502,ChapterTable!$S$20)&lt;&gt;0),
MAX(0,INT(($B502+ChapterTable!$Q$26+VLOOKUP(SUBSTITUTE(C$1,"성장단계","")&amp;"단계오프셋",ChapterTable!$S:$T,2,0))/ChapterTable!$Q$23)),
MAX(0,INT(($B502+ChapterTable!$S$26+VLOOKUP(SUBSTITUTE(C$1,"성장단계","")&amp;"보스단계오프셋",ChapterTable!$S:$T,2,0))/ChapterTable!$S$23)))</f>
        <v>0</v>
      </c>
      <c r="D502">
        <f>IF(OR($L502=TRUE,$A502=0,MOD($A502,ChapterTable!$S$20)&lt;&gt;0),
MAX(0,INT(($B502+ChapterTable!$Q$26+VLOOKUP(SUBSTITUTE(D$1,"성장단계","")&amp;"단계오프셋",ChapterTable!$S:$T,2,0))/ChapterTable!$Q$23)),
MAX(0,INT(($B502+ChapterTable!$S$26+VLOOKUP(SUBSTITUTE(D$1,"성장단계","")&amp;"보스단계오프셋",ChapterTable!$S:$T,2,0))/ChapterTable!$S$23)))</f>
        <v>0</v>
      </c>
      <c r="E502" s="1">
        <f ca="1">IF(AND($A502=0,$B502=1),
    VLOOKUP(1,ChapterTable!$1:$1048576,MATCH("최종"&amp;SUBSTITUTE(SUBSTITUTE(E$1,"standard",""),"|Float",""),ChapterTable!$1:$1,0),0)*ChapterTable!$Q$17,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VLOOKUP($A502-ChapterTable!$Q$11,ChapterTable!$1:$1048576,MATCH("최종"&amp;SUBSTITUTE(SUBSTITUTE(E$1,"standard",""),"|Float",""),ChapterTable!$1:$1,0),0)*ChapterTable!$Q$14
    ),
  OFFSET(E502,-$B502+IF($L502,1,0),0)*
    (VLOOKUP(SUBSTITUTE(SUBSTITUTE(E$1,"standard",""),"|Float","")&amp;"인게임누적곱배수",ChapterTable!$S:$T,2,0)^C502
    +VLOOKUP(SUBSTITUTE(SUBSTITUTE(E$1,"standard",""),"|Float","")&amp;"인게임누적합배수",ChapterTable!$S:$T,2,0)*C502)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VLOOKUP(1,ChapterTable!$1:$1048576,MATCH("최종"&amp;SUBSTITUTE(SUBSTITUTE(F$1,"standard",""),"|Float",""),ChapterTable!$1:$1,0),0)*ChapterTable!$Q$17,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VLOOKUP($A502-ChapterTable!$Q$11,ChapterTable!$1:$1048576,MATCH("최종"&amp;SUBSTITUTE(SUBSTITUTE(F$1,"standard",""),"|Float",""),ChapterTable!$1:$1,0),0)*ChapterTable!$Q$14
    ),
  OFFSET(F502,-$B502+IF($L502,1,0),0)*
    (VLOOKUP(SUBSTITUTE(SUBSTITUTE(F$1,"standard",""),"|Float","")&amp;"인게임누적곱배수",ChapterTable!$S:$T,2,0)^D502
    +VLOOKUP(SUBSTITUTE(SUBSTITUTE(F$1,"standard",""),"|Float","")&amp;"인게임누적합배수",ChapterTable!$S:$T,2,0)*D502)
  )
  )
  )
)</f>
        <v>5766.50390625</v>
      </c>
      <c r="G502" t="s">
        <v>76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9.8000000000000007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IF(OR($L503=TRUE,$A503=0,MOD($A503,ChapterTable!$S$20)&lt;&gt;0),
MAX(0,INT(($B503+ChapterTable!$Q$26+VLOOKUP(SUBSTITUTE(C$1,"성장단계","")&amp;"단계오프셋",ChapterTable!$S:$T,2,0))/ChapterTable!$Q$23)),
MAX(0,INT(($B503+ChapterTable!$S$26+VLOOKUP(SUBSTITUTE(C$1,"성장단계","")&amp;"보스단계오프셋",ChapterTable!$S:$T,2,0))/ChapterTable!$S$23)))</f>
        <v>0</v>
      </c>
      <c r="D503">
        <f>IF(OR($L503=TRUE,$A503=0,MOD($A503,ChapterTable!$S$20)&lt;&gt;0),
MAX(0,INT(($B503+ChapterTable!$Q$26+VLOOKUP(SUBSTITUTE(D$1,"성장단계","")&amp;"단계오프셋",ChapterTable!$S:$T,2,0))/ChapterTable!$Q$23)),
MAX(0,INT(($B503+ChapterTable!$S$26+VLOOKUP(SUBSTITUTE(D$1,"성장단계","")&amp;"보스단계오프셋",ChapterTable!$S:$T,2,0))/ChapterTable!$S$23)))</f>
        <v>0</v>
      </c>
      <c r="E503" s="1">
        <f ca="1">IF(AND($A503=0,$B503=1),
    VLOOKUP(1,ChapterTable!$1:$1048576,MATCH("최종"&amp;SUBSTITUTE(SUBSTITUTE(E$1,"standard",""),"|Float",""),ChapterTable!$1:$1,0),0)*ChapterTable!$Q$17,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VLOOKUP($A503-ChapterTable!$Q$11,ChapterTable!$1:$1048576,MATCH("최종"&amp;SUBSTITUTE(SUBSTITUTE(E$1,"standard",""),"|Float",""),ChapterTable!$1:$1,0),0)*ChapterTable!$Q$14
    ),
  OFFSET(E503,-$B503+IF($L503,1,0),0)*
    (VLOOKUP(SUBSTITUTE(SUBSTITUTE(E$1,"standard",""),"|Float","")&amp;"인게임누적곱배수",ChapterTable!$S:$T,2,0)^C503
    +VLOOKUP(SUBSTITUTE(SUBSTITUTE(E$1,"standard",""),"|Float","")&amp;"인게임누적합배수",ChapterTable!$S:$T,2,0)*C503)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VLOOKUP(1,ChapterTable!$1:$1048576,MATCH("최종"&amp;SUBSTITUTE(SUBSTITUTE(F$1,"standard",""),"|Float",""),ChapterTable!$1:$1,0),0)*ChapterTable!$Q$17,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VLOOKUP($A503-ChapterTable!$Q$11,ChapterTable!$1:$1048576,MATCH("최종"&amp;SUBSTITUTE(SUBSTITUTE(F$1,"standard",""),"|Float",""),ChapterTable!$1:$1,0),0)*ChapterTable!$Q$14
    ),
  OFFSET(F503,-$B503+IF($L503,1,0),0)*
    (VLOOKUP(SUBSTITUTE(SUBSTITUTE(F$1,"standard",""),"|Float","")&amp;"인게임누적곱배수",ChapterTable!$S:$T,2,0)^D503
    +VLOOKUP(SUBSTITUTE(SUBSTITUTE(F$1,"standard",""),"|Float","")&amp;"인게임누적합배수",ChapterTable!$S:$T,2,0)*D503)
  )
  )
  )
)</f>
        <v>5766.50390625</v>
      </c>
      <c r="G503" t="s">
        <v>76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9.8000000000000007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IF(OR($L504=TRUE,$A504=0,MOD($A504,ChapterTable!$S$20)&lt;&gt;0),
MAX(0,INT(($B504+ChapterTable!$Q$26+VLOOKUP(SUBSTITUTE(C$1,"성장단계","")&amp;"단계오프셋",ChapterTable!$S:$T,2,0))/ChapterTable!$Q$23)),
MAX(0,INT(($B504+ChapterTable!$S$26+VLOOKUP(SUBSTITUTE(C$1,"성장단계","")&amp;"보스단계오프셋",ChapterTable!$S:$T,2,0))/ChapterTable!$S$23)))</f>
        <v>0</v>
      </c>
      <c r="D504">
        <f>IF(OR($L504=TRUE,$A504=0,MOD($A504,ChapterTable!$S$20)&lt;&gt;0),
MAX(0,INT(($B504+ChapterTable!$Q$26+VLOOKUP(SUBSTITUTE(D$1,"성장단계","")&amp;"단계오프셋",ChapterTable!$S:$T,2,0))/ChapterTable!$Q$23)),
MAX(0,INT(($B504+ChapterTable!$S$26+VLOOKUP(SUBSTITUTE(D$1,"성장단계","")&amp;"보스단계오프셋",ChapterTable!$S:$T,2,0))/ChapterTable!$S$23)))</f>
        <v>0</v>
      </c>
      <c r="E504" s="1">
        <f ca="1">IF(AND($A504=0,$B504=1),
    VLOOKUP(1,ChapterTable!$1:$1048576,MATCH("최종"&amp;SUBSTITUTE(SUBSTITUTE(E$1,"standard",""),"|Float",""),ChapterTable!$1:$1,0),0)*ChapterTable!$Q$17,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VLOOKUP($A504-ChapterTable!$Q$11,ChapterTable!$1:$1048576,MATCH("최종"&amp;SUBSTITUTE(SUBSTITUTE(E$1,"standard",""),"|Float",""),ChapterTable!$1:$1,0),0)*ChapterTable!$Q$14
    ),
  OFFSET(E504,-$B504+IF($L504,1,0),0)*
    (VLOOKUP(SUBSTITUTE(SUBSTITUTE(E$1,"standard",""),"|Float","")&amp;"인게임누적곱배수",ChapterTable!$S:$T,2,0)^C504
    +VLOOKUP(SUBSTITUTE(SUBSTITUTE(E$1,"standard",""),"|Float","")&amp;"인게임누적합배수",ChapterTable!$S:$T,2,0)*C504)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VLOOKUP(1,ChapterTable!$1:$1048576,MATCH("최종"&amp;SUBSTITUTE(SUBSTITUTE(F$1,"standard",""),"|Float",""),ChapterTable!$1:$1,0),0)*ChapterTable!$Q$17,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VLOOKUP($A504-ChapterTable!$Q$11,ChapterTable!$1:$1048576,MATCH("최종"&amp;SUBSTITUTE(SUBSTITUTE(F$1,"standard",""),"|Float",""),ChapterTable!$1:$1,0),0)*ChapterTable!$Q$14
    ),
  OFFSET(F504,-$B504+IF($L504,1,0),0)*
    (VLOOKUP(SUBSTITUTE(SUBSTITUTE(F$1,"standard",""),"|Float","")&amp;"인게임누적곱배수",ChapterTable!$S:$T,2,0)^D504
    +VLOOKUP(SUBSTITUTE(SUBSTITUTE(F$1,"standard",""),"|Float","")&amp;"인게임누적합배수",ChapterTable!$S:$T,2,0)*D504)
  )
  )
  )
)</f>
        <v>5766.50390625</v>
      </c>
      <c r="G504" t="s">
        <v>76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9.8000000000000007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IF(OR($L505=TRUE,$A505=0,MOD($A505,ChapterTable!$S$20)&lt;&gt;0),
MAX(0,INT(($B505+ChapterTable!$Q$26+VLOOKUP(SUBSTITUTE(C$1,"성장단계","")&amp;"단계오프셋",ChapterTable!$S:$T,2,0))/ChapterTable!$Q$23)),
MAX(0,INT(($B505+ChapterTable!$S$26+VLOOKUP(SUBSTITUTE(C$1,"성장단계","")&amp;"보스단계오프셋",ChapterTable!$S:$T,2,0))/ChapterTable!$S$23)))</f>
        <v>1</v>
      </c>
      <c r="D505">
        <f>IF(OR($L505=TRUE,$A505=0,MOD($A505,ChapterTable!$S$20)&lt;&gt;0),
MAX(0,INT(($B505+ChapterTable!$Q$26+VLOOKUP(SUBSTITUTE(D$1,"성장단계","")&amp;"단계오프셋",ChapterTable!$S:$T,2,0))/ChapterTable!$Q$23)),
MAX(0,INT(($B505+ChapterTable!$S$26+VLOOKUP(SUBSTITUTE(D$1,"성장단계","")&amp;"보스단계오프셋",ChapterTable!$S:$T,2,0))/ChapterTable!$S$23)))</f>
        <v>0</v>
      </c>
      <c r="E505" s="1">
        <f ca="1">IF(AND($A505=0,$B505=1),
    VLOOKUP(1,ChapterTable!$1:$1048576,MATCH("최종"&amp;SUBSTITUTE(SUBSTITUTE(E$1,"standard",""),"|Float",""),ChapterTable!$1:$1,0),0)*ChapterTable!$Q$17,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VLOOKUP($A505-ChapterTable!$Q$11,ChapterTable!$1:$1048576,MATCH("최종"&amp;SUBSTITUTE(SUBSTITUTE(E$1,"standard",""),"|Float",""),ChapterTable!$1:$1,0),0)*ChapterTable!$Q$14
    ),
  OFFSET(E505,-$B505+IF($L505,1,0),0)*
    (VLOOKUP(SUBSTITUTE(SUBSTITUTE(E$1,"standard",""),"|Float","")&amp;"인게임누적곱배수",ChapterTable!$S:$T,2,0)^C505
    +VLOOKUP(SUBSTITUTE(SUBSTITUTE(E$1,"standard",""),"|Float","")&amp;"인게임누적합배수",ChapterTable!$S:$T,2,0)*C505)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VLOOKUP(1,ChapterTable!$1:$1048576,MATCH("최종"&amp;SUBSTITUTE(SUBSTITUTE(F$1,"standard",""),"|Float",""),ChapterTable!$1:$1,0),0)*ChapterTable!$Q$17,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VLOOKUP($A505-ChapterTable!$Q$11,ChapterTable!$1:$1048576,MATCH("최종"&amp;SUBSTITUTE(SUBSTITUTE(F$1,"standard",""),"|Float",""),ChapterTable!$1:$1,0),0)*ChapterTable!$Q$14
    ),
  OFFSET(F505,-$B505+IF($L505,1,0),0)*
    (VLOOKUP(SUBSTITUTE(SUBSTITUTE(F$1,"standard",""),"|Float","")&amp;"인게임누적곱배수",ChapterTable!$S:$T,2,0)^D505
    +VLOOKUP(SUBSTITUTE(SUBSTITUTE(F$1,"standard",""),"|Float","")&amp;"인게임누적합배수",ChapterTable!$S:$T,2,0)*D505)
  )
  )
  )
)</f>
        <v>5766.50390625</v>
      </c>
      <c r="G505" t="s">
        <v>76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9.8000000000000007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IF(OR($L506=TRUE,$A506=0,MOD($A506,ChapterTable!$S$20)&lt;&gt;0),
MAX(0,INT(($B506+ChapterTable!$Q$26+VLOOKUP(SUBSTITUTE(C$1,"성장단계","")&amp;"단계오프셋",ChapterTable!$S:$T,2,0))/ChapterTable!$Q$23)),
MAX(0,INT(($B506+ChapterTable!$S$26+VLOOKUP(SUBSTITUTE(C$1,"성장단계","")&amp;"보스단계오프셋",ChapterTable!$S:$T,2,0))/ChapterTable!$S$23)))</f>
        <v>1</v>
      </c>
      <c r="D506">
        <f>IF(OR($L506=TRUE,$A506=0,MOD($A506,ChapterTable!$S$20)&lt;&gt;0),
MAX(0,INT(($B506+ChapterTable!$Q$26+VLOOKUP(SUBSTITUTE(D$1,"성장단계","")&amp;"단계오프셋",ChapterTable!$S:$T,2,0))/ChapterTable!$Q$23)),
MAX(0,INT(($B506+ChapterTable!$S$26+VLOOKUP(SUBSTITUTE(D$1,"성장단계","")&amp;"보스단계오프셋",ChapterTable!$S:$T,2,0))/ChapterTable!$S$23)))</f>
        <v>0</v>
      </c>
      <c r="E506" s="1">
        <f ca="1">IF(AND($A506=0,$B506=1),
    VLOOKUP(1,ChapterTable!$1:$1048576,MATCH("최종"&amp;SUBSTITUTE(SUBSTITUTE(E$1,"standard",""),"|Float",""),ChapterTable!$1:$1,0),0)*ChapterTable!$Q$17,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VLOOKUP($A506-ChapterTable!$Q$11,ChapterTable!$1:$1048576,MATCH("최종"&amp;SUBSTITUTE(SUBSTITUTE(E$1,"standard",""),"|Float",""),ChapterTable!$1:$1,0),0)*ChapterTable!$Q$14
    ),
  OFFSET(E506,-$B506+IF($L506,1,0),0)*
    (VLOOKUP(SUBSTITUTE(SUBSTITUTE(E$1,"standard",""),"|Float","")&amp;"인게임누적곱배수",ChapterTable!$S:$T,2,0)^C506
    +VLOOKUP(SUBSTITUTE(SUBSTITUTE(E$1,"standard",""),"|Float","")&amp;"인게임누적합배수",ChapterTable!$S:$T,2,0)*C506)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VLOOKUP(1,ChapterTable!$1:$1048576,MATCH("최종"&amp;SUBSTITUTE(SUBSTITUTE(F$1,"standard",""),"|Float",""),ChapterTable!$1:$1,0),0)*ChapterTable!$Q$17,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VLOOKUP($A506-ChapterTable!$Q$11,ChapterTable!$1:$1048576,MATCH("최종"&amp;SUBSTITUTE(SUBSTITUTE(F$1,"standard",""),"|Float",""),ChapterTable!$1:$1,0),0)*ChapterTable!$Q$14
    ),
  OFFSET(F506,-$B506+IF($L506,1,0),0)*
    (VLOOKUP(SUBSTITUTE(SUBSTITUTE(F$1,"standard",""),"|Float","")&amp;"인게임누적곱배수",ChapterTable!$S:$T,2,0)^D506
    +VLOOKUP(SUBSTITUTE(SUBSTITUTE(F$1,"standard",""),"|Float","")&amp;"인게임누적합배수",ChapterTable!$S:$T,2,0)*D506)
  )
  )
  )
)</f>
        <v>5766.50390625</v>
      </c>
      <c r="G506" t="s">
        <v>76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9.8000000000000007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IF(OR($L507=TRUE,$A507=0,MOD($A507,ChapterTable!$S$20)&lt;&gt;0),
MAX(0,INT(($B507+ChapterTable!$Q$26+VLOOKUP(SUBSTITUTE(C$1,"성장단계","")&amp;"단계오프셋",ChapterTable!$S:$T,2,0))/ChapterTable!$Q$23)),
MAX(0,INT(($B507+ChapterTable!$S$26+VLOOKUP(SUBSTITUTE(C$1,"성장단계","")&amp;"보스단계오프셋",ChapterTable!$S:$T,2,0))/ChapterTable!$S$23)))</f>
        <v>1</v>
      </c>
      <c r="D507">
        <f>IF(OR($L507=TRUE,$A507=0,MOD($A507,ChapterTable!$S$20)&lt;&gt;0),
MAX(0,INT(($B507+ChapterTable!$Q$26+VLOOKUP(SUBSTITUTE(D$1,"성장단계","")&amp;"단계오프셋",ChapterTable!$S:$T,2,0))/ChapterTable!$Q$23)),
MAX(0,INT(($B507+ChapterTable!$S$26+VLOOKUP(SUBSTITUTE(D$1,"성장단계","")&amp;"보스단계오프셋",ChapterTable!$S:$T,2,0))/ChapterTable!$S$23)))</f>
        <v>0</v>
      </c>
      <c r="E507" s="1">
        <f ca="1">IF(AND($A507=0,$B507=1),
    VLOOKUP(1,ChapterTable!$1:$1048576,MATCH("최종"&amp;SUBSTITUTE(SUBSTITUTE(E$1,"standard",""),"|Float",""),ChapterTable!$1:$1,0),0)*ChapterTable!$Q$17,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VLOOKUP($A507-ChapterTable!$Q$11,ChapterTable!$1:$1048576,MATCH("최종"&amp;SUBSTITUTE(SUBSTITUTE(E$1,"standard",""),"|Float",""),ChapterTable!$1:$1,0),0)*ChapterTable!$Q$14
    ),
  OFFSET(E507,-$B507+IF($L507,1,0),0)*
    (VLOOKUP(SUBSTITUTE(SUBSTITUTE(E$1,"standard",""),"|Float","")&amp;"인게임누적곱배수",ChapterTable!$S:$T,2,0)^C507
    +VLOOKUP(SUBSTITUTE(SUBSTITUTE(E$1,"standard",""),"|Float","")&amp;"인게임누적합배수",ChapterTable!$S:$T,2,0)*C507)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VLOOKUP(1,ChapterTable!$1:$1048576,MATCH("최종"&amp;SUBSTITUTE(SUBSTITUTE(F$1,"standard",""),"|Float",""),ChapterTable!$1:$1,0),0)*ChapterTable!$Q$17,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VLOOKUP($A507-ChapterTable!$Q$11,ChapterTable!$1:$1048576,MATCH("최종"&amp;SUBSTITUTE(SUBSTITUTE(F$1,"standard",""),"|Float",""),ChapterTable!$1:$1,0),0)*ChapterTable!$Q$14
    ),
  OFFSET(F507,-$B507+IF($L507,1,0),0)*
    (VLOOKUP(SUBSTITUTE(SUBSTITUTE(F$1,"standard",""),"|Float","")&amp;"인게임누적곱배수",ChapterTable!$S:$T,2,0)^D507
    +VLOOKUP(SUBSTITUTE(SUBSTITUTE(F$1,"standard",""),"|Float","")&amp;"인게임누적합배수",ChapterTable!$S:$T,2,0)*D507)
  )
  )
  )
)</f>
        <v>5766.50390625</v>
      </c>
      <c r="G507" t="s">
        <v>76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9.8000000000000007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IF(OR($L508=TRUE,$A508=0,MOD($A508,ChapterTable!$S$20)&lt;&gt;0),
MAX(0,INT(($B508+ChapterTable!$Q$26+VLOOKUP(SUBSTITUTE(C$1,"성장단계","")&amp;"단계오프셋",ChapterTable!$S:$T,2,0))/ChapterTable!$Q$23)),
MAX(0,INT(($B508+ChapterTable!$S$26+VLOOKUP(SUBSTITUTE(C$1,"성장단계","")&amp;"보스단계오프셋",ChapterTable!$S:$T,2,0))/ChapterTable!$S$23)))</f>
        <v>1</v>
      </c>
      <c r="D508">
        <f>IF(OR($L508=TRUE,$A508=0,MOD($A508,ChapterTable!$S$20)&lt;&gt;0),
MAX(0,INT(($B508+ChapterTable!$Q$26+VLOOKUP(SUBSTITUTE(D$1,"성장단계","")&amp;"단계오프셋",ChapterTable!$S:$T,2,0))/ChapterTable!$Q$23)),
MAX(0,INT(($B508+ChapterTable!$S$26+VLOOKUP(SUBSTITUTE(D$1,"성장단계","")&amp;"보스단계오프셋",ChapterTable!$S:$T,2,0))/ChapterTable!$S$23)))</f>
        <v>0</v>
      </c>
      <c r="E508" s="1">
        <f ca="1">IF(AND($A508=0,$B508=1),
    VLOOKUP(1,ChapterTable!$1:$1048576,MATCH("최종"&amp;SUBSTITUTE(SUBSTITUTE(E$1,"standard",""),"|Float",""),ChapterTable!$1:$1,0),0)*ChapterTable!$Q$17,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VLOOKUP($A508-ChapterTable!$Q$11,ChapterTable!$1:$1048576,MATCH("최종"&amp;SUBSTITUTE(SUBSTITUTE(E$1,"standard",""),"|Float",""),ChapterTable!$1:$1,0),0)*ChapterTable!$Q$14
    ),
  OFFSET(E508,-$B508+IF($L508,1,0),0)*
    (VLOOKUP(SUBSTITUTE(SUBSTITUTE(E$1,"standard",""),"|Float","")&amp;"인게임누적곱배수",ChapterTable!$S:$T,2,0)^C508
    +VLOOKUP(SUBSTITUTE(SUBSTITUTE(E$1,"standard",""),"|Float","")&amp;"인게임누적합배수",ChapterTable!$S:$T,2,0)*C508)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VLOOKUP(1,ChapterTable!$1:$1048576,MATCH("최종"&amp;SUBSTITUTE(SUBSTITUTE(F$1,"standard",""),"|Float",""),ChapterTable!$1:$1,0),0)*ChapterTable!$Q$17,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VLOOKUP($A508-ChapterTable!$Q$11,ChapterTable!$1:$1048576,MATCH("최종"&amp;SUBSTITUTE(SUBSTITUTE(F$1,"standard",""),"|Float",""),ChapterTable!$1:$1,0),0)*ChapterTable!$Q$14
    ),
  OFFSET(F508,-$B508+IF($L508,1,0),0)*
    (VLOOKUP(SUBSTITUTE(SUBSTITUTE(F$1,"standard",""),"|Float","")&amp;"인게임누적곱배수",ChapterTable!$S:$T,2,0)^D508
    +VLOOKUP(SUBSTITUTE(SUBSTITUTE(F$1,"standard",""),"|Float","")&amp;"인게임누적합배수",ChapterTable!$S:$T,2,0)*D508)
  )
  )
  )
)</f>
        <v>5766.50390625</v>
      </c>
      <c r="G508" t="s">
        <v>76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9.8000000000000007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IF(OR($L509=TRUE,$A509=0,MOD($A509,ChapterTable!$S$20)&lt;&gt;0),
MAX(0,INT(($B509+ChapterTable!$Q$26+VLOOKUP(SUBSTITUTE(C$1,"성장단계","")&amp;"단계오프셋",ChapterTable!$S:$T,2,0))/ChapterTable!$Q$23)),
MAX(0,INT(($B509+ChapterTable!$S$26+VLOOKUP(SUBSTITUTE(C$1,"성장단계","")&amp;"보스단계오프셋",ChapterTable!$S:$T,2,0))/ChapterTable!$S$23)))</f>
        <v>1</v>
      </c>
      <c r="D509">
        <f>IF(OR($L509=TRUE,$A509=0,MOD($A509,ChapterTable!$S$20)&lt;&gt;0),
MAX(0,INT(($B509+ChapterTable!$Q$26+VLOOKUP(SUBSTITUTE(D$1,"성장단계","")&amp;"단계오프셋",ChapterTable!$S:$T,2,0))/ChapterTable!$Q$23)),
MAX(0,INT(($B509+ChapterTable!$S$26+VLOOKUP(SUBSTITUTE(D$1,"성장단계","")&amp;"보스단계오프셋",ChapterTable!$S:$T,2,0))/ChapterTable!$S$23)))</f>
        <v>0</v>
      </c>
      <c r="E509" s="1">
        <f ca="1">IF(AND($A509=0,$B509=1),
    VLOOKUP(1,ChapterTable!$1:$1048576,MATCH("최종"&amp;SUBSTITUTE(SUBSTITUTE(E$1,"standard",""),"|Float",""),ChapterTable!$1:$1,0),0)*ChapterTable!$Q$17,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VLOOKUP($A509-ChapterTable!$Q$11,ChapterTable!$1:$1048576,MATCH("최종"&amp;SUBSTITUTE(SUBSTITUTE(E$1,"standard",""),"|Float",""),ChapterTable!$1:$1,0),0)*ChapterTable!$Q$14
    ),
  OFFSET(E509,-$B509+IF($L509,1,0),0)*
    (VLOOKUP(SUBSTITUTE(SUBSTITUTE(E$1,"standard",""),"|Float","")&amp;"인게임누적곱배수",ChapterTable!$S:$T,2,0)^C509
    +VLOOKUP(SUBSTITUTE(SUBSTITUTE(E$1,"standard",""),"|Float","")&amp;"인게임누적합배수",ChapterTable!$S:$T,2,0)*C509)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VLOOKUP(1,ChapterTable!$1:$1048576,MATCH("최종"&amp;SUBSTITUTE(SUBSTITUTE(F$1,"standard",""),"|Float",""),ChapterTable!$1:$1,0),0)*ChapterTable!$Q$17,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VLOOKUP($A509-ChapterTable!$Q$11,ChapterTable!$1:$1048576,MATCH("최종"&amp;SUBSTITUTE(SUBSTITUTE(F$1,"standard",""),"|Float",""),ChapterTable!$1:$1,0),0)*ChapterTable!$Q$14
    ),
  OFFSET(F509,-$B509+IF($L509,1,0),0)*
    (VLOOKUP(SUBSTITUTE(SUBSTITUTE(F$1,"standard",""),"|Float","")&amp;"인게임누적곱배수",ChapterTable!$S:$T,2,0)^D509
    +VLOOKUP(SUBSTITUTE(SUBSTITUTE(F$1,"standard",""),"|Float","")&amp;"인게임누적합배수",ChapterTable!$S:$T,2,0)*D509)
  )
  )
  )
)</f>
        <v>5766.50390625</v>
      </c>
      <c r="G509" t="s">
        <v>76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9.8000000000000007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IF(OR($L510=TRUE,$A510=0,MOD($A510,ChapterTable!$S$20)&lt;&gt;0),
MAX(0,INT(($B510+ChapterTable!$Q$26+VLOOKUP(SUBSTITUTE(C$1,"성장단계","")&amp;"단계오프셋",ChapterTable!$S:$T,2,0))/ChapterTable!$Q$23)),
MAX(0,INT(($B510+ChapterTable!$S$26+VLOOKUP(SUBSTITUTE(C$1,"성장단계","")&amp;"보스단계오프셋",ChapterTable!$S:$T,2,0))/ChapterTable!$S$23)))</f>
        <v>1</v>
      </c>
      <c r="D510">
        <f>IF(OR($L510=TRUE,$A510=0,MOD($A510,ChapterTable!$S$20)&lt;&gt;0),
MAX(0,INT(($B510+ChapterTable!$Q$26+VLOOKUP(SUBSTITUTE(D$1,"성장단계","")&amp;"단계오프셋",ChapterTable!$S:$T,2,0))/ChapterTable!$Q$23)),
MAX(0,INT(($B510+ChapterTable!$S$26+VLOOKUP(SUBSTITUTE(D$1,"성장단계","")&amp;"보스단계오프셋",ChapterTable!$S:$T,2,0))/ChapterTable!$S$23)))</f>
        <v>1</v>
      </c>
      <c r="E510" s="1">
        <f ca="1">IF(AND($A510=0,$B510=1),
    VLOOKUP(1,ChapterTable!$1:$1048576,MATCH("최종"&amp;SUBSTITUTE(SUBSTITUTE(E$1,"standard",""),"|Float",""),ChapterTable!$1:$1,0),0)*ChapterTable!$Q$17,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VLOOKUP($A510-ChapterTable!$Q$11,ChapterTable!$1:$1048576,MATCH("최종"&amp;SUBSTITUTE(SUBSTITUTE(E$1,"standard",""),"|Float",""),ChapterTable!$1:$1,0),0)*ChapterTable!$Q$14
    ),
  OFFSET(E510,-$B510+IF($L510,1,0),0)*
    (VLOOKUP(SUBSTITUTE(SUBSTITUTE(E$1,"standard",""),"|Float","")&amp;"인게임누적곱배수",ChapterTable!$S:$T,2,0)^C510
    +VLOOKUP(SUBSTITUTE(SUBSTITUTE(E$1,"standard",""),"|Float","")&amp;"인게임누적합배수",ChapterTable!$S:$T,2,0)*C510)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VLOOKUP(1,ChapterTable!$1:$1048576,MATCH("최종"&amp;SUBSTITUTE(SUBSTITUTE(F$1,"standard",""),"|Float",""),ChapterTable!$1:$1,0),0)*ChapterTable!$Q$17,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VLOOKUP($A510-ChapterTable!$Q$11,ChapterTable!$1:$1048576,MATCH("최종"&amp;SUBSTITUTE(SUBSTITUTE(F$1,"standard",""),"|Float",""),ChapterTable!$1:$1,0),0)*ChapterTable!$Q$14
    ),
  OFFSET(F510,-$B510+IF($L510,1,0),0)*
    (VLOOKUP(SUBSTITUTE(SUBSTITUTE(F$1,"standard",""),"|Float","")&amp;"인게임누적곱배수",ChapterTable!$S:$T,2,0)^D510
    +VLOOKUP(SUBSTITUTE(SUBSTITUTE(F$1,"standard",""),"|Float","")&amp;"인게임누적합배수",ChapterTable!$S:$T,2,0)*D510)
  )
  )
  )
)</f>
        <v>6919.8046875</v>
      </c>
      <c r="G510" t="s">
        <v>76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9.8000000000000007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IF(OR($L511=TRUE,$A511=0,MOD($A511,ChapterTable!$S$20)&lt;&gt;0),
MAX(0,INT(($B511+ChapterTable!$Q$26+VLOOKUP(SUBSTITUTE(C$1,"성장단계","")&amp;"단계오프셋",ChapterTable!$S:$T,2,0))/ChapterTable!$Q$23)),
MAX(0,INT(($B511+ChapterTable!$S$26+VLOOKUP(SUBSTITUTE(C$1,"성장단계","")&amp;"보스단계오프셋",ChapterTable!$S:$T,2,0))/ChapterTable!$S$23)))</f>
        <v>1</v>
      </c>
      <c r="D511">
        <f>IF(OR($L511=TRUE,$A511=0,MOD($A511,ChapterTable!$S$20)&lt;&gt;0),
MAX(0,INT(($B511+ChapterTable!$Q$26+VLOOKUP(SUBSTITUTE(D$1,"성장단계","")&amp;"단계오프셋",ChapterTable!$S:$T,2,0))/ChapterTable!$Q$23)),
MAX(0,INT(($B511+ChapterTable!$S$26+VLOOKUP(SUBSTITUTE(D$1,"성장단계","")&amp;"보스단계오프셋",ChapterTable!$S:$T,2,0))/ChapterTable!$S$23)))</f>
        <v>1</v>
      </c>
      <c r="E511" s="1">
        <f ca="1">IF(AND($A511=0,$B511=1),
    VLOOKUP(1,ChapterTable!$1:$1048576,MATCH("최종"&amp;SUBSTITUTE(SUBSTITUTE(E$1,"standard",""),"|Float",""),ChapterTable!$1:$1,0),0)*ChapterTable!$Q$17,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VLOOKUP($A511-ChapterTable!$Q$11,ChapterTable!$1:$1048576,MATCH("최종"&amp;SUBSTITUTE(SUBSTITUTE(E$1,"standard",""),"|Float",""),ChapterTable!$1:$1,0),0)*ChapterTable!$Q$14
    ),
  OFFSET(E511,-$B511+IF($L511,1,0),0)*
    (VLOOKUP(SUBSTITUTE(SUBSTITUTE(E$1,"standard",""),"|Float","")&amp;"인게임누적곱배수",ChapterTable!$S:$T,2,0)^C511
    +VLOOKUP(SUBSTITUTE(SUBSTITUTE(E$1,"standard",""),"|Float","")&amp;"인게임누적합배수",ChapterTable!$S:$T,2,0)*C511)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VLOOKUP(1,ChapterTable!$1:$1048576,MATCH("최종"&amp;SUBSTITUTE(SUBSTITUTE(F$1,"standard",""),"|Float",""),ChapterTable!$1:$1,0),0)*ChapterTable!$Q$17,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VLOOKUP($A511-ChapterTable!$Q$11,ChapterTable!$1:$1048576,MATCH("최종"&amp;SUBSTITUTE(SUBSTITUTE(F$1,"standard",""),"|Float",""),ChapterTable!$1:$1,0),0)*ChapterTable!$Q$14
    ),
  OFFSET(F511,-$B511+IF($L511,1,0),0)*
    (VLOOKUP(SUBSTITUTE(SUBSTITUTE(F$1,"standard",""),"|Float","")&amp;"인게임누적곱배수",ChapterTable!$S:$T,2,0)^D511
    +VLOOKUP(SUBSTITUTE(SUBSTITUTE(F$1,"standard",""),"|Float","")&amp;"인게임누적합배수",ChapterTable!$S:$T,2,0)*D511)
  )
  )
  )
)</f>
        <v>6919.8046875</v>
      </c>
      <c r="G511" t="s">
        <v>76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9.8000000000000007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IF(OR($L512=TRUE,$A512=0,MOD($A512,ChapterTable!$S$20)&lt;&gt;0),
MAX(0,INT(($B512+ChapterTable!$Q$26+VLOOKUP(SUBSTITUTE(C$1,"성장단계","")&amp;"단계오프셋",ChapterTable!$S:$T,2,0))/ChapterTable!$Q$23)),
MAX(0,INT(($B512+ChapterTable!$S$26+VLOOKUP(SUBSTITUTE(C$1,"성장단계","")&amp;"보스단계오프셋",ChapterTable!$S:$T,2,0))/ChapterTable!$S$23)))</f>
        <v>1</v>
      </c>
      <c r="D512">
        <f>IF(OR($L512=TRUE,$A512=0,MOD($A512,ChapterTable!$S$20)&lt;&gt;0),
MAX(0,INT(($B512+ChapterTable!$Q$26+VLOOKUP(SUBSTITUTE(D$1,"성장단계","")&amp;"단계오프셋",ChapterTable!$S:$T,2,0))/ChapterTable!$Q$23)),
MAX(0,INT(($B512+ChapterTable!$S$26+VLOOKUP(SUBSTITUTE(D$1,"성장단계","")&amp;"보스단계오프셋",ChapterTable!$S:$T,2,0))/ChapterTable!$S$23)))</f>
        <v>1</v>
      </c>
      <c r="E512" s="1">
        <f ca="1">IF(AND($A512=0,$B512=1),
    VLOOKUP(1,ChapterTable!$1:$1048576,MATCH("최종"&amp;SUBSTITUTE(SUBSTITUTE(E$1,"standard",""),"|Float",""),ChapterTable!$1:$1,0),0)*ChapterTable!$Q$17,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VLOOKUP($A512-ChapterTable!$Q$11,ChapterTable!$1:$1048576,MATCH("최종"&amp;SUBSTITUTE(SUBSTITUTE(E$1,"standard",""),"|Float",""),ChapterTable!$1:$1,0),0)*ChapterTable!$Q$14
    ),
  OFFSET(E512,-$B512+IF($L512,1,0),0)*
    (VLOOKUP(SUBSTITUTE(SUBSTITUTE(E$1,"standard",""),"|Float","")&amp;"인게임누적곱배수",ChapterTable!$S:$T,2,0)^C512
    +VLOOKUP(SUBSTITUTE(SUBSTITUTE(E$1,"standard",""),"|Float","")&amp;"인게임누적합배수",ChapterTable!$S:$T,2,0)*C512)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VLOOKUP(1,ChapterTable!$1:$1048576,MATCH("최종"&amp;SUBSTITUTE(SUBSTITUTE(F$1,"standard",""),"|Float",""),ChapterTable!$1:$1,0),0)*ChapterTable!$Q$17,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VLOOKUP($A512-ChapterTable!$Q$11,ChapterTable!$1:$1048576,MATCH("최종"&amp;SUBSTITUTE(SUBSTITUTE(F$1,"standard",""),"|Float",""),ChapterTable!$1:$1,0),0)*ChapterTable!$Q$14
    ),
  OFFSET(F512,-$B512+IF($L512,1,0),0)*
    (VLOOKUP(SUBSTITUTE(SUBSTITUTE(F$1,"standard",""),"|Float","")&amp;"인게임누적곱배수",ChapterTable!$S:$T,2,0)^D512
    +VLOOKUP(SUBSTITUTE(SUBSTITUTE(F$1,"standard",""),"|Float","")&amp;"인게임누적합배수",ChapterTable!$S:$T,2,0)*D512)
  )
  )
  )
)</f>
        <v>6919.8046875</v>
      </c>
      <c r="G512" t="s">
        <v>76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9.8000000000000007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IF(OR($L513=TRUE,$A513=0,MOD($A513,ChapterTable!$S$20)&lt;&gt;0),
MAX(0,INT(($B513+ChapterTable!$Q$26+VLOOKUP(SUBSTITUTE(C$1,"성장단계","")&amp;"단계오프셋",ChapterTable!$S:$T,2,0))/ChapterTable!$Q$23)),
MAX(0,INT(($B513+ChapterTable!$S$26+VLOOKUP(SUBSTITUTE(C$1,"성장단계","")&amp;"보스단계오프셋",ChapterTable!$S:$T,2,0))/ChapterTable!$S$23)))</f>
        <v>1</v>
      </c>
      <c r="D513">
        <f>IF(OR($L513=TRUE,$A513=0,MOD($A513,ChapterTable!$S$20)&lt;&gt;0),
MAX(0,INT(($B513+ChapterTable!$Q$26+VLOOKUP(SUBSTITUTE(D$1,"성장단계","")&amp;"단계오프셋",ChapterTable!$S:$T,2,0))/ChapterTable!$Q$23)),
MAX(0,INT(($B513+ChapterTable!$S$26+VLOOKUP(SUBSTITUTE(D$1,"성장단계","")&amp;"보스단계오프셋",ChapterTable!$S:$T,2,0))/ChapterTable!$S$23)))</f>
        <v>1</v>
      </c>
      <c r="E513" s="1">
        <f ca="1">IF(AND($A513=0,$B513=1),
    VLOOKUP(1,ChapterTable!$1:$1048576,MATCH("최종"&amp;SUBSTITUTE(SUBSTITUTE(E$1,"standard",""),"|Float",""),ChapterTable!$1:$1,0),0)*ChapterTable!$Q$17,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VLOOKUP($A513-ChapterTable!$Q$11,ChapterTable!$1:$1048576,MATCH("최종"&amp;SUBSTITUTE(SUBSTITUTE(E$1,"standard",""),"|Float",""),ChapterTable!$1:$1,0),0)*ChapterTable!$Q$14
    ),
  OFFSET(E513,-$B513+IF($L513,1,0),0)*
    (VLOOKUP(SUBSTITUTE(SUBSTITUTE(E$1,"standard",""),"|Float","")&amp;"인게임누적곱배수",ChapterTable!$S:$T,2,0)^C513
    +VLOOKUP(SUBSTITUTE(SUBSTITUTE(E$1,"standard",""),"|Float","")&amp;"인게임누적합배수",ChapterTable!$S:$T,2,0)*C513)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VLOOKUP(1,ChapterTable!$1:$1048576,MATCH("최종"&amp;SUBSTITUTE(SUBSTITUTE(F$1,"standard",""),"|Float",""),ChapterTable!$1:$1,0),0)*ChapterTable!$Q$17,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VLOOKUP($A513-ChapterTable!$Q$11,ChapterTable!$1:$1048576,MATCH("최종"&amp;SUBSTITUTE(SUBSTITUTE(F$1,"standard",""),"|Float",""),ChapterTable!$1:$1,0),0)*ChapterTable!$Q$14
    ),
  OFFSET(F513,-$B513+IF($L513,1,0),0)*
    (VLOOKUP(SUBSTITUTE(SUBSTITUTE(F$1,"standard",""),"|Float","")&amp;"인게임누적곱배수",ChapterTable!$S:$T,2,0)^D513
    +VLOOKUP(SUBSTITUTE(SUBSTITUTE(F$1,"standard",""),"|Float","")&amp;"인게임누적합배수",ChapterTable!$S:$T,2,0)*D513)
  )
  )
  )
)</f>
        <v>6919.8046875</v>
      </c>
      <c r="G513" t="s">
        <v>76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9.8000000000000007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IF(OR($L514=TRUE,$A514=0,MOD($A514,ChapterTable!$S$20)&lt;&gt;0),
MAX(0,INT(($B514+ChapterTable!$Q$26+VLOOKUP(SUBSTITUTE(C$1,"성장단계","")&amp;"단계오프셋",ChapterTable!$S:$T,2,0))/ChapterTable!$Q$23)),
MAX(0,INT(($B514+ChapterTable!$S$26+VLOOKUP(SUBSTITUTE(C$1,"성장단계","")&amp;"보스단계오프셋",ChapterTable!$S:$T,2,0))/ChapterTable!$S$23)))</f>
        <v>1</v>
      </c>
      <c r="D514">
        <f>IF(OR($L514=TRUE,$A514=0,MOD($A514,ChapterTable!$S$20)&lt;&gt;0),
MAX(0,INT(($B514+ChapterTable!$Q$26+VLOOKUP(SUBSTITUTE(D$1,"성장단계","")&amp;"단계오프셋",ChapterTable!$S:$T,2,0))/ChapterTable!$Q$23)),
MAX(0,INT(($B514+ChapterTable!$S$26+VLOOKUP(SUBSTITUTE(D$1,"성장단계","")&amp;"보스단계오프셋",ChapterTable!$S:$T,2,0))/ChapterTable!$S$23)))</f>
        <v>1</v>
      </c>
      <c r="E514" s="1">
        <f ca="1">IF(AND($A514=0,$B514=1),
    VLOOKUP(1,ChapterTable!$1:$1048576,MATCH("최종"&amp;SUBSTITUTE(SUBSTITUTE(E$1,"standard",""),"|Float",""),ChapterTable!$1:$1,0),0)*ChapterTable!$Q$17,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VLOOKUP($A514-ChapterTable!$Q$11,ChapterTable!$1:$1048576,MATCH("최종"&amp;SUBSTITUTE(SUBSTITUTE(E$1,"standard",""),"|Float",""),ChapterTable!$1:$1,0),0)*ChapterTable!$Q$14
    ),
  OFFSET(E514,-$B514+IF($L514,1,0),0)*
    (VLOOKUP(SUBSTITUTE(SUBSTITUTE(E$1,"standard",""),"|Float","")&amp;"인게임누적곱배수",ChapterTable!$S:$T,2,0)^C514
    +VLOOKUP(SUBSTITUTE(SUBSTITUTE(E$1,"standard",""),"|Float","")&amp;"인게임누적합배수",ChapterTable!$S:$T,2,0)*C514)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VLOOKUP(1,ChapterTable!$1:$1048576,MATCH("최종"&amp;SUBSTITUTE(SUBSTITUTE(F$1,"standard",""),"|Float",""),ChapterTable!$1:$1,0),0)*ChapterTable!$Q$17,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VLOOKUP($A514-ChapterTable!$Q$11,ChapterTable!$1:$1048576,MATCH("최종"&amp;SUBSTITUTE(SUBSTITUTE(F$1,"standard",""),"|Float",""),ChapterTable!$1:$1,0),0)*ChapterTable!$Q$14
    ),
  OFFSET(F514,-$B514+IF($L514,1,0),0)*
    (VLOOKUP(SUBSTITUTE(SUBSTITUTE(F$1,"standard",""),"|Float","")&amp;"인게임누적곱배수",ChapterTable!$S:$T,2,0)^D514
    +VLOOKUP(SUBSTITUTE(SUBSTITUTE(F$1,"standard",""),"|Float","")&amp;"인게임누적합배수",ChapterTable!$S:$T,2,0)*D514)
  )
  )
  )
)</f>
        <v>6919.8046875</v>
      </c>
      <c r="G514" t="s">
        <v>76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9.8000000000000007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IF(OR($L515=TRUE,$A515=0,MOD($A515,ChapterTable!$S$20)&lt;&gt;0),
MAX(0,INT(($B515+ChapterTable!$Q$26+VLOOKUP(SUBSTITUTE(C$1,"성장단계","")&amp;"단계오프셋",ChapterTable!$S:$T,2,0))/ChapterTable!$Q$23)),
MAX(0,INT(($B515+ChapterTable!$S$26+VLOOKUP(SUBSTITUTE(C$1,"성장단계","")&amp;"보스단계오프셋",ChapterTable!$S:$T,2,0))/ChapterTable!$S$23)))</f>
        <v>2</v>
      </c>
      <c r="D515">
        <f>IF(OR($L515=TRUE,$A515=0,MOD($A515,ChapterTable!$S$20)&lt;&gt;0),
MAX(0,INT(($B515+ChapterTable!$Q$26+VLOOKUP(SUBSTITUTE(D$1,"성장단계","")&amp;"단계오프셋",ChapterTable!$S:$T,2,0))/ChapterTable!$Q$23)),
MAX(0,INT(($B515+ChapterTable!$S$26+VLOOKUP(SUBSTITUTE(D$1,"성장단계","")&amp;"보스단계오프셋",ChapterTable!$S:$T,2,0))/ChapterTable!$S$23)))</f>
        <v>1</v>
      </c>
      <c r="E515" s="1">
        <f ca="1">IF(AND($A515=0,$B515=1),
    VLOOKUP(1,ChapterTable!$1:$1048576,MATCH("최종"&amp;SUBSTITUTE(SUBSTITUTE(E$1,"standard",""),"|Float",""),ChapterTable!$1:$1,0),0)*ChapterTable!$Q$17,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VLOOKUP($A515-ChapterTable!$Q$11,ChapterTable!$1:$1048576,MATCH("최종"&amp;SUBSTITUTE(SUBSTITUTE(E$1,"standard",""),"|Float",""),ChapterTable!$1:$1,0),0)*ChapterTable!$Q$14
    ),
  OFFSET(E515,-$B515+IF($L515,1,0),0)*
    (VLOOKUP(SUBSTITUTE(SUBSTITUTE(E$1,"standard",""),"|Float","")&amp;"인게임누적곱배수",ChapterTable!$S:$T,2,0)^C515
    +VLOOKUP(SUBSTITUTE(SUBSTITUTE(E$1,"standard",""),"|Float","")&amp;"인게임누적합배수",ChapterTable!$S:$T,2,0)*C515)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VLOOKUP(1,ChapterTable!$1:$1048576,MATCH("최종"&amp;SUBSTITUTE(SUBSTITUTE(F$1,"standard",""),"|Float",""),ChapterTable!$1:$1,0),0)*ChapterTable!$Q$17,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VLOOKUP($A515-ChapterTable!$Q$11,ChapterTable!$1:$1048576,MATCH("최종"&amp;SUBSTITUTE(SUBSTITUTE(F$1,"standard",""),"|Float",""),ChapterTable!$1:$1,0),0)*ChapterTable!$Q$14
    ),
  OFFSET(F515,-$B515+IF($L515,1,0),0)*
    (VLOOKUP(SUBSTITUTE(SUBSTITUTE(F$1,"standard",""),"|Float","")&amp;"인게임누적곱배수",ChapterTable!$S:$T,2,0)^D515
    +VLOOKUP(SUBSTITUTE(SUBSTITUTE(F$1,"standard",""),"|Float","")&amp;"인게임누적합배수",ChapterTable!$S:$T,2,0)*D515)
  )
  )
  )
)</f>
        <v>6919.8046875</v>
      </c>
      <c r="G515" t="s">
        <v>76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9.8000000000000007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IF(OR($L516=TRUE,$A516=0,MOD($A516,ChapterTable!$S$20)&lt;&gt;0),
MAX(0,INT(($B516+ChapterTable!$Q$26+VLOOKUP(SUBSTITUTE(C$1,"성장단계","")&amp;"단계오프셋",ChapterTable!$S:$T,2,0))/ChapterTable!$Q$23)),
MAX(0,INT(($B516+ChapterTable!$S$26+VLOOKUP(SUBSTITUTE(C$1,"성장단계","")&amp;"보스단계오프셋",ChapterTable!$S:$T,2,0))/ChapterTable!$S$23)))</f>
        <v>2</v>
      </c>
      <c r="D516">
        <f>IF(OR($L516=TRUE,$A516=0,MOD($A516,ChapterTable!$S$20)&lt;&gt;0),
MAX(0,INT(($B516+ChapterTable!$Q$26+VLOOKUP(SUBSTITUTE(D$1,"성장단계","")&amp;"단계오프셋",ChapterTable!$S:$T,2,0))/ChapterTable!$Q$23)),
MAX(0,INT(($B516+ChapterTable!$S$26+VLOOKUP(SUBSTITUTE(D$1,"성장단계","")&amp;"보스단계오프셋",ChapterTable!$S:$T,2,0))/ChapterTable!$S$23)))</f>
        <v>1</v>
      </c>
      <c r="E516" s="1">
        <f ca="1">IF(AND($A516=0,$B516=1),
    VLOOKUP(1,ChapterTable!$1:$1048576,MATCH("최종"&amp;SUBSTITUTE(SUBSTITUTE(E$1,"standard",""),"|Float",""),ChapterTable!$1:$1,0),0)*ChapterTable!$Q$17,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VLOOKUP($A516-ChapterTable!$Q$11,ChapterTable!$1:$1048576,MATCH("최종"&amp;SUBSTITUTE(SUBSTITUTE(E$1,"standard",""),"|Float",""),ChapterTable!$1:$1,0),0)*ChapterTable!$Q$14
    ),
  OFFSET(E516,-$B516+IF($L516,1,0),0)*
    (VLOOKUP(SUBSTITUTE(SUBSTITUTE(E$1,"standard",""),"|Float","")&amp;"인게임누적곱배수",ChapterTable!$S:$T,2,0)^C516
    +VLOOKUP(SUBSTITUTE(SUBSTITUTE(E$1,"standard",""),"|Float","")&amp;"인게임누적합배수",ChapterTable!$S:$T,2,0)*C516)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VLOOKUP(1,ChapterTable!$1:$1048576,MATCH("최종"&amp;SUBSTITUTE(SUBSTITUTE(F$1,"standard",""),"|Float",""),ChapterTable!$1:$1,0),0)*ChapterTable!$Q$17,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VLOOKUP($A516-ChapterTable!$Q$11,ChapterTable!$1:$1048576,MATCH("최종"&amp;SUBSTITUTE(SUBSTITUTE(F$1,"standard",""),"|Float",""),ChapterTable!$1:$1,0),0)*ChapterTable!$Q$14
    ),
  OFFSET(F516,-$B516+IF($L516,1,0),0)*
    (VLOOKUP(SUBSTITUTE(SUBSTITUTE(F$1,"standard",""),"|Float","")&amp;"인게임누적곱배수",ChapterTable!$S:$T,2,0)^D516
    +VLOOKUP(SUBSTITUTE(SUBSTITUTE(F$1,"standard",""),"|Float","")&amp;"인게임누적합배수",ChapterTable!$S:$T,2,0)*D516)
  )
  )
  )
)</f>
        <v>6919.8046875</v>
      </c>
      <c r="G516" t="s">
        <v>76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9.8000000000000007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IF(OR($L517=TRUE,$A517=0,MOD($A517,ChapterTable!$S$20)&lt;&gt;0),
MAX(0,INT(($B517+ChapterTable!$Q$26+VLOOKUP(SUBSTITUTE(C$1,"성장단계","")&amp;"단계오프셋",ChapterTable!$S:$T,2,0))/ChapterTable!$Q$23)),
MAX(0,INT(($B517+ChapterTable!$S$26+VLOOKUP(SUBSTITUTE(C$1,"성장단계","")&amp;"보스단계오프셋",ChapterTable!$S:$T,2,0))/ChapterTable!$S$23)))</f>
        <v>2</v>
      </c>
      <c r="D517">
        <f>IF(OR($L517=TRUE,$A517=0,MOD($A517,ChapterTable!$S$20)&lt;&gt;0),
MAX(0,INT(($B517+ChapterTable!$Q$26+VLOOKUP(SUBSTITUTE(D$1,"성장단계","")&amp;"단계오프셋",ChapterTable!$S:$T,2,0))/ChapterTable!$Q$23)),
MAX(0,INT(($B517+ChapterTable!$S$26+VLOOKUP(SUBSTITUTE(D$1,"성장단계","")&amp;"보스단계오프셋",ChapterTable!$S:$T,2,0))/ChapterTable!$S$23)))</f>
        <v>1</v>
      </c>
      <c r="E517" s="1">
        <f ca="1">IF(AND($A517=0,$B517=1),
    VLOOKUP(1,ChapterTable!$1:$1048576,MATCH("최종"&amp;SUBSTITUTE(SUBSTITUTE(E$1,"standard",""),"|Float",""),ChapterTable!$1:$1,0),0)*ChapterTable!$Q$17,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VLOOKUP($A517-ChapterTable!$Q$11,ChapterTable!$1:$1048576,MATCH("최종"&amp;SUBSTITUTE(SUBSTITUTE(E$1,"standard",""),"|Float",""),ChapterTable!$1:$1,0),0)*ChapterTable!$Q$14
    ),
  OFFSET(E517,-$B517+IF($L517,1,0),0)*
    (VLOOKUP(SUBSTITUTE(SUBSTITUTE(E$1,"standard",""),"|Float","")&amp;"인게임누적곱배수",ChapterTable!$S:$T,2,0)^C517
    +VLOOKUP(SUBSTITUTE(SUBSTITUTE(E$1,"standard",""),"|Float","")&amp;"인게임누적합배수",ChapterTable!$S:$T,2,0)*C517)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VLOOKUP(1,ChapterTable!$1:$1048576,MATCH("최종"&amp;SUBSTITUTE(SUBSTITUTE(F$1,"standard",""),"|Float",""),ChapterTable!$1:$1,0),0)*ChapterTable!$Q$17,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VLOOKUP($A517-ChapterTable!$Q$11,ChapterTable!$1:$1048576,MATCH("최종"&amp;SUBSTITUTE(SUBSTITUTE(F$1,"standard",""),"|Float",""),ChapterTable!$1:$1,0),0)*ChapterTable!$Q$14
    ),
  OFFSET(F517,-$B517+IF($L517,1,0),0)*
    (VLOOKUP(SUBSTITUTE(SUBSTITUTE(F$1,"standard",""),"|Float","")&amp;"인게임누적곱배수",ChapterTable!$S:$T,2,0)^D517
    +VLOOKUP(SUBSTITUTE(SUBSTITUTE(F$1,"standard",""),"|Float","")&amp;"인게임누적합배수",ChapterTable!$S:$T,2,0)*D517)
  )
  )
  )
)</f>
        <v>6919.8046875</v>
      </c>
      <c r="G517" t="s">
        <v>76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9.8000000000000007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IF(OR($L518=TRUE,$A518=0,MOD($A518,ChapterTable!$S$20)&lt;&gt;0),
MAX(0,INT(($B518+ChapterTable!$Q$26+VLOOKUP(SUBSTITUTE(C$1,"성장단계","")&amp;"단계오프셋",ChapterTable!$S:$T,2,0))/ChapterTable!$Q$23)),
MAX(0,INT(($B518+ChapterTable!$S$26+VLOOKUP(SUBSTITUTE(C$1,"성장단계","")&amp;"보스단계오프셋",ChapterTable!$S:$T,2,0))/ChapterTable!$S$23)))</f>
        <v>2</v>
      </c>
      <c r="D518">
        <f>IF(OR($L518=TRUE,$A518=0,MOD($A518,ChapterTable!$S$20)&lt;&gt;0),
MAX(0,INT(($B518+ChapterTable!$Q$26+VLOOKUP(SUBSTITUTE(D$1,"성장단계","")&amp;"단계오프셋",ChapterTable!$S:$T,2,0))/ChapterTable!$Q$23)),
MAX(0,INT(($B518+ChapterTable!$S$26+VLOOKUP(SUBSTITUTE(D$1,"성장단계","")&amp;"보스단계오프셋",ChapterTable!$S:$T,2,0))/ChapterTable!$S$23)))</f>
        <v>1</v>
      </c>
      <c r="E518" s="1">
        <f ca="1">IF(AND($A518=0,$B518=1),
    VLOOKUP(1,ChapterTable!$1:$1048576,MATCH("최종"&amp;SUBSTITUTE(SUBSTITUTE(E$1,"standard",""),"|Float",""),ChapterTable!$1:$1,0),0)*ChapterTable!$Q$17,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VLOOKUP($A518-ChapterTable!$Q$11,ChapterTable!$1:$1048576,MATCH("최종"&amp;SUBSTITUTE(SUBSTITUTE(E$1,"standard",""),"|Float",""),ChapterTable!$1:$1,0),0)*ChapterTable!$Q$14
    ),
  OFFSET(E518,-$B518+IF($L518,1,0),0)*
    (VLOOKUP(SUBSTITUTE(SUBSTITUTE(E$1,"standard",""),"|Float","")&amp;"인게임누적곱배수",ChapterTable!$S:$T,2,0)^C518
    +VLOOKUP(SUBSTITUTE(SUBSTITUTE(E$1,"standard",""),"|Float","")&amp;"인게임누적합배수",ChapterTable!$S:$T,2,0)*C518)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VLOOKUP(1,ChapterTable!$1:$1048576,MATCH("최종"&amp;SUBSTITUTE(SUBSTITUTE(F$1,"standard",""),"|Float",""),ChapterTable!$1:$1,0),0)*ChapterTable!$Q$17,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VLOOKUP($A518-ChapterTable!$Q$11,ChapterTable!$1:$1048576,MATCH("최종"&amp;SUBSTITUTE(SUBSTITUTE(F$1,"standard",""),"|Float",""),ChapterTable!$1:$1,0),0)*ChapterTable!$Q$14
    ),
  OFFSET(F518,-$B518+IF($L518,1,0),0)*
    (VLOOKUP(SUBSTITUTE(SUBSTITUTE(F$1,"standard",""),"|Float","")&amp;"인게임누적곱배수",ChapterTable!$S:$T,2,0)^D518
    +VLOOKUP(SUBSTITUTE(SUBSTITUTE(F$1,"standard",""),"|Float","")&amp;"인게임누적합배수",ChapterTable!$S:$T,2,0)*D518)
  )
  )
  )
)</f>
        <v>6919.8046875</v>
      </c>
      <c r="G518" t="s">
        <v>76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9.8000000000000007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IF(OR($L519=TRUE,$A519=0,MOD($A519,ChapterTable!$S$20)&lt;&gt;0),
MAX(0,INT(($B519+ChapterTable!$Q$26+VLOOKUP(SUBSTITUTE(C$1,"성장단계","")&amp;"단계오프셋",ChapterTable!$S:$T,2,0))/ChapterTable!$Q$23)),
MAX(0,INT(($B519+ChapterTable!$S$26+VLOOKUP(SUBSTITUTE(C$1,"성장단계","")&amp;"보스단계오프셋",ChapterTable!$S:$T,2,0))/ChapterTable!$S$23)))</f>
        <v>2</v>
      </c>
      <c r="D519">
        <f>IF(OR($L519=TRUE,$A519=0,MOD($A519,ChapterTable!$S$20)&lt;&gt;0),
MAX(0,INT(($B519+ChapterTable!$Q$26+VLOOKUP(SUBSTITUTE(D$1,"성장단계","")&amp;"단계오프셋",ChapterTable!$S:$T,2,0))/ChapterTable!$Q$23)),
MAX(0,INT(($B519+ChapterTable!$S$26+VLOOKUP(SUBSTITUTE(D$1,"성장단계","")&amp;"보스단계오프셋",ChapterTable!$S:$T,2,0))/ChapterTable!$S$23)))</f>
        <v>1</v>
      </c>
      <c r="E519" s="1">
        <f ca="1">IF(AND($A519=0,$B519=1),
    VLOOKUP(1,ChapterTable!$1:$1048576,MATCH("최종"&amp;SUBSTITUTE(SUBSTITUTE(E$1,"standard",""),"|Float",""),ChapterTable!$1:$1,0),0)*ChapterTable!$Q$17,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VLOOKUP($A519-ChapterTable!$Q$11,ChapterTable!$1:$1048576,MATCH("최종"&amp;SUBSTITUTE(SUBSTITUTE(E$1,"standard",""),"|Float",""),ChapterTable!$1:$1,0),0)*ChapterTable!$Q$14
    ),
  OFFSET(E519,-$B519+IF($L519,1,0),0)*
    (VLOOKUP(SUBSTITUTE(SUBSTITUTE(E$1,"standard",""),"|Float","")&amp;"인게임누적곱배수",ChapterTable!$S:$T,2,0)^C519
    +VLOOKUP(SUBSTITUTE(SUBSTITUTE(E$1,"standard",""),"|Float","")&amp;"인게임누적합배수",ChapterTable!$S:$T,2,0)*C519)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VLOOKUP(1,ChapterTable!$1:$1048576,MATCH("최종"&amp;SUBSTITUTE(SUBSTITUTE(F$1,"standard",""),"|Float",""),ChapterTable!$1:$1,0),0)*ChapterTable!$Q$17,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VLOOKUP($A519-ChapterTable!$Q$11,ChapterTable!$1:$1048576,MATCH("최종"&amp;SUBSTITUTE(SUBSTITUTE(F$1,"standard",""),"|Float",""),ChapterTable!$1:$1,0),0)*ChapterTable!$Q$14
    ),
  OFFSET(F519,-$B519+IF($L519,1,0),0)*
    (VLOOKUP(SUBSTITUTE(SUBSTITUTE(F$1,"standard",""),"|Float","")&amp;"인게임누적곱배수",ChapterTable!$S:$T,2,0)^D519
    +VLOOKUP(SUBSTITUTE(SUBSTITUTE(F$1,"standard",""),"|Float","")&amp;"인게임누적합배수",ChapterTable!$S:$T,2,0)*D519)
  )
  )
  )
)</f>
        <v>6919.8046875</v>
      </c>
      <c r="G519" t="s">
        <v>76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9.8000000000000007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IF(OR($L520=TRUE,$A520=0,MOD($A520,ChapterTable!$S$20)&lt;&gt;0),
MAX(0,INT(($B520+ChapterTable!$Q$26+VLOOKUP(SUBSTITUTE(C$1,"성장단계","")&amp;"단계오프셋",ChapterTable!$S:$T,2,0))/ChapterTable!$Q$23)),
MAX(0,INT(($B520+ChapterTable!$S$26+VLOOKUP(SUBSTITUTE(C$1,"성장단계","")&amp;"보스단계오프셋",ChapterTable!$S:$T,2,0))/ChapterTable!$S$23)))</f>
        <v>2</v>
      </c>
      <c r="D520">
        <f>IF(OR($L520=TRUE,$A520=0,MOD($A520,ChapterTable!$S$20)&lt;&gt;0),
MAX(0,INT(($B520+ChapterTable!$Q$26+VLOOKUP(SUBSTITUTE(D$1,"성장단계","")&amp;"단계오프셋",ChapterTable!$S:$T,2,0))/ChapterTable!$Q$23)),
MAX(0,INT(($B520+ChapterTable!$S$26+VLOOKUP(SUBSTITUTE(D$1,"성장단계","")&amp;"보스단계오프셋",ChapterTable!$S:$T,2,0))/ChapterTable!$S$23)))</f>
        <v>2</v>
      </c>
      <c r="E520" s="1">
        <f ca="1">IF(AND($A520=0,$B520=1),
    VLOOKUP(1,ChapterTable!$1:$1048576,MATCH("최종"&amp;SUBSTITUTE(SUBSTITUTE(E$1,"standard",""),"|Float",""),ChapterTable!$1:$1,0),0)*ChapterTable!$Q$17,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VLOOKUP($A520-ChapterTable!$Q$11,ChapterTable!$1:$1048576,MATCH("최종"&amp;SUBSTITUTE(SUBSTITUTE(E$1,"standard",""),"|Float",""),ChapterTable!$1:$1,0),0)*ChapterTable!$Q$14
    ),
  OFFSET(E520,-$B520+IF($L520,1,0),0)*
    (VLOOKUP(SUBSTITUTE(SUBSTITUTE(E$1,"standard",""),"|Float","")&amp;"인게임누적곱배수",ChapterTable!$S:$T,2,0)^C520
    +VLOOKUP(SUBSTITUTE(SUBSTITUTE(E$1,"standard",""),"|Float","")&amp;"인게임누적합배수",ChapterTable!$S:$T,2,0)*C520)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VLOOKUP(1,ChapterTable!$1:$1048576,MATCH("최종"&amp;SUBSTITUTE(SUBSTITUTE(F$1,"standard",""),"|Float",""),ChapterTable!$1:$1,0),0)*ChapterTable!$Q$17,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VLOOKUP($A520-ChapterTable!$Q$11,ChapterTable!$1:$1048576,MATCH("최종"&amp;SUBSTITUTE(SUBSTITUTE(F$1,"standard",""),"|Float",""),ChapterTable!$1:$1,0),0)*ChapterTable!$Q$14
    ),
  OFFSET(F520,-$B520+IF($L520,1,0),0)*
    (VLOOKUP(SUBSTITUTE(SUBSTITUTE(F$1,"standard",""),"|Float","")&amp;"인게임누적곱배수",ChapterTable!$S:$T,2,0)^D520
    +VLOOKUP(SUBSTITUTE(SUBSTITUTE(F$1,"standard",""),"|Float","")&amp;"인게임누적합배수",ChapterTable!$S:$T,2,0)*D520)
  )
  )
  )
)</f>
        <v>8073.1054687499991</v>
      </c>
      <c r="G520" t="s">
        <v>76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9.8000000000000007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IF(OR($L521=TRUE,$A521=0,MOD($A521,ChapterTable!$S$20)&lt;&gt;0),
MAX(0,INT(($B521+ChapterTable!$Q$26+VLOOKUP(SUBSTITUTE(C$1,"성장단계","")&amp;"단계오프셋",ChapterTable!$S:$T,2,0))/ChapterTable!$Q$23)),
MAX(0,INT(($B521+ChapterTable!$S$26+VLOOKUP(SUBSTITUTE(C$1,"성장단계","")&amp;"보스단계오프셋",ChapterTable!$S:$T,2,0))/ChapterTable!$S$23)))</f>
        <v>2</v>
      </c>
      <c r="D521">
        <f>IF(OR($L521=TRUE,$A521=0,MOD($A521,ChapterTable!$S$20)&lt;&gt;0),
MAX(0,INT(($B521+ChapterTable!$Q$26+VLOOKUP(SUBSTITUTE(D$1,"성장단계","")&amp;"단계오프셋",ChapterTable!$S:$T,2,0))/ChapterTable!$Q$23)),
MAX(0,INT(($B521+ChapterTable!$S$26+VLOOKUP(SUBSTITUTE(D$1,"성장단계","")&amp;"보스단계오프셋",ChapterTable!$S:$T,2,0))/ChapterTable!$S$23)))</f>
        <v>2</v>
      </c>
      <c r="E521" s="1">
        <f ca="1">IF(AND($A521=0,$B521=1),
    VLOOKUP(1,ChapterTable!$1:$1048576,MATCH("최종"&amp;SUBSTITUTE(SUBSTITUTE(E$1,"standard",""),"|Float",""),ChapterTable!$1:$1,0),0)*ChapterTable!$Q$17,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VLOOKUP($A521-ChapterTable!$Q$11,ChapterTable!$1:$1048576,MATCH("최종"&amp;SUBSTITUTE(SUBSTITUTE(E$1,"standard",""),"|Float",""),ChapterTable!$1:$1,0),0)*ChapterTable!$Q$14
    ),
  OFFSET(E521,-$B521+IF($L521,1,0),0)*
    (VLOOKUP(SUBSTITUTE(SUBSTITUTE(E$1,"standard",""),"|Float","")&amp;"인게임누적곱배수",ChapterTable!$S:$T,2,0)^C521
    +VLOOKUP(SUBSTITUTE(SUBSTITUTE(E$1,"standard",""),"|Float","")&amp;"인게임누적합배수",ChapterTable!$S:$T,2,0)*C521)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VLOOKUP(1,ChapterTable!$1:$1048576,MATCH("최종"&amp;SUBSTITUTE(SUBSTITUTE(F$1,"standard",""),"|Float",""),ChapterTable!$1:$1,0),0)*ChapterTable!$Q$17,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VLOOKUP($A521-ChapterTable!$Q$11,ChapterTable!$1:$1048576,MATCH("최종"&amp;SUBSTITUTE(SUBSTITUTE(F$1,"standard",""),"|Float",""),ChapterTable!$1:$1,0),0)*ChapterTable!$Q$14
    ),
  OFFSET(F521,-$B521+IF($L521,1,0),0)*
    (VLOOKUP(SUBSTITUTE(SUBSTITUTE(F$1,"standard",""),"|Float","")&amp;"인게임누적곱배수",ChapterTable!$S:$T,2,0)^D521
    +VLOOKUP(SUBSTITUTE(SUBSTITUTE(F$1,"standard",""),"|Float","")&amp;"인게임누적합배수",ChapterTable!$S:$T,2,0)*D521)
  )
  )
  )
)</f>
        <v>8073.1054687499991</v>
      </c>
      <c r="G521" t="s">
        <v>76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9.8000000000000007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IF(OR($L522=TRUE,$A522=0,MOD($A522,ChapterTable!$S$20)&lt;&gt;0),
MAX(0,INT(($B522+ChapterTable!$Q$26+VLOOKUP(SUBSTITUTE(C$1,"성장단계","")&amp;"단계오프셋",ChapterTable!$S:$T,2,0))/ChapterTable!$Q$23)),
MAX(0,INT(($B522+ChapterTable!$S$26+VLOOKUP(SUBSTITUTE(C$1,"성장단계","")&amp;"보스단계오프셋",ChapterTable!$S:$T,2,0))/ChapterTable!$S$23)))</f>
        <v>2</v>
      </c>
      <c r="D522">
        <f>IF(OR($L522=TRUE,$A522=0,MOD($A522,ChapterTable!$S$20)&lt;&gt;0),
MAX(0,INT(($B522+ChapterTable!$Q$26+VLOOKUP(SUBSTITUTE(D$1,"성장단계","")&amp;"단계오프셋",ChapterTable!$S:$T,2,0))/ChapterTable!$Q$23)),
MAX(0,INT(($B522+ChapterTable!$S$26+VLOOKUP(SUBSTITUTE(D$1,"성장단계","")&amp;"보스단계오프셋",ChapterTable!$S:$T,2,0))/ChapterTable!$S$23)))</f>
        <v>2</v>
      </c>
      <c r="E522" s="1">
        <f ca="1">IF(AND($A522=0,$B522=1),
    VLOOKUP(1,ChapterTable!$1:$1048576,MATCH("최종"&amp;SUBSTITUTE(SUBSTITUTE(E$1,"standard",""),"|Float",""),ChapterTable!$1:$1,0),0)*ChapterTable!$Q$17,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VLOOKUP($A522-ChapterTable!$Q$11,ChapterTable!$1:$1048576,MATCH("최종"&amp;SUBSTITUTE(SUBSTITUTE(E$1,"standard",""),"|Float",""),ChapterTable!$1:$1,0),0)*ChapterTable!$Q$14
    ),
  OFFSET(E522,-$B522+IF($L522,1,0),0)*
    (VLOOKUP(SUBSTITUTE(SUBSTITUTE(E$1,"standard",""),"|Float","")&amp;"인게임누적곱배수",ChapterTable!$S:$T,2,0)^C522
    +VLOOKUP(SUBSTITUTE(SUBSTITUTE(E$1,"standard",""),"|Float","")&amp;"인게임누적합배수",ChapterTable!$S:$T,2,0)*C522)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VLOOKUP(1,ChapterTable!$1:$1048576,MATCH("최종"&amp;SUBSTITUTE(SUBSTITUTE(F$1,"standard",""),"|Float",""),ChapterTable!$1:$1,0),0)*ChapterTable!$Q$17,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VLOOKUP($A522-ChapterTable!$Q$11,ChapterTable!$1:$1048576,MATCH("최종"&amp;SUBSTITUTE(SUBSTITUTE(F$1,"standard",""),"|Float",""),ChapterTable!$1:$1,0),0)*ChapterTable!$Q$14
    ),
  OFFSET(F522,-$B522+IF($L522,1,0),0)*
    (VLOOKUP(SUBSTITUTE(SUBSTITUTE(F$1,"standard",""),"|Float","")&amp;"인게임누적곱배수",ChapterTable!$S:$T,2,0)^D522
    +VLOOKUP(SUBSTITUTE(SUBSTITUTE(F$1,"standard",""),"|Float","")&amp;"인게임누적합배수",ChapterTable!$S:$T,2,0)*D522)
  )
  )
  )
)</f>
        <v>8073.1054687499991</v>
      </c>
      <c r="G522" t="s">
        <v>76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9.8000000000000007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IF(OR($L523=TRUE,$A523=0,MOD($A523,ChapterTable!$S$20)&lt;&gt;0),
MAX(0,INT(($B523+ChapterTable!$Q$26+VLOOKUP(SUBSTITUTE(C$1,"성장단계","")&amp;"단계오프셋",ChapterTable!$S:$T,2,0))/ChapterTable!$Q$23)),
MAX(0,INT(($B523+ChapterTable!$S$26+VLOOKUP(SUBSTITUTE(C$1,"성장단계","")&amp;"보스단계오프셋",ChapterTable!$S:$T,2,0))/ChapterTable!$S$23)))</f>
        <v>2</v>
      </c>
      <c r="D523">
        <f>IF(OR($L523=TRUE,$A523=0,MOD($A523,ChapterTable!$S$20)&lt;&gt;0),
MAX(0,INT(($B523+ChapterTable!$Q$26+VLOOKUP(SUBSTITUTE(D$1,"성장단계","")&amp;"단계오프셋",ChapterTable!$S:$T,2,0))/ChapterTable!$Q$23)),
MAX(0,INT(($B523+ChapterTable!$S$26+VLOOKUP(SUBSTITUTE(D$1,"성장단계","")&amp;"보스단계오프셋",ChapterTable!$S:$T,2,0))/ChapterTable!$S$23)))</f>
        <v>2</v>
      </c>
      <c r="E523" s="1">
        <f ca="1">IF(AND($A523=0,$B523=1),
    VLOOKUP(1,ChapterTable!$1:$1048576,MATCH("최종"&amp;SUBSTITUTE(SUBSTITUTE(E$1,"standard",""),"|Float",""),ChapterTable!$1:$1,0),0)*ChapterTable!$Q$17,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VLOOKUP($A523-ChapterTable!$Q$11,ChapterTable!$1:$1048576,MATCH("최종"&amp;SUBSTITUTE(SUBSTITUTE(E$1,"standard",""),"|Float",""),ChapterTable!$1:$1,0),0)*ChapterTable!$Q$14
    ),
  OFFSET(E523,-$B523+IF($L523,1,0),0)*
    (VLOOKUP(SUBSTITUTE(SUBSTITUTE(E$1,"standard",""),"|Float","")&amp;"인게임누적곱배수",ChapterTable!$S:$T,2,0)^C523
    +VLOOKUP(SUBSTITUTE(SUBSTITUTE(E$1,"standard",""),"|Float","")&amp;"인게임누적합배수",ChapterTable!$S:$T,2,0)*C523)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VLOOKUP(1,ChapterTable!$1:$1048576,MATCH("최종"&amp;SUBSTITUTE(SUBSTITUTE(F$1,"standard",""),"|Float",""),ChapterTable!$1:$1,0),0)*ChapterTable!$Q$17,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VLOOKUP($A523-ChapterTable!$Q$11,ChapterTable!$1:$1048576,MATCH("최종"&amp;SUBSTITUTE(SUBSTITUTE(F$1,"standard",""),"|Float",""),ChapterTable!$1:$1,0),0)*ChapterTable!$Q$14
    ),
  OFFSET(F523,-$B523+IF($L523,1,0),0)*
    (VLOOKUP(SUBSTITUTE(SUBSTITUTE(F$1,"standard",""),"|Float","")&amp;"인게임누적곱배수",ChapterTable!$S:$T,2,0)^D523
    +VLOOKUP(SUBSTITUTE(SUBSTITUTE(F$1,"standard",""),"|Float","")&amp;"인게임누적합배수",ChapterTable!$S:$T,2,0)*D523)
  )
  )
  )
)</f>
        <v>8073.1054687499991</v>
      </c>
      <c r="G523" t="s">
        <v>76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9.8000000000000007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IF(OR($L524=TRUE,$A524=0,MOD($A524,ChapterTable!$S$20)&lt;&gt;0),
MAX(0,INT(($B524+ChapterTable!$Q$26+VLOOKUP(SUBSTITUTE(C$1,"성장단계","")&amp;"단계오프셋",ChapterTable!$S:$T,2,0))/ChapterTable!$Q$23)),
MAX(0,INT(($B524+ChapterTable!$S$26+VLOOKUP(SUBSTITUTE(C$1,"성장단계","")&amp;"보스단계오프셋",ChapterTable!$S:$T,2,0))/ChapterTable!$S$23)))</f>
        <v>2</v>
      </c>
      <c r="D524">
        <f>IF(OR($L524=TRUE,$A524=0,MOD($A524,ChapterTable!$S$20)&lt;&gt;0),
MAX(0,INT(($B524+ChapterTable!$Q$26+VLOOKUP(SUBSTITUTE(D$1,"성장단계","")&amp;"단계오프셋",ChapterTable!$S:$T,2,0))/ChapterTable!$Q$23)),
MAX(0,INT(($B524+ChapterTable!$S$26+VLOOKUP(SUBSTITUTE(D$1,"성장단계","")&amp;"보스단계오프셋",ChapterTable!$S:$T,2,0))/ChapterTable!$S$23)))</f>
        <v>2</v>
      </c>
      <c r="E524" s="1">
        <f ca="1">IF(AND($A524=0,$B524=1),
    VLOOKUP(1,ChapterTable!$1:$1048576,MATCH("최종"&amp;SUBSTITUTE(SUBSTITUTE(E$1,"standard",""),"|Float",""),ChapterTable!$1:$1,0),0)*ChapterTable!$Q$17,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VLOOKUP($A524-ChapterTable!$Q$11,ChapterTable!$1:$1048576,MATCH("최종"&amp;SUBSTITUTE(SUBSTITUTE(E$1,"standard",""),"|Float",""),ChapterTable!$1:$1,0),0)*ChapterTable!$Q$14
    ),
  OFFSET(E524,-$B524+IF($L524,1,0),0)*
    (VLOOKUP(SUBSTITUTE(SUBSTITUTE(E$1,"standard",""),"|Float","")&amp;"인게임누적곱배수",ChapterTable!$S:$T,2,0)^C524
    +VLOOKUP(SUBSTITUTE(SUBSTITUTE(E$1,"standard",""),"|Float","")&amp;"인게임누적합배수",ChapterTable!$S:$T,2,0)*C524)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VLOOKUP(1,ChapterTable!$1:$1048576,MATCH("최종"&amp;SUBSTITUTE(SUBSTITUTE(F$1,"standard",""),"|Float",""),ChapterTable!$1:$1,0),0)*ChapterTable!$Q$17,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VLOOKUP($A524-ChapterTable!$Q$11,ChapterTable!$1:$1048576,MATCH("최종"&amp;SUBSTITUTE(SUBSTITUTE(F$1,"standard",""),"|Float",""),ChapterTable!$1:$1,0),0)*ChapterTable!$Q$14
    ),
  OFFSET(F524,-$B524+IF($L524,1,0),0)*
    (VLOOKUP(SUBSTITUTE(SUBSTITUTE(F$1,"standard",""),"|Float","")&amp;"인게임누적곱배수",ChapterTable!$S:$T,2,0)^D524
    +VLOOKUP(SUBSTITUTE(SUBSTITUTE(F$1,"standard",""),"|Float","")&amp;"인게임누적합배수",ChapterTable!$S:$T,2,0)*D524)
  )
  )
  )
)</f>
        <v>8073.1054687499991</v>
      </c>
      <c r="G524" t="s">
        <v>76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9.8000000000000007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IF(OR($L525=TRUE,$A525=0,MOD($A525,ChapterTable!$S$20)&lt;&gt;0),
MAX(0,INT(($B525+ChapterTable!$Q$26+VLOOKUP(SUBSTITUTE(C$1,"성장단계","")&amp;"단계오프셋",ChapterTable!$S:$T,2,0))/ChapterTable!$Q$23)),
MAX(0,INT(($B525+ChapterTable!$S$26+VLOOKUP(SUBSTITUTE(C$1,"성장단계","")&amp;"보스단계오프셋",ChapterTable!$S:$T,2,0))/ChapterTable!$S$23)))</f>
        <v>3</v>
      </c>
      <c r="D525">
        <f>IF(OR($L525=TRUE,$A525=0,MOD($A525,ChapterTable!$S$20)&lt;&gt;0),
MAX(0,INT(($B525+ChapterTable!$Q$26+VLOOKUP(SUBSTITUTE(D$1,"성장단계","")&amp;"단계오프셋",ChapterTable!$S:$T,2,0))/ChapterTable!$Q$23)),
MAX(0,INT(($B525+ChapterTable!$S$26+VLOOKUP(SUBSTITUTE(D$1,"성장단계","")&amp;"보스단계오프셋",ChapterTable!$S:$T,2,0))/ChapterTable!$S$23)))</f>
        <v>2</v>
      </c>
      <c r="E525" s="1">
        <f ca="1">IF(AND($A525=0,$B525=1),
    VLOOKUP(1,ChapterTable!$1:$1048576,MATCH("최종"&amp;SUBSTITUTE(SUBSTITUTE(E$1,"standard",""),"|Float",""),ChapterTable!$1:$1,0),0)*ChapterTable!$Q$17,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VLOOKUP($A525-ChapterTable!$Q$11,ChapterTable!$1:$1048576,MATCH("최종"&amp;SUBSTITUTE(SUBSTITUTE(E$1,"standard",""),"|Float",""),ChapterTable!$1:$1,0),0)*ChapterTable!$Q$14
    ),
  OFFSET(E525,-$B525+IF($L525,1,0),0)*
    (VLOOKUP(SUBSTITUTE(SUBSTITUTE(E$1,"standard",""),"|Float","")&amp;"인게임누적곱배수",ChapterTable!$S:$T,2,0)^C525
    +VLOOKUP(SUBSTITUTE(SUBSTITUTE(E$1,"standard",""),"|Float","")&amp;"인게임누적합배수",ChapterTable!$S:$T,2,0)*C525)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VLOOKUP(1,ChapterTable!$1:$1048576,MATCH("최종"&amp;SUBSTITUTE(SUBSTITUTE(F$1,"standard",""),"|Float",""),ChapterTable!$1:$1,0),0)*ChapterTable!$Q$17,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VLOOKUP($A525-ChapterTable!$Q$11,ChapterTable!$1:$1048576,MATCH("최종"&amp;SUBSTITUTE(SUBSTITUTE(F$1,"standard",""),"|Float",""),ChapterTable!$1:$1,0),0)*ChapterTable!$Q$14
    ),
  OFFSET(F525,-$B525+IF($L525,1,0),0)*
    (VLOOKUP(SUBSTITUTE(SUBSTITUTE(F$1,"standard",""),"|Float","")&amp;"인게임누적곱배수",ChapterTable!$S:$T,2,0)^D525
    +VLOOKUP(SUBSTITUTE(SUBSTITUTE(F$1,"standard",""),"|Float","")&amp;"인게임누적합배수",ChapterTable!$S:$T,2,0)*D525)
  )
  )
  )
)</f>
        <v>8073.1054687499991</v>
      </c>
      <c r="G525" t="s">
        <v>76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9.8000000000000007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IF(OR($L526=TRUE,$A526=0,MOD($A526,ChapterTable!$S$20)&lt;&gt;0),
MAX(0,INT(($B526+ChapterTable!$Q$26+VLOOKUP(SUBSTITUTE(C$1,"성장단계","")&amp;"단계오프셋",ChapterTable!$S:$T,2,0))/ChapterTable!$Q$23)),
MAX(0,INT(($B526+ChapterTable!$S$26+VLOOKUP(SUBSTITUTE(C$1,"성장단계","")&amp;"보스단계오프셋",ChapterTable!$S:$T,2,0))/ChapterTable!$S$23)))</f>
        <v>3</v>
      </c>
      <c r="D526">
        <f>IF(OR($L526=TRUE,$A526=0,MOD($A526,ChapterTable!$S$20)&lt;&gt;0),
MAX(0,INT(($B526+ChapterTable!$Q$26+VLOOKUP(SUBSTITUTE(D$1,"성장단계","")&amp;"단계오프셋",ChapterTable!$S:$T,2,0))/ChapterTable!$Q$23)),
MAX(0,INT(($B526+ChapterTable!$S$26+VLOOKUP(SUBSTITUTE(D$1,"성장단계","")&amp;"보스단계오프셋",ChapterTable!$S:$T,2,0))/ChapterTable!$S$23)))</f>
        <v>2</v>
      </c>
      <c r="E526" s="1">
        <f ca="1">IF(AND($A526=0,$B526=1),
    VLOOKUP(1,ChapterTable!$1:$1048576,MATCH("최종"&amp;SUBSTITUTE(SUBSTITUTE(E$1,"standard",""),"|Float",""),ChapterTable!$1:$1,0),0)*ChapterTable!$Q$17,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VLOOKUP($A526-ChapterTable!$Q$11,ChapterTable!$1:$1048576,MATCH("최종"&amp;SUBSTITUTE(SUBSTITUTE(E$1,"standard",""),"|Float",""),ChapterTable!$1:$1,0),0)*ChapterTable!$Q$14
    ),
  OFFSET(E526,-$B526+IF($L526,1,0),0)*
    (VLOOKUP(SUBSTITUTE(SUBSTITUTE(E$1,"standard",""),"|Float","")&amp;"인게임누적곱배수",ChapterTable!$S:$T,2,0)^C526
    +VLOOKUP(SUBSTITUTE(SUBSTITUTE(E$1,"standard",""),"|Float","")&amp;"인게임누적합배수",ChapterTable!$S:$T,2,0)*C526)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VLOOKUP(1,ChapterTable!$1:$1048576,MATCH("최종"&amp;SUBSTITUTE(SUBSTITUTE(F$1,"standard",""),"|Float",""),ChapterTable!$1:$1,0),0)*ChapterTable!$Q$17,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VLOOKUP($A526-ChapterTable!$Q$11,ChapterTable!$1:$1048576,MATCH("최종"&amp;SUBSTITUTE(SUBSTITUTE(F$1,"standard",""),"|Float",""),ChapterTable!$1:$1,0),0)*ChapterTable!$Q$14
    ),
  OFFSET(F526,-$B526+IF($L526,1,0),0)*
    (VLOOKUP(SUBSTITUTE(SUBSTITUTE(F$1,"standard",""),"|Float","")&amp;"인게임누적곱배수",ChapterTable!$S:$T,2,0)^D526
    +VLOOKUP(SUBSTITUTE(SUBSTITUTE(F$1,"standard",""),"|Float","")&amp;"인게임누적합배수",ChapterTable!$S:$T,2,0)*D526)
  )
  )
  )
)</f>
        <v>8073.1054687499991</v>
      </c>
      <c r="G526" t="s">
        <v>76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9.8000000000000007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IF(OR($L527=TRUE,$A527=0,MOD($A527,ChapterTable!$S$20)&lt;&gt;0),
MAX(0,INT(($B527+ChapterTable!$Q$26+VLOOKUP(SUBSTITUTE(C$1,"성장단계","")&amp;"단계오프셋",ChapterTable!$S:$T,2,0))/ChapterTable!$Q$23)),
MAX(0,INT(($B527+ChapterTable!$S$26+VLOOKUP(SUBSTITUTE(C$1,"성장단계","")&amp;"보스단계오프셋",ChapterTable!$S:$T,2,0))/ChapterTable!$S$23)))</f>
        <v>3</v>
      </c>
      <c r="D527">
        <f>IF(OR($L527=TRUE,$A527=0,MOD($A527,ChapterTable!$S$20)&lt;&gt;0),
MAX(0,INT(($B527+ChapterTable!$Q$26+VLOOKUP(SUBSTITUTE(D$1,"성장단계","")&amp;"단계오프셋",ChapterTable!$S:$T,2,0))/ChapterTable!$Q$23)),
MAX(0,INT(($B527+ChapterTable!$S$26+VLOOKUP(SUBSTITUTE(D$1,"성장단계","")&amp;"보스단계오프셋",ChapterTable!$S:$T,2,0))/ChapterTable!$S$23)))</f>
        <v>2</v>
      </c>
      <c r="E527" s="1">
        <f ca="1">IF(AND($A527=0,$B527=1),
    VLOOKUP(1,ChapterTable!$1:$1048576,MATCH("최종"&amp;SUBSTITUTE(SUBSTITUTE(E$1,"standard",""),"|Float",""),ChapterTable!$1:$1,0),0)*ChapterTable!$Q$17,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VLOOKUP($A527-ChapterTable!$Q$11,ChapterTable!$1:$1048576,MATCH("최종"&amp;SUBSTITUTE(SUBSTITUTE(E$1,"standard",""),"|Float",""),ChapterTable!$1:$1,0),0)*ChapterTable!$Q$14
    ),
  OFFSET(E527,-$B527+IF($L527,1,0),0)*
    (VLOOKUP(SUBSTITUTE(SUBSTITUTE(E$1,"standard",""),"|Float","")&amp;"인게임누적곱배수",ChapterTable!$S:$T,2,0)^C527
    +VLOOKUP(SUBSTITUTE(SUBSTITUTE(E$1,"standard",""),"|Float","")&amp;"인게임누적합배수",ChapterTable!$S:$T,2,0)*C527)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VLOOKUP(1,ChapterTable!$1:$1048576,MATCH("최종"&amp;SUBSTITUTE(SUBSTITUTE(F$1,"standard",""),"|Float",""),ChapterTable!$1:$1,0),0)*ChapterTable!$Q$17,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VLOOKUP($A527-ChapterTable!$Q$11,ChapterTable!$1:$1048576,MATCH("최종"&amp;SUBSTITUTE(SUBSTITUTE(F$1,"standard",""),"|Float",""),ChapterTable!$1:$1,0),0)*ChapterTable!$Q$14
    ),
  OFFSET(F527,-$B527+IF($L527,1,0),0)*
    (VLOOKUP(SUBSTITUTE(SUBSTITUTE(F$1,"standard",""),"|Float","")&amp;"인게임누적곱배수",ChapterTable!$S:$T,2,0)^D527
    +VLOOKUP(SUBSTITUTE(SUBSTITUTE(F$1,"standard",""),"|Float","")&amp;"인게임누적합배수",ChapterTable!$S:$T,2,0)*D527)
  )
  )
  )
)</f>
        <v>8073.1054687499991</v>
      </c>
      <c r="G527" t="s">
        <v>76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9.8000000000000007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IF(OR($L528=TRUE,$A528=0,MOD($A528,ChapterTable!$S$20)&lt;&gt;0),
MAX(0,INT(($B528+ChapterTable!$Q$26+VLOOKUP(SUBSTITUTE(C$1,"성장단계","")&amp;"단계오프셋",ChapterTable!$S:$T,2,0))/ChapterTable!$Q$23)),
MAX(0,INT(($B528+ChapterTable!$S$26+VLOOKUP(SUBSTITUTE(C$1,"성장단계","")&amp;"보스단계오프셋",ChapterTable!$S:$T,2,0))/ChapterTable!$S$23)))</f>
        <v>3</v>
      </c>
      <c r="D528">
        <f>IF(OR($L528=TRUE,$A528=0,MOD($A528,ChapterTable!$S$20)&lt;&gt;0),
MAX(0,INT(($B528+ChapterTable!$Q$26+VLOOKUP(SUBSTITUTE(D$1,"성장단계","")&amp;"단계오프셋",ChapterTable!$S:$T,2,0))/ChapterTable!$Q$23)),
MAX(0,INT(($B528+ChapterTable!$S$26+VLOOKUP(SUBSTITUTE(D$1,"성장단계","")&amp;"보스단계오프셋",ChapterTable!$S:$T,2,0))/ChapterTable!$S$23)))</f>
        <v>2</v>
      </c>
      <c r="E528" s="1">
        <f ca="1">IF(AND($A528=0,$B528=1),
    VLOOKUP(1,ChapterTable!$1:$1048576,MATCH("최종"&amp;SUBSTITUTE(SUBSTITUTE(E$1,"standard",""),"|Float",""),ChapterTable!$1:$1,0),0)*ChapterTable!$Q$17,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VLOOKUP($A528-ChapterTable!$Q$11,ChapterTable!$1:$1048576,MATCH("최종"&amp;SUBSTITUTE(SUBSTITUTE(E$1,"standard",""),"|Float",""),ChapterTable!$1:$1,0),0)*ChapterTable!$Q$14
    ),
  OFFSET(E528,-$B528+IF($L528,1,0),0)*
    (VLOOKUP(SUBSTITUTE(SUBSTITUTE(E$1,"standard",""),"|Float","")&amp;"인게임누적곱배수",ChapterTable!$S:$T,2,0)^C528
    +VLOOKUP(SUBSTITUTE(SUBSTITUTE(E$1,"standard",""),"|Float","")&amp;"인게임누적합배수",ChapterTable!$S:$T,2,0)*C528)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VLOOKUP(1,ChapterTable!$1:$1048576,MATCH("최종"&amp;SUBSTITUTE(SUBSTITUTE(F$1,"standard",""),"|Float",""),ChapterTable!$1:$1,0),0)*ChapterTable!$Q$17,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VLOOKUP($A528-ChapterTable!$Q$11,ChapterTable!$1:$1048576,MATCH("최종"&amp;SUBSTITUTE(SUBSTITUTE(F$1,"standard",""),"|Float",""),ChapterTable!$1:$1,0),0)*ChapterTable!$Q$14
    ),
  OFFSET(F528,-$B528+IF($L528,1,0),0)*
    (VLOOKUP(SUBSTITUTE(SUBSTITUTE(F$1,"standard",""),"|Float","")&amp;"인게임누적곱배수",ChapterTable!$S:$T,2,0)^D528
    +VLOOKUP(SUBSTITUTE(SUBSTITUTE(F$1,"standard",""),"|Float","")&amp;"인게임누적합배수",ChapterTable!$S:$T,2,0)*D528)
  )
  )
  )
)</f>
        <v>8073.1054687499991</v>
      </c>
      <c r="G528" t="s">
        <v>76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9.8000000000000007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IF(OR($L529=TRUE,$A529=0,MOD($A529,ChapterTable!$S$20)&lt;&gt;0),
MAX(0,INT(($B529+ChapterTable!$Q$26+VLOOKUP(SUBSTITUTE(C$1,"성장단계","")&amp;"단계오프셋",ChapterTable!$S:$T,2,0))/ChapterTable!$Q$23)),
MAX(0,INT(($B529+ChapterTable!$S$26+VLOOKUP(SUBSTITUTE(C$1,"성장단계","")&amp;"보스단계오프셋",ChapterTable!$S:$T,2,0))/ChapterTable!$S$23)))</f>
        <v>3</v>
      </c>
      <c r="D529">
        <f>IF(OR($L529=TRUE,$A529=0,MOD($A529,ChapterTable!$S$20)&lt;&gt;0),
MAX(0,INT(($B529+ChapterTable!$Q$26+VLOOKUP(SUBSTITUTE(D$1,"성장단계","")&amp;"단계오프셋",ChapterTable!$S:$T,2,0))/ChapterTable!$Q$23)),
MAX(0,INT(($B529+ChapterTable!$S$26+VLOOKUP(SUBSTITUTE(D$1,"성장단계","")&amp;"보스단계오프셋",ChapterTable!$S:$T,2,0))/ChapterTable!$S$23)))</f>
        <v>2</v>
      </c>
      <c r="E529" s="1">
        <f ca="1">IF(AND($A529=0,$B529=1),
    VLOOKUP(1,ChapterTable!$1:$1048576,MATCH("최종"&amp;SUBSTITUTE(SUBSTITUTE(E$1,"standard",""),"|Float",""),ChapterTable!$1:$1,0),0)*ChapterTable!$Q$17,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VLOOKUP($A529-ChapterTable!$Q$11,ChapterTable!$1:$1048576,MATCH("최종"&amp;SUBSTITUTE(SUBSTITUTE(E$1,"standard",""),"|Float",""),ChapterTable!$1:$1,0),0)*ChapterTable!$Q$14
    ),
  OFFSET(E529,-$B529+IF($L529,1,0),0)*
    (VLOOKUP(SUBSTITUTE(SUBSTITUTE(E$1,"standard",""),"|Float","")&amp;"인게임누적곱배수",ChapterTable!$S:$T,2,0)^C529
    +VLOOKUP(SUBSTITUTE(SUBSTITUTE(E$1,"standard",""),"|Float","")&amp;"인게임누적합배수",ChapterTable!$S:$T,2,0)*C529)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VLOOKUP(1,ChapterTable!$1:$1048576,MATCH("최종"&amp;SUBSTITUTE(SUBSTITUTE(F$1,"standard",""),"|Float",""),ChapterTable!$1:$1,0),0)*ChapterTable!$Q$17,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VLOOKUP($A529-ChapterTable!$Q$11,ChapterTable!$1:$1048576,MATCH("최종"&amp;SUBSTITUTE(SUBSTITUTE(F$1,"standard",""),"|Float",""),ChapterTable!$1:$1,0),0)*ChapterTable!$Q$14
    ),
  OFFSET(F529,-$B529+IF($L529,1,0),0)*
    (VLOOKUP(SUBSTITUTE(SUBSTITUTE(F$1,"standard",""),"|Float","")&amp;"인게임누적곱배수",ChapterTable!$S:$T,2,0)^D529
    +VLOOKUP(SUBSTITUTE(SUBSTITUTE(F$1,"standard",""),"|Float","")&amp;"인게임누적합배수",ChapterTable!$S:$T,2,0)*D529)
  )
  )
  )
)</f>
        <v>8073.1054687499991</v>
      </c>
      <c r="G529" t="s">
        <v>76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9.8000000000000007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IF(OR($L530=TRUE,$A530=0,MOD($A530,ChapterTable!$S$20)&lt;&gt;0),
MAX(0,INT(($B530+ChapterTable!$Q$26+VLOOKUP(SUBSTITUTE(C$1,"성장단계","")&amp;"단계오프셋",ChapterTable!$S:$T,2,0))/ChapterTable!$Q$23)),
MAX(0,INT(($B530+ChapterTable!$S$26+VLOOKUP(SUBSTITUTE(C$1,"성장단계","")&amp;"보스단계오프셋",ChapterTable!$S:$T,2,0))/ChapterTable!$S$23)))</f>
        <v>3</v>
      </c>
      <c r="D530">
        <f>IF(OR($L530=TRUE,$A530=0,MOD($A530,ChapterTable!$S$20)&lt;&gt;0),
MAX(0,INT(($B530+ChapterTable!$Q$26+VLOOKUP(SUBSTITUTE(D$1,"성장단계","")&amp;"단계오프셋",ChapterTable!$S:$T,2,0))/ChapterTable!$Q$23)),
MAX(0,INT(($B530+ChapterTable!$S$26+VLOOKUP(SUBSTITUTE(D$1,"성장단계","")&amp;"보스단계오프셋",ChapterTable!$S:$T,2,0))/ChapterTable!$S$23)))</f>
        <v>3</v>
      </c>
      <c r="E530" s="1">
        <f ca="1">IF(AND($A530=0,$B530=1),
    VLOOKUP(1,ChapterTable!$1:$1048576,MATCH("최종"&amp;SUBSTITUTE(SUBSTITUTE(E$1,"standard",""),"|Float",""),ChapterTable!$1:$1,0),0)*ChapterTable!$Q$17,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VLOOKUP($A530-ChapterTable!$Q$11,ChapterTable!$1:$1048576,MATCH("최종"&amp;SUBSTITUTE(SUBSTITUTE(E$1,"standard",""),"|Float",""),ChapterTable!$1:$1,0),0)*ChapterTable!$Q$14
    ),
  OFFSET(E530,-$B530+IF($L530,1,0),0)*
    (VLOOKUP(SUBSTITUTE(SUBSTITUTE(E$1,"standard",""),"|Float","")&amp;"인게임누적곱배수",ChapterTable!$S:$T,2,0)^C530
    +VLOOKUP(SUBSTITUTE(SUBSTITUTE(E$1,"standard",""),"|Float","")&amp;"인게임누적합배수",ChapterTable!$S:$T,2,0)*C530)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VLOOKUP(1,ChapterTable!$1:$1048576,MATCH("최종"&amp;SUBSTITUTE(SUBSTITUTE(F$1,"standard",""),"|Float",""),ChapterTable!$1:$1,0),0)*ChapterTable!$Q$17,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VLOOKUP($A530-ChapterTable!$Q$11,ChapterTable!$1:$1048576,MATCH("최종"&amp;SUBSTITUTE(SUBSTITUTE(F$1,"standard",""),"|Float",""),ChapterTable!$1:$1,0),0)*ChapterTable!$Q$14
    ),
  OFFSET(F530,-$B530+IF($L530,1,0),0)*
    (VLOOKUP(SUBSTITUTE(SUBSTITUTE(F$1,"standard",""),"|Float","")&amp;"인게임누적곱배수",ChapterTable!$S:$T,2,0)^D530
    +VLOOKUP(SUBSTITUTE(SUBSTITUTE(F$1,"standard",""),"|Float","")&amp;"인게임누적합배수",ChapterTable!$S:$T,2,0)*D530)
  )
  )
  )
)</f>
        <v>9226.40625</v>
      </c>
      <c r="G530" t="s">
        <v>76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9.8000000000000007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IF(OR($L531=TRUE,$A531=0,MOD($A531,ChapterTable!$S$20)&lt;&gt;0),
MAX(0,INT(($B531+ChapterTable!$Q$26+VLOOKUP(SUBSTITUTE(C$1,"성장단계","")&amp;"단계오프셋",ChapterTable!$S:$T,2,0))/ChapterTable!$Q$23)),
MAX(0,INT(($B531+ChapterTable!$S$26+VLOOKUP(SUBSTITUTE(C$1,"성장단계","")&amp;"보스단계오프셋",ChapterTable!$S:$T,2,0))/ChapterTable!$S$23)))</f>
        <v>3</v>
      </c>
      <c r="D531">
        <f>IF(OR($L531=TRUE,$A531=0,MOD($A531,ChapterTable!$S$20)&lt;&gt;0),
MAX(0,INT(($B531+ChapterTable!$Q$26+VLOOKUP(SUBSTITUTE(D$1,"성장단계","")&amp;"단계오프셋",ChapterTable!$S:$T,2,0))/ChapterTable!$Q$23)),
MAX(0,INT(($B531+ChapterTable!$S$26+VLOOKUP(SUBSTITUTE(D$1,"성장단계","")&amp;"보스단계오프셋",ChapterTable!$S:$T,2,0))/ChapterTable!$S$23)))</f>
        <v>3</v>
      </c>
      <c r="E531" s="1">
        <f ca="1">IF(AND($A531=0,$B531=1),
    VLOOKUP(1,ChapterTable!$1:$1048576,MATCH("최종"&amp;SUBSTITUTE(SUBSTITUTE(E$1,"standard",""),"|Float",""),ChapterTable!$1:$1,0),0)*ChapterTable!$Q$17,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VLOOKUP($A531-ChapterTable!$Q$11,ChapterTable!$1:$1048576,MATCH("최종"&amp;SUBSTITUTE(SUBSTITUTE(E$1,"standard",""),"|Float",""),ChapterTable!$1:$1,0),0)*ChapterTable!$Q$14
    ),
  OFFSET(E531,-$B531+IF($L531,1,0),0)*
    (VLOOKUP(SUBSTITUTE(SUBSTITUTE(E$1,"standard",""),"|Float","")&amp;"인게임누적곱배수",ChapterTable!$S:$T,2,0)^C531
    +VLOOKUP(SUBSTITUTE(SUBSTITUTE(E$1,"standard",""),"|Float","")&amp;"인게임누적합배수",ChapterTable!$S:$T,2,0)*C531)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VLOOKUP(1,ChapterTable!$1:$1048576,MATCH("최종"&amp;SUBSTITUTE(SUBSTITUTE(F$1,"standard",""),"|Float",""),ChapterTable!$1:$1,0),0)*ChapterTable!$Q$17,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VLOOKUP($A531-ChapterTable!$Q$11,ChapterTable!$1:$1048576,MATCH("최종"&amp;SUBSTITUTE(SUBSTITUTE(F$1,"standard",""),"|Float",""),ChapterTable!$1:$1,0),0)*ChapterTable!$Q$14
    ),
  OFFSET(F531,-$B531+IF($L531,1,0),0)*
    (VLOOKUP(SUBSTITUTE(SUBSTITUTE(F$1,"standard",""),"|Float","")&amp;"인게임누적곱배수",ChapterTable!$S:$T,2,0)^D531
    +VLOOKUP(SUBSTITUTE(SUBSTITUTE(F$1,"standard",""),"|Float","")&amp;"인게임누적합배수",ChapterTable!$S:$T,2,0)*D531)
  )
  )
  )
)</f>
        <v>9226.40625</v>
      </c>
      <c r="G531" t="s">
        <v>76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9.8000000000000007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IF(OR($L532=TRUE,$A532=0,MOD($A532,ChapterTable!$S$20)&lt;&gt;0),
MAX(0,INT(($B532+ChapterTable!$Q$26+VLOOKUP(SUBSTITUTE(C$1,"성장단계","")&amp;"단계오프셋",ChapterTable!$S:$T,2,0))/ChapterTable!$Q$23)),
MAX(0,INT(($B532+ChapterTable!$S$26+VLOOKUP(SUBSTITUTE(C$1,"성장단계","")&amp;"보스단계오프셋",ChapterTable!$S:$T,2,0))/ChapterTable!$S$23)))</f>
        <v>3</v>
      </c>
      <c r="D532">
        <f>IF(OR($L532=TRUE,$A532=0,MOD($A532,ChapterTable!$S$20)&lt;&gt;0),
MAX(0,INT(($B532+ChapterTable!$Q$26+VLOOKUP(SUBSTITUTE(D$1,"성장단계","")&amp;"단계오프셋",ChapterTable!$S:$T,2,0))/ChapterTable!$Q$23)),
MAX(0,INT(($B532+ChapterTable!$S$26+VLOOKUP(SUBSTITUTE(D$1,"성장단계","")&amp;"보스단계오프셋",ChapterTable!$S:$T,2,0))/ChapterTable!$S$23)))</f>
        <v>3</v>
      </c>
      <c r="E532" s="1">
        <f ca="1">IF(AND($A532=0,$B532=1),
    VLOOKUP(1,ChapterTable!$1:$1048576,MATCH("최종"&amp;SUBSTITUTE(SUBSTITUTE(E$1,"standard",""),"|Float",""),ChapterTable!$1:$1,0),0)*ChapterTable!$Q$17,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VLOOKUP($A532-ChapterTable!$Q$11,ChapterTable!$1:$1048576,MATCH("최종"&amp;SUBSTITUTE(SUBSTITUTE(E$1,"standard",""),"|Float",""),ChapterTable!$1:$1,0),0)*ChapterTable!$Q$14
    ),
  OFFSET(E532,-$B532+IF($L532,1,0),0)*
    (VLOOKUP(SUBSTITUTE(SUBSTITUTE(E$1,"standard",""),"|Float","")&amp;"인게임누적곱배수",ChapterTable!$S:$T,2,0)^C532
    +VLOOKUP(SUBSTITUTE(SUBSTITUTE(E$1,"standard",""),"|Float","")&amp;"인게임누적합배수",ChapterTable!$S:$T,2,0)*C532)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VLOOKUP(1,ChapterTable!$1:$1048576,MATCH("최종"&amp;SUBSTITUTE(SUBSTITUTE(F$1,"standard",""),"|Float",""),ChapterTable!$1:$1,0),0)*ChapterTable!$Q$17,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VLOOKUP($A532-ChapterTable!$Q$11,ChapterTable!$1:$1048576,MATCH("최종"&amp;SUBSTITUTE(SUBSTITUTE(F$1,"standard",""),"|Float",""),ChapterTable!$1:$1,0),0)*ChapterTable!$Q$14
    ),
  OFFSET(F532,-$B532+IF($L532,1,0),0)*
    (VLOOKUP(SUBSTITUTE(SUBSTITUTE(F$1,"standard",""),"|Float","")&amp;"인게임누적곱배수",ChapterTable!$S:$T,2,0)^D532
    +VLOOKUP(SUBSTITUTE(SUBSTITUTE(F$1,"standard",""),"|Float","")&amp;"인게임누적합배수",ChapterTable!$S:$T,2,0)*D532)
  )
  )
  )
)</f>
        <v>9226.40625</v>
      </c>
      <c r="G532" t="s">
        <v>76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9.8000000000000007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IF(OR($L533=TRUE,$A533=0,MOD($A533,ChapterTable!$S$20)&lt;&gt;0),
MAX(0,INT(($B533+ChapterTable!$Q$26+VLOOKUP(SUBSTITUTE(C$1,"성장단계","")&amp;"단계오프셋",ChapterTable!$S:$T,2,0))/ChapterTable!$Q$23)),
MAX(0,INT(($B533+ChapterTable!$S$26+VLOOKUP(SUBSTITUTE(C$1,"성장단계","")&amp;"보스단계오프셋",ChapterTable!$S:$T,2,0))/ChapterTable!$S$23)))</f>
        <v>3</v>
      </c>
      <c r="D533">
        <f>IF(OR($L533=TRUE,$A533=0,MOD($A533,ChapterTable!$S$20)&lt;&gt;0),
MAX(0,INT(($B533+ChapterTable!$Q$26+VLOOKUP(SUBSTITUTE(D$1,"성장단계","")&amp;"단계오프셋",ChapterTable!$S:$T,2,0))/ChapterTable!$Q$23)),
MAX(0,INT(($B533+ChapterTable!$S$26+VLOOKUP(SUBSTITUTE(D$1,"성장단계","")&amp;"보스단계오프셋",ChapterTable!$S:$T,2,0))/ChapterTable!$S$23)))</f>
        <v>3</v>
      </c>
      <c r="E533" s="1">
        <f ca="1">IF(AND($A533=0,$B533=1),
    VLOOKUP(1,ChapterTable!$1:$1048576,MATCH("최종"&amp;SUBSTITUTE(SUBSTITUTE(E$1,"standard",""),"|Float",""),ChapterTable!$1:$1,0),0)*ChapterTable!$Q$17,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VLOOKUP($A533-ChapterTable!$Q$11,ChapterTable!$1:$1048576,MATCH("최종"&amp;SUBSTITUTE(SUBSTITUTE(E$1,"standard",""),"|Float",""),ChapterTable!$1:$1,0),0)*ChapterTable!$Q$14
    ),
  OFFSET(E533,-$B533+IF($L533,1,0),0)*
    (VLOOKUP(SUBSTITUTE(SUBSTITUTE(E$1,"standard",""),"|Float","")&amp;"인게임누적곱배수",ChapterTable!$S:$T,2,0)^C533
    +VLOOKUP(SUBSTITUTE(SUBSTITUTE(E$1,"standard",""),"|Float","")&amp;"인게임누적합배수",ChapterTable!$S:$T,2,0)*C533)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VLOOKUP(1,ChapterTable!$1:$1048576,MATCH("최종"&amp;SUBSTITUTE(SUBSTITUTE(F$1,"standard",""),"|Float",""),ChapterTable!$1:$1,0),0)*ChapterTable!$Q$17,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VLOOKUP($A533-ChapterTable!$Q$11,ChapterTable!$1:$1048576,MATCH("최종"&amp;SUBSTITUTE(SUBSTITUTE(F$1,"standard",""),"|Float",""),ChapterTable!$1:$1,0),0)*ChapterTable!$Q$14
    ),
  OFFSET(F533,-$B533+IF($L533,1,0),0)*
    (VLOOKUP(SUBSTITUTE(SUBSTITUTE(F$1,"standard",""),"|Float","")&amp;"인게임누적곱배수",ChapterTable!$S:$T,2,0)^D533
    +VLOOKUP(SUBSTITUTE(SUBSTITUTE(F$1,"standard",""),"|Float","")&amp;"인게임누적합배수",ChapterTable!$S:$T,2,0)*D533)
  )
  )
  )
)</f>
        <v>9226.40625</v>
      </c>
      <c r="G533" t="s">
        <v>76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9.8000000000000007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IF(OR($L534=TRUE,$A534=0,MOD($A534,ChapterTable!$S$20)&lt;&gt;0),
MAX(0,INT(($B534+ChapterTable!$Q$26+VLOOKUP(SUBSTITUTE(C$1,"성장단계","")&amp;"단계오프셋",ChapterTable!$S:$T,2,0))/ChapterTable!$Q$23)),
MAX(0,INT(($B534+ChapterTable!$S$26+VLOOKUP(SUBSTITUTE(C$1,"성장단계","")&amp;"보스단계오프셋",ChapterTable!$S:$T,2,0))/ChapterTable!$S$23)))</f>
        <v>3</v>
      </c>
      <c r="D534">
        <f>IF(OR($L534=TRUE,$A534=0,MOD($A534,ChapterTable!$S$20)&lt;&gt;0),
MAX(0,INT(($B534+ChapterTable!$Q$26+VLOOKUP(SUBSTITUTE(D$1,"성장단계","")&amp;"단계오프셋",ChapterTable!$S:$T,2,0))/ChapterTable!$Q$23)),
MAX(0,INT(($B534+ChapterTable!$S$26+VLOOKUP(SUBSTITUTE(D$1,"성장단계","")&amp;"보스단계오프셋",ChapterTable!$S:$T,2,0))/ChapterTable!$S$23)))</f>
        <v>3</v>
      </c>
      <c r="E534" s="1">
        <f ca="1">IF(AND($A534=0,$B534=1),
    VLOOKUP(1,ChapterTable!$1:$1048576,MATCH("최종"&amp;SUBSTITUTE(SUBSTITUTE(E$1,"standard",""),"|Float",""),ChapterTable!$1:$1,0),0)*ChapterTable!$Q$17,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VLOOKUP($A534-ChapterTable!$Q$11,ChapterTable!$1:$1048576,MATCH("최종"&amp;SUBSTITUTE(SUBSTITUTE(E$1,"standard",""),"|Float",""),ChapterTable!$1:$1,0),0)*ChapterTable!$Q$14
    ),
  OFFSET(E534,-$B534+IF($L534,1,0),0)*
    (VLOOKUP(SUBSTITUTE(SUBSTITUTE(E$1,"standard",""),"|Float","")&amp;"인게임누적곱배수",ChapterTable!$S:$T,2,0)^C534
    +VLOOKUP(SUBSTITUTE(SUBSTITUTE(E$1,"standard",""),"|Float","")&amp;"인게임누적합배수",ChapterTable!$S:$T,2,0)*C534)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VLOOKUP(1,ChapterTable!$1:$1048576,MATCH("최종"&amp;SUBSTITUTE(SUBSTITUTE(F$1,"standard",""),"|Float",""),ChapterTable!$1:$1,0),0)*ChapterTable!$Q$17,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VLOOKUP($A534-ChapterTable!$Q$11,ChapterTable!$1:$1048576,MATCH("최종"&amp;SUBSTITUTE(SUBSTITUTE(F$1,"standard",""),"|Float",""),ChapterTable!$1:$1,0),0)*ChapterTable!$Q$14
    ),
  OFFSET(F534,-$B534+IF($L534,1,0),0)*
    (VLOOKUP(SUBSTITUTE(SUBSTITUTE(F$1,"standard",""),"|Float","")&amp;"인게임누적곱배수",ChapterTable!$S:$T,2,0)^D534
    +VLOOKUP(SUBSTITUTE(SUBSTITUTE(F$1,"standard",""),"|Float","")&amp;"인게임누적합배수",ChapterTable!$S:$T,2,0)*D534)
  )
  )
  )
)</f>
        <v>9226.40625</v>
      </c>
      <c r="G534" t="s">
        <v>76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9.8000000000000007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IF(OR($L535=TRUE,$A535=0,MOD($A535,ChapterTable!$S$20)&lt;&gt;0),
MAX(0,INT(($B535+ChapterTable!$Q$26+VLOOKUP(SUBSTITUTE(C$1,"성장단계","")&amp;"단계오프셋",ChapterTable!$S:$T,2,0))/ChapterTable!$Q$23)),
MAX(0,INT(($B535+ChapterTable!$S$26+VLOOKUP(SUBSTITUTE(C$1,"성장단계","")&amp;"보스단계오프셋",ChapterTable!$S:$T,2,0))/ChapterTable!$S$23)))</f>
        <v>4</v>
      </c>
      <c r="D535">
        <f>IF(OR($L535=TRUE,$A535=0,MOD($A535,ChapterTable!$S$20)&lt;&gt;0),
MAX(0,INT(($B535+ChapterTable!$Q$26+VLOOKUP(SUBSTITUTE(D$1,"성장단계","")&amp;"단계오프셋",ChapterTable!$S:$T,2,0))/ChapterTable!$Q$23)),
MAX(0,INT(($B535+ChapterTable!$S$26+VLOOKUP(SUBSTITUTE(D$1,"성장단계","")&amp;"보스단계오프셋",ChapterTable!$S:$T,2,0))/ChapterTable!$S$23)))</f>
        <v>3</v>
      </c>
      <c r="E535" s="1">
        <f ca="1">IF(AND($A535=0,$B535=1),
    VLOOKUP(1,ChapterTable!$1:$1048576,MATCH("최종"&amp;SUBSTITUTE(SUBSTITUTE(E$1,"standard",""),"|Float",""),ChapterTable!$1:$1,0),0)*ChapterTable!$Q$17,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VLOOKUP($A535-ChapterTable!$Q$11,ChapterTable!$1:$1048576,MATCH("최종"&amp;SUBSTITUTE(SUBSTITUTE(E$1,"standard",""),"|Float",""),ChapterTable!$1:$1,0),0)*ChapterTable!$Q$14
    ),
  OFFSET(E535,-$B535+IF($L535,1,0),0)*
    (VLOOKUP(SUBSTITUTE(SUBSTITUTE(E$1,"standard",""),"|Float","")&amp;"인게임누적곱배수",ChapterTable!$S:$T,2,0)^C535
    +VLOOKUP(SUBSTITUTE(SUBSTITUTE(E$1,"standard",""),"|Float","")&amp;"인게임누적합배수",ChapterTable!$S:$T,2,0)*C535)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VLOOKUP(1,ChapterTable!$1:$1048576,MATCH("최종"&amp;SUBSTITUTE(SUBSTITUTE(F$1,"standard",""),"|Float",""),ChapterTable!$1:$1,0),0)*ChapterTable!$Q$17,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VLOOKUP($A535-ChapterTable!$Q$11,ChapterTable!$1:$1048576,MATCH("최종"&amp;SUBSTITUTE(SUBSTITUTE(F$1,"standard",""),"|Float",""),ChapterTable!$1:$1,0),0)*ChapterTable!$Q$14
    ),
  OFFSET(F535,-$B535+IF($L535,1,0),0)*
    (VLOOKUP(SUBSTITUTE(SUBSTITUTE(F$1,"standard",""),"|Float","")&amp;"인게임누적곱배수",ChapterTable!$S:$T,2,0)^D535
    +VLOOKUP(SUBSTITUTE(SUBSTITUTE(F$1,"standard",""),"|Float","")&amp;"인게임누적합배수",ChapterTable!$S:$T,2,0)*D535)
  )
  )
  )
)</f>
        <v>9226.40625</v>
      </c>
      <c r="G535" t="s">
        <v>76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9.8000000000000007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IF(OR($L536=TRUE,$A536=0,MOD($A536,ChapterTable!$S$20)&lt;&gt;0),
MAX(0,INT(($B536+ChapterTable!$Q$26+VLOOKUP(SUBSTITUTE(C$1,"성장단계","")&amp;"단계오프셋",ChapterTable!$S:$T,2,0))/ChapterTable!$Q$23)),
MAX(0,INT(($B536+ChapterTable!$S$26+VLOOKUP(SUBSTITUTE(C$1,"성장단계","")&amp;"보스단계오프셋",ChapterTable!$S:$T,2,0))/ChapterTable!$S$23)))</f>
        <v>4</v>
      </c>
      <c r="D536">
        <f>IF(OR($L536=TRUE,$A536=0,MOD($A536,ChapterTable!$S$20)&lt;&gt;0),
MAX(0,INT(($B536+ChapterTable!$Q$26+VLOOKUP(SUBSTITUTE(D$1,"성장단계","")&amp;"단계오프셋",ChapterTable!$S:$T,2,0))/ChapterTable!$Q$23)),
MAX(0,INT(($B536+ChapterTable!$S$26+VLOOKUP(SUBSTITUTE(D$1,"성장단계","")&amp;"보스단계오프셋",ChapterTable!$S:$T,2,0))/ChapterTable!$S$23)))</f>
        <v>3</v>
      </c>
      <c r="E536" s="1">
        <f ca="1">IF(AND($A536=0,$B536=1),
    VLOOKUP(1,ChapterTable!$1:$1048576,MATCH("최종"&amp;SUBSTITUTE(SUBSTITUTE(E$1,"standard",""),"|Float",""),ChapterTable!$1:$1,0),0)*ChapterTable!$Q$17,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VLOOKUP($A536-ChapterTable!$Q$11,ChapterTable!$1:$1048576,MATCH("최종"&amp;SUBSTITUTE(SUBSTITUTE(E$1,"standard",""),"|Float",""),ChapterTable!$1:$1,0),0)*ChapterTable!$Q$14
    ),
  OFFSET(E536,-$B536+IF($L536,1,0),0)*
    (VLOOKUP(SUBSTITUTE(SUBSTITUTE(E$1,"standard",""),"|Float","")&amp;"인게임누적곱배수",ChapterTable!$S:$T,2,0)^C536
    +VLOOKUP(SUBSTITUTE(SUBSTITUTE(E$1,"standard",""),"|Float","")&amp;"인게임누적합배수",ChapterTable!$S:$T,2,0)*C536)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VLOOKUP(1,ChapterTable!$1:$1048576,MATCH("최종"&amp;SUBSTITUTE(SUBSTITUTE(F$1,"standard",""),"|Float",""),ChapterTable!$1:$1,0),0)*ChapterTable!$Q$17,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VLOOKUP($A536-ChapterTable!$Q$11,ChapterTable!$1:$1048576,MATCH("최종"&amp;SUBSTITUTE(SUBSTITUTE(F$1,"standard",""),"|Float",""),ChapterTable!$1:$1,0),0)*ChapterTable!$Q$14
    ),
  OFFSET(F536,-$B536+IF($L536,1,0),0)*
    (VLOOKUP(SUBSTITUTE(SUBSTITUTE(F$1,"standard",""),"|Float","")&amp;"인게임누적곱배수",ChapterTable!$S:$T,2,0)^D536
    +VLOOKUP(SUBSTITUTE(SUBSTITUTE(F$1,"standard",""),"|Float","")&amp;"인게임누적합배수",ChapterTable!$S:$T,2,0)*D536)
  )
  )
  )
)</f>
        <v>9226.40625</v>
      </c>
      <c r="G536" t="s">
        <v>76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9.8000000000000007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IF(OR($L537=TRUE,$A537=0,MOD($A537,ChapterTable!$S$20)&lt;&gt;0),
MAX(0,INT(($B537+ChapterTable!$Q$26+VLOOKUP(SUBSTITUTE(C$1,"성장단계","")&amp;"단계오프셋",ChapterTable!$S:$T,2,0))/ChapterTable!$Q$23)),
MAX(0,INT(($B537+ChapterTable!$S$26+VLOOKUP(SUBSTITUTE(C$1,"성장단계","")&amp;"보스단계오프셋",ChapterTable!$S:$T,2,0))/ChapterTable!$S$23)))</f>
        <v>4</v>
      </c>
      <c r="D537">
        <f>IF(OR($L537=TRUE,$A537=0,MOD($A537,ChapterTable!$S$20)&lt;&gt;0),
MAX(0,INT(($B537+ChapterTable!$Q$26+VLOOKUP(SUBSTITUTE(D$1,"성장단계","")&amp;"단계오프셋",ChapterTable!$S:$T,2,0))/ChapterTable!$Q$23)),
MAX(0,INT(($B537+ChapterTable!$S$26+VLOOKUP(SUBSTITUTE(D$1,"성장단계","")&amp;"보스단계오프셋",ChapterTable!$S:$T,2,0))/ChapterTable!$S$23)))</f>
        <v>3</v>
      </c>
      <c r="E537" s="1">
        <f ca="1">IF(AND($A537=0,$B537=1),
    VLOOKUP(1,ChapterTable!$1:$1048576,MATCH("최종"&amp;SUBSTITUTE(SUBSTITUTE(E$1,"standard",""),"|Float",""),ChapterTable!$1:$1,0),0)*ChapterTable!$Q$17,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VLOOKUP($A537-ChapterTable!$Q$11,ChapterTable!$1:$1048576,MATCH("최종"&amp;SUBSTITUTE(SUBSTITUTE(E$1,"standard",""),"|Float",""),ChapterTable!$1:$1,0),0)*ChapterTable!$Q$14
    ),
  OFFSET(E537,-$B537+IF($L537,1,0),0)*
    (VLOOKUP(SUBSTITUTE(SUBSTITUTE(E$1,"standard",""),"|Float","")&amp;"인게임누적곱배수",ChapterTable!$S:$T,2,0)^C537
    +VLOOKUP(SUBSTITUTE(SUBSTITUTE(E$1,"standard",""),"|Float","")&amp;"인게임누적합배수",ChapterTable!$S:$T,2,0)*C537)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VLOOKUP(1,ChapterTable!$1:$1048576,MATCH("최종"&amp;SUBSTITUTE(SUBSTITUTE(F$1,"standard",""),"|Float",""),ChapterTable!$1:$1,0),0)*ChapterTable!$Q$17,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VLOOKUP($A537-ChapterTable!$Q$11,ChapterTable!$1:$1048576,MATCH("최종"&amp;SUBSTITUTE(SUBSTITUTE(F$1,"standard",""),"|Float",""),ChapterTable!$1:$1,0),0)*ChapterTable!$Q$14
    ),
  OFFSET(F537,-$B537+IF($L537,1,0),0)*
    (VLOOKUP(SUBSTITUTE(SUBSTITUTE(F$1,"standard",""),"|Float","")&amp;"인게임누적곱배수",ChapterTable!$S:$T,2,0)^D537
    +VLOOKUP(SUBSTITUTE(SUBSTITUTE(F$1,"standard",""),"|Float","")&amp;"인게임누적합배수",ChapterTable!$S:$T,2,0)*D537)
  )
  )
  )
)</f>
        <v>9226.40625</v>
      </c>
      <c r="G537" t="s">
        <v>76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9.8000000000000007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IF(OR($L538=TRUE,$A538=0,MOD($A538,ChapterTable!$S$20)&lt;&gt;0),
MAX(0,INT(($B538+ChapterTable!$Q$26+VLOOKUP(SUBSTITUTE(C$1,"성장단계","")&amp;"단계오프셋",ChapterTable!$S:$T,2,0))/ChapterTable!$Q$23)),
MAX(0,INT(($B538+ChapterTable!$S$26+VLOOKUP(SUBSTITUTE(C$1,"성장단계","")&amp;"보스단계오프셋",ChapterTable!$S:$T,2,0))/ChapterTable!$S$23)))</f>
        <v>4</v>
      </c>
      <c r="D538">
        <f>IF(OR($L538=TRUE,$A538=0,MOD($A538,ChapterTable!$S$20)&lt;&gt;0),
MAX(0,INT(($B538+ChapterTable!$Q$26+VLOOKUP(SUBSTITUTE(D$1,"성장단계","")&amp;"단계오프셋",ChapterTable!$S:$T,2,0))/ChapterTable!$Q$23)),
MAX(0,INT(($B538+ChapterTable!$S$26+VLOOKUP(SUBSTITUTE(D$1,"성장단계","")&amp;"보스단계오프셋",ChapterTable!$S:$T,2,0))/ChapterTable!$S$23)))</f>
        <v>3</v>
      </c>
      <c r="E538" s="1">
        <f ca="1">IF(AND($A538=0,$B538=1),
    VLOOKUP(1,ChapterTable!$1:$1048576,MATCH("최종"&amp;SUBSTITUTE(SUBSTITUTE(E$1,"standard",""),"|Float",""),ChapterTable!$1:$1,0),0)*ChapterTable!$Q$17,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VLOOKUP($A538-ChapterTable!$Q$11,ChapterTable!$1:$1048576,MATCH("최종"&amp;SUBSTITUTE(SUBSTITUTE(E$1,"standard",""),"|Float",""),ChapterTable!$1:$1,0),0)*ChapterTable!$Q$14
    ),
  OFFSET(E538,-$B538+IF($L538,1,0),0)*
    (VLOOKUP(SUBSTITUTE(SUBSTITUTE(E$1,"standard",""),"|Float","")&amp;"인게임누적곱배수",ChapterTable!$S:$T,2,0)^C538
    +VLOOKUP(SUBSTITUTE(SUBSTITUTE(E$1,"standard",""),"|Float","")&amp;"인게임누적합배수",ChapterTable!$S:$T,2,0)*C538)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VLOOKUP(1,ChapterTable!$1:$1048576,MATCH("최종"&amp;SUBSTITUTE(SUBSTITUTE(F$1,"standard",""),"|Float",""),ChapterTable!$1:$1,0),0)*ChapterTable!$Q$17,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VLOOKUP($A538-ChapterTable!$Q$11,ChapterTable!$1:$1048576,MATCH("최종"&amp;SUBSTITUTE(SUBSTITUTE(F$1,"standard",""),"|Float",""),ChapterTable!$1:$1,0),0)*ChapterTable!$Q$14
    ),
  OFFSET(F538,-$B538+IF($L538,1,0),0)*
    (VLOOKUP(SUBSTITUTE(SUBSTITUTE(F$1,"standard",""),"|Float","")&amp;"인게임누적곱배수",ChapterTable!$S:$T,2,0)^D538
    +VLOOKUP(SUBSTITUTE(SUBSTITUTE(F$1,"standard",""),"|Float","")&amp;"인게임누적합배수",ChapterTable!$S:$T,2,0)*D538)
  )
  )
  )
)</f>
        <v>9226.40625</v>
      </c>
      <c r="G538" t="s">
        <v>76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9.8000000000000007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IF(OR($L539=TRUE,$A539=0,MOD($A539,ChapterTable!$S$20)&lt;&gt;0),
MAX(0,INT(($B539+ChapterTable!$Q$26+VLOOKUP(SUBSTITUTE(C$1,"성장단계","")&amp;"단계오프셋",ChapterTable!$S:$T,2,0))/ChapterTable!$Q$23)),
MAX(0,INT(($B539+ChapterTable!$S$26+VLOOKUP(SUBSTITUTE(C$1,"성장단계","")&amp;"보스단계오프셋",ChapterTable!$S:$T,2,0))/ChapterTable!$S$23)))</f>
        <v>4</v>
      </c>
      <c r="D539">
        <f>IF(OR($L539=TRUE,$A539=0,MOD($A539,ChapterTable!$S$20)&lt;&gt;0),
MAX(0,INT(($B539+ChapterTable!$Q$26+VLOOKUP(SUBSTITUTE(D$1,"성장단계","")&amp;"단계오프셋",ChapterTable!$S:$T,2,0))/ChapterTable!$Q$23)),
MAX(0,INT(($B539+ChapterTable!$S$26+VLOOKUP(SUBSTITUTE(D$1,"성장단계","")&amp;"보스단계오프셋",ChapterTable!$S:$T,2,0))/ChapterTable!$S$23)))</f>
        <v>3</v>
      </c>
      <c r="E539" s="1">
        <f ca="1">IF(AND($A539=0,$B539=1),
    VLOOKUP(1,ChapterTable!$1:$1048576,MATCH("최종"&amp;SUBSTITUTE(SUBSTITUTE(E$1,"standard",""),"|Float",""),ChapterTable!$1:$1,0),0)*ChapterTable!$Q$17,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VLOOKUP($A539-ChapterTable!$Q$11,ChapterTable!$1:$1048576,MATCH("최종"&amp;SUBSTITUTE(SUBSTITUTE(E$1,"standard",""),"|Float",""),ChapterTable!$1:$1,0),0)*ChapterTable!$Q$14
    ),
  OFFSET(E539,-$B539+IF($L539,1,0),0)*
    (VLOOKUP(SUBSTITUTE(SUBSTITUTE(E$1,"standard",""),"|Float","")&amp;"인게임누적곱배수",ChapterTable!$S:$T,2,0)^C539
    +VLOOKUP(SUBSTITUTE(SUBSTITUTE(E$1,"standard",""),"|Float","")&amp;"인게임누적합배수",ChapterTable!$S:$T,2,0)*C539)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VLOOKUP(1,ChapterTable!$1:$1048576,MATCH("최종"&amp;SUBSTITUTE(SUBSTITUTE(F$1,"standard",""),"|Float",""),ChapterTable!$1:$1,0),0)*ChapterTable!$Q$17,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VLOOKUP($A539-ChapterTable!$Q$11,ChapterTable!$1:$1048576,MATCH("최종"&amp;SUBSTITUTE(SUBSTITUTE(F$1,"standard",""),"|Float",""),ChapterTable!$1:$1,0),0)*ChapterTable!$Q$14
    ),
  OFFSET(F539,-$B539+IF($L539,1,0),0)*
    (VLOOKUP(SUBSTITUTE(SUBSTITUTE(F$1,"standard",""),"|Float","")&amp;"인게임누적곱배수",ChapterTable!$S:$T,2,0)^D539
    +VLOOKUP(SUBSTITUTE(SUBSTITUTE(F$1,"standard",""),"|Float","")&amp;"인게임누적합배수",ChapterTable!$S:$T,2,0)*D539)
  )
  )
  )
)</f>
        <v>9226.40625</v>
      </c>
      <c r="G539" t="s">
        <v>76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9.8000000000000007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IF(OR($L540=TRUE,$A540=0,MOD($A540,ChapterTable!$S$20)&lt;&gt;0),
MAX(0,INT(($B540+ChapterTable!$Q$26+VLOOKUP(SUBSTITUTE(C$1,"성장단계","")&amp;"단계오프셋",ChapterTable!$S:$T,2,0))/ChapterTable!$Q$23)),
MAX(0,INT(($B540+ChapterTable!$S$26+VLOOKUP(SUBSTITUTE(C$1,"성장단계","")&amp;"보스단계오프셋",ChapterTable!$S:$T,2,0))/ChapterTable!$S$23)))</f>
        <v>4</v>
      </c>
      <c r="D540">
        <f>IF(OR($L540=TRUE,$A540=0,MOD($A540,ChapterTable!$S$20)&lt;&gt;0),
MAX(0,INT(($B540+ChapterTable!$Q$26+VLOOKUP(SUBSTITUTE(D$1,"성장단계","")&amp;"단계오프셋",ChapterTable!$S:$T,2,0))/ChapterTable!$Q$23)),
MAX(0,INT(($B540+ChapterTable!$S$26+VLOOKUP(SUBSTITUTE(D$1,"성장단계","")&amp;"보스단계오프셋",ChapterTable!$S:$T,2,0))/ChapterTable!$S$23)))</f>
        <v>4</v>
      </c>
      <c r="E540" s="1">
        <f ca="1">IF(AND($A540=0,$B540=1),
    VLOOKUP(1,ChapterTable!$1:$1048576,MATCH("최종"&amp;SUBSTITUTE(SUBSTITUTE(E$1,"standard",""),"|Float",""),ChapterTable!$1:$1,0),0)*ChapterTable!$Q$17,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VLOOKUP($A540-ChapterTable!$Q$11,ChapterTable!$1:$1048576,MATCH("최종"&amp;SUBSTITUTE(SUBSTITUTE(E$1,"standard",""),"|Float",""),ChapterTable!$1:$1,0),0)*ChapterTable!$Q$14
    ),
  OFFSET(E540,-$B540+IF($L540,1,0),0)*
    (VLOOKUP(SUBSTITUTE(SUBSTITUTE(E$1,"standard",""),"|Float","")&amp;"인게임누적곱배수",ChapterTable!$S:$T,2,0)^C540
    +VLOOKUP(SUBSTITUTE(SUBSTITUTE(E$1,"standard",""),"|Float","")&amp;"인게임누적합배수",ChapterTable!$S:$T,2,0)*C540)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VLOOKUP(1,ChapterTable!$1:$1048576,MATCH("최종"&amp;SUBSTITUTE(SUBSTITUTE(F$1,"standard",""),"|Float",""),ChapterTable!$1:$1,0),0)*ChapterTable!$Q$17,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VLOOKUP($A540-ChapterTable!$Q$11,ChapterTable!$1:$1048576,MATCH("최종"&amp;SUBSTITUTE(SUBSTITUTE(F$1,"standard",""),"|Float",""),ChapterTable!$1:$1,0),0)*ChapterTable!$Q$14
    ),
  OFFSET(F540,-$B540+IF($L540,1,0),0)*
    (VLOOKUP(SUBSTITUTE(SUBSTITUTE(F$1,"standard",""),"|Float","")&amp;"인게임누적곱배수",ChapterTable!$S:$T,2,0)^D540
    +VLOOKUP(SUBSTITUTE(SUBSTITUTE(F$1,"standard",""),"|Float","")&amp;"인게임누적합배수",ChapterTable!$S:$T,2,0)*D540)
  )
  )
  )
)</f>
        <v>10379.70703125</v>
      </c>
      <c r="G540" t="s">
        <v>76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9.8000000000000007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IF(OR($L541=TRUE,$A541=0,MOD($A541,ChapterTable!$S$20)&lt;&gt;0),
MAX(0,INT(($B541+ChapterTable!$Q$26+VLOOKUP(SUBSTITUTE(C$1,"성장단계","")&amp;"단계오프셋",ChapterTable!$S:$T,2,0))/ChapterTable!$Q$23)),
MAX(0,INT(($B541+ChapterTable!$S$26+VLOOKUP(SUBSTITUTE(C$1,"성장단계","")&amp;"보스단계오프셋",ChapterTable!$S:$T,2,0))/ChapterTable!$S$23)))</f>
        <v>4</v>
      </c>
      <c r="D541">
        <f>IF(OR($L541=TRUE,$A541=0,MOD($A541,ChapterTable!$S$20)&lt;&gt;0),
MAX(0,INT(($B541+ChapterTable!$Q$26+VLOOKUP(SUBSTITUTE(D$1,"성장단계","")&amp;"단계오프셋",ChapterTable!$S:$T,2,0))/ChapterTable!$Q$23)),
MAX(0,INT(($B541+ChapterTable!$S$26+VLOOKUP(SUBSTITUTE(D$1,"성장단계","")&amp;"보스단계오프셋",ChapterTable!$S:$T,2,0))/ChapterTable!$S$23)))</f>
        <v>4</v>
      </c>
      <c r="E541" s="1">
        <f ca="1">IF(AND($A541=0,$B541=1),
    VLOOKUP(1,ChapterTable!$1:$1048576,MATCH("최종"&amp;SUBSTITUTE(SUBSTITUTE(E$1,"standard",""),"|Float",""),ChapterTable!$1:$1,0),0)*ChapterTable!$Q$17,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VLOOKUP($A541-ChapterTable!$Q$11,ChapterTable!$1:$1048576,MATCH("최종"&amp;SUBSTITUTE(SUBSTITUTE(E$1,"standard",""),"|Float",""),ChapterTable!$1:$1,0),0)*ChapterTable!$Q$14
    ),
  OFFSET(E541,-$B541+IF($L541,1,0),0)*
    (VLOOKUP(SUBSTITUTE(SUBSTITUTE(E$1,"standard",""),"|Float","")&amp;"인게임누적곱배수",ChapterTable!$S:$T,2,0)^C541
    +VLOOKUP(SUBSTITUTE(SUBSTITUTE(E$1,"standard",""),"|Float","")&amp;"인게임누적합배수",ChapterTable!$S:$T,2,0)*C541)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VLOOKUP(1,ChapterTable!$1:$1048576,MATCH("최종"&amp;SUBSTITUTE(SUBSTITUTE(F$1,"standard",""),"|Float",""),ChapterTable!$1:$1,0),0)*ChapterTable!$Q$17,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VLOOKUP($A541-ChapterTable!$Q$11,ChapterTable!$1:$1048576,MATCH("최종"&amp;SUBSTITUTE(SUBSTITUTE(F$1,"standard",""),"|Float",""),ChapterTable!$1:$1,0),0)*ChapterTable!$Q$14
    ),
  OFFSET(F541,-$B541+IF($L541,1,0),0)*
    (VLOOKUP(SUBSTITUTE(SUBSTITUTE(F$1,"standard",""),"|Float","")&amp;"인게임누적곱배수",ChapterTable!$S:$T,2,0)^D541
    +VLOOKUP(SUBSTITUTE(SUBSTITUTE(F$1,"standard",""),"|Float","")&amp;"인게임누적합배수",ChapterTable!$S:$T,2,0)*D541)
  )
  )
  )
)</f>
        <v>10379.70703125</v>
      </c>
      <c r="G541" t="s">
        <v>76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9.8000000000000007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IF(OR($L542=TRUE,$A542=0,MOD($A542,ChapterTable!$S$20)&lt;&gt;0),
MAX(0,INT(($B542+ChapterTable!$Q$26+VLOOKUP(SUBSTITUTE(C$1,"성장단계","")&amp;"단계오프셋",ChapterTable!$S:$T,2,0))/ChapterTable!$Q$23)),
MAX(0,INT(($B542+ChapterTable!$S$26+VLOOKUP(SUBSTITUTE(C$1,"성장단계","")&amp;"보스단계오프셋",ChapterTable!$S:$T,2,0))/ChapterTable!$S$23)))</f>
        <v>4</v>
      </c>
      <c r="D542">
        <f>IF(OR($L542=TRUE,$A542=0,MOD($A542,ChapterTable!$S$20)&lt;&gt;0),
MAX(0,INT(($B542+ChapterTable!$Q$26+VLOOKUP(SUBSTITUTE(D$1,"성장단계","")&amp;"단계오프셋",ChapterTable!$S:$T,2,0))/ChapterTable!$Q$23)),
MAX(0,INT(($B542+ChapterTable!$S$26+VLOOKUP(SUBSTITUTE(D$1,"성장단계","")&amp;"보스단계오프셋",ChapterTable!$S:$T,2,0))/ChapterTable!$S$23)))</f>
        <v>4</v>
      </c>
      <c r="E542" s="1">
        <f ca="1">IF(AND($A542=0,$B542=1),
    VLOOKUP(1,ChapterTable!$1:$1048576,MATCH("최종"&amp;SUBSTITUTE(SUBSTITUTE(E$1,"standard",""),"|Float",""),ChapterTable!$1:$1,0),0)*ChapterTable!$Q$17,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VLOOKUP($A542-ChapterTable!$Q$11,ChapterTable!$1:$1048576,MATCH("최종"&amp;SUBSTITUTE(SUBSTITUTE(E$1,"standard",""),"|Float",""),ChapterTable!$1:$1,0),0)*ChapterTable!$Q$14
    ),
  OFFSET(E542,-$B542+IF($L542,1,0),0)*
    (VLOOKUP(SUBSTITUTE(SUBSTITUTE(E$1,"standard",""),"|Float","")&amp;"인게임누적곱배수",ChapterTable!$S:$T,2,0)^C542
    +VLOOKUP(SUBSTITUTE(SUBSTITUTE(E$1,"standard",""),"|Float","")&amp;"인게임누적합배수",ChapterTable!$S:$T,2,0)*C542)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VLOOKUP(1,ChapterTable!$1:$1048576,MATCH("최종"&amp;SUBSTITUTE(SUBSTITUTE(F$1,"standard",""),"|Float",""),ChapterTable!$1:$1,0),0)*ChapterTable!$Q$17,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VLOOKUP($A542-ChapterTable!$Q$11,ChapterTable!$1:$1048576,MATCH("최종"&amp;SUBSTITUTE(SUBSTITUTE(F$1,"standard",""),"|Float",""),ChapterTable!$1:$1,0),0)*ChapterTable!$Q$14
    ),
  OFFSET(F542,-$B542+IF($L542,1,0),0)*
    (VLOOKUP(SUBSTITUTE(SUBSTITUTE(F$1,"standard",""),"|Float","")&amp;"인게임누적곱배수",ChapterTable!$S:$T,2,0)^D542
    +VLOOKUP(SUBSTITUTE(SUBSTITUTE(F$1,"standard",""),"|Float","")&amp;"인게임누적합배수",ChapterTable!$S:$T,2,0)*D542)
  )
  )
  )
)</f>
        <v>10379.70703125</v>
      </c>
      <c r="G542" t="s">
        <v>76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9.8000000000000007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IF(OR($L543=TRUE,$A543=0,MOD($A543,ChapterTable!$S$20)&lt;&gt;0),
MAX(0,INT(($B543+ChapterTable!$Q$26+VLOOKUP(SUBSTITUTE(C$1,"성장단계","")&amp;"단계오프셋",ChapterTable!$S:$T,2,0))/ChapterTable!$Q$23)),
MAX(0,INT(($B543+ChapterTable!$S$26+VLOOKUP(SUBSTITUTE(C$1,"성장단계","")&amp;"보스단계오프셋",ChapterTable!$S:$T,2,0))/ChapterTable!$S$23)))</f>
        <v>4</v>
      </c>
      <c r="D543">
        <f>IF(OR($L543=TRUE,$A543=0,MOD($A543,ChapterTable!$S$20)&lt;&gt;0),
MAX(0,INT(($B543+ChapterTable!$Q$26+VLOOKUP(SUBSTITUTE(D$1,"성장단계","")&amp;"단계오프셋",ChapterTable!$S:$T,2,0))/ChapterTable!$Q$23)),
MAX(0,INT(($B543+ChapterTable!$S$26+VLOOKUP(SUBSTITUTE(D$1,"성장단계","")&amp;"보스단계오프셋",ChapterTable!$S:$T,2,0))/ChapterTable!$S$23)))</f>
        <v>4</v>
      </c>
      <c r="E543" s="1">
        <f ca="1">IF(AND($A543=0,$B543=1),
    VLOOKUP(1,ChapterTable!$1:$1048576,MATCH("최종"&amp;SUBSTITUTE(SUBSTITUTE(E$1,"standard",""),"|Float",""),ChapterTable!$1:$1,0),0)*ChapterTable!$Q$17,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VLOOKUP($A543-ChapterTable!$Q$11,ChapterTable!$1:$1048576,MATCH("최종"&amp;SUBSTITUTE(SUBSTITUTE(E$1,"standard",""),"|Float",""),ChapterTable!$1:$1,0),0)*ChapterTable!$Q$14
    ),
  OFFSET(E543,-$B543+IF($L543,1,0),0)*
    (VLOOKUP(SUBSTITUTE(SUBSTITUTE(E$1,"standard",""),"|Float","")&amp;"인게임누적곱배수",ChapterTable!$S:$T,2,0)^C543
    +VLOOKUP(SUBSTITUTE(SUBSTITUTE(E$1,"standard",""),"|Float","")&amp;"인게임누적합배수",ChapterTable!$S:$T,2,0)*C543)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VLOOKUP(1,ChapterTable!$1:$1048576,MATCH("최종"&amp;SUBSTITUTE(SUBSTITUTE(F$1,"standard",""),"|Float",""),ChapterTable!$1:$1,0),0)*ChapterTable!$Q$17,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VLOOKUP($A543-ChapterTable!$Q$11,ChapterTable!$1:$1048576,MATCH("최종"&amp;SUBSTITUTE(SUBSTITUTE(F$1,"standard",""),"|Float",""),ChapterTable!$1:$1,0),0)*ChapterTable!$Q$14
    ),
  OFFSET(F543,-$B543+IF($L543,1,0),0)*
    (VLOOKUP(SUBSTITUTE(SUBSTITUTE(F$1,"standard",""),"|Float","")&amp;"인게임누적곱배수",ChapterTable!$S:$T,2,0)^D543
    +VLOOKUP(SUBSTITUTE(SUBSTITUTE(F$1,"standard",""),"|Float","")&amp;"인게임누적합배수",ChapterTable!$S:$T,2,0)*D543)
  )
  )
  )
)</f>
        <v>10379.70703125</v>
      </c>
      <c r="G543" t="s">
        <v>76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9.8000000000000007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IF(OR($L544=TRUE,$A544=0,MOD($A544,ChapterTable!$S$20)&lt;&gt;0),
MAX(0,INT(($B544+ChapterTable!$Q$26+VLOOKUP(SUBSTITUTE(C$1,"성장단계","")&amp;"단계오프셋",ChapterTable!$S:$T,2,0))/ChapterTable!$Q$23)),
MAX(0,INT(($B544+ChapterTable!$S$26+VLOOKUP(SUBSTITUTE(C$1,"성장단계","")&amp;"보스단계오프셋",ChapterTable!$S:$T,2,0))/ChapterTable!$S$23)))</f>
        <v>4</v>
      </c>
      <c r="D544">
        <f>IF(OR($L544=TRUE,$A544=0,MOD($A544,ChapterTable!$S$20)&lt;&gt;0),
MAX(0,INT(($B544+ChapterTable!$Q$26+VLOOKUP(SUBSTITUTE(D$1,"성장단계","")&amp;"단계오프셋",ChapterTable!$S:$T,2,0))/ChapterTable!$Q$23)),
MAX(0,INT(($B544+ChapterTable!$S$26+VLOOKUP(SUBSTITUTE(D$1,"성장단계","")&amp;"보스단계오프셋",ChapterTable!$S:$T,2,0))/ChapterTable!$S$23)))</f>
        <v>4</v>
      </c>
      <c r="E544" s="1">
        <f ca="1">IF(AND($A544=0,$B544=1),
    VLOOKUP(1,ChapterTable!$1:$1048576,MATCH("최종"&amp;SUBSTITUTE(SUBSTITUTE(E$1,"standard",""),"|Float",""),ChapterTable!$1:$1,0),0)*ChapterTable!$Q$17,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VLOOKUP($A544-ChapterTable!$Q$11,ChapterTable!$1:$1048576,MATCH("최종"&amp;SUBSTITUTE(SUBSTITUTE(E$1,"standard",""),"|Float",""),ChapterTable!$1:$1,0),0)*ChapterTable!$Q$14
    ),
  OFFSET(E544,-$B544+IF($L544,1,0),0)*
    (VLOOKUP(SUBSTITUTE(SUBSTITUTE(E$1,"standard",""),"|Float","")&amp;"인게임누적곱배수",ChapterTable!$S:$T,2,0)^C544
    +VLOOKUP(SUBSTITUTE(SUBSTITUTE(E$1,"standard",""),"|Float","")&amp;"인게임누적합배수",ChapterTable!$S:$T,2,0)*C544)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VLOOKUP(1,ChapterTable!$1:$1048576,MATCH("최종"&amp;SUBSTITUTE(SUBSTITUTE(F$1,"standard",""),"|Float",""),ChapterTable!$1:$1,0),0)*ChapterTable!$Q$17,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VLOOKUP($A544-ChapterTable!$Q$11,ChapterTable!$1:$1048576,MATCH("최종"&amp;SUBSTITUTE(SUBSTITUTE(F$1,"standard",""),"|Float",""),ChapterTable!$1:$1,0),0)*ChapterTable!$Q$14
    ),
  OFFSET(F544,-$B544+IF($L544,1,0),0)*
    (VLOOKUP(SUBSTITUTE(SUBSTITUTE(F$1,"standard",""),"|Float","")&amp;"인게임누적곱배수",ChapterTable!$S:$T,2,0)^D544
    +VLOOKUP(SUBSTITUTE(SUBSTITUTE(F$1,"standard",""),"|Float","")&amp;"인게임누적합배수",ChapterTable!$S:$T,2,0)*D544)
  )
  )
  )
)</f>
        <v>10379.70703125</v>
      </c>
      <c r="G544" t="s">
        <v>76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9.8000000000000007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IF(OR($L545=TRUE,$A545=0,MOD($A545,ChapterTable!$S$20)&lt;&gt;0),
MAX(0,INT(($B545+ChapterTable!$Q$26+VLOOKUP(SUBSTITUTE(C$1,"성장단계","")&amp;"단계오프셋",ChapterTable!$S:$T,2,0))/ChapterTable!$Q$23)),
MAX(0,INT(($B545+ChapterTable!$S$26+VLOOKUP(SUBSTITUTE(C$1,"성장단계","")&amp;"보스단계오프셋",ChapterTable!$S:$T,2,0))/ChapterTable!$S$23)))</f>
        <v>5</v>
      </c>
      <c r="D545">
        <f>IF(OR($L545=TRUE,$A545=0,MOD($A545,ChapterTable!$S$20)&lt;&gt;0),
MAX(0,INT(($B545+ChapterTable!$Q$26+VLOOKUP(SUBSTITUTE(D$1,"성장단계","")&amp;"단계오프셋",ChapterTable!$S:$T,2,0))/ChapterTable!$Q$23)),
MAX(0,INT(($B545+ChapterTable!$S$26+VLOOKUP(SUBSTITUTE(D$1,"성장단계","")&amp;"보스단계오프셋",ChapterTable!$S:$T,2,0))/ChapterTable!$S$23)))</f>
        <v>4</v>
      </c>
      <c r="E545" s="1">
        <f ca="1">IF(AND($A545=0,$B545=1),
    VLOOKUP(1,ChapterTable!$1:$1048576,MATCH("최종"&amp;SUBSTITUTE(SUBSTITUTE(E$1,"standard",""),"|Float",""),ChapterTable!$1:$1,0),0)*ChapterTable!$Q$17,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VLOOKUP($A545-ChapterTable!$Q$11,ChapterTable!$1:$1048576,MATCH("최종"&amp;SUBSTITUTE(SUBSTITUTE(E$1,"standard",""),"|Float",""),ChapterTable!$1:$1,0),0)*ChapterTable!$Q$14
    ),
  OFFSET(E545,-$B545+IF($L545,1,0),0)*
    (VLOOKUP(SUBSTITUTE(SUBSTITUTE(E$1,"standard",""),"|Float","")&amp;"인게임누적곱배수",ChapterTable!$S:$T,2,0)^C545
    +VLOOKUP(SUBSTITUTE(SUBSTITUTE(E$1,"standard",""),"|Float","")&amp;"인게임누적합배수",ChapterTable!$S:$T,2,0)*C545)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VLOOKUP(1,ChapterTable!$1:$1048576,MATCH("최종"&amp;SUBSTITUTE(SUBSTITUTE(F$1,"standard",""),"|Float",""),ChapterTable!$1:$1,0),0)*ChapterTable!$Q$17,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VLOOKUP($A545-ChapterTable!$Q$11,ChapterTable!$1:$1048576,MATCH("최종"&amp;SUBSTITUTE(SUBSTITUTE(F$1,"standard",""),"|Float",""),ChapterTable!$1:$1,0),0)*ChapterTable!$Q$14
    ),
  OFFSET(F545,-$B545+IF($L545,1,0),0)*
    (VLOOKUP(SUBSTITUTE(SUBSTITUTE(F$1,"standard",""),"|Float","")&amp;"인게임누적곱배수",ChapterTable!$S:$T,2,0)^D545
    +VLOOKUP(SUBSTITUTE(SUBSTITUTE(F$1,"standard",""),"|Float","")&amp;"인게임누적합배수",ChapterTable!$S:$T,2,0)*D545)
  )
  )
  )
)</f>
        <v>10379.70703125</v>
      </c>
      <c r="G545" t="s">
        <v>76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9.8000000000000007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IF(OR($L546=TRUE,$A546=0,MOD($A546,ChapterTable!$S$20)&lt;&gt;0),
MAX(0,INT(($B546+ChapterTable!$Q$26+VLOOKUP(SUBSTITUTE(C$1,"성장단계","")&amp;"단계오프셋",ChapterTable!$S:$T,2,0))/ChapterTable!$Q$23)),
MAX(0,INT(($B546+ChapterTable!$S$26+VLOOKUP(SUBSTITUTE(C$1,"성장단계","")&amp;"보스단계오프셋",ChapterTable!$S:$T,2,0))/ChapterTable!$S$23)))</f>
        <v>5</v>
      </c>
      <c r="D546">
        <f>IF(OR($L546=TRUE,$A546=0,MOD($A546,ChapterTable!$S$20)&lt;&gt;0),
MAX(0,INT(($B546+ChapterTable!$Q$26+VLOOKUP(SUBSTITUTE(D$1,"성장단계","")&amp;"단계오프셋",ChapterTable!$S:$T,2,0))/ChapterTable!$Q$23)),
MAX(0,INT(($B546+ChapterTable!$S$26+VLOOKUP(SUBSTITUTE(D$1,"성장단계","")&amp;"보스단계오프셋",ChapterTable!$S:$T,2,0))/ChapterTable!$S$23)))</f>
        <v>4</v>
      </c>
      <c r="E546" s="1">
        <f ca="1">IF(AND($A546=0,$B546=1),
    VLOOKUP(1,ChapterTable!$1:$1048576,MATCH("최종"&amp;SUBSTITUTE(SUBSTITUTE(E$1,"standard",""),"|Float",""),ChapterTable!$1:$1,0),0)*ChapterTable!$Q$17,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VLOOKUP($A546-ChapterTable!$Q$11,ChapterTable!$1:$1048576,MATCH("최종"&amp;SUBSTITUTE(SUBSTITUTE(E$1,"standard",""),"|Float",""),ChapterTable!$1:$1,0),0)*ChapterTable!$Q$14
    ),
  OFFSET(E546,-$B546+IF($L546,1,0),0)*
    (VLOOKUP(SUBSTITUTE(SUBSTITUTE(E$1,"standard",""),"|Float","")&amp;"인게임누적곱배수",ChapterTable!$S:$T,2,0)^C546
    +VLOOKUP(SUBSTITUTE(SUBSTITUTE(E$1,"standard",""),"|Float","")&amp;"인게임누적합배수",ChapterTable!$S:$T,2,0)*C546)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VLOOKUP(1,ChapterTable!$1:$1048576,MATCH("최종"&amp;SUBSTITUTE(SUBSTITUTE(F$1,"standard",""),"|Float",""),ChapterTable!$1:$1,0),0)*ChapterTable!$Q$17,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VLOOKUP($A546-ChapterTable!$Q$11,ChapterTable!$1:$1048576,MATCH("최종"&amp;SUBSTITUTE(SUBSTITUTE(F$1,"standard",""),"|Float",""),ChapterTable!$1:$1,0),0)*ChapterTable!$Q$14
    ),
  OFFSET(F546,-$B546+IF($L546,1,0),0)*
    (VLOOKUP(SUBSTITUTE(SUBSTITUTE(F$1,"standard",""),"|Float","")&amp;"인게임누적곱배수",ChapterTable!$S:$T,2,0)^D546
    +VLOOKUP(SUBSTITUTE(SUBSTITUTE(F$1,"standard",""),"|Float","")&amp;"인게임누적합배수",ChapterTable!$S:$T,2,0)*D546)
  )
  )
  )
)</f>
        <v>10379.70703125</v>
      </c>
      <c r="G546" t="s">
        <v>76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9.8000000000000007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IF(OR($L547=TRUE,$A547=0,MOD($A547,ChapterTable!$S$20)&lt;&gt;0),
MAX(0,INT(($B547+ChapterTable!$Q$26+VLOOKUP(SUBSTITUTE(C$1,"성장단계","")&amp;"단계오프셋",ChapterTable!$S:$T,2,0))/ChapterTable!$Q$23)),
MAX(0,INT(($B547+ChapterTable!$S$26+VLOOKUP(SUBSTITUTE(C$1,"성장단계","")&amp;"보스단계오프셋",ChapterTable!$S:$T,2,0))/ChapterTable!$S$23)))</f>
        <v>5</v>
      </c>
      <c r="D547">
        <f>IF(OR($L547=TRUE,$A547=0,MOD($A547,ChapterTable!$S$20)&lt;&gt;0),
MAX(0,INT(($B547+ChapterTable!$Q$26+VLOOKUP(SUBSTITUTE(D$1,"성장단계","")&amp;"단계오프셋",ChapterTable!$S:$T,2,0))/ChapterTable!$Q$23)),
MAX(0,INT(($B547+ChapterTable!$S$26+VLOOKUP(SUBSTITUTE(D$1,"성장단계","")&amp;"보스단계오프셋",ChapterTable!$S:$T,2,0))/ChapterTable!$S$23)))</f>
        <v>4</v>
      </c>
      <c r="E547" s="1">
        <f ca="1">IF(AND($A547=0,$B547=1),
    VLOOKUP(1,ChapterTable!$1:$1048576,MATCH("최종"&amp;SUBSTITUTE(SUBSTITUTE(E$1,"standard",""),"|Float",""),ChapterTable!$1:$1,0),0)*ChapterTable!$Q$17,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VLOOKUP($A547-ChapterTable!$Q$11,ChapterTable!$1:$1048576,MATCH("최종"&amp;SUBSTITUTE(SUBSTITUTE(E$1,"standard",""),"|Float",""),ChapterTable!$1:$1,0),0)*ChapterTable!$Q$14
    ),
  OFFSET(E547,-$B547+IF($L547,1,0),0)*
    (VLOOKUP(SUBSTITUTE(SUBSTITUTE(E$1,"standard",""),"|Float","")&amp;"인게임누적곱배수",ChapterTable!$S:$T,2,0)^C547
    +VLOOKUP(SUBSTITUTE(SUBSTITUTE(E$1,"standard",""),"|Float","")&amp;"인게임누적합배수",ChapterTable!$S:$T,2,0)*C547)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VLOOKUP(1,ChapterTable!$1:$1048576,MATCH("최종"&amp;SUBSTITUTE(SUBSTITUTE(F$1,"standard",""),"|Float",""),ChapterTable!$1:$1,0),0)*ChapterTable!$Q$17,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VLOOKUP($A547-ChapterTable!$Q$11,ChapterTable!$1:$1048576,MATCH("최종"&amp;SUBSTITUTE(SUBSTITUTE(F$1,"standard",""),"|Float",""),ChapterTable!$1:$1,0),0)*ChapterTable!$Q$14
    ),
  OFFSET(F547,-$B547+IF($L547,1,0),0)*
    (VLOOKUP(SUBSTITUTE(SUBSTITUTE(F$1,"standard",""),"|Float","")&amp;"인게임누적곱배수",ChapterTable!$S:$T,2,0)^D547
    +VLOOKUP(SUBSTITUTE(SUBSTITUTE(F$1,"standard",""),"|Float","")&amp;"인게임누적합배수",ChapterTable!$S:$T,2,0)*D547)
  )
  )
  )
)</f>
        <v>10379.70703125</v>
      </c>
      <c r="G547" t="s">
        <v>76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9.8000000000000007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IF(OR($L548=TRUE,$A548=0,MOD($A548,ChapterTable!$S$20)&lt;&gt;0),
MAX(0,INT(($B548+ChapterTable!$Q$26+VLOOKUP(SUBSTITUTE(C$1,"성장단계","")&amp;"단계오프셋",ChapterTable!$S:$T,2,0))/ChapterTable!$Q$23)),
MAX(0,INT(($B548+ChapterTable!$S$26+VLOOKUP(SUBSTITUTE(C$1,"성장단계","")&amp;"보스단계오프셋",ChapterTable!$S:$T,2,0))/ChapterTable!$S$23)))</f>
        <v>5</v>
      </c>
      <c r="D548">
        <f>IF(OR($L548=TRUE,$A548=0,MOD($A548,ChapterTable!$S$20)&lt;&gt;0),
MAX(0,INT(($B548+ChapterTable!$Q$26+VLOOKUP(SUBSTITUTE(D$1,"성장단계","")&amp;"단계오프셋",ChapterTable!$S:$T,2,0))/ChapterTable!$Q$23)),
MAX(0,INT(($B548+ChapterTable!$S$26+VLOOKUP(SUBSTITUTE(D$1,"성장단계","")&amp;"보스단계오프셋",ChapterTable!$S:$T,2,0))/ChapterTable!$S$23)))</f>
        <v>4</v>
      </c>
      <c r="E548" s="1">
        <f ca="1">IF(AND($A548=0,$B548=1),
    VLOOKUP(1,ChapterTable!$1:$1048576,MATCH("최종"&amp;SUBSTITUTE(SUBSTITUTE(E$1,"standard",""),"|Float",""),ChapterTable!$1:$1,0),0)*ChapterTable!$Q$17,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VLOOKUP($A548-ChapterTable!$Q$11,ChapterTable!$1:$1048576,MATCH("최종"&amp;SUBSTITUTE(SUBSTITUTE(E$1,"standard",""),"|Float",""),ChapterTable!$1:$1,0),0)*ChapterTable!$Q$14
    ),
  OFFSET(E548,-$B548+IF($L548,1,0),0)*
    (VLOOKUP(SUBSTITUTE(SUBSTITUTE(E$1,"standard",""),"|Float","")&amp;"인게임누적곱배수",ChapterTable!$S:$T,2,0)^C548
    +VLOOKUP(SUBSTITUTE(SUBSTITUTE(E$1,"standard",""),"|Float","")&amp;"인게임누적합배수",ChapterTable!$S:$T,2,0)*C548)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VLOOKUP(1,ChapterTable!$1:$1048576,MATCH("최종"&amp;SUBSTITUTE(SUBSTITUTE(F$1,"standard",""),"|Float",""),ChapterTable!$1:$1,0),0)*ChapterTable!$Q$17,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VLOOKUP($A548-ChapterTable!$Q$11,ChapterTable!$1:$1048576,MATCH("최종"&amp;SUBSTITUTE(SUBSTITUTE(F$1,"standard",""),"|Float",""),ChapterTable!$1:$1,0),0)*ChapterTable!$Q$14
    ),
  OFFSET(F548,-$B548+IF($L548,1,0),0)*
    (VLOOKUP(SUBSTITUTE(SUBSTITUTE(F$1,"standard",""),"|Float","")&amp;"인게임누적곱배수",ChapterTable!$S:$T,2,0)^D548
    +VLOOKUP(SUBSTITUTE(SUBSTITUTE(F$1,"standard",""),"|Float","")&amp;"인게임누적합배수",ChapterTable!$S:$T,2,0)*D548)
  )
  )
  )
)</f>
        <v>10379.70703125</v>
      </c>
      <c r="G548" t="s">
        <v>76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9.8000000000000007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IF(OR($L549=TRUE,$A549=0,MOD($A549,ChapterTable!$S$20)&lt;&gt;0),
MAX(0,INT(($B549+ChapterTable!$Q$26+VLOOKUP(SUBSTITUTE(C$1,"성장단계","")&amp;"단계오프셋",ChapterTable!$S:$T,2,0))/ChapterTable!$Q$23)),
MAX(0,INT(($B549+ChapterTable!$S$26+VLOOKUP(SUBSTITUTE(C$1,"성장단계","")&amp;"보스단계오프셋",ChapterTable!$S:$T,2,0))/ChapterTable!$S$23)))</f>
        <v>5</v>
      </c>
      <c r="D549">
        <f>IF(OR($L549=TRUE,$A549=0,MOD($A549,ChapterTable!$S$20)&lt;&gt;0),
MAX(0,INT(($B549+ChapterTable!$Q$26+VLOOKUP(SUBSTITUTE(D$1,"성장단계","")&amp;"단계오프셋",ChapterTable!$S:$T,2,0))/ChapterTable!$Q$23)),
MAX(0,INT(($B549+ChapterTable!$S$26+VLOOKUP(SUBSTITUTE(D$1,"성장단계","")&amp;"보스단계오프셋",ChapterTable!$S:$T,2,0))/ChapterTable!$S$23)))</f>
        <v>4</v>
      </c>
      <c r="E549" s="1">
        <f ca="1">IF(AND($A549=0,$B549=1),
    VLOOKUP(1,ChapterTable!$1:$1048576,MATCH("최종"&amp;SUBSTITUTE(SUBSTITUTE(E$1,"standard",""),"|Float",""),ChapterTable!$1:$1,0),0)*ChapterTable!$Q$17,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VLOOKUP($A549-ChapterTable!$Q$11,ChapterTable!$1:$1048576,MATCH("최종"&amp;SUBSTITUTE(SUBSTITUTE(E$1,"standard",""),"|Float",""),ChapterTable!$1:$1,0),0)*ChapterTable!$Q$14
    ),
  OFFSET(E549,-$B549+IF($L549,1,0),0)*
    (VLOOKUP(SUBSTITUTE(SUBSTITUTE(E$1,"standard",""),"|Float","")&amp;"인게임누적곱배수",ChapterTable!$S:$T,2,0)^C549
    +VLOOKUP(SUBSTITUTE(SUBSTITUTE(E$1,"standard",""),"|Float","")&amp;"인게임누적합배수",ChapterTable!$S:$T,2,0)*C549)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VLOOKUP(1,ChapterTable!$1:$1048576,MATCH("최종"&amp;SUBSTITUTE(SUBSTITUTE(F$1,"standard",""),"|Float",""),ChapterTable!$1:$1,0),0)*ChapterTable!$Q$17,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VLOOKUP($A549-ChapterTable!$Q$11,ChapterTable!$1:$1048576,MATCH("최종"&amp;SUBSTITUTE(SUBSTITUTE(F$1,"standard",""),"|Float",""),ChapterTable!$1:$1,0),0)*ChapterTable!$Q$14
    ),
  OFFSET(F549,-$B549+IF($L549,1,0),0)*
    (VLOOKUP(SUBSTITUTE(SUBSTITUTE(F$1,"standard",""),"|Float","")&amp;"인게임누적곱배수",ChapterTable!$S:$T,2,0)^D549
    +VLOOKUP(SUBSTITUTE(SUBSTITUTE(F$1,"standard",""),"|Float","")&amp;"인게임누적합배수",ChapterTable!$S:$T,2,0)*D549)
  )
  )
  )
)</f>
        <v>10379.70703125</v>
      </c>
      <c r="G549" t="s">
        <v>76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9.8000000000000007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IF(OR($L550=TRUE,$A550=0,MOD($A550,ChapterTable!$S$20)&lt;&gt;0),
MAX(0,INT(($B550+ChapterTable!$Q$26+VLOOKUP(SUBSTITUTE(C$1,"성장단계","")&amp;"단계오프셋",ChapterTable!$S:$T,2,0))/ChapterTable!$Q$23)),
MAX(0,INT(($B550+ChapterTable!$S$26+VLOOKUP(SUBSTITUTE(C$1,"성장단계","")&amp;"보스단계오프셋",ChapterTable!$S:$T,2,0))/ChapterTable!$S$23)))</f>
        <v>0</v>
      </c>
      <c r="D550">
        <f>IF(OR($L550=TRUE,$A550=0,MOD($A550,ChapterTable!$S$20)&lt;&gt;0),
MAX(0,INT(($B550+ChapterTable!$Q$26+VLOOKUP(SUBSTITUTE(D$1,"성장단계","")&amp;"단계오프셋",ChapterTable!$S:$T,2,0))/ChapterTable!$Q$23)),
MAX(0,INT(($B550+ChapterTable!$S$26+VLOOKUP(SUBSTITUTE(D$1,"성장단계","")&amp;"보스단계오프셋",ChapterTable!$S:$T,2,0))/ChapterTable!$S$23)))</f>
        <v>0</v>
      </c>
      <c r="E550" s="1">
        <f ca="1">IF(AND($A550=0,$B550=1),
    VLOOKUP(1,ChapterTable!$1:$1048576,MATCH("최종"&amp;SUBSTITUTE(SUBSTITUTE(E$1,"standard",""),"|Float",""),ChapterTable!$1:$1,0),0)*ChapterTable!$Q$17,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VLOOKUP($A550-ChapterTable!$Q$11,ChapterTable!$1:$1048576,MATCH("최종"&amp;SUBSTITUTE(SUBSTITUTE(E$1,"standard",""),"|Float",""),ChapterTable!$1:$1,0),0)*ChapterTable!$Q$14
    ),
  OFFSET(E550,-$B550+IF($L550,1,0),0)*
    (VLOOKUP(SUBSTITUTE(SUBSTITUTE(E$1,"standard",""),"|Float","")&amp;"인게임누적곱배수",ChapterTable!$S:$T,2,0)^C550
    +VLOOKUP(SUBSTITUTE(SUBSTITUTE(E$1,"standard",""),"|Float","")&amp;"인게임누적합배수",ChapterTable!$S:$T,2,0)*C550)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VLOOKUP(1,ChapterTable!$1:$1048576,MATCH("최종"&amp;SUBSTITUTE(SUBSTITUTE(F$1,"standard",""),"|Float",""),ChapterTable!$1:$1,0),0)*ChapterTable!$Q$17,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VLOOKUP($A550-ChapterTable!$Q$11,ChapterTable!$1:$1048576,MATCH("최종"&amp;SUBSTITUTE(SUBSTITUTE(F$1,"standard",""),"|Float",""),ChapterTable!$1:$1,0),0)*ChapterTable!$Q$14
    ),
  OFFSET(F550,-$B550+IF($L550,1,0),0)*
    (VLOOKUP(SUBSTITUTE(SUBSTITUTE(F$1,"standard",""),"|Float","")&amp;"인게임누적곱배수",ChapterTable!$S:$T,2,0)^D550
    +VLOOKUP(SUBSTITUTE(SUBSTITUTE(F$1,"standard",""),"|Float","")&amp;"인게임누적합배수",ChapterTable!$S:$T,2,0)*D550)
  )
  )
  )
)</f>
        <v>8649.755859375</v>
      </c>
      <c r="G550" t="s">
        <v>76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9.8000000000000007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IF(OR($L551=TRUE,$A551=0,MOD($A551,ChapterTable!$S$20)&lt;&gt;0),
MAX(0,INT(($B551+ChapterTable!$Q$26+VLOOKUP(SUBSTITUTE(C$1,"성장단계","")&amp;"단계오프셋",ChapterTable!$S:$T,2,0))/ChapterTable!$Q$23)),
MAX(0,INT(($B551+ChapterTable!$S$26+VLOOKUP(SUBSTITUTE(C$1,"성장단계","")&amp;"보스단계오프셋",ChapterTable!$S:$T,2,0))/ChapterTable!$S$23)))</f>
        <v>0</v>
      </c>
      <c r="D551">
        <f>IF(OR($L551=TRUE,$A551=0,MOD($A551,ChapterTable!$S$20)&lt;&gt;0),
MAX(0,INT(($B551+ChapterTable!$Q$26+VLOOKUP(SUBSTITUTE(D$1,"성장단계","")&amp;"단계오프셋",ChapterTable!$S:$T,2,0))/ChapterTable!$Q$23)),
MAX(0,INT(($B551+ChapterTable!$S$26+VLOOKUP(SUBSTITUTE(D$1,"성장단계","")&amp;"보스단계오프셋",ChapterTable!$S:$T,2,0))/ChapterTable!$S$23)))</f>
        <v>0</v>
      </c>
      <c r="E551" s="1">
        <f ca="1">IF(AND($A551=0,$B551=1),
    VLOOKUP(1,ChapterTable!$1:$1048576,MATCH("최종"&amp;SUBSTITUTE(SUBSTITUTE(E$1,"standard",""),"|Float",""),ChapterTable!$1:$1,0),0)*ChapterTable!$Q$17,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VLOOKUP($A551-ChapterTable!$Q$11,ChapterTable!$1:$1048576,MATCH("최종"&amp;SUBSTITUTE(SUBSTITUTE(E$1,"standard",""),"|Float",""),ChapterTable!$1:$1,0),0)*ChapterTable!$Q$14
    ),
  OFFSET(E551,-$B551+IF($L551,1,0),0)*
    (VLOOKUP(SUBSTITUTE(SUBSTITUTE(E$1,"standard",""),"|Float","")&amp;"인게임누적곱배수",ChapterTable!$S:$T,2,0)^C551
    +VLOOKUP(SUBSTITUTE(SUBSTITUTE(E$1,"standard",""),"|Float","")&amp;"인게임누적합배수",ChapterTable!$S:$T,2,0)*C551)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VLOOKUP(1,ChapterTable!$1:$1048576,MATCH("최종"&amp;SUBSTITUTE(SUBSTITUTE(F$1,"standard",""),"|Float",""),ChapterTable!$1:$1,0),0)*ChapterTable!$Q$17,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VLOOKUP($A551-ChapterTable!$Q$11,ChapterTable!$1:$1048576,MATCH("최종"&amp;SUBSTITUTE(SUBSTITUTE(F$1,"standard",""),"|Float",""),ChapterTable!$1:$1,0),0)*ChapterTable!$Q$14
    ),
  OFFSET(F551,-$B551+IF($L551,1,0),0)*
    (VLOOKUP(SUBSTITUTE(SUBSTITUTE(F$1,"standard",""),"|Float","")&amp;"인게임누적곱배수",ChapterTable!$S:$T,2,0)^D551
    +VLOOKUP(SUBSTITUTE(SUBSTITUTE(F$1,"standard",""),"|Float","")&amp;"인게임누적합배수",ChapterTable!$S:$T,2,0)*D551)
  )
  )
  )
)</f>
        <v>8649.755859375</v>
      </c>
      <c r="G551" t="s">
        <v>76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9.8000000000000007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IF(OR($L552=TRUE,$A552=0,MOD($A552,ChapterTable!$S$20)&lt;&gt;0),
MAX(0,INT(($B552+ChapterTable!$Q$26+VLOOKUP(SUBSTITUTE(C$1,"성장단계","")&amp;"단계오프셋",ChapterTable!$S:$T,2,0))/ChapterTable!$Q$23)),
MAX(0,INT(($B552+ChapterTable!$S$26+VLOOKUP(SUBSTITUTE(C$1,"성장단계","")&amp;"보스단계오프셋",ChapterTable!$S:$T,2,0))/ChapterTable!$S$23)))</f>
        <v>0</v>
      </c>
      <c r="D552">
        <f>IF(OR($L552=TRUE,$A552=0,MOD($A552,ChapterTable!$S$20)&lt;&gt;0),
MAX(0,INT(($B552+ChapterTable!$Q$26+VLOOKUP(SUBSTITUTE(D$1,"성장단계","")&amp;"단계오프셋",ChapterTable!$S:$T,2,0))/ChapterTable!$Q$23)),
MAX(0,INT(($B552+ChapterTable!$S$26+VLOOKUP(SUBSTITUTE(D$1,"성장단계","")&amp;"보스단계오프셋",ChapterTable!$S:$T,2,0))/ChapterTable!$S$23)))</f>
        <v>0</v>
      </c>
      <c r="E552" s="1">
        <f ca="1">IF(AND($A552=0,$B552=1),
    VLOOKUP(1,ChapterTable!$1:$1048576,MATCH("최종"&amp;SUBSTITUTE(SUBSTITUTE(E$1,"standard",""),"|Float",""),ChapterTable!$1:$1,0),0)*ChapterTable!$Q$17,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VLOOKUP($A552-ChapterTable!$Q$11,ChapterTable!$1:$1048576,MATCH("최종"&amp;SUBSTITUTE(SUBSTITUTE(E$1,"standard",""),"|Float",""),ChapterTable!$1:$1,0),0)*ChapterTable!$Q$14
    ),
  OFFSET(E552,-$B552+IF($L552,1,0),0)*
    (VLOOKUP(SUBSTITUTE(SUBSTITUTE(E$1,"standard",""),"|Float","")&amp;"인게임누적곱배수",ChapterTable!$S:$T,2,0)^C552
    +VLOOKUP(SUBSTITUTE(SUBSTITUTE(E$1,"standard",""),"|Float","")&amp;"인게임누적합배수",ChapterTable!$S:$T,2,0)*C552)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VLOOKUP(1,ChapterTable!$1:$1048576,MATCH("최종"&amp;SUBSTITUTE(SUBSTITUTE(F$1,"standard",""),"|Float",""),ChapterTable!$1:$1,0),0)*ChapterTable!$Q$17,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VLOOKUP($A552-ChapterTable!$Q$11,ChapterTable!$1:$1048576,MATCH("최종"&amp;SUBSTITUTE(SUBSTITUTE(F$1,"standard",""),"|Float",""),ChapterTable!$1:$1,0),0)*ChapterTable!$Q$14
    ),
  OFFSET(F552,-$B552+IF($L552,1,0),0)*
    (VLOOKUP(SUBSTITUTE(SUBSTITUTE(F$1,"standard",""),"|Float","")&amp;"인게임누적곱배수",ChapterTable!$S:$T,2,0)^D552
    +VLOOKUP(SUBSTITUTE(SUBSTITUTE(F$1,"standard",""),"|Float","")&amp;"인게임누적합배수",ChapterTable!$S:$T,2,0)*D552)
  )
  )
  )
)</f>
        <v>8649.755859375</v>
      </c>
      <c r="G552" t="s">
        <v>76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9.8000000000000007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IF(OR($L553=TRUE,$A553=0,MOD($A553,ChapterTable!$S$20)&lt;&gt;0),
MAX(0,INT(($B553+ChapterTable!$Q$26+VLOOKUP(SUBSTITUTE(C$1,"성장단계","")&amp;"단계오프셋",ChapterTable!$S:$T,2,0))/ChapterTable!$Q$23)),
MAX(0,INT(($B553+ChapterTable!$S$26+VLOOKUP(SUBSTITUTE(C$1,"성장단계","")&amp;"보스단계오프셋",ChapterTable!$S:$T,2,0))/ChapterTable!$S$23)))</f>
        <v>0</v>
      </c>
      <c r="D553">
        <f>IF(OR($L553=TRUE,$A553=0,MOD($A553,ChapterTable!$S$20)&lt;&gt;0),
MAX(0,INT(($B553+ChapterTable!$Q$26+VLOOKUP(SUBSTITUTE(D$1,"성장단계","")&amp;"단계오프셋",ChapterTable!$S:$T,2,0))/ChapterTable!$Q$23)),
MAX(0,INT(($B553+ChapterTable!$S$26+VLOOKUP(SUBSTITUTE(D$1,"성장단계","")&amp;"보스단계오프셋",ChapterTable!$S:$T,2,0))/ChapterTable!$S$23)))</f>
        <v>0</v>
      </c>
      <c r="E553" s="1">
        <f ca="1">IF(AND($A553=0,$B553=1),
    VLOOKUP(1,ChapterTable!$1:$1048576,MATCH("최종"&amp;SUBSTITUTE(SUBSTITUTE(E$1,"standard",""),"|Float",""),ChapterTable!$1:$1,0),0)*ChapterTable!$Q$17,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VLOOKUP($A553-ChapterTable!$Q$11,ChapterTable!$1:$1048576,MATCH("최종"&amp;SUBSTITUTE(SUBSTITUTE(E$1,"standard",""),"|Float",""),ChapterTable!$1:$1,0),0)*ChapterTable!$Q$14
    ),
  OFFSET(E553,-$B553+IF($L553,1,0),0)*
    (VLOOKUP(SUBSTITUTE(SUBSTITUTE(E$1,"standard",""),"|Float","")&amp;"인게임누적곱배수",ChapterTable!$S:$T,2,0)^C553
    +VLOOKUP(SUBSTITUTE(SUBSTITUTE(E$1,"standard",""),"|Float","")&amp;"인게임누적합배수",ChapterTable!$S:$T,2,0)*C553)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VLOOKUP(1,ChapterTable!$1:$1048576,MATCH("최종"&amp;SUBSTITUTE(SUBSTITUTE(F$1,"standard",""),"|Float",""),ChapterTable!$1:$1,0),0)*ChapterTable!$Q$17,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VLOOKUP($A553-ChapterTable!$Q$11,ChapterTable!$1:$1048576,MATCH("최종"&amp;SUBSTITUTE(SUBSTITUTE(F$1,"standard",""),"|Float",""),ChapterTable!$1:$1,0),0)*ChapterTable!$Q$14
    ),
  OFFSET(F553,-$B553+IF($L553,1,0),0)*
    (VLOOKUP(SUBSTITUTE(SUBSTITUTE(F$1,"standard",""),"|Float","")&amp;"인게임누적곱배수",ChapterTable!$S:$T,2,0)^D553
    +VLOOKUP(SUBSTITUTE(SUBSTITUTE(F$1,"standard",""),"|Float","")&amp;"인게임누적합배수",ChapterTable!$S:$T,2,0)*D553)
  )
  )
  )
)</f>
        <v>8649.755859375</v>
      </c>
      <c r="G553" t="s">
        <v>76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9.8000000000000007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IF(OR($L554=TRUE,$A554=0,MOD($A554,ChapterTable!$S$20)&lt;&gt;0),
MAX(0,INT(($B554+ChapterTable!$Q$26+VLOOKUP(SUBSTITUTE(C$1,"성장단계","")&amp;"단계오프셋",ChapterTable!$S:$T,2,0))/ChapterTable!$Q$23)),
MAX(0,INT(($B554+ChapterTable!$S$26+VLOOKUP(SUBSTITUTE(C$1,"성장단계","")&amp;"보스단계오프셋",ChapterTable!$S:$T,2,0))/ChapterTable!$S$23)))</f>
        <v>0</v>
      </c>
      <c r="D554">
        <f>IF(OR($L554=TRUE,$A554=0,MOD($A554,ChapterTable!$S$20)&lt;&gt;0),
MAX(0,INT(($B554+ChapterTable!$Q$26+VLOOKUP(SUBSTITUTE(D$1,"성장단계","")&amp;"단계오프셋",ChapterTable!$S:$T,2,0))/ChapterTable!$Q$23)),
MAX(0,INT(($B554+ChapterTable!$S$26+VLOOKUP(SUBSTITUTE(D$1,"성장단계","")&amp;"보스단계오프셋",ChapterTable!$S:$T,2,0))/ChapterTable!$S$23)))</f>
        <v>0</v>
      </c>
      <c r="E554" s="1">
        <f ca="1">IF(AND($A554=0,$B554=1),
    VLOOKUP(1,ChapterTable!$1:$1048576,MATCH("최종"&amp;SUBSTITUTE(SUBSTITUTE(E$1,"standard",""),"|Float",""),ChapterTable!$1:$1,0),0)*ChapterTable!$Q$17,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VLOOKUP($A554-ChapterTable!$Q$11,ChapterTable!$1:$1048576,MATCH("최종"&amp;SUBSTITUTE(SUBSTITUTE(E$1,"standard",""),"|Float",""),ChapterTable!$1:$1,0),0)*ChapterTable!$Q$14
    ),
  OFFSET(E554,-$B554+IF($L554,1,0),0)*
    (VLOOKUP(SUBSTITUTE(SUBSTITUTE(E$1,"standard",""),"|Float","")&amp;"인게임누적곱배수",ChapterTable!$S:$T,2,0)^C554
    +VLOOKUP(SUBSTITUTE(SUBSTITUTE(E$1,"standard",""),"|Float","")&amp;"인게임누적합배수",ChapterTable!$S:$T,2,0)*C554)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VLOOKUP(1,ChapterTable!$1:$1048576,MATCH("최종"&amp;SUBSTITUTE(SUBSTITUTE(F$1,"standard",""),"|Float",""),ChapterTable!$1:$1,0),0)*ChapterTable!$Q$17,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VLOOKUP($A554-ChapterTable!$Q$11,ChapterTable!$1:$1048576,MATCH("최종"&amp;SUBSTITUTE(SUBSTITUTE(F$1,"standard",""),"|Float",""),ChapterTable!$1:$1,0),0)*ChapterTable!$Q$14
    ),
  OFFSET(F554,-$B554+IF($L554,1,0),0)*
    (VLOOKUP(SUBSTITUTE(SUBSTITUTE(F$1,"standard",""),"|Float","")&amp;"인게임누적곱배수",ChapterTable!$S:$T,2,0)^D554
    +VLOOKUP(SUBSTITUTE(SUBSTITUTE(F$1,"standard",""),"|Float","")&amp;"인게임누적합배수",ChapterTable!$S:$T,2,0)*D554)
  )
  )
  )
)</f>
        <v>8649.755859375</v>
      </c>
      <c r="G554" t="s">
        <v>76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9.8000000000000007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IF(OR($L555=TRUE,$A555=0,MOD($A555,ChapterTable!$S$20)&lt;&gt;0),
MAX(0,INT(($B555+ChapterTable!$Q$26+VLOOKUP(SUBSTITUTE(C$1,"성장단계","")&amp;"단계오프셋",ChapterTable!$S:$T,2,0))/ChapterTable!$Q$23)),
MAX(0,INT(($B555+ChapterTable!$S$26+VLOOKUP(SUBSTITUTE(C$1,"성장단계","")&amp;"보스단계오프셋",ChapterTable!$S:$T,2,0))/ChapterTable!$S$23)))</f>
        <v>0</v>
      </c>
      <c r="D555">
        <f>IF(OR($L555=TRUE,$A555=0,MOD($A555,ChapterTable!$S$20)&lt;&gt;0),
MAX(0,INT(($B555+ChapterTable!$Q$26+VLOOKUP(SUBSTITUTE(D$1,"성장단계","")&amp;"단계오프셋",ChapterTable!$S:$T,2,0))/ChapterTable!$Q$23)),
MAX(0,INT(($B555+ChapterTable!$S$26+VLOOKUP(SUBSTITUTE(D$1,"성장단계","")&amp;"보스단계오프셋",ChapterTable!$S:$T,2,0))/ChapterTable!$S$23)))</f>
        <v>0</v>
      </c>
      <c r="E555" s="1">
        <f ca="1">IF(AND($A555=0,$B555=1),
    VLOOKUP(1,ChapterTable!$1:$1048576,MATCH("최종"&amp;SUBSTITUTE(SUBSTITUTE(E$1,"standard",""),"|Float",""),ChapterTable!$1:$1,0),0)*ChapterTable!$Q$17,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VLOOKUP($A555-ChapterTable!$Q$11,ChapterTable!$1:$1048576,MATCH("최종"&amp;SUBSTITUTE(SUBSTITUTE(E$1,"standard",""),"|Float",""),ChapterTable!$1:$1,0),0)*ChapterTable!$Q$14
    ),
  OFFSET(E555,-$B555+IF($L555,1,0),0)*
    (VLOOKUP(SUBSTITUTE(SUBSTITUTE(E$1,"standard",""),"|Float","")&amp;"인게임누적곱배수",ChapterTable!$S:$T,2,0)^C555
    +VLOOKUP(SUBSTITUTE(SUBSTITUTE(E$1,"standard",""),"|Float","")&amp;"인게임누적합배수",ChapterTable!$S:$T,2,0)*C555)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VLOOKUP(1,ChapterTable!$1:$1048576,MATCH("최종"&amp;SUBSTITUTE(SUBSTITUTE(F$1,"standard",""),"|Float",""),ChapterTable!$1:$1,0),0)*ChapterTable!$Q$17,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VLOOKUP($A555-ChapterTable!$Q$11,ChapterTable!$1:$1048576,MATCH("최종"&amp;SUBSTITUTE(SUBSTITUTE(F$1,"standard",""),"|Float",""),ChapterTable!$1:$1,0),0)*ChapterTable!$Q$14
    ),
  OFFSET(F555,-$B555+IF($L555,1,0),0)*
    (VLOOKUP(SUBSTITUTE(SUBSTITUTE(F$1,"standard",""),"|Float","")&amp;"인게임누적곱배수",ChapterTable!$S:$T,2,0)^D555
    +VLOOKUP(SUBSTITUTE(SUBSTITUTE(F$1,"standard",""),"|Float","")&amp;"인게임누적합배수",ChapterTable!$S:$T,2,0)*D555)
  )
  )
  )
)</f>
        <v>8649.755859375</v>
      </c>
      <c r="G555" t="s">
        <v>76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9.8000000000000007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IF(OR($L556=TRUE,$A556=0,MOD($A556,ChapterTable!$S$20)&lt;&gt;0),
MAX(0,INT(($B556+ChapterTable!$Q$26+VLOOKUP(SUBSTITUTE(C$1,"성장단계","")&amp;"단계오프셋",ChapterTable!$S:$T,2,0))/ChapterTable!$Q$23)),
MAX(0,INT(($B556+ChapterTable!$S$26+VLOOKUP(SUBSTITUTE(C$1,"성장단계","")&amp;"보스단계오프셋",ChapterTable!$S:$T,2,0))/ChapterTable!$S$23)))</f>
        <v>1</v>
      </c>
      <c r="D556">
        <f>IF(OR($L556=TRUE,$A556=0,MOD($A556,ChapterTable!$S$20)&lt;&gt;0),
MAX(0,INT(($B556+ChapterTable!$Q$26+VLOOKUP(SUBSTITUTE(D$1,"성장단계","")&amp;"단계오프셋",ChapterTable!$S:$T,2,0))/ChapterTable!$Q$23)),
MAX(0,INT(($B556+ChapterTable!$S$26+VLOOKUP(SUBSTITUTE(D$1,"성장단계","")&amp;"보스단계오프셋",ChapterTable!$S:$T,2,0))/ChapterTable!$S$23)))</f>
        <v>0</v>
      </c>
      <c r="E556" s="1">
        <f ca="1">IF(AND($A556=0,$B556=1),
    VLOOKUP(1,ChapterTable!$1:$1048576,MATCH("최종"&amp;SUBSTITUTE(SUBSTITUTE(E$1,"standard",""),"|Float",""),ChapterTable!$1:$1,0),0)*ChapterTable!$Q$17,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VLOOKUP($A556-ChapterTable!$Q$11,ChapterTable!$1:$1048576,MATCH("최종"&amp;SUBSTITUTE(SUBSTITUTE(E$1,"standard",""),"|Float",""),ChapterTable!$1:$1,0),0)*ChapterTable!$Q$14
    ),
  OFFSET(E556,-$B556+IF($L556,1,0),0)*
    (VLOOKUP(SUBSTITUTE(SUBSTITUTE(E$1,"standard",""),"|Float","")&amp;"인게임누적곱배수",ChapterTable!$S:$T,2,0)^C556
    +VLOOKUP(SUBSTITUTE(SUBSTITUTE(E$1,"standard",""),"|Float","")&amp;"인게임누적합배수",ChapterTable!$S:$T,2,0)*C556)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VLOOKUP(1,ChapterTable!$1:$1048576,MATCH("최종"&amp;SUBSTITUTE(SUBSTITUTE(F$1,"standard",""),"|Float",""),ChapterTable!$1:$1,0),0)*ChapterTable!$Q$17,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VLOOKUP($A556-ChapterTable!$Q$11,ChapterTable!$1:$1048576,MATCH("최종"&amp;SUBSTITUTE(SUBSTITUTE(F$1,"standard",""),"|Float",""),ChapterTable!$1:$1,0),0)*ChapterTable!$Q$14
    ),
  OFFSET(F556,-$B556+IF($L556,1,0),0)*
    (VLOOKUP(SUBSTITUTE(SUBSTITUTE(F$1,"standard",""),"|Float","")&amp;"인게임누적곱배수",ChapterTable!$S:$T,2,0)^D556
    +VLOOKUP(SUBSTITUTE(SUBSTITUTE(F$1,"standard",""),"|Float","")&amp;"인게임누적합배수",ChapterTable!$S:$T,2,0)*D556)
  )
  )
  )
)</f>
        <v>8649.755859375</v>
      </c>
      <c r="G556" t="s">
        <v>76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9.8000000000000007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IF(OR($L557=TRUE,$A557=0,MOD($A557,ChapterTable!$S$20)&lt;&gt;0),
MAX(0,INT(($B557+ChapterTable!$Q$26+VLOOKUP(SUBSTITUTE(C$1,"성장단계","")&amp;"단계오프셋",ChapterTable!$S:$T,2,0))/ChapterTable!$Q$23)),
MAX(0,INT(($B557+ChapterTable!$S$26+VLOOKUP(SUBSTITUTE(C$1,"성장단계","")&amp;"보스단계오프셋",ChapterTable!$S:$T,2,0))/ChapterTable!$S$23)))</f>
        <v>1</v>
      </c>
      <c r="D557">
        <f>IF(OR($L557=TRUE,$A557=0,MOD($A557,ChapterTable!$S$20)&lt;&gt;0),
MAX(0,INT(($B557+ChapterTable!$Q$26+VLOOKUP(SUBSTITUTE(D$1,"성장단계","")&amp;"단계오프셋",ChapterTable!$S:$T,2,0))/ChapterTable!$Q$23)),
MAX(0,INT(($B557+ChapterTable!$S$26+VLOOKUP(SUBSTITUTE(D$1,"성장단계","")&amp;"보스단계오프셋",ChapterTable!$S:$T,2,0))/ChapterTable!$S$23)))</f>
        <v>0</v>
      </c>
      <c r="E557" s="1">
        <f ca="1">IF(AND($A557=0,$B557=1),
    VLOOKUP(1,ChapterTable!$1:$1048576,MATCH("최종"&amp;SUBSTITUTE(SUBSTITUTE(E$1,"standard",""),"|Float",""),ChapterTable!$1:$1,0),0)*ChapterTable!$Q$17,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VLOOKUP($A557-ChapterTable!$Q$11,ChapterTable!$1:$1048576,MATCH("최종"&amp;SUBSTITUTE(SUBSTITUTE(E$1,"standard",""),"|Float",""),ChapterTable!$1:$1,0),0)*ChapterTable!$Q$14
    ),
  OFFSET(E557,-$B557+IF($L557,1,0),0)*
    (VLOOKUP(SUBSTITUTE(SUBSTITUTE(E$1,"standard",""),"|Float","")&amp;"인게임누적곱배수",ChapterTable!$S:$T,2,0)^C557
    +VLOOKUP(SUBSTITUTE(SUBSTITUTE(E$1,"standard",""),"|Float","")&amp;"인게임누적합배수",ChapterTable!$S:$T,2,0)*C557)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VLOOKUP(1,ChapterTable!$1:$1048576,MATCH("최종"&amp;SUBSTITUTE(SUBSTITUTE(F$1,"standard",""),"|Float",""),ChapterTable!$1:$1,0),0)*ChapterTable!$Q$17,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VLOOKUP($A557-ChapterTable!$Q$11,ChapterTable!$1:$1048576,MATCH("최종"&amp;SUBSTITUTE(SUBSTITUTE(F$1,"standard",""),"|Float",""),ChapterTable!$1:$1,0),0)*ChapterTable!$Q$14
    ),
  OFFSET(F557,-$B557+IF($L557,1,0),0)*
    (VLOOKUP(SUBSTITUTE(SUBSTITUTE(F$1,"standard",""),"|Float","")&amp;"인게임누적곱배수",ChapterTable!$S:$T,2,0)^D557
    +VLOOKUP(SUBSTITUTE(SUBSTITUTE(F$1,"standard",""),"|Float","")&amp;"인게임누적합배수",ChapterTable!$S:$T,2,0)*D557)
  )
  )
  )
)</f>
        <v>8649.755859375</v>
      </c>
      <c r="G557" t="s">
        <v>76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9.8000000000000007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IF(OR($L558=TRUE,$A558=0,MOD($A558,ChapterTable!$S$20)&lt;&gt;0),
MAX(0,INT(($B558+ChapterTable!$Q$26+VLOOKUP(SUBSTITUTE(C$1,"성장단계","")&amp;"단계오프셋",ChapterTable!$S:$T,2,0))/ChapterTable!$Q$23)),
MAX(0,INT(($B558+ChapterTable!$S$26+VLOOKUP(SUBSTITUTE(C$1,"성장단계","")&amp;"보스단계오프셋",ChapterTable!$S:$T,2,0))/ChapterTable!$S$23)))</f>
        <v>1</v>
      </c>
      <c r="D558">
        <f>IF(OR($L558=TRUE,$A558=0,MOD($A558,ChapterTable!$S$20)&lt;&gt;0),
MAX(0,INT(($B558+ChapterTable!$Q$26+VLOOKUP(SUBSTITUTE(D$1,"성장단계","")&amp;"단계오프셋",ChapterTable!$S:$T,2,0))/ChapterTable!$Q$23)),
MAX(0,INT(($B558+ChapterTable!$S$26+VLOOKUP(SUBSTITUTE(D$1,"성장단계","")&amp;"보스단계오프셋",ChapterTable!$S:$T,2,0))/ChapterTable!$S$23)))</f>
        <v>0</v>
      </c>
      <c r="E558" s="1">
        <f ca="1">IF(AND($A558=0,$B558=1),
    VLOOKUP(1,ChapterTable!$1:$1048576,MATCH("최종"&amp;SUBSTITUTE(SUBSTITUTE(E$1,"standard",""),"|Float",""),ChapterTable!$1:$1,0),0)*ChapterTable!$Q$17,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VLOOKUP($A558-ChapterTable!$Q$11,ChapterTable!$1:$1048576,MATCH("최종"&amp;SUBSTITUTE(SUBSTITUTE(E$1,"standard",""),"|Float",""),ChapterTable!$1:$1,0),0)*ChapterTable!$Q$14
    ),
  OFFSET(E558,-$B558+IF($L558,1,0),0)*
    (VLOOKUP(SUBSTITUTE(SUBSTITUTE(E$1,"standard",""),"|Float","")&amp;"인게임누적곱배수",ChapterTable!$S:$T,2,0)^C558
    +VLOOKUP(SUBSTITUTE(SUBSTITUTE(E$1,"standard",""),"|Float","")&amp;"인게임누적합배수",ChapterTable!$S:$T,2,0)*C558)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VLOOKUP(1,ChapterTable!$1:$1048576,MATCH("최종"&amp;SUBSTITUTE(SUBSTITUTE(F$1,"standard",""),"|Float",""),ChapterTable!$1:$1,0),0)*ChapterTable!$Q$17,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VLOOKUP($A558-ChapterTable!$Q$11,ChapterTable!$1:$1048576,MATCH("최종"&amp;SUBSTITUTE(SUBSTITUTE(F$1,"standard",""),"|Float",""),ChapterTable!$1:$1,0),0)*ChapterTable!$Q$14
    ),
  OFFSET(F558,-$B558+IF($L558,1,0),0)*
    (VLOOKUP(SUBSTITUTE(SUBSTITUTE(F$1,"standard",""),"|Float","")&amp;"인게임누적곱배수",ChapterTable!$S:$T,2,0)^D558
    +VLOOKUP(SUBSTITUTE(SUBSTITUTE(F$1,"standard",""),"|Float","")&amp;"인게임누적합배수",ChapterTable!$S:$T,2,0)*D558)
  )
  )
  )
)</f>
        <v>8649.755859375</v>
      </c>
      <c r="G558" t="s">
        <v>76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9.8000000000000007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IF(OR($L559=TRUE,$A559=0,MOD($A559,ChapterTable!$S$20)&lt;&gt;0),
MAX(0,INT(($B559+ChapterTable!$Q$26+VLOOKUP(SUBSTITUTE(C$1,"성장단계","")&amp;"단계오프셋",ChapterTable!$S:$T,2,0))/ChapterTable!$Q$23)),
MAX(0,INT(($B559+ChapterTable!$S$26+VLOOKUP(SUBSTITUTE(C$1,"성장단계","")&amp;"보스단계오프셋",ChapterTable!$S:$T,2,0))/ChapterTable!$S$23)))</f>
        <v>1</v>
      </c>
      <c r="D559">
        <f>IF(OR($L559=TRUE,$A559=0,MOD($A559,ChapterTable!$S$20)&lt;&gt;0),
MAX(0,INT(($B559+ChapterTable!$Q$26+VLOOKUP(SUBSTITUTE(D$1,"성장단계","")&amp;"단계오프셋",ChapterTable!$S:$T,2,0))/ChapterTable!$Q$23)),
MAX(0,INT(($B559+ChapterTable!$S$26+VLOOKUP(SUBSTITUTE(D$1,"성장단계","")&amp;"보스단계오프셋",ChapterTable!$S:$T,2,0))/ChapterTable!$S$23)))</f>
        <v>0</v>
      </c>
      <c r="E559" s="1">
        <f ca="1">IF(AND($A559=0,$B559=1),
    VLOOKUP(1,ChapterTable!$1:$1048576,MATCH("최종"&amp;SUBSTITUTE(SUBSTITUTE(E$1,"standard",""),"|Float",""),ChapterTable!$1:$1,0),0)*ChapterTable!$Q$17,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VLOOKUP($A559-ChapterTable!$Q$11,ChapterTable!$1:$1048576,MATCH("최종"&amp;SUBSTITUTE(SUBSTITUTE(E$1,"standard",""),"|Float",""),ChapterTable!$1:$1,0),0)*ChapterTable!$Q$14
    ),
  OFFSET(E559,-$B559+IF($L559,1,0),0)*
    (VLOOKUP(SUBSTITUTE(SUBSTITUTE(E$1,"standard",""),"|Float","")&amp;"인게임누적곱배수",ChapterTable!$S:$T,2,0)^C559
    +VLOOKUP(SUBSTITUTE(SUBSTITUTE(E$1,"standard",""),"|Float","")&amp;"인게임누적합배수",ChapterTable!$S:$T,2,0)*C559)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VLOOKUP(1,ChapterTable!$1:$1048576,MATCH("최종"&amp;SUBSTITUTE(SUBSTITUTE(F$1,"standard",""),"|Float",""),ChapterTable!$1:$1,0),0)*ChapterTable!$Q$17,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VLOOKUP($A559-ChapterTable!$Q$11,ChapterTable!$1:$1048576,MATCH("최종"&amp;SUBSTITUTE(SUBSTITUTE(F$1,"standard",""),"|Float",""),ChapterTable!$1:$1,0),0)*ChapterTable!$Q$14
    ),
  OFFSET(F559,-$B559+IF($L559,1,0),0)*
    (VLOOKUP(SUBSTITUTE(SUBSTITUTE(F$1,"standard",""),"|Float","")&amp;"인게임누적곱배수",ChapterTable!$S:$T,2,0)^D559
    +VLOOKUP(SUBSTITUTE(SUBSTITUTE(F$1,"standard",""),"|Float","")&amp;"인게임누적합배수",ChapterTable!$S:$T,2,0)*D559)
  )
  )
  )
)</f>
        <v>8649.755859375</v>
      </c>
      <c r="G559" t="s">
        <v>76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9.8000000000000007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IF(OR($L560=TRUE,$A560=0,MOD($A560,ChapterTable!$S$20)&lt;&gt;0),
MAX(0,INT(($B560+ChapterTable!$Q$26+VLOOKUP(SUBSTITUTE(C$1,"성장단계","")&amp;"단계오프셋",ChapterTable!$S:$T,2,0))/ChapterTable!$Q$23)),
MAX(0,INT(($B560+ChapterTable!$S$26+VLOOKUP(SUBSTITUTE(C$1,"성장단계","")&amp;"보스단계오프셋",ChapterTable!$S:$T,2,0))/ChapterTable!$S$23)))</f>
        <v>1</v>
      </c>
      <c r="D560">
        <f>IF(OR($L560=TRUE,$A560=0,MOD($A560,ChapterTable!$S$20)&lt;&gt;0),
MAX(0,INT(($B560+ChapterTable!$Q$26+VLOOKUP(SUBSTITUTE(D$1,"성장단계","")&amp;"단계오프셋",ChapterTable!$S:$T,2,0))/ChapterTable!$Q$23)),
MAX(0,INT(($B560+ChapterTable!$S$26+VLOOKUP(SUBSTITUTE(D$1,"성장단계","")&amp;"보스단계오프셋",ChapterTable!$S:$T,2,0))/ChapterTable!$S$23)))</f>
        <v>0</v>
      </c>
      <c r="E560" s="1">
        <f ca="1">IF(AND($A560=0,$B560=1),
    VLOOKUP(1,ChapterTable!$1:$1048576,MATCH("최종"&amp;SUBSTITUTE(SUBSTITUTE(E$1,"standard",""),"|Float",""),ChapterTable!$1:$1,0),0)*ChapterTable!$Q$17,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VLOOKUP($A560-ChapterTable!$Q$11,ChapterTable!$1:$1048576,MATCH("최종"&amp;SUBSTITUTE(SUBSTITUTE(E$1,"standard",""),"|Float",""),ChapterTable!$1:$1,0),0)*ChapterTable!$Q$14
    ),
  OFFSET(E560,-$B560+IF($L560,1,0),0)*
    (VLOOKUP(SUBSTITUTE(SUBSTITUTE(E$1,"standard",""),"|Float","")&amp;"인게임누적곱배수",ChapterTable!$S:$T,2,0)^C560
    +VLOOKUP(SUBSTITUTE(SUBSTITUTE(E$1,"standard",""),"|Float","")&amp;"인게임누적합배수",ChapterTable!$S:$T,2,0)*C560)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VLOOKUP(1,ChapterTable!$1:$1048576,MATCH("최종"&amp;SUBSTITUTE(SUBSTITUTE(F$1,"standard",""),"|Float",""),ChapterTable!$1:$1,0),0)*ChapterTable!$Q$17,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VLOOKUP($A560-ChapterTable!$Q$11,ChapterTable!$1:$1048576,MATCH("최종"&amp;SUBSTITUTE(SUBSTITUTE(F$1,"standard",""),"|Float",""),ChapterTable!$1:$1,0),0)*ChapterTable!$Q$14
    ),
  OFFSET(F560,-$B560+IF($L560,1,0),0)*
    (VLOOKUP(SUBSTITUTE(SUBSTITUTE(F$1,"standard",""),"|Float","")&amp;"인게임누적곱배수",ChapterTable!$S:$T,2,0)^D560
    +VLOOKUP(SUBSTITUTE(SUBSTITUTE(F$1,"standard",""),"|Float","")&amp;"인게임누적합배수",ChapterTable!$S:$T,2,0)*D560)
  )
  )
  )
)</f>
        <v>8649.755859375</v>
      </c>
      <c r="G560" t="s">
        <v>76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9.8000000000000007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IF(OR($L561=TRUE,$A561=0,MOD($A561,ChapterTable!$S$20)&lt;&gt;0),
MAX(0,INT(($B561+ChapterTable!$Q$26+VLOOKUP(SUBSTITUTE(C$1,"성장단계","")&amp;"단계오프셋",ChapterTable!$S:$T,2,0))/ChapterTable!$Q$23)),
MAX(0,INT(($B561+ChapterTable!$S$26+VLOOKUP(SUBSTITUTE(C$1,"성장단계","")&amp;"보스단계오프셋",ChapterTable!$S:$T,2,0))/ChapterTable!$S$23)))</f>
        <v>1</v>
      </c>
      <c r="D561">
        <f>IF(OR($L561=TRUE,$A561=0,MOD($A561,ChapterTable!$S$20)&lt;&gt;0),
MAX(0,INT(($B561+ChapterTable!$Q$26+VLOOKUP(SUBSTITUTE(D$1,"성장단계","")&amp;"단계오프셋",ChapterTable!$S:$T,2,0))/ChapterTable!$Q$23)),
MAX(0,INT(($B561+ChapterTable!$S$26+VLOOKUP(SUBSTITUTE(D$1,"성장단계","")&amp;"보스단계오프셋",ChapterTable!$S:$T,2,0))/ChapterTable!$S$23)))</f>
        <v>1</v>
      </c>
      <c r="E561" s="1">
        <f ca="1">IF(AND($A561=0,$B561=1),
    VLOOKUP(1,ChapterTable!$1:$1048576,MATCH("최종"&amp;SUBSTITUTE(SUBSTITUTE(E$1,"standard",""),"|Float",""),ChapterTable!$1:$1,0),0)*ChapterTable!$Q$17,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VLOOKUP($A561-ChapterTable!$Q$11,ChapterTable!$1:$1048576,MATCH("최종"&amp;SUBSTITUTE(SUBSTITUTE(E$1,"standard",""),"|Float",""),ChapterTable!$1:$1,0),0)*ChapterTable!$Q$14
    ),
  OFFSET(E561,-$B561+IF($L561,1,0),0)*
    (VLOOKUP(SUBSTITUTE(SUBSTITUTE(E$1,"standard",""),"|Float","")&amp;"인게임누적곱배수",ChapterTable!$S:$T,2,0)^C561
    +VLOOKUP(SUBSTITUTE(SUBSTITUTE(E$1,"standard",""),"|Float","")&amp;"인게임누적합배수",ChapterTable!$S:$T,2,0)*C561)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VLOOKUP(1,ChapterTable!$1:$1048576,MATCH("최종"&amp;SUBSTITUTE(SUBSTITUTE(F$1,"standard",""),"|Float",""),ChapterTable!$1:$1,0),0)*ChapterTable!$Q$17,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VLOOKUP($A561-ChapterTable!$Q$11,ChapterTable!$1:$1048576,MATCH("최종"&amp;SUBSTITUTE(SUBSTITUTE(F$1,"standard",""),"|Float",""),ChapterTable!$1:$1,0),0)*ChapterTable!$Q$14
    ),
  OFFSET(F561,-$B561+IF($L561,1,0),0)*
    (VLOOKUP(SUBSTITUTE(SUBSTITUTE(F$1,"standard",""),"|Float","")&amp;"인게임누적곱배수",ChapterTable!$S:$T,2,0)^D561
    +VLOOKUP(SUBSTITUTE(SUBSTITUTE(F$1,"standard",""),"|Float","")&amp;"인게임누적합배수",ChapterTable!$S:$T,2,0)*D561)
  )
  )
  )
)</f>
        <v>10379.70703125</v>
      </c>
      <c r="G561" t="s">
        <v>76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9.8000000000000007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IF(OR($L562=TRUE,$A562=0,MOD($A562,ChapterTable!$S$20)&lt;&gt;0),
MAX(0,INT(($B562+ChapterTable!$Q$26+VLOOKUP(SUBSTITUTE(C$1,"성장단계","")&amp;"단계오프셋",ChapterTable!$S:$T,2,0))/ChapterTable!$Q$23)),
MAX(0,INT(($B562+ChapterTable!$S$26+VLOOKUP(SUBSTITUTE(C$1,"성장단계","")&amp;"보스단계오프셋",ChapterTable!$S:$T,2,0))/ChapterTable!$S$23)))</f>
        <v>1</v>
      </c>
      <c r="D562">
        <f>IF(OR($L562=TRUE,$A562=0,MOD($A562,ChapterTable!$S$20)&lt;&gt;0),
MAX(0,INT(($B562+ChapterTable!$Q$26+VLOOKUP(SUBSTITUTE(D$1,"성장단계","")&amp;"단계오프셋",ChapterTable!$S:$T,2,0))/ChapterTable!$Q$23)),
MAX(0,INT(($B562+ChapterTable!$S$26+VLOOKUP(SUBSTITUTE(D$1,"성장단계","")&amp;"보스단계오프셋",ChapterTable!$S:$T,2,0))/ChapterTable!$S$23)))</f>
        <v>1</v>
      </c>
      <c r="E562" s="1">
        <f ca="1">IF(AND($A562=0,$B562=1),
    VLOOKUP(1,ChapterTable!$1:$1048576,MATCH("최종"&amp;SUBSTITUTE(SUBSTITUTE(E$1,"standard",""),"|Float",""),ChapterTable!$1:$1,0),0)*ChapterTable!$Q$17,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VLOOKUP($A562-ChapterTable!$Q$11,ChapterTable!$1:$1048576,MATCH("최종"&amp;SUBSTITUTE(SUBSTITUTE(E$1,"standard",""),"|Float",""),ChapterTable!$1:$1,0),0)*ChapterTable!$Q$14
    ),
  OFFSET(E562,-$B562+IF($L562,1,0),0)*
    (VLOOKUP(SUBSTITUTE(SUBSTITUTE(E$1,"standard",""),"|Float","")&amp;"인게임누적곱배수",ChapterTable!$S:$T,2,0)^C562
    +VLOOKUP(SUBSTITUTE(SUBSTITUTE(E$1,"standard",""),"|Float","")&amp;"인게임누적합배수",ChapterTable!$S:$T,2,0)*C562)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VLOOKUP(1,ChapterTable!$1:$1048576,MATCH("최종"&amp;SUBSTITUTE(SUBSTITUTE(F$1,"standard",""),"|Float",""),ChapterTable!$1:$1,0),0)*ChapterTable!$Q$17,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VLOOKUP($A562-ChapterTable!$Q$11,ChapterTable!$1:$1048576,MATCH("최종"&amp;SUBSTITUTE(SUBSTITUTE(F$1,"standard",""),"|Float",""),ChapterTable!$1:$1,0),0)*ChapterTable!$Q$14
    ),
  OFFSET(F562,-$B562+IF($L562,1,0),0)*
    (VLOOKUP(SUBSTITUTE(SUBSTITUTE(F$1,"standard",""),"|Float","")&amp;"인게임누적곱배수",ChapterTable!$S:$T,2,0)^D562
    +VLOOKUP(SUBSTITUTE(SUBSTITUTE(F$1,"standard",""),"|Float","")&amp;"인게임누적합배수",ChapterTable!$S:$T,2,0)*D562)
  )
  )
  )
)</f>
        <v>10379.70703125</v>
      </c>
      <c r="G562" t="s">
        <v>76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9.8000000000000007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IF(OR($L563=TRUE,$A563=0,MOD($A563,ChapterTable!$S$20)&lt;&gt;0),
MAX(0,INT(($B563+ChapterTable!$Q$26+VLOOKUP(SUBSTITUTE(C$1,"성장단계","")&amp;"단계오프셋",ChapterTable!$S:$T,2,0))/ChapterTable!$Q$23)),
MAX(0,INT(($B563+ChapterTable!$S$26+VLOOKUP(SUBSTITUTE(C$1,"성장단계","")&amp;"보스단계오프셋",ChapterTable!$S:$T,2,0))/ChapterTable!$S$23)))</f>
        <v>1</v>
      </c>
      <c r="D563">
        <f>IF(OR($L563=TRUE,$A563=0,MOD($A563,ChapterTable!$S$20)&lt;&gt;0),
MAX(0,INT(($B563+ChapterTable!$Q$26+VLOOKUP(SUBSTITUTE(D$1,"성장단계","")&amp;"단계오프셋",ChapterTable!$S:$T,2,0))/ChapterTable!$Q$23)),
MAX(0,INT(($B563+ChapterTable!$S$26+VLOOKUP(SUBSTITUTE(D$1,"성장단계","")&amp;"보스단계오프셋",ChapterTable!$S:$T,2,0))/ChapterTable!$S$23)))</f>
        <v>1</v>
      </c>
      <c r="E563" s="1">
        <f ca="1">IF(AND($A563=0,$B563=1),
    VLOOKUP(1,ChapterTable!$1:$1048576,MATCH("최종"&amp;SUBSTITUTE(SUBSTITUTE(E$1,"standard",""),"|Float",""),ChapterTable!$1:$1,0),0)*ChapterTable!$Q$17,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VLOOKUP($A563-ChapterTable!$Q$11,ChapterTable!$1:$1048576,MATCH("최종"&amp;SUBSTITUTE(SUBSTITUTE(E$1,"standard",""),"|Float",""),ChapterTable!$1:$1,0),0)*ChapterTable!$Q$14
    ),
  OFFSET(E563,-$B563+IF($L563,1,0),0)*
    (VLOOKUP(SUBSTITUTE(SUBSTITUTE(E$1,"standard",""),"|Float","")&amp;"인게임누적곱배수",ChapterTable!$S:$T,2,0)^C563
    +VLOOKUP(SUBSTITUTE(SUBSTITUTE(E$1,"standard",""),"|Float","")&amp;"인게임누적합배수",ChapterTable!$S:$T,2,0)*C563)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VLOOKUP(1,ChapterTable!$1:$1048576,MATCH("최종"&amp;SUBSTITUTE(SUBSTITUTE(F$1,"standard",""),"|Float",""),ChapterTable!$1:$1,0),0)*ChapterTable!$Q$17,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VLOOKUP($A563-ChapterTable!$Q$11,ChapterTable!$1:$1048576,MATCH("최종"&amp;SUBSTITUTE(SUBSTITUTE(F$1,"standard",""),"|Float",""),ChapterTable!$1:$1,0),0)*ChapterTable!$Q$14
    ),
  OFFSET(F563,-$B563+IF($L563,1,0),0)*
    (VLOOKUP(SUBSTITUTE(SUBSTITUTE(F$1,"standard",""),"|Float","")&amp;"인게임누적곱배수",ChapterTable!$S:$T,2,0)^D563
    +VLOOKUP(SUBSTITUTE(SUBSTITUTE(F$1,"standard",""),"|Float","")&amp;"인게임누적합배수",ChapterTable!$S:$T,2,0)*D563)
  )
  )
  )
)</f>
        <v>10379.70703125</v>
      </c>
      <c r="G563" t="s">
        <v>76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9.8000000000000007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IF(OR($L564=TRUE,$A564=0,MOD($A564,ChapterTable!$S$20)&lt;&gt;0),
MAX(0,INT(($B564+ChapterTable!$Q$26+VLOOKUP(SUBSTITUTE(C$1,"성장단계","")&amp;"단계오프셋",ChapterTable!$S:$T,2,0))/ChapterTable!$Q$23)),
MAX(0,INT(($B564+ChapterTable!$S$26+VLOOKUP(SUBSTITUTE(C$1,"성장단계","")&amp;"보스단계오프셋",ChapterTable!$S:$T,2,0))/ChapterTable!$S$23)))</f>
        <v>1</v>
      </c>
      <c r="D564">
        <f>IF(OR($L564=TRUE,$A564=0,MOD($A564,ChapterTable!$S$20)&lt;&gt;0),
MAX(0,INT(($B564+ChapterTable!$Q$26+VLOOKUP(SUBSTITUTE(D$1,"성장단계","")&amp;"단계오프셋",ChapterTable!$S:$T,2,0))/ChapterTable!$Q$23)),
MAX(0,INT(($B564+ChapterTable!$S$26+VLOOKUP(SUBSTITUTE(D$1,"성장단계","")&amp;"보스단계오프셋",ChapterTable!$S:$T,2,0))/ChapterTable!$S$23)))</f>
        <v>1</v>
      </c>
      <c r="E564" s="1">
        <f ca="1">IF(AND($A564=0,$B564=1),
    VLOOKUP(1,ChapterTable!$1:$1048576,MATCH("최종"&amp;SUBSTITUTE(SUBSTITUTE(E$1,"standard",""),"|Float",""),ChapterTable!$1:$1,0),0)*ChapterTable!$Q$17,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VLOOKUP($A564-ChapterTable!$Q$11,ChapterTable!$1:$1048576,MATCH("최종"&amp;SUBSTITUTE(SUBSTITUTE(E$1,"standard",""),"|Float",""),ChapterTable!$1:$1,0),0)*ChapterTable!$Q$14
    ),
  OFFSET(E564,-$B564+IF($L564,1,0),0)*
    (VLOOKUP(SUBSTITUTE(SUBSTITUTE(E$1,"standard",""),"|Float","")&amp;"인게임누적곱배수",ChapterTable!$S:$T,2,0)^C564
    +VLOOKUP(SUBSTITUTE(SUBSTITUTE(E$1,"standard",""),"|Float","")&amp;"인게임누적합배수",ChapterTable!$S:$T,2,0)*C564)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VLOOKUP(1,ChapterTable!$1:$1048576,MATCH("최종"&amp;SUBSTITUTE(SUBSTITUTE(F$1,"standard",""),"|Float",""),ChapterTable!$1:$1,0),0)*ChapterTable!$Q$17,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VLOOKUP($A564-ChapterTable!$Q$11,ChapterTable!$1:$1048576,MATCH("최종"&amp;SUBSTITUTE(SUBSTITUTE(F$1,"standard",""),"|Float",""),ChapterTable!$1:$1,0),0)*ChapterTable!$Q$14
    ),
  OFFSET(F564,-$B564+IF($L564,1,0),0)*
    (VLOOKUP(SUBSTITUTE(SUBSTITUTE(F$1,"standard",""),"|Float","")&amp;"인게임누적곱배수",ChapterTable!$S:$T,2,0)^D564
    +VLOOKUP(SUBSTITUTE(SUBSTITUTE(F$1,"standard",""),"|Float","")&amp;"인게임누적합배수",ChapterTable!$S:$T,2,0)*D564)
  )
  )
  )
)</f>
        <v>10379.70703125</v>
      </c>
      <c r="G564" t="s">
        <v>76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9.8000000000000007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IF(OR($L565=TRUE,$A565=0,MOD($A565,ChapterTable!$S$20)&lt;&gt;0),
MAX(0,INT(($B565+ChapterTable!$Q$26+VLOOKUP(SUBSTITUTE(C$1,"성장단계","")&amp;"단계오프셋",ChapterTable!$S:$T,2,0))/ChapterTable!$Q$23)),
MAX(0,INT(($B565+ChapterTable!$S$26+VLOOKUP(SUBSTITUTE(C$1,"성장단계","")&amp;"보스단계오프셋",ChapterTable!$S:$T,2,0))/ChapterTable!$S$23)))</f>
        <v>1</v>
      </c>
      <c r="D565">
        <f>IF(OR($L565=TRUE,$A565=0,MOD($A565,ChapterTable!$S$20)&lt;&gt;0),
MAX(0,INT(($B565+ChapterTable!$Q$26+VLOOKUP(SUBSTITUTE(D$1,"성장단계","")&amp;"단계오프셋",ChapterTable!$S:$T,2,0))/ChapterTable!$Q$23)),
MAX(0,INT(($B565+ChapterTable!$S$26+VLOOKUP(SUBSTITUTE(D$1,"성장단계","")&amp;"보스단계오프셋",ChapterTable!$S:$T,2,0))/ChapterTable!$S$23)))</f>
        <v>1</v>
      </c>
      <c r="E565" s="1">
        <f ca="1">IF(AND($A565=0,$B565=1),
    VLOOKUP(1,ChapterTable!$1:$1048576,MATCH("최종"&amp;SUBSTITUTE(SUBSTITUTE(E$1,"standard",""),"|Float",""),ChapterTable!$1:$1,0),0)*ChapterTable!$Q$17,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VLOOKUP($A565-ChapterTable!$Q$11,ChapterTable!$1:$1048576,MATCH("최종"&amp;SUBSTITUTE(SUBSTITUTE(E$1,"standard",""),"|Float",""),ChapterTable!$1:$1,0),0)*ChapterTable!$Q$14
    ),
  OFFSET(E565,-$B565+IF($L565,1,0),0)*
    (VLOOKUP(SUBSTITUTE(SUBSTITUTE(E$1,"standard",""),"|Float","")&amp;"인게임누적곱배수",ChapterTable!$S:$T,2,0)^C565
    +VLOOKUP(SUBSTITUTE(SUBSTITUTE(E$1,"standard",""),"|Float","")&amp;"인게임누적합배수",ChapterTable!$S:$T,2,0)*C565)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VLOOKUP(1,ChapterTable!$1:$1048576,MATCH("최종"&amp;SUBSTITUTE(SUBSTITUTE(F$1,"standard",""),"|Float",""),ChapterTable!$1:$1,0),0)*ChapterTable!$Q$17,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VLOOKUP($A565-ChapterTable!$Q$11,ChapterTable!$1:$1048576,MATCH("최종"&amp;SUBSTITUTE(SUBSTITUTE(F$1,"standard",""),"|Float",""),ChapterTable!$1:$1,0),0)*ChapterTable!$Q$14
    ),
  OFFSET(F565,-$B565+IF($L565,1,0),0)*
    (VLOOKUP(SUBSTITUTE(SUBSTITUTE(F$1,"standard",""),"|Float","")&amp;"인게임누적곱배수",ChapterTable!$S:$T,2,0)^D565
    +VLOOKUP(SUBSTITUTE(SUBSTITUTE(F$1,"standard",""),"|Float","")&amp;"인게임누적합배수",ChapterTable!$S:$T,2,0)*D565)
  )
  )
  )
)</f>
        <v>10379.70703125</v>
      </c>
      <c r="G565" t="s">
        <v>76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9.8000000000000007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IF(OR($L566=TRUE,$A566=0,MOD($A566,ChapterTable!$S$20)&lt;&gt;0),
MAX(0,INT(($B566+ChapterTable!$Q$26+VLOOKUP(SUBSTITUTE(C$1,"성장단계","")&amp;"단계오프셋",ChapterTable!$S:$T,2,0))/ChapterTable!$Q$23)),
MAX(0,INT(($B566+ChapterTable!$S$26+VLOOKUP(SUBSTITUTE(C$1,"성장단계","")&amp;"보스단계오프셋",ChapterTable!$S:$T,2,0))/ChapterTable!$S$23)))</f>
        <v>2</v>
      </c>
      <c r="D566">
        <f>IF(OR($L566=TRUE,$A566=0,MOD($A566,ChapterTable!$S$20)&lt;&gt;0),
MAX(0,INT(($B566+ChapterTable!$Q$26+VLOOKUP(SUBSTITUTE(D$1,"성장단계","")&amp;"단계오프셋",ChapterTable!$S:$T,2,0))/ChapterTable!$Q$23)),
MAX(0,INT(($B566+ChapterTable!$S$26+VLOOKUP(SUBSTITUTE(D$1,"성장단계","")&amp;"보스단계오프셋",ChapterTable!$S:$T,2,0))/ChapterTable!$S$23)))</f>
        <v>1</v>
      </c>
      <c r="E566" s="1">
        <f ca="1">IF(AND($A566=0,$B566=1),
    VLOOKUP(1,ChapterTable!$1:$1048576,MATCH("최종"&amp;SUBSTITUTE(SUBSTITUTE(E$1,"standard",""),"|Float",""),ChapterTable!$1:$1,0),0)*ChapterTable!$Q$17,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VLOOKUP($A566-ChapterTable!$Q$11,ChapterTable!$1:$1048576,MATCH("최종"&amp;SUBSTITUTE(SUBSTITUTE(E$1,"standard",""),"|Float",""),ChapterTable!$1:$1,0),0)*ChapterTable!$Q$14
    ),
  OFFSET(E566,-$B566+IF($L566,1,0),0)*
    (VLOOKUP(SUBSTITUTE(SUBSTITUTE(E$1,"standard",""),"|Float","")&amp;"인게임누적곱배수",ChapterTable!$S:$T,2,0)^C566
    +VLOOKUP(SUBSTITUTE(SUBSTITUTE(E$1,"standard",""),"|Float","")&amp;"인게임누적합배수",ChapterTable!$S:$T,2,0)*C566)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VLOOKUP(1,ChapterTable!$1:$1048576,MATCH("최종"&amp;SUBSTITUTE(SUBSTITUTE(F$1,"standard",""),"|Float",""),ChapterTable!$1:$1,0),0)*ChapterTable!$Q$17,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VLOOKUP($A566-ChapterTable!$Q$11,ChapterTable!$1:$1048576,MATCH("최종"&amp;SUBSTITUTE(SUBSTITUTE(F$1,"standard",""),"|Float",""),ChapterTable!$1:$1,0),0)*ChapterTable!$Q$14
    ),
  OFFSET(F566,-$B566+IF($L566,1,0),0)*
    (VLOOKUP(SUBSTITUTE(SUBSTITUTE(F$1,"standard",""),"|Float","")&amp;"인게임누적곱배수",ChapterTable!$S:$T,2,0)^D566
    +VLOOKUP(SUBSTITUTE(SUBSTITUTE(F$1,"standard",""),"|Float","")&amp;"인게임누적합배수",ChapterTable!$S:$T,2,0)*D566)
  )
  )
  )
)</f>
        <v>10379.70703125</v>
      </c>
      <c r="G566" t="s">
        <v>76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9.8000000000000007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IF(OR($L567=TRUE,$A567=0,MOD($A567,ChapterTable!$S$20)&lt;&gt;0),
MAX(0,INT(($B567+ChapterTable!$Q$26+VLOOKUP(SUBSTITUTE(C$1,"성장단계","")&amp;"단계오프셋",ChapterTable!$S:$T,2,0))/ChapterTable!$Q$23)),
MAX(0,INT(($B567+ChapterTable!$S$26+VLOOKUP(SUBSTITUTE(C$1,"성장단계","")&amp;"보스단계오프셋",ChapterTable!$S:$T,2,0))/ChapterTable!$S$23)))</f>
        <v>2</v>
      </c>
      <c r="D567">
        <f>IF(OR($L567=TRUE,$A567=0,MOD($A567,ChapterTable!$S$20)&lt;&gt;0),
MAX(0,INT(($B567+ChapterTable!$Q$26+VLOOKUP(SUBSTITUTE(D$1,"성장단계","")&amp;"단계오프셋",ChapterTable!$S:$T,2,0))/ChapterTable!$Q$23)),
MAX(0,INT(($B567+ChapterTable!$S$26+VLOOKUP(SUBSTITUTE(D$1,"성장단계","")&amp;"보스단계오프셋",ChapterTable!$S:$T,2,0))/ChapterTable!$S$23)))</f>
        <v>1</v>
      </c>
      <c r="E567" s="1">
        <f ca="1">IF(AND($A567=0,$B567=1),
    VLOOKUP(1,ChapterTable!$1:$1048576,MATCH("최종"&amp;SUBSTITUTE(SUBSTITUTE(E$1,"standard",""),"|Float",""),ChapterTable!$1:$1,0),0)*ChapterTable!$Q$17,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VLOOKUP($A567-ChapterTable!$Q$11,ChapterTable!$1:$1048576,MATCH("최종"&amp;SUBSTITUTE(SUBSTITUTE(E$1,"standard",""),"|Float",""),ChapterTable!$1:$1,0),0)*ChapterTable!$Q$14
    ),
  OFFSET(E567,-$B567+IF($L567,1,0),0)*
    (VLOOKUP(SUBSTITUTE(SUBSTITUTE(E$1,"standard",""),"|Float","")&amp;"인게임누적곱배수",ChapterTable!$S:$T,2,0)^C567
    +VLOOKUP(SUBSTITUTE(SUBSTITUTE(E$1,"standard",""),"|Float","")&amp;"인게임누적합배수",ChapterTable!$S:$T,2,0)*C567)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VLOOKUP(1,ChapterTable!$1:$1048576,MATCH("최종"&amp;SUBSTITUTE(SUBSTITUTE(F$1,"standard",""),"|Float",""),ChapterTable!$1:$1,0),0)*ChapterTable!$Q$17,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VLOOKUP($A567-ChapterTable!$Q$11,ChapterTable!$1:$1048576,MATCH("최종"&amp;SUBSTITUTE(SUBSTITUTE(F$1,"standard",""),"|Float",""),ChapterTable!$1:$1,0),0)*ChapterTable!$Q$14
    ),
  OFFSET(F567,-$B567+IF($L567,1,0),0)*
    (VLOOKUP(SUBSTITUTE(SUBSTITUTE(F$1,"standard",""),"|Float","")&amp;"인게임누적곱배수",ChapterTable!$S:$T,2,0)^D567
    +VLOOKUP(SUBSTITUTE(SUBSTITUTE(F$1,"standard",""),"|Float","")&amp;"인게임누적합배수",ChapterTable!$S:$T,2,0)*D567)
  )
  )
  )
)</f>
        <v>10379.70703125</v>
      </c>
      <c r="G567" t="s">
        <v>76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9.8000000000000007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IF(OR($L568=TRUE,$A568=0,MOD($A568,ChapterTable!$S$20)&lt;&gt;0),
MAX(0,INT(($B568+ChapterTable!$Q$26+VLOOKUP(SUBSTITUTE(C$1,"성장단계","")&amp;"단계오프셋",ChapterTable!$S:$T,2,0))/ChapterTable!$Q$23)),
MAX(0,INT(($B568+ChapterTable!$S$26+VLOOKUP(SUBSTITUTE(C$1,"성장단계","")&amp;"보스단계오프셋",ChapterTable!$S:$T,2,0))/ChapterTable!$S$23)))</f>
        <v>2</v>
      </c>
      <c r="D568">
        <f>IF(OR($L568=TRUE,$A568=0,MOD($A568,ChapterTable!$S$20)&lt;&gt;0),
MAX(0,INT(($B568+ChapterTable!$Q$26+VLOOKUP(SUBSTITUTE(D$1,"성장단계","")&amp;"단계오프셋",ChapterTable!$S:$T,2,0))/ChapterTable!$Q$23)),
MAX(0,INT(($B568+ChapterTable!$S$26+VLOOKUP(SUBSTITUTE(D$1,"성장단계","")&amp;"보스단계오프셋",ChapterTable!$S:$T,2,0))/ChapterTable!$S$23)))</f>
        <v>1</v>
      </c>
      <c r="E568" s="1">
        <f ca="1">IF(AND($A568=0,$B568=1),
    VLOOKUP(1,ChapterTable!$1:$1048576,MATCH("최종"&amp;SUBSTITUTE(SUBSTITUTE(E$1,"standard",""),"|Float",""),ChapterTable!$1:$1,0),0)*ChapterTable!$Q$17,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VLOOKUP($A568-ChapterTable!$Q$11,ChapterTable!$1:$1048576,MATCH("최종"&amp;SUBSTITUTE(SUBSTITUTE(E$1,"standard",""),"|Float",""),ChapterTable!$1:$1,0),0)*ChapterTable!$Q$14
    ),
  OFFSET(E568,-$B568+IF($L568,1,0),0)*
    (VLOOKUP(SUBSTITUTE(SUBSTITUTE(E$1,"standard",""),"|Float","")&amp;"인게임누적곱배수",ChapterTable!$S:$T,2,0)^C568
    +VLOOKUP(SUBSTITUTE(SUBSTITUTE(E$1,"standard",""),"|Float","")&amp;"인게임누적합배수",ChapterTable!$S:$T,2,0)*C568)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VLOOKUP(1,ChapterTable!$1:$1048576,MATCH("최종"&amp;SUBSTITUTE(SUBSTITUTE(F$1,"standard",""),"|Float",""),ChapterTable!$1:$1,0),0)*ChapterTable!$Q$17,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VLOOKUP($A568-ChapterTable!$Q$11,ChapterTable!$1:$1048576,MATCH("최종"&amp;SUBSTITUTE(SUBSTITUTE(F$1,"standard",""),"|Float",""),ChapterTable!$1:$1,0),0)*ChapterTable!$Q$14
    ),
  OFFSET(F568,-$B568+IF($L568,1,0),0)*
    (VLOOKUP(SUBSTITUTE(SUBSTITUTE(F$1,"standard",""),"|Float","")&amp;"인게임누적곱배수",ChapterTable!$S:$T,2,0)^D568
    +VLOOKUP(SUBSTITUTE(SUBSTITUTE(F$1,"standard",""),"|Float","")&amp;"인게임누적합배수",ChapterTable!$S:$T,2,0)*D568)
  )
  )
  )
)</f>
        <v>10379.70703125</v>
      </c>
      <c r="G568" t="s">
        <v>76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9.8000000000000007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IF(OR($L569=TRUE,$A569=0,MOD($A569,ChapterTable!$S$20)&lt;&gt;0),
MAX(0,INT(($B569+ChapterTable!$Q$26+VLOOKUP(SUBSTITUTE(C$1,"성장단계","")&amp;"단계오프셋",ChapterTable!$S:$T,2,0))/ChapterTable!$Q$23)),
MAX(0,INT(($B569+ChapterTable!$S$26+VLOOKUP(SUBSTITUTE(C$1,"성장단계","")&amp;"보스단계오프셋",ChapterTable!$S:$T,2,0))/ChapterTable!$S$23)))</f>
        <v>2</v>
      </c>
      <c r="D569">
        <f>IF(OR($L569=TRUE,$A569=0,MOD($A569,ChapterTable!$S$20)&lt;&gt;0),
MAX(0,INT(($B569+ChapterTable!$Q$26+VLOOKUP(SUBSTITUTE(D$1,"성장단계","")&amp;"단계오프셋",ChapterTable!$S:$T,2,0))/ChapterTable!$Q$23)),
MAX(0,INT(($B569+ChapterTable!$S$26+VLOOKUP(SUBSTITUTE(D$1,"성장단계","")&amp;"보스단계오프셋",ChapterTable!$S:$T,2,0))/ChapterTable!$S$23)))</f>
        <v>1</v>
      </c>
      <c r="E569" s="1">
        <f ca="1">IF(AND($A569=0,$B569=1),
    VLOOKUP(1,ChapterTable!$1:$1048576,MATCH("최종"&amp;SUBSTITUTE(SUBSTITUTE(E$1,"standard",""),"|Float",""),ChapterTable!$1:$1,0),0)*ChapterTable!$Q$17,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VLOOKUP($A569-ChapterTable!$Q$11,ChapterTable!$1:$1048576,MATCH("최종"&amp;SUBSTITUTE(SUBSTITUTE(E$1,"standard",""),"|Float",""),ChapterTable!$1:$1,0),0)*ChapterTable!$Q$14
    ),
  OFFSET(E569,-$B569+IF($L569,1,0),0)*
    (VLOOKUP(SUBSTITUTE(SUBSTITUTE(E$1,"standard",""),"|Float","")&amp;"인게임누적곱배수",ChapterTable!$S:$T,2,0)^C569
    +VLOOKUP(SUBSTITUTE(SUBSTITUTE(E$1,"standard",""),"|Float","")&amp;"인게임누적합배수",ChapterTable!$S:$T,2,0)*C569)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VLOOKUP(1,ChapterTable!$1:$1048576,MATCH("최종"&amp;SUBSTITUTE(SUBSTITUTE(F$1,"standard",""),"|Float",""),ChapterTable!$1:$1,0),0)*ChapterTable!$Q$17,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VLOOKUP($A569-ChapterTable!$Q$11,ChapterTable!$1:$1048576,MATCH("최종"&amp;SUBSTITUTE(SUBSTITUTE(F$1,"standard",""),"|Float",""),ChapterTable!$1:$1,0),0)*ChapterTable!$Q$14
    ),
  OFFSET(F569,-$B569+IF($L569,1,0),0)*
    (VLOOKUP(SUBSTITUTE(SUBSTITUTE(F$1,"standard",""),"|Float","")&amp;"인게임누적곱배수",ChapterTable!$S:$T,2,0)^D569
    +VLOOKUP(SUBSTITUTE(SUBSTITUTE(F$1,"standard",""),"|Float","")&amp;"인게임누적합배수",ChapterTable!$S:$T,2,0)*D569)
  )
  )
  )
)</f>
        <v>10379.70703125</v>
      </c>
      <c r="G569" t="s">
        <v>76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9.8000000000000007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IF(OR($L570=TRUE,$A570=0,MOD($A570,ChapterTable!$S$20)&lt;&gt;0),
MAX(0,INT(($B570+ChapterTable!$Q$26+VLOOKUP(SUBSTITUTE(C$1,"성장단계","")&amp;"단계오프셋",ChapterTable!$S:$T,2,0))/ChapterTable!$Q$23)),
MAX(0,INT(($B570+ChapterTable!$S$26+VLOOKUP(SUBSTITUTE(C$1,"성장단계","")&amp;"보스단계오프셋",ChapterTable!$S:$T,2,0))/ChapterTable!$S$23)))</f>
        <v>2</v>
      </c>
      <c r="D570">
        <f>IF(OR($L570=TRUE,$A570=0,MOD($A570,ChapterTable!$S$20)&lt;&gt;0),
MAX(0,INT(($B570+ChapterTable!$Q$26+VLOOKUP(SUBSTITUTE(D$1,"성장단계","")&amp;"단계오프셋",ChapterTable!$S:$T,2,0))/ChapterTable!$Q$23)),
MAX(0,INT(($B570+ChapterTable!$S$26+VLOOKUP(SUBSTITUTE(D$1,"성장단계","")&amp;"보스단계오프셋",ChapterTable!$S:$T,2,0))/ChapterTable!$S$23)))</f>
        <v>1</v>
      </c>
      <c r="E570" s="1">
        <f ca="1">IF(AND($A570=0,$B570=1),
    VLOOKUP(1,ChapterTable!$1:$1048576,MATCH("최종"&amp;SUBSTITUTE(SUBSTITUTE(E$1,"standard",""),"|Float",""),ChapterTable!$1:$1,0),0)*ChapterTable!$Q$17,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VLOOKUP($A570-ChapterTable!$Q$11,ChapterTable!$1:$1048576,MATCH("최종"&amp;SUBSTITUTE(SUBSTITUTE(E$1,"standard",""),"|Float",""),ChapterTable!$1:$1,0),0)*ChapterTable!$Q$14
    ),
  OFFSET(E570,-$B570+IF($L570,1,0),0)*
    (VLOOKUP(SUBSTITUTE(SUBSTITUTE(E$1,"standard",""),"|Float","")&amp;"인게임누적곱배수",ChapterTable!$S:$T,2,0)^C570
    +VLOOKUP(SUBSTITUTE(SUBSTITUTE(E$1,"standard",""),"|Float","")&amp;"인게임누적합배수",ChapterTable!$S:$T,2,0)*C570)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VLOOKUP(1,ChapterTable!$1:$1048576,MATCH("최종"&amp;SUBSTITUTE(SUBSTITUTE(F$1,"standard",""),"|Float",""),ChapterTable!$1:$1,0),0)*ChapterTable!$Q$17,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VLOOKUP($A570-ChapterTable!$Q$11,ChapterTable!$1:$1048576,MATCH("최종"&amp;SUBSTITUTE(SUBSTITUTE(F$1,"standard",""),"|Float",""),ChapterTable!$1:$1,0),0)*ChapterTable!$Q$14
    ),
  OFFSET(F570,-$B570+IF($L570,1,0),0)*
    (VLOOKUP(SUBSTITUTE(SUBSTITUTE(F$1,"standard",""),"|Float","")&amp;"인게임누적곱배수",ChapterTable!$S:$T,2,0)^D570
    +VLOOKUP(SUBSTITUTE(SUBSTITUTE(F$1,"standard",""),"|Float","")&amp;"인게임누적합배수",ChapterTable!$S:$T,2,0)*D570)
  )
  )
  )
)</f>
        <v>10379.70703125</v>
      </c>
      <c r="G570" t="s">
        <v>76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9.8000000000000007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IF(OR($L571=TRUE,$A571=0,MOD($A571,ChapterTable!$S$20)&lt;&gt;0),
MAX(0,INT(($B571+ChapterTable!$Q$26+VLOOKUP(SUBSTITUTE(C$1,"성장단계","")&amp;"단계오프셋",ChapterTable!$S:$T,2,0))/ChapterTable!$Q$23)),
MAX(0,INT(($B571+ChapterTable!$S$26+VLOOKUP(SUBSTITUTE(C$1,"성장단계","")&amp;"보스단계오프셋",ChapterTable!$S:$T,2,0))/ChapterTable!$S$23)))</f>
        <v>2</v>
      </c>
      <c r="D571">
        <f>IF(OR($L571=TRUE,$A571=0,MOD($A571,ChapterTable!$S$20)&lt;&gt;0),
MAX(0,INT(($B571+ChapterTable!$Q$26+VLOOKUP(SUBSTITUTE(D$1,"성장단계","")&amp;"단계오프셋",ChapterTable!$S:$T,2,0))/ChapterTable!$Q$23)),
MAX(0,INT(($B571+ChapterTable!$S$26+VLOOKUP(SUBSTITUTE(D$1,"성장단계","")&amp;"보스단계오프셋",ChapterTable!$S:$T,2,0))/ChapterTable!$S$23)))</f>
        <v>2</v>
      </c>
      <c r="E571" s="1">
        <f ca="1">IF(AND($A571=0,$B571=1),
    VLOOKUP(1,ChapterTable!$1:$1048576,MATCH("최종"&amp;SUBSTITUTE(SUBSTITUTE(E$1,"standard",""),"|Float",""),ChapterTable!$1:$1,0),0)*ChapterTable!$Q$17,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VLOOKUP($A571-ChapterTable!$Q$11,ChapterTable!$1:$1048576,MATCH("최종"&amp;SUBSTITUTE(SUBSTITUTE(E$1,"standard",""),"|Float",""),ChapterTable!$1:$1,0),0)*ChapterTable!$Q$14
    ),
  OFFSET(E571,-$B571+IF($L571,1,0),0)*
    (VLOOKUP(SUBSTITUTE(SUBSTITUTE(E$1,"standard",""),"|Float","")&amp;"인게임누적곱배수",ChapterTable!$S:$T,2,0)^C571
    +VLOOKUP(SUBSTITUTE(SUBSTITUTE(E$1,"standard",""),"|Float","")&amp;"인게임누적합배수",ChapterTable!$S:$T,2,0)*C571)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VLOOKUP(1,ChapterTable!$1:$1048576,MATCH("최종"&amp;SUBSTITUTE(SUBSTITUTE(F$1,"standard",""),"|Float",""),ChapterTable!$1:$1,0),0)*ChapterTable!$Q$17,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VLOOKUP($A571-ChapterTable!$Q$11,ChapterTable!$1:$1048576,MATCH("최종"&amp;SUBSTITUTE(SUBSTITUTE(F$1,"standard",""),"|Float",""),ChapterTable!$1:$1,0),0)*ChapterTable!$Q$14
    ),
  OFFSET(F571,-$B571+IF($L571,1,0),0)*
    (VLOOKUP(SUBSTITUTE(SUBSTITUTE(F$1,"standard",""),"|Float","")&amp;"인게임누적곱배수",ChapterTable!$S:$T,2,0)^D571
    +VLOOKUP(SUBSTITUTE(SUBSTITUTE(F$1,"standard",""),"|Float","")&amp;"인게임누적합배수",ChapterTable!$S:$T,2,0)*D571)
  )
  )
  )
)</f>
        <v>12109.658203125</v>
      </c>
      <c r="G571" t="s">
        <v>76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9.8000000000000007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IF(OR($L572=TRUE,$A572=0,MOD($A572,ChapterTable!$S$20)&lt;&gt;0),
MAX(0,INT(($B572+ChapterTable!$Q$26+VLOOKUP(SUBSTITUTE(C$1,"성장단계","")&amp;"단계오프셋",ChapterTable!$S:$T,2,0))/ChapterTable!$Q$23)),
MAX(0,INT(($B572+ChapterTable!$S$26+VLOOKUP(SUBSTITUTE(C$1,"성장단계","")&amp;"보스단계오프셋",ChapterTable!$S:$T,2,0))/ChapterTable!$S$23)))</f>
        <v>2</v>
      </c>
      <c r="D572">
        <f>IF(OR($L572=TRUE,$A572=0,MOD($A572,ChapterTable!$S$20)&lt;&gt;0),
MAX(0,INT(($B572+ChapterTable!$Q$26+VLOOKUP(SUBSTITUTE(D$1,"성장단계","")&amp;"단계오프셋",ChapterTable!$S:$T,2,0))/ChapterTable!$Q$23)),
MAX(0,INT(($B572+ChapterTable!$S$26+VLOOKUP(SUBSTITUTE(D$1,"성장단계","")&amp;"보스단계오프셋",ChapterTable!$S:$T,2,0))/ChapterTable!$S$23)))</f>
        <v>2</v>
      </c>
      <c r="E572" s="1">
        <f ca="1">IF(AND($A572=0,$B572=1),
    VLOOKUP(1,ChapterTable!$1:$1048576,MATCH("최종"&amp;SUBSTITUTE(SUBSTITUTE(E$1,"standard",""),"|Float",""),ChapterTable!$1:$1,0),0)*ChapterTable!$Q$17,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VLOOKUP($A572-ChapterTable!$Q$11,ChapterTable!$1:$1048576,MATCH("최종"&amp;SUBSTITUTE(SUBSTITUTE(E$1,"standard",""),"|Float",""),ChapterTable!$1:$1,0),0)*ChapterTable!$Q$14
    ),
  OFFSET(E572,-$B572+IF($L572,1,0),0)*
    (VLOOKUP(SUBSTITUTE(SUBSTITUTE(E$1,"standard",""),"|Float","")&amp;"인게임누적곱배수",ChapterTable!$S:$T,2,0)^C572
    +VLOOKUP(SUBSTITUTE(SUBSTITUTE(E$1,"standard",""),"|Float","")&amp;"인게임누적합배수",ChapterTable!$S:$T,2,0)*C572)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VLOOKUP(1,ChapterTable!$1:$1048576,MATCH("최종"&amp;SUBSTITUTE(SUBSTITUTE(F$1,"standard",""),"|Float",""),ChapterTable!$1:$1,0),0)*ChapterTable!$Q$17,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VLOOKUP($A572-ChapterTable!$Q$11,ChapterTable!$1:$1048576,MATCH("최종"&amp;SUBSTITUTE(SUBSTITUTE(F$1,"standard",""),"|Float",""),ChapterTable!$1:$1,0),0)*ChapterTable!$Q$14
    ),
  OFFSET(F572,-$B572+IF($L572,1,0),0)*
    (VLOOKUP(SUBSTITUTE(SUBSTITUTE(F$1,"standard",""),"|Float","")&amp;"인게임누적곱배수",ChapterTable!$S:$T,2,0)^D572
    +VLOOKUP(SUBSTITUTE(SUBSTITUTE(F$1,"standard",""),"|Float","")&amp;"인게임누적합배수",ChapterTable!$S:$T,2,0)*D572)
  )
  )
  )
)</f>
        <v>12109.658203125</v>
      </c>
      <c r="G572" t="s">
        <v>76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9.8000000000000007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IF(OR($L573=TRUE,$A573=0,MOD($A573,ChapterTable!$S$20)&lt;&gt;0),
MAX(0,INT(($B573+ChapterTable!$Q$26+VLOOKUP(SUBSTITUTE(C$1,"성장단계","")&amp;"단계오프셋",ChapterTable!$S:$T,2,0))/ChapterTable!$Q$23)),
MAX(0,INT(($B573+ChapterTable!$S$26+VLOOKUP(SUBSTITUTE(C$1,"성장단계","")&amp;"보스단계오프셋",ChapterTable!$S:$T,2,0))/ChapterTable!$S$23)))</f>
        <v>2</v>
      </c>
      <c r="D573">
        <f>IF(OR($L573=TRUE,$A573=0,MOD($A573,ChapterTable!$S$20)&lt;&gt;0),
MAX(0,INT(($B573+ChapterTable!$Q$26+VLOOKUP(SUBSTITUTE(D$1,"성장단계","")&amp;"단계오프셋",ChapterTable!$S:$T,2,0))/ChapterTable!$Q$23)),
MAX(0,INT(($B573+ChapterTable!$S$26+VLOOKUP(SUBSTITUTE(D$1,"성장단계","")&amp;"보스단계오프셋",ChapterTable!$S:$T,2,0))/ChapterTable!$S$23)))</f>
        <v>2</v>
      </c>
      <c r="E573" s="1">
        <f ca="1">IF(AND($A573=0,$B573=1),
    VLOOKUP(1,ChapterTable!$1:$1048576,MATCH("최종"&amp;SUBSTITUTE(SUBSTITUTE(E$1,"standard",""),"|Float",""),ChapterTable!$1:$1,0),0)*ChapterTable!$Q$17,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VLOOKUP($A573-ChapterTable!$Q$11,ChapterTable!$1:$1048576,MATCH("최종"&amp;SUBSTITUTE(SUBSTITUTE(E$1,"standard",""),"|Float",""),ChapterTable!$1:$1,0),0)*ChapterTable!$Q$14
    ),
  OFFSET(E573,-$B573+IF($L573,1,0),0)*
    (VLOOKUP(SUBSTITUTE(SUBSTITUTE(E$1,"standard",""),"|Float","")&amp;"인게임누적곱배수",ChapterTable!$S:$T,2,0)^C573
    +VLOOKUP(SUBSTITUTE(SUBSTITUTE(E$1,"standard",""),"|Float","")&amp;"인게임누적합배수",ChapterTable!$S:$T,2,0)*C573)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VLOOKUP(1,ChapterTable!$1:$1048576,MATCH("최종"&amp;SUBSTITUTE(SUBSTITUTE(F$1,"standard",""),"|Float",""),ChapterTable!$1:$1,0),0)*ChapterTable!$Q$17,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VLOOKUP($A573-ChapterTable!$Q$11,ChapterTable!$1:$1048576,MATCH("최종"&amp;SUBSTITUTE(SUBSTITUTE(F$1,"standard",""),"|Float",""),ChapterTable!$1:$1,0),0)*ChapterTable!$Q$14
    ),
  OFFSET(F573,-$B573+IF($L573,1,0),0)*
    (VLOOKUP(SUBSTITUTE(SUBSTITUTE(F$1,"standard",""),"|Float","")&amp;"인게임누적곱배수",ChapterTable!$S:$T,2,0)^D573
    +VLOOKUP(SUBSTITUTE(SUBSTITUTE(F$1,"standard",""),"|Float","")&amp;"인게임누적합배수",ChapterTable!$S:$T,2,0)*D573)
  )
  )
  )
)</f>
        <v>12109.658203125</v>
      </c>
      <c r="G573" t="s">
        <v>76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9.8000000000000007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IF(OR($L574=TRUE,$A574=0,MOD($A574,ChapterTable!$S$20)&lt;&gt;0),
MAX(0,INT(($B574+ChapterTable!$Q$26+VLOOKUP(SUBSTITUTE(C$1,"성장단계","")&amp;"단계오프셋",ChapterTable!$S:$T,2,0))/ChapterTable!$Q$23)),
MAX(0,INT(($B574+ChapterTable!$S$26+VLOOKUP(SUBSTITUTE(C$1,"성장단계","")&amp;"보스단계오프셋",ChapterTable!$S:$T,2,0))/ChapterTable!$S$23)))</f>
        <v>2</v>
      </c>
      <c r="D574">
        <f>IF(OR($L574=TRUE,$A574=0,MOD($A574,ChapterTable!$S$20)&lt;&gt;0),
MAX(0,INT(($B574+ChapterTable!$Q$26+VLOOKUP(SUBSTITUTE(D$1,"성장단계","")&amp;"단계오프셋",ChapterTable!$S:$T,2,0))/ChapterTable!$Q$23)),
MAX(0,INT(($B574+ChapterTable!$S$26+VLOOKUP(SUBSTITUTE(D$1,"성장단계","")&amp;"보스단계오프셋",ChapterTable!$S:$T,2,0))/ChapterTable!$S$23)))</f>
        <v>2</v>
      </c>
      <c r="E574" s="1">
        <f ca="1">IF(AND($A574=0,$B574=1),
    VLOOKUP(1,ChapterTable!$1:$1048576,MATCH("최종"&amp;SUBSTITUTE(SUBSTITUTE(E$1,"standard",""),"|Float",""),ChapterTable!$1:$1,0),0)*ChapterTable!$Q$17,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VLOOKUP($A574-ChapterTable!$Q$11,ChapterTable!$1:$1048576,MATCH("최종"&amp;SUBSTITUTE(SUBSTITUTE(E$1,"standard",""),"|Float",""),ChapterTable!$1:$1,0),0)*ChapterTable!$Q$14
    ),
  OFFSET(E574,-$B574+IF($L574,1,0),0)*
    (VLOOKUP(SUBSTITUTE(SUBSTITUTE(E$1,"standard",""),"|Float","")&amp;"인게임누적곱배수",ChapterTable!$S:$T,2,0)^C574
    +VLOOKUP(SUBSTITUTE(SUBSTITUTE(E$1,"standard",""),"|Float","")&amp;"인게임누적합배수",ChapterTable!$S:$T,2,0)*C574)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VLOOKUP(1,ChapterTable!$1:$1048576,MATCH("최종"&amp;SUBSTITUTE(SUBSTITUTE(F$1,"standard",""),"|Float",""),ChapterTable!$1:$1,0),0)*ChapterTable!$Q$17,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VLOOKUP($A574-ChapterTable!$Q$11,ChapterTable!$1:$1048576,MATCH("최종"&amp;SUBSTITUTE(SUBSTITUTE(F$1,"standard",""),"|Float",""),ChapterTable!$1:$1,0),0)*ChapterTable!$Q$14
    ),
  OFFSET(F574,-$B574+IF($L574,1,0),0)*
    (VLOOKUP(SUBSTITUTE(SUBSTITUTE(F$1,"standard",""),"|Float","")&amp;"인게임누적곱배수",ChapterTable!$S:$T,2,0)^D574
    +VLOOKUP(SUBSTITUTE(SUBSTITUTE(F$1,"standard",""),"|Float","")&amp;"인게임누적합배수",ChapterTable!$S:$T,2,0)*D574)
  )
  )
  )
)</f>
        <v>12109.658203125</v>
      </c>
      <c r="G574" t="s">
        <v>76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9.8000000000000007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IF(OR($L575=TRUE,$A575=0,MOD($A575,ChapterTable!$S$20)&lt;&gt;0),
MAX(0,INT(($B575+ChapterTable!$Q$26+VLOOKUP(SUBSTITUTE(C$1,"성장단계","")&amp;"단계오프셋",ChapterTable!$S:$T,2,0))/ChapterTable!$Q$23)),
MAX(0,INT(($B575+ChapterTable!$S$26+VLOOKUP(SUBSTITUTE(C$1,"성장단계","")&amp;"보스단계오프셋",ChapterTable!$S:$T,2,0))/ChapterTable!$S$23)))</f>
        <v>2</v>
      </c>
      <c r="D575">
        <f>IF(OR($L575=TRUE,$A575=0,MOD($A575,ChapterTable!$S$20)&lt;&gt;0),
MAX(0,INT(($B575+ChapterTable!$Q$26+VLOOKUP(SUBSTITUTE(D$1,"성장단계","")&amp;"단계오프셋",ChapterTable!$S:$T,2,0))/ChapterTable!$Q$23)),
MAX(0,INT(($B575+ChapterTable!$S$26+VLOOKUP(SUBSTITUTE(D$1,"성장단계","")&amp;"보스단계오프셋",ChapterTable!$S:$T,2,0))/ChapterTable!$S$23)))</f>
        <v>2</v>
      </c>
      <c r="E575" s="1">
        <f ca="1">IF(AND($A575=0,$B575=1),
    VLOOKUP(1,ChapterTable!$1:$1048576,MATCH("최종"&amp;SUBSTITUTE(SUBSTITUTE(E$1,"standard",""),"|Float",""),ChapterTable!$1:$1,0),0)*ChapterTable!$Q$17,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VLOOKUP($A575-ChapterTable!$Q$11,ChapterTable!$1:$1048576,MATCH("최종"&amp;SUBSTITUTE(SUBSTITUTE(E$1,"standard",""),"|Float",""),ChapterTable!$1:$1,0),0)*ChapterTable!$Q$14
    ),
  OFFSET(E575,-$B575+IF($L575,1,0),0)*
    (VLOOKUP(SUBSTITUTE(SUBSTITUTE(E$1,"standard",""),"|Float","")&amp;"인게임누적곱배수",ChapterTable!$S:$T,2,0)^C575
    +VLOOKUP(SUBSTITUTE(SUBSTITUTE(E$1,"standard",""),"|Float","")&amp;"인게임누적합배수",ChapterTable!$S:$T,2,0)*C575)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VLOOKUP(1,ChapterTable!$1:$1048576,MATCH("최종"&amp;SUBSTITUTE(SUBSTITUTE(F$1,"standard",""),"|Float",""),ChapterTable!$1:$1,0),0)*ChapterTable!$Q$17,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VLOOKUP($A575-ChapterTable!$Q$11,ChapterTable!$1:$1048576,MATCH("최종"&amp;SUBSTITUTE(SUBSTITUTE(F$1,"standard",""),"|Float",""),ChapterTable!$1:$1,0),0)*ChapterTable!$Q$14
    ),
  OFFSET(F575,-$B575+IF($L575,1,0),0)*
    (VLOOKUP(SUBSTITUTE(SUBSTITUTE(F$1,"standard",""),"|Float","")&amp;"인게임누적곱배수",ChapterTable!$S:$T,2,0)^D575
    +VLOOKUP(SUBSTITUTE(SUBSTITUTE(F$1,"standard",""),"|Float","")&amp;"인게임누적합배수",ChapterTable!$S:$T,2,0)*D575)
  )
  )
  )
)</f>
        <v>12109.658203125</v>
      </c>
      <c r="G575" t="s">
        <v>76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9.8000000000000007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IF(OR($L576=TRUE,$A576=0,MOD($A576,ChapterTable!$S$20)&lt;&gt;0),
MAX(0,INT(($B576+ChapterTable!$Q$26+VLOOKUP(SUBSTITUTE(C$1,"성장단계","")&amp;"단계오프셋",ChapterTable!$S:$T,2,0))/ChapterTable!$Q$23)),
MAX(0,INT(($B576+ChapterTable!$S$26+VLOOKUP(SUBSTITUTE(C$1,"성장단계","")&amp;"보스단계오프셋",ChapterTable!$S:$T,2,0))/ChapterTable!$S$23)))</f>
        <v>3</v>
      </c>
      <c r="D576">
        <f>IF(OR($L576=TRUE,$A576=0,MOD($A576,ChapterTable!$S$20)&lt;&gt;0),
MAX(0,INT(($B576+ChapterTable!$Q$26+VLOOKUP(SUBSTITUTE(D$1,"성장단계","")&amp;"단계오프셋",ChapterTable!$S:$T,2,0))/ChapterTable!$Q$23)),
MAX(0,INT(($B576+ChapterTable!$S$26+VLOOKUP(SUBSTITUTE(D$1,"성장단계","")&amp;"보스단계오프셋",ChapterTable!$S:$T,2,0))/ChapterTable!$S$23)))</f>
        <v>2</v>
      </c>
      <c r="E576" s="1">
        <f ca="1">IF(AND($A576=0,$B576=1),
    VLOOKUP(1,ChapterTable!$1:$1048576,MATCH("최종"&amp;SUBSTITUTE(SUBSTITUTE(E$1,"standard",""),"|Float",""),ChapterTable!$1:$1,0),0)*ChapterTable!$Q$17,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VLOOKUP($A576-ChapterTable!$Q$11,ChapterTable!$1:$1048576,MATCH("최종"&amp;SUBSTITUTE(SUBSTITUTE(E$1,"standard",""),"|Float",""),ChapterTable!$1:$1,0),0)*ChapterTable!$Q$14
    ),
  OFFSET(E576,-$B576+IF($L576,1,0),0)*
    (VLOOKUP(SUBSTITUTE(SUBSTITUTE(E$1,"standard",""),"|Float","")&amp;"인게임누적곱배수",ChapterTable!$S:$T,2,0)^C576
    +VLOOKUP(SUBSTITUTE(SUBSTITUTE(E$1,"standard",""),"|Float","")&amp;"인게임누적합배수",ChapterTable!$S:$T,2,0)*C576)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VLOOKUP(1,ChapterTable!$1:$1048576,MATCH("최종"&amp;SUBSTITUTE(SUBSTITUTE(F$1,"standard",""),"|Float",""),ChapterTable!$1:$1,0),0)*ChapterTable!$Q$17,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VLOOKUP($A576-ChapterTable!$Q$11,ChapterTable!$1:$1048576,MATCH("최종"&amp;SUBSTITUTE(SUBSTITUTE(F$1,"standard",""),"|Float",""),ChapterTable!$1:$1,0),0)*ChapterTable!$Q$14
    ),
  OFFSET(F576,-$B576+IF($L576,1,0),0)*
    (VLOOKUP(SUBSTITUTE(SUBSTITUTE(F$1,"standard",""),"|Float","")&amp;"인게임누적곱배수",ChapterTable!$S:$T,2,0)^D576
    +VLOOKUP(SUBSTITUTE(SUBSTITUTE(F$1,"standard",""),"|Float","")&amp;"인게임누적합배수",ChapterTable!$S:$T,2,0)*D576)
  )
  )
  )
)</f>
        <v>12109.658203125</v>
      </c>
      <c r="G576" t="s">
        <v>76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9.8000000000000007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IF(OR($L577=TRUE,$A577=0,MOD($A577,ChapterTable!$S$20)&lt;&gt;0),
MAX(0,INT(($B577+ChapterTable!$Q$26+VLOOKUP(SUBSTITUTE(C$1,"성장단계","")&amp;"단계오프셋",ChapterTable!$S:$T,2,0))/ChapterTable!$Q$23)),
MAX(0,INT(($B577+ChapterTable!$S$26+VLOOKUP(SUBSTITUTE(C$1,"성장단계","")&amp;"보스단계오프셋",ChapterTable!$S:$T,2,0))/ChapterTable!$S$23)))</f>
        <v>3</v>
      </c>
      <c r="D577">
        <f>IF(OR($L577=TRUE,$A577=0,MOD($A577,ChapterTable!$S$20)&lt;&gt;0),
MAX(0,INT(($B577+ChapterTable!$Q$26+VLOOKUP(SUBSTITUTE(D$1,"성장단계","")&amp;"단계오프셋",ChapterTable!$S:$T,2,0))/ChapterTable!$Q$23)),
MAX(0,INT(($B577+ChapterTable!$S$26+VLOOKUP(SUBSTITUTE(D$1,"성장단계","")&amp;"보스단계오프셋",ChapterTable!$S:$T,2,0))/ChapterTable!$S$23)))</f>
        <v>2</v>
      </c>
      <c r="E577" s="1">
        <f ca="1">IF(AND($A577=0,$B577=1),
    VLOOKUP(1,ChapterTable!$1:$1048576,MATCH("최종"&amp;SUBSTITUTE(SUBSTITUTE(E$1,"standard",""),"|Float",""),ChapterTable!$1:$1,0),0)*ChapterTable!$Q$17,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VLOOKUP($A577-ChapterTable!$Q$11,ChapterTable!$1:$1048576,MATCH("최종"&amp;SUBSTITUTE(SUBSTITUTE(E$1,"standard",""),"|Float",""),ChapterTable!$1:$1,0),0)*ChapterTable!$Q$14
    ),
  OFFSET(E577,-$B577+IF($L577,1,0),0)*
    (VLOOKUP(SUBSTITUTE(SUBSTITUTE(E$1,"standard",""),"|Float","")&amp;"인게임누적곱배수",ChapterTable!$S:$T,2,0)^C577
    +VLOOKUP(SUBSTITUTE(SUBSTITUTE(E$1,"standard",""),"|Float","")&amp;"인게임누적합배수",ChapterTable!$S:$T,2,0)*C577)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VLOOKUP(1,ChapterTable!$1:$1048576,MATCH("최종"&amp;SUBSTITUTE(SUBSTITUTE(F$1,"standard",""),"|Float",""),ChapterTable!$1:$1,0),0)*ChapterTable!$Q$17,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VLOOKUP($A577-ChapterTable!$Q$11,ChapterTable!$1:$1048576,MATCH("최종"&amp;SUBSTITUTE(SUBSTITUTE(F$1,"standard",""),"|Float",""),ChapterTable!$1:$1,0),0)*ChapterTable!$Q$14
    ),
  OFFSET(F577,-$B577+IF($L577,1,0),0)*
    (VLOOKUP(SUBSTITUTE(SUBSTITUTE(F$1,"standard",""),"|Float","")&amp;"인게임누적곱배수",ChapterTable!$S:$T,2,0)^D577
    +VLOOKUP(SUBSTITUTE(SUBSTITUTE(F$1,"standard",""),"|Float","")&amp;"인게임누적합배수",ChapterTable!$S:$T,2,0)*D577)
  )
  )
  )
)</f>
        <v>12109.658203125</v>
      </c>
      <c r="G577" t="s">
        <v>76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9.8000000000000007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IF(OR($L578=TRUE,$A578=0,MOD($A578,ChapterTable!$S$20)&lt;&gt;0),
MAX(0,INT(($B578+ChapterTable!$Q$26+VLOOKUP(SUBSTITUTE(C$1,"성장단계","")&amp;"단계오프셋",ChapterTable!$S:$T,2,0))/ChapterTable!$Q$23)),
MAX(0,INT(($B578+ChapterTable!$S$26+VLOOKUP(SUBSTITUTE(C$1,"성장단계","")&amp;"보스단계오프셋",ChapterTable!$S:$T,2,0))/ChapterTable!$S$23)))</f>
        <v>3</v>
      </c>
      <c r="D578">
        <f>IF(OR($L578=TRUE,$A578=0,MOD($A578,ChapterTable!$S$20)&lt;&gt;0),
MAX(0,INT(($B578+ChapterTable!$Q$26+VLOOKUP(SUBSTITUTE(D$1,"성장단계","")&amp;"단계오프셋",ChapterTable!$S:$T,2,0))/ChapterTable!$Q$23)),
MAX(0,INT(($B578+ChapterTable!$S$26+VLOOKUP(SUBSTITUTE(D$1,"성장단계","")&amp;"보스단계오프셋",ChapterTable!$S:$T,2,0))/ChapterTable!$S$23)))</f>
        <v>2</v>
      </c>
      <c r="E578" s="1">
        <f ca="1">IF(AND($A578=0,$B578=1),
    VLOOKUP(1,ChapterTable!$1:$1048576,MATCH("최종"&amp;SUBSTITUTE(SUBSTITUTE(E$1,"standard",""),"|Float",""),ChapterTable!$1:$1,0),0)*ChapterTable!$Q$17,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VLOOKUP($A578-ChapterTable!$Q$11,ChapterTable!$1:$1048576,MATCH("최종"&amp;SUBSTITUTE(SUBSTITUTE(E$1,"standard",""),"|Float",""),ChapterTable!$1:$1,0),0)*ChapterTable!$Q$14
    ),
  OFFSET(E578,-$B578+IF($L578,1,0),0)*
    (VLOOKUP(SUBSTITUTE(SUBSTITUTE(E$1,"standard",""),"|Float","")&amp;"인게임누적곱배수",ChapterTable!$S:$T,2,0)^C578
    +VLOOKUP(SUBSTITUTE(SUBSTITUTE(E$1,"standard",""),"|Float","")&amp;"인게임누적합배수",ChapterTable!$S:$T,2,0)*C578)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VLOOKUP(1,ChapterTable!$1:$1048576,MATCH("최종"&amp;SUBSTITUTE(SUBSTITUTE(F$1,"standard",""),"|Float",""),ChapterTable!$1:$1,0),0)*ChapterTable!$Q$17,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VLOOKUP($A578-ChapterTable!$Q$11,ChapterTable!$1:$1048576,MATCH("최종"&amp;SUBSTITUTE(SUBSTITUTE(F$1,"standard",""),"|Float",""),ChapterTable!$1:$1,0),0)*ChapterTable!$Q$14
    ),
  OFFSET(F578,-$B578+IF($L578,1,0),0)*
    (VLOOKUP(SUBSTITUTE(SUBSTITUTE(F$1,"standard",""),"|Float","")&amp;"인게임누적곱배수",ChapterTable!$S:$T,2,0)^D578
    +VLOOKUP(SUBSTITUTE(SUBSTITUTE(F$1,"standard",""),"|Float","")&amp;"인게임누적합배수",ChapterTable!$S:$T,2,0)*D578)
  )
  )
  )
)</f>
        <v>12109.658203125</v>
      </c>
      <c r="G578" t="s">
        <v>76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9.8000000000000007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IF(OR($L579=TRUE,$A579=0,MOD($A579,ChapterTable!$S$20)&lt;&gt;0),
MAX(0,INT(($B579+ChapterTable!$Q$26+VLOOKUP(SUBSTITUTE(C$1,"성장단계","")&amp;"단계오프셋",ChapterTable!$S:$T,2,0))/ChapterTable!$Q$23)),
MAX(0,INT(($B579+ChapterTable!$S$26+VLOOKUP(SUBSTITUTE(C$1,"성장단계","")&amp;"보스단계오프셋",ChapterTable!$S:$T,2,0))/ChapterTable!$S$23)))</f>
        <v>3</v>
      </c>
      <c r="D579">
        <f>IF(OR($L579=TRUE,$A579=0,MOD($A579,ChapterTable!$S$20)&lt;&gt;0),
MAX(0,INT(($B579+ChapterTable!$Q$26+VLOOKUP(SUBSTITUTE(D$1,"성장단계","")&amp;"단계오프셋",ChapterTable!$S:$T,2,0))/ChapterTable!$Q$23)),
MAX(0,INT(($B579+ChapterTable!$S$26+VLOOKUP(SUBSTITUTE(D$1,"성장단계","")&amp;"보스단계오프셋",ChapterTable!$S:$T,2,0))/ChapterTable!$S$23)))</f>
        <v>2</v>
      </c>
      <c r="E579" s="1">
        <f ca="1">IF(AND($A579=0,$B579=1),
    VLOOKUP(1,ChapterTable!$1:$1048576,MATCH("최종"&amp;SUBSTITUTE(SUBSTITUTE(E$1,"standard",""),"|Float",""),ChapterTable!$1:$1,0),0)*ChapterTable!$Q$17,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VLOOKUP($A579-ChapterTable!$Q$11,ChapterTable!$1:$1048576,MATCH("최종"&amp;SUBSTITUTE(SUBSTITUTE(E$1,"standard",""),"|Float",""),ChapterTable!$1:$1,0),0)*ChapterTable!$Q$14
    ),
  OFFSET(E579,-$B579+IF($L579,1,0),0)*
    (VLOOKUP(SUBSTITUTE(SUBSTITUTE(E$1,"standard",""),"|Float","")&amp;"인게임누적곱배수",ChapterTable!$S:$T,2,0)^C579
    +VLOOKUP(SUBSTITUTE(SUBSTITUTE(E$1,"standard",""),"|Float","")&amp;"인게임누적합배수",ChapterTable!$S:$T,2,0)*C579)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VLOOKUP(1,ChapterTable!$1:$1048576,MATCH("최종"&amp;SUBSTITUTE(SUBSTITUTE(F$1,"standard",""),"|Float",""),ChapterTable!$1:$1,0),0)*ChapterTable!$Q$17,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VLOOKUP($A579-ChapterTable!$Q$11,ChapterTable!$1:$1048576,MATCH("최종"&amp;SUBSTITUTE(SUBSTITUTE(F$1,"standard",""),"|Float",""),ChapterTable!$1:$1,0),0)*ChapterTable!$Q$14
    ),
  OFFSET(F579,-$B579+IF($L579,1,0),0)*
    (VLOOKUP(SUBSTITUTE(SUBSTITUTE(F$1,"standard",""),"|Float","")&amp;"인게임누적곱배수",ChapterTable!$S:$T,2,0)^D579
    +VLOOKUP(SUBSTITUTE(SUBSTITUTE(F$1,"standard",""),"|Float","")&amp;"인게임누적합배수",ChapterTable!$S:$T,2,0)*D579)
  )
  )
  )
)</f>
        <v>12109.658203125</v>
      </c>
      <c r="G579" t="s">
        <v>76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9.8000000000000007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IF(OR($L580=TRUE,$A580=0,MOD($A580,ChapterTable!$S$20)&lt;&gt;0),
MAX(0,INT(($B580+ChapterTable!$Q$26+VLOOKUP(SUBSTITUTE(C$1,"성장단계","")&amp;"단계오프셋",ChapterTable!$S:$T,2,0))/ChapterTable!$Q$23)),
MAX(0,INT(($B580+ChapterTable!$S$26+VLOOKUP(SUBSTITUTE(C$1,"성장단계","")&amp;"보스단계오프셋",ChapterTable!$S:$T,2,0))/ChapterTable!$S$23)))</f>
        <v>3</v>
      </c>
      <c r="D580">
        <f>IF(OR($L580=TRUE,$A580=0,MOD($A580,ChapterTable!$S$20)&lt;&gt;0),
MAX(0,INT(($B580+ChapterTable!$Q$26+VLOOKUP(SUBSTITUTE(D$1,"성장단계","")&amp;"단계오프셋",ChapterTable!$S:$T,2,0))/ChapterTable!$Q$23)),
MAX(0,INT(($B580+ChapterTable!$S$26+VLOOKUP(SUBSTITUTE(D$1,"성장단계","")&amp;"보스단계오프셋",ChapterTable!$S:$T,2,0))/ChapterTable!$S$23)))</f>
        <v>2</v>
      </c>
      <c r="E580" s="1">
        <f ca="1">IF(AND($A580=0,$B580=1),
    VLOOKUP(1,ChapterTable!$1:$1048576,MATCH("최종"&amp;SUBSTITUTE(SUBSTITUTE(E$1,"standard",""),"|Float",""),ChapterTable!$1:$1,0),0)*ChapterTable!$Q$17,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VLOOKUP($A580-ChapterTable!$Q$11,ChapterTable!$1:$1048576,MATCH("최종"&amp;SUBSTITUTE(SUBSTITUTE(E$1,"standard",""),"|Float",""),ChapterTable!$1:$1,0),0)*ChapterTable!$Q$14
    ),
  OFFSET(E580,-$B580+IF($L580,1,0),0)*
    (VLOOKUP(SUBSTITUTE(SUBSTITUTE(E$1,"standard",""),"|Float","")&amp;"인게임누적곱배수",ChapterTable!$S:$T,2,0)^C580
    +VLOOKUP(SUBSTITUTE(SUBSTITUTE(E$1,"standard",""),"|Float","")&amp;"인게임누적합배수",ChapterTable!$S:$T,2,0)*C580)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VLOOKUP(1,ChapterTable!$1:$1048576,MATCH("최종"&amp;SUBSTITUTE(SUBSTITUTE(F$1,"standard",""),"|Float",""),ChapterTable!$1:$1,0),0)*ChapterTable!$Q$17,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VLOOKUP($A580-ChapterTable!$Q$11,ChapterTable!$1:$1048576,MATCH("최종"&amp;SUBSTITUTE(SUBSTITUTE(F$1,"standard",""),"|Float",""),ChapterTable!$1:$1,0),0)*ChapterTable!$Q$14
    ),
  OFFSET(F580,-$B580+IF($L580,1,0),0)*
    (VLOOKUP(SUBSTITUTE(SUBSTITUTE(F$1,"standard",""),"|Float","")&amp;"인게임누적곱배수",ChapterTable!$S:$T,2,0)^D580
    +VLOOKUP(SUBSTITUTE(SUBSTITUTE(F$1,"standard",""),"|Float","")&amp;"인게임누적합배수",ChapterTable!$S:$T,2,0)*D580)
  )
  )
  )
)</f>
        <v>12109.658203125</v>
      </c>
      <c r="G580" t="s">
        <v>76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9.8000000000000007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IF(OR($L581=TRUE,$A581=0,MOD($A581,ChapterTable!$S$20)&lt;&gt;0),
MAX(0,INT(($B581+ChapterTable!$Q$26+VLOOKUP(SUBSTITUTE(C$1,"성장단계","")&amp;"단계오프셋",ChapterTable!$S:$T,2,0))/ChapterTable!$Q$23)),
MAX(0,INT(($B581+ChapterTable!$S$26+VLOOKUP(SUBSTITUTE(C$1,"성장단계","")&amp;"보스단계오프셋",ChapterTable!$S:$T,2,0))/ChapterTable!$S$23)))</f>
        <v>3</v>
      </c>
      <c r="D581">
        <f>IF(OR($L581=TRUE,$A581=0,MOD($A581,ChapterTable!$S$20)&lt;&gt;0),
MAX(0,INT(($B581+ChapterTable!$Q$26+VLOOKUP(SUBSTITUTE(D$1,"성장단계","")&amp;"단계오프셋",ChapterTable!$S:$T,2,0))/ChapterTable!$Q$23)),
MAX(0,INT(($B581+ChapterTable!$S$26+VLOOKUP(SUBSTITUTE(D$1,"성장단계","")&amp;"보스단계오프셋",ChapterTable!$S:$T,2,0))/ChapterTable!$S$23)))</f>
        <v>3</v>
      </c>
      <c r="E581" s="1">
        <f ca="1">IF(AND($A581=0,$B581=1),
    VLOOKUP(1,ChapterTable!$1:$1048576,MATCH("최종"&amp;SUBSTITUTE(SUBSTITUTE(E$1,"standard",""),"|Float",""),ChapterTable!$1:$1,0),0)*ChapterTable!$Q$17,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VLOOKUP($A581-ChapterTable!$Q$11,ChapterTable!$1:$1048576,MATCH("최종"&amp;SUBSTITUTE(SUBSTITUTE(E$1,"standard",""),"|Float",""),ChapterTable!$1:$1,0),0)*ChapterTable!$Q$14
    ),
  OFFSET(E581,-$B581+IF($L581,1,0),0)*
    (VLOOKUP(SUBSTITUTE(SUBSTITUTE(E$1,"standard",""),"|Float","")&amp;"인게임누적곱배수",ChapterTable!$S:$T,2,0)^C581
    +VLOOKUP(SUBSTITUTE(SUBSTITUTE(E$1,"standard",""),"|Float","")&amp;"인게임누적합배수",ChapterTable!$S:$T,2,0)*C581)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VLOOKUP(1,ChapterTable!$1:$1048576,MATCH("최종"&amp;SUBSTITUTE(SUBSTITUTE(F$1,"standard",""),"|Float",""),ChapterTable!$1:$1,0),0)*ChapterTable!$Q$17,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VLOOKUP($A581-ChapterTable!$Q$11,ChapterTable!$1:$1048576,MATCH("최종"&amp;SUBSTITUTE(SUBSTITUTE(F$1,"standard",""),"|Float",""),ChapterTable!$1:$1,0),0)*ChapterTable!$Q$14
    ),
  OFFSET(F581,-$B581+IF($L581,1,0),0)*
    (VLOOKUP(SUBSTITUTE(SUBSTITUTE(F$1,"standard",""),"|Float","")&amp;"인게임누적곱배수",ChapterTable!$S:$T,2,0)^D581
    +VLOOKUP(SUBSTITUTE(SUBSTITUTE(F$1,"standard",""),"|Float","")&amp;"인게임누적합배수",ChapterTable!$S:$T,2,0)*D581)
  )
  )
  )
)</f>
        <v>13839.609375</v>
      </c>
      <c r="G581" t="s">
        <v>76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9.8000000000000007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IF(OR($L582=TRUE,$A582=0,MOD($A582,ChapterTable!$S$20)&lt;&gt;0),
MAX(0,INT(($B582+ChapterTable!$Q$26+VLOOKUP(SUBSTITUTE(C$1,"성장단계","")&amp;"단계오프셋",ChapterTable!$S:$T,2,0))/ChapterTable!$Q$23)),
MAX(0,INT(($B582+ChapterTable!$S$26+VLOOKUP(SUBSTITUTE(C$1,"성장단계","")&amp;"보스단계오프셋",ChapterTable!$S:$T,2,0))/ChapterTable!$S$23)))</f>
        <v>3</v>
      </c>
      <c r="D582">
        <f>IF(OR($L582=TRUE,$A582=0,MOD($A582,ChapterTable!$S$20)&lt;&gt;0),
MAX(0,INT(($B582+ChapterTable!$Q$26+VLOOKUP(SUBSTITUTE(D$1,"성장단계","")&amp;"단계오프셋",ChapterTable!$S:$T,2,0))/ChapterTable!$Q$23)),
MAX(0,INT(($B582+ChapterTable!$S$26+VLOOKUP(SUBSTITUTE(D$1,"성장단계","")&amp;"보스단계오프셋",ChapterTable!$S:$T,2,0))/ChapterTable!$S$23)))</f>
        <v>3</v>
      </c>
      <c r="E582" s="1">
        <f ca="1">IF(AND($A582=0,$B582=1),
    VLOOKUP(1,ChapterTable!$1:$1048576,MATCH("최종"&amp;SUBSTITUTE(SUBSTITUTE(E$1,"standard",""),"|Float",""),ChapterTable!$1:$1,0),0)*ChapterTable!$Q$17,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VLOOKUP($A582-ChapterTable!$Q$11,ChapterTable!$1:$1048576,MATCH("최종"&amp;SUBSTITUTE(SUBSTITUTE(E$1,"standard",""),"|Float",""),ChapterTable!$1:$1,0),0)*ChapterTable!$Q$14
    ),
  OFFSET(E582,-$B582+IF($L582,1,0),0)*
    (VLOOKUP(SUBSTITUTE(SUBSTITUTE(E$1,"standard",""),"|Float","")&amp;"인게임누적곱배수",ChapterTable!$S:$T,2,0)^C582
    +VLOOKUP(SUBSTITUTE(SUBSTITUTE(E$1,"standard",""),"|Float","")&amp;"인게임누적합배수",ChapterTable!$S:$T,2,0)*C582)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VLOOKUP(1,ChapterTable!$1:$1048576,MATCH("최종"&amp;SUBSTITUTE(SUBSTITUTE(F$1,"standard",""),"|Float",""),ChapterTable!$1:$1,0),0)*ChapterTable!$Q$17,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VLOOKUP($A582-ChapterTable!$Q$11,ChapterTable!$1:$1048576,MATCH("최종"&amp;SUBSTITUTE(SUBSTITUTE(F$1,"standard",""),"|Float",""),ChapterTable!$1:$1,0),0)*ChapterTable!$Q$14
    ),
  OFFSET(F582,-$B582+IF($L582,1,0),0)*
    (VLOOKUP(SUBSTITUTE(SUBSTITUTE(F$1,"standard",""),"|Float","")&amp;"인게임누적곱배수",ChapterTable!$S:$T,2,0)^D582
    +VLOOKUP(SUBSTITUTE(SUBSTITUTE(F$1,"standard",""),"|Float","")&amp;"인게임누적합배수",ChapterTable!$S:$T,2,0)*D582)
  )
  )
  )
)</f>
        <v>13839.609375</v>
      </c>
      <c r="G582" t="s">
        <v>76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9.8000000000000007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IF(OR($L583=TRUE,$A583=0,MOD($A583,ChapterTable!$S$20)&lt;&gt;0),
MAX(0,INT(($B583+ChapterTable!$Q$26+VLOOKUP(SUBSTITUTE(C$1,"성장단계","")&amp;"단계오프셋",ChapterTable!$S:$T,2,0))/ChapterTable!$Q$23)),
MAX(0,INT(($B583+ChapterTable!$S$26+VLOOKUP(SUBSTITUTE(C$1,"성장단계","")&amp;"보스단계오프셋",ChapterTable!$S:$T,2,0))/ChapterTable!$S$23)))</f>
        <v>3</v>
      </c>
      <c r="D583">
        <f>IF(OR($L583=TRUE,$A583=0,MOD($A583,ChapterTable!$S$20)&lt;&gt;0),
MAX(0,INT(($B583+ChapterTable!$Q$26+VLOOKUP(SUBSTITUTE(D$1,"성장단계","")&amp;"단계오프셋",ChapterTable!$S:$T,2,0))/ChapterTable!$Q$23)),
MAX(0,INT(($B583+ChapterTable!$S$26+VLOOKUP(SUBSTITUTE(D$1,"성장단계","")&amp;"보스단계오프셋",ChapterTable!$S:$T,2,0))/ChapterTable!$S$23)))</f>
        <v>3</v>
      </c>
      <c r="E583" s="1">
        <f ca="1">IF(AND($A583=0,$B583=1),
    VLOOKUP(1,ChapterTable!$1:$1048576,MATCH("최종"&amp;SUBSTITUTE(SUBSTITUTE(E$1,"standard",""),"|Float",""),ChapterTable!$1:$1,0),0)*ChapterTable!$Q$17,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VLOOKUP($A583-ChapterTable!$Q$11,ChapterTable!$1:$1048576,MATCH("최종"&amp;SUBSTITUTE(SUBSTITUTE(E$1,"standard",""),"|Float",""),ChapterTable!$1:$1,0),0)*ChapterTable!$Q$14
    ),
  OFFSET(E583,-$B583+IF($L583,1,0),0)*
    (VLOOKUP(SUBSTITUTE(SUBSTITUTE(E$1,"standard",""),"|Float","")&amp;"인게임누적곱배수",ChapterTable!$S:$T,2,0)^C583
    +VLOOKUP(SUBSTITUTE(SUBSTITUTE(E$1,"standard",""),"|Float","")&amp;"인게임누적합배수",ChapterTable!$S:$T,2,0)*C583)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VLOOKUP(1,ChapterTable!$1:$1048576,MATCH("최종"&amp;SUBSTITUTE(SUBSTITUTE(F$1,"standard",""),"|Float",""),ChapterTable!$1:$1,0),0)*ChapterTable!$Q$17,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VLOOKUP($A583-ChapterTable!$Q$11,ChapterTable!$1:$1048576,MATCH("최종"&amp;SUBSTITUTE(SUBSTITUTE(F$1,"standard",""),"|Float",""),ChapterTable!$1:$1,0),0)*ChapterTable!$Q$14
    ),
  OFFSET(F583,-$B583+IF($L583,1,0),0)*
    (VLOOKUP(SUBSTITUTE(SUBSTITUTE(F$1,"standard",""),"|Float","")&amp;"인게임누적곱배수",ChapterTable!$S:$T,2,0)^D583
    +VLOOKUP(SUBSTITUTE(SUBSTITUTE(F$1,"standard",""),"|Float","")&amp;"인게임누적합배수",ChapterTable!$S:$T,2,0)*D583)
  )
  )
  )
)</f>
        <v>13839.609375</v>
      </c>
      <c r="G583" t="s">
        <v>76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9.8000000000000007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IF(OR($L584=TRUE,$A584=0,MOD($A584,ChapterTable!$S$20)&lt;&gt;0),
MAX(0,INT(($B584+ChapterTable!$Q$26+VLOOKUP(SUBSTITUTE(C$1,"성장단계","")&amp;"단계오프셋",ChapterTable!$S:$T,2,0))/ChapterTable!$Q$23)),
MAX(0,INT(($B584+ChapterTable!$S$26+VLOOKUP(SUBSTITUTE(C$1,"성장단계","")&amp;"보스단계오프셋",ChapterTable!$S:$T,2,0))/ChapterTable!$S$23)))</f>
        <v>3</v>
      </c>
      <c r="D584">
        <f>IF(OR($L584=TRUE,$A584=0,MOD($A584,ChapterTable!$S$20)&lt;&gt;0),
MAX(0,INT(($B584+ChapterTable!$Q$26+VLOOKUP(SUBSTITUTE(D$1,"성장단계","")&amp;"단계오프셋",ChapterTable!$S:$T,2,0))/ChapterTable!$Q$23)),
MAX(0,INT(($B584+ChapterTable!$S$26+VLOOKUP(SUBSTITUTE(D$1,"성장단계","")&amp;"보스단계오프셋",ChapterTable!$S:$T,2,0))/ChapterTable!$S$23)))</f>
        <v>3</v>
      </c>
      <c r="E584" s="1">
        <f ca="1">IF(AND($A584=0,$B584=1),
    VLOOKUP(1,ChapterTable!$1:$1048576,MATCH("최종"&amp;SUBSTITUTE(SUBSTITUTE(E$1,"standard",""),"|Float",""),ChapterTable!$1:$1,0),0)*ChapterTable!$Q$17,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VLOOKUP($A584-ChapterTable!$Q$11,ChapterTable!$1:$1048576,MATCH("최종"&amp;SUBSTITUTE(SUBSTITUTE(E$1,"standard",""),"|Float",""),ChapterTable!$1:$1,0),0)*ChapterTable!$Q$14
    ),
  OFFSET(E584,-$B584+IF($L584,1,0),0)*
    (VLOOKUP(SUBSTITUTE(SUBSTITUTE(E$1,"standard",""),"|Float","")&amp;"인게임누적곱배수",ChapterTable!$S:$T,2,0)^C584
    +VLOOKUP(SUBSTITUTE(SUBSTITUTE(E$1,"standard",""),"|Float","")&amp;"인게임누적합배수",ChapterTable!$S:$T,2,0)*C584)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VLOOKUP(1,ChapterTable!$1:$1048576,MATCH("최종"&amp;SUBSTITUTE(SUBSTITUTE(F$1,"standard",""),"|Float",""),ChapterTable!$1:$1,0),0)*ChapterTable!$Q$17,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VLOOKUP($A584-ChapterTable!$Q$11,ChapterTable!$1:$1048576,MATCH("최종"&amp;SUBSTITUTE(SUBSTITUTE(F$1,"standard",""),"|Float",""),ChapterTable!$1:$1,0),0)*ChapterTable!$Q$14
    ),
  OFFSET(F584,-$B584+IF($L584,1,0),0)*
    (VLOOKUP(SUBSTITUTE(SUBSTITUTE(F$1,"standard",""),"|Float","")&amp;"인게임누적곱배수",ChapterTable!$S:$T,2,0)^D584
    +VLOOKUP(SUBSTITUTE(SUBSTITUTE(F$1,"standard",""),"|Float","")&amp;"인게임누적합배수",ChapterTable!$S:$T,2,0)*D584)
  )
  )
  )
)</f>
        <v>13839.609375</v>
      </c>
      <c r="G584" t="s">
        <v>76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9.8000000000000007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IF(OR($L585=TRUE,$A585=0,MOD($A585,ChapterTable!$S$20)&lt;&gt;0),
MAX(0,INT(($B585+ChapterTable!$Q$26+VLOOKUP(SUBSTITUTE(C$1,"성장단계","")&amp;"단계오프셋",ChapterTable!$S:$T,2,0))/ChapterTable!$Q$23)),
MAX(0,INT(($B585+ChapterTable!$S$26+VLOOKUP(SUBSTITUTE(C$1,"성장단계","")&amp;"보스단계오프셋",ChapterTable!$S:$T,2,0))/ChapterTable!$S$23)))</f>
        <v>3</v>
      </c>
      <c r="D585">
        <f>IF(OR($L585=TRUE,$A585=0,MOD($A585,ChapterTable!$S$20)&lt;&gt;0),
MAX(0,INT(($B585+ChapterTable!$Q$26+VLOOKUP(SUBSTITUTE(D$1,"성장단계","")&amp;"단계오프셋",ChapterTable!$S:$T,2,0))/ChapterTable!$Q$23)),
MAX(0,INT(($B585+ChapterTable!$S$26+VLOOKUP(SUBSTITUTE(D$1,"성장단계","")&amp;"보스단계오프셋",ChapterTable!$S:$T,2,0))/ChapterTable!$S$23)))</f>
        <v>3</v>
      </c>
      <c r="E585" s="1">
        <f ca="1">IF(AND($A585=0,$B585=1),
    VLOOKUP(1,ChapterTable!$1:$1048576,MATCH("최종"&amp;SUBSTITUTE(SUBSTITUTE(E$1,"standard",""),"|Float",""),ChapterTable!$1:$1,0),0)*ChapterTable!$Q$17,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VLOOKUP($A585-ChapterTable!$Q$11,ChapterTable!$1:$1048576,MATCH("최종"&amp;SUBSTITUTE(SUBSTITUTE(E$1,"standard",""),"|Float",""),ChapterTable!$1:$1,0),0)*ChapterTable!$Q$14
    ),
  OFFSET(E585,-$B585+IF($L585,1,0),0)*
    (VLOOKUP(SUBSTITUTE(SUBSTITUTE(E$1,"standard",""),"|Float","")&amp;"인게임누적곱배수",ChapterTable!$S:$T,2,0)^C585
    +VLOOKUP(SUBSTITUTE(SUBSTITUTE(E$1,"standard",""),"|Float","")&amp;"인게임누적합배수",ChapterTable!$S:$T,2,0)*C585)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VLOOKUP(1,ChapterTable!$1:$1048576,MATCH("최종"&amp;SUBSTITUTE(SUBSTITUTE(F$1,"standard",""),"|Float",""),ChapterTable!$1:$1,0),0)*ChapterTable!$Q$17,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VLOOKUP($A585-ChapterTable!$Q$11,ChapterTable!$1:$1048576,MATCH("최종"&amp;SUBSTITUTE(SUBSTITUTE(F$1,"standard",""),"|Float",""),ChapterTable!$1:$1,0),0)*ChapterTable!$Q$14
    ),
  OFFSET(F585,-$B585+IF($L585,1,0),0)*
    (VLOOKUP(SUBSTITUTE(SUBSTITUTE(F$1,"standard",""),"|Float","")&amp;"인게임누적곱배수",ChapterTable!$S:$T,2,0)^D585
    +VLOOKUP(SUBSTITUTE(SUBSTITUTE(F$1,"standard",""),"|Float","")&amp;"인게임누적합배수",ChapterTable!$S:$T,2,0)*D585)
  )
  )
  )
)</f>
        <v>13839.609375</v>
      </c>
      <c r="G585" t="s">
        <v>76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9.8000000000000007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IF(OR($L586=TRUE,$A586=0,MOD($A586,ChapterTable!$S$20)&lt;&gt;0),
MAX(0,INT(($B586+ChapterTable!$Q$26+VLOOKUP(SUBSTITUTE(C$1,"성장단계","")&amp;"단계오프셋",ChapterTable!$S:$T,2,0))/ChapterTable!$Q$23)),
MAX(0,INT(($B586+ChapterTable!$S$26+VLOOKUP(SUBSTITUTE(C$1,"성장단계","")&amp;"보스단계오프셋",ChapterTable!$S:$T,2,0))/ChapterTable!$S$23)))</f>
        <v>4</v>
      </c>
      <c r="D586">
        <f>IF(OR($L586=TRUE,$A586=0,MOD($A586,ChapterTable!$S$20)&lt;&gt;0),
MAX(0,INT(($B586+ChapterTable!$Q$26+VLOOKUP(SUBSTITUTE(D$1,"성장단계","")&amp;"단계오프셋",ChapterTable!$S:$T,2,0))/ChapterTable!$Q$23)),
MAX(0,INT(($B586+ChapterTable!$S$26+VLOOKUP(SUBSTITUTE(D$1,"성장단계","")&amp;"보스단계오프셋",ChapterTable!$S:$T,2,0))/ChapterTable!$S$23)))</f>
        <v>3</v>
      </c>
      <c r="E586" s="1">
        <f ca="1">IF(AND($A586=0,$B586=1),
    VLOOKUP(1,ChapterTable!$1:$1048576,MATCH("최종"&amp;SUBSTITUTE(SUBSTITUTE(E$1,"standard",""),"|Float",""),ChapterTable!$1:$1,0),0)*ChapterTable!$Q$17,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VLOOKUP($A586-ChapterTable!$Q$11,ChapterTable!$1:$1048576,MATCH("최종"&amp;SUBSTITUTE(SUBSTITUTE(E$1,"standard",""),"|Float",""),ChapterTable!$1:$1,0),0)*ChapterTable!$Q$14
    ),
  OFFSET(E586,-$B586+IF($L586,1,0),0)*
    (VLOOKUP(SUBSTITUTE(SUBSTITUTE(E$1,"standard",""),"|Float","")&amp;"인게임누적곱배수",ChapterTable!$S:$T,2,0)^C586
    +VLOOKUP(SUBSTITUTE(SUBSTITUTE(E$1,"standard",""),"|Float","")&amp;"인게임누적합배수",ChapterTable!$S:$T,2,0)*C586)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VLOOKUP(1,ChapterTable!$1:$1048576,MATCH("최종"&amp;SUBSTITUTE(SUBSTITUTE(F$1,"standard",""),"|Float",""),ChapterTable!$1:$1,0),0)*ChapterTable!$Q$17,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VLOOKUP($A586-ChapterTable!$Q$11,ChapterTable!$1:$1048576,MATCH("최종"&amp;SUBSTITUTE(SUBSTITUTE(F$1,"standard",""),"|Float",""),ChapterTable!$1:$1,0),0)*ChapterTable!$Q$14
    ),
  OFFSET(F586,-$B586+IF($L586,1,0),0)*
    (VLOOKUP(SUBSTITUTE(SUBSTITUTE(F$1,"standard",""),"|Float","")&amp;"인게임누적곱배수",ChapterTable!$S:$T,2,0)^D586
    +VLOOKUP(SUBSTITUTE(SUBSTITUTE(F$1,"standard",""),"|Float","")&amp;"인게임누적합배수",ChapterTable!$S:$T,2,0)*D586)
  )
  )
  )
)</f>
        <v>13839.609375</v>
      </c>
      <c r="G586" t="s">
        <v>76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9.8000000000000007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IF(OR($L587=TRUE,$A587=0,MOD($A587,ChapterTable!$S$20)&lt;&gt;0),
MAX(0,INT(($B587+ChapterTable!$Q$26+VLOOKUP(SUBSTITUTE(C$1,"성장단계","")&amp;"단계오프셋",ChapterTable!$S:$T,2,0))/ChapterTable!$Q$23)),
MAX(0,INT(($B587+ChapterTable!$S$26+VLOOKUP(SUBSTITUTE(C$1,"성장단계","")&amp;"보스단계오프셋",ChapterTable!$S:$T,2,0))/ChapterTable!$S$23)))</f>
        <v>4</v>
      </c>
      <c r="D587">
        <f>IF(OR($L587=TRUE,$A587=0,MOD($A587,ChapterTable!$S$20)&lt;&gt;0),
MAX(0,INT(($B587+ChapterTable!$Q$26+VLOOKUP(SUBSTITUTE(D$1,"성장단계","")&amp;"단계오프셋",ChapterTable!$S:$T,2,0))/ChapterTable!$Q$23)),
MAX(0,INT(($B587+ChapterTable!$S$26+VLOOKUP(SUBSTITUTE(D$1,"성장단계","")&amp;"보스단계오프셋",ChapterTable!$S:$T,2,0))/ChapterTable!$S$23)))</f>
        <v>3</v>
      </c>
      <c r="E587" s="1">
        <f ca="1">IF(AND($A587=0,$B587=1),
    VLOOKUP(1,ChapterTable!$1:$1048576,MATCH("최종"&amp;SUBSTITUTE(SUBSTITUTE(E$1,"standard",""),"|Float",""),ChapterTable!$1:$1,0),0)*ChapterTable!$Q$17,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VLOOKUP($A587-ChapterTable!$Q$11,ChapterTable!$1:$1048576,MATCH("최종"&amp;SUBSTITUTE(SUBSTITUTE(E$1,"standard",""),"|Float",""),ChapterTable!$1:$1,0),0)*ChapterTable!$Q$14
    ),
  OFFSET(E587,-$B587+IF($L587,1,0),0)*
    (VLOOKUP(SUBSTITUTE(SUBSTITUTE(E$1,"standard",""),"|Float","")&amp;"인게임누적곱배수",ChapterTable!$S:$T,2,0)^C587
    +VLOOKUP(SUBSTITUTE(SUBSTITUTE(E$1,"standard",""),"|Float","")&amp;"인게임누적합배수",ChapterTable!$S:$T,2,0)*C587)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VLOOKUP(1,ChapterTable!$1:$1048576,MATCH("최종"&amp;SUBSTITUTE(SUBSTITUTE(F$1,"standard",""),"|Float",""),ChapterTable!$1:$1,0),0)*ChapterTable!$Q$17,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VLOOKUP($A587-ChapterTable!$Q$11,ChapterTable!$1:$1048576,MATCH("최종"&amp;SUBSTITUTE(SUBSTITUTE(F$1,"standard",""),"|Float",""),ChapterTable!$1:$1,0),0)*ChapterTable!$Q$14
    ),
  OFFSET(F587,-$B587+IF($L587,1,0),0)*
    (VLOOKUP(SUBSTITUTE(SUBSTITUTE(F$1,"standard",""),"|Float","")&amp;"인게임누적곱배수",ChapterTable!$S:$T,2,0)^D587
    +VLOOKUP(SUBSTITUTE(SUBSTITUTE(F$1,"standard",""),"|Float","")&amp;"인게임누적합배수",ChapterTable!$S:$T,2,0)*D587)
  )
  )
  )
)</f>
        <v>13839.609375</v>
      </c>
      <c r="G587" t="s">
        <v>76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9.8000000000000007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IF(OR($L588=TRUE,$A588=0,MOD($A588,ChapterTable!$S$20)&lt;&gt;0),
MAX(0,INT(($B588+ChapterTable!$Q$26+VLOOKUP(SUBSTITUTE(C$1,"성장단계","")&amp;"단계오프셋",ChapterTable!$S:$T,2,0))/ChapterTable!$Q$23)),
MAX(0,INT(($B588+ChapterTable!$S$26+VLOOKUP(SUBSTITUTE(C$1,"성장단계","")&amp;"보스단계오프셋",ChapterTable!$S:$T,2,0))/ChapterTable!$S$23)))</f>
        <v>4</v>
      </c>
      <c r="D588">
        <f>IF(OR($L588=TRUE,$A588=0,MOD($A588,ChapterTable!$S$20)&lt;&gt;0),
MAX(0,INT(($B588+ChapterTable!$Q$26+VLOOKUP(SUBSTITUTE(D$1,"성장단계","")&amp;"단계오프셋",ChapterTable!$S:$T,2,0))/ChapterTable!$Q$23)),
MAX(0,INT(($B588+ChapterTable!$S$26+VLOOKUP(SUBSTITUTE(D$1,"성장단계","")&amp;"보스단계오프셋",ChapterTable!$S:$T,2,0))/ChapterTable!$S$23)))</f>
        <v>3</v>
      </c>
      <c r="E588" s="1">
        <f ca="1">IF(AND($A588=0,$B588=1),
    VLOOKUP(1,ChapterTable!$1:$1048576,MATCH("최종"&amp;SUBSTITUTE(SUBSTITUTE(E$1,"standard",""),"|Float",""),ChapterTable!$1:$1,0),0)*ChapterTable!$Q$17,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VLOOKUP($A588-ChapterTable!$Q$11,ChapterTable!$1:$1048576,MATCH("최종"&amp;SUBSTITUTE(SUBSTITUTE(E$1,"standard",""),"|Float",""),ChapterTable!$1:$1,0),0)*ChapterTable!$Q$14
    ),
  OFFSET(E588,-$B588+IF($L588,1,0),0)*
    (VLOOKUP(SUBSTITUTE(SUBSTITUTE(E$1,"standard",""),"|Float","")&amp;"인게임누적곱배수",ChapterTable!$S:$T,2,0)^C588
    +VLOOKUP(SUBSTITUTE(SUBSTITUTE(E$1,"standard",""),"|Float","")&amp;"인게임누적합배수",ChapterTable!$S:$T,2,0)*C588)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VLOOKUP(1,ChapterTable!$1:$1048576,MATCH("최종"&amp;SUBSTITUTE(SUBSTITUTE(F$1,"standard",""),"|Float",""),ChapterTable!$1:$1,0),0)*ChapterTable!$Q$17,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VLOOKUP($A588-ChapterTable!$Q$11,ChapterTable!$1:$1048576,MATCH("최종"&amp;SUBSTITUTE(SUBSTITUTE(F$1,"standard",""),"|Float",""),ChapterTable!$1:$1,0),0)*ChapterTable!$Q$14
    ),
  OFFSET(F588,-$B588+IF($L588,1,0),0)*
    (VLOOKUP(SUBSTITUTE(SUBSTITUTE(F$1,"standard",""),"|Float","")&amp;"인게임누적곱배수",ChapterTable!$S:$T,2,0)^D588
    +VLOOKUP(SUBSTITUTE(SUBSTITUTE(F$1,"standard",""),"|Float","")&amp;"인게임누적합배수",ChapterTable!$S:$T,2,0)*D588)
  )
  )
  )
)</f>
        <v>13839.609375</v>
      </c>
      <c r="G588" t="s">
        <v>76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9.8000000000000007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IF(OR($L589=TRUE,$A589=0,MOD($A589,ChapterTable!$S$20)&lt;&gt;0),
MAX(0,INT(($B589+ChapterTable!$Q$26+VLOOKUP(SUBSTITUTE(C$1,"성장단계","")&amp;"단계오프셋",ChapterTable!$S:$T,2,0))/ChapterTable!$Q$23)),
MAX(0,INT(($B589+ChapterTable!$S$26+VLOOKUP(SUBSTITUTE(C$1,"성장단계","")&amp;"보스단계오프셋",ChapterTable!$S:$T,2,0))/ChapterTable!$S$23)))</f>
        <v>4</v>
      </c>
      <c r="D589">
        <f>IF(OR($L589=TRUE,$A589=0,MOD($A589,ChapterTable!$S$20)&lt;&gt;0),
MAX(0,INT(($B589+ChapterTable!$Q$26+VLOOKUP(SUBSTITUTE(D$1,"성장단계","")&amp;"단계오프셋",ChapterTable!$S:$T,2,0))/ChapterTable!$Q$23)),
MAX(0,INT(($B589+ChapterTable!$S$26+VLOOKUP(SUBSTITUTE(D$1,"성장단계","")&amp;"보스단계오프셋",ChapterTable!$S:$T,2,0))/ChapterTable!$S$23)))</f>
        <v>3</v>
      </c>
      <c r="E589" s="1">
        <f ca="1">IF(AND($A589=0,$B589=1),
    VLOOKUP(1,ChapterTable!$1:$1048576,MATCH("최종"&amp;SUBSTITUTE(SUBSTITUTE(E$1,"standard",""),"|Float",""),ChapterTable!$1:$1,0),0)*ChapterTable!$Q$17,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VLOOKUP($A589-ChapterTable!$Q$11,ChapterTable!$1:$1048576,MATCH("최종"&amp;SUBSTITUTE(SUBSTITUTE(E$1,"standard",""),"|Float",""),ChapterTable!$1:$1,0),0)*ChapterTable!$Q$14
    ),
  OFFSET(E589,-$B589+IF($L589,1,0),0)*
    (VLOOKUP(SUBSTITUTE(SUBSTITUTE(E$1,"standard",""),"|Float","")&amp;"인게임누적곱배수",ChapterTable!$S:$T,2,0)^C589
    +VLOOKUP(SUBSTITUTE(SUBSTITUTE(E$1,"standard",""),"|Float","")&amp;"인게임누적합배수",ChapterTable!$S:$T,2,0)*C589)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VLOOKUP(1,ChapterTable!$1:$1048576,MATCH("최종"&amp;SUBSTITUTE(SUBSTITUTE(F$1,"standard",""),"|Float",""),ChapterTable!$1:$1,0),0)*ChapterTable!$Q$17,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VLOOKUP($A589-ChapterTable!$Q$11,ChapterTable!$1:$1048576,MATCH("최종"&amp;SUBSTITUTE(SUBSTITUTE(F$1,"standard",""),"|Float",""),ChapterTable!$1:$1,0),0)*ChapterTable!$Q$14
    ),
  OFFSET(F589,-$B589+IF($L589,1,0),0)*
    (VLOOKUP(SUBSTITUTE(SUBSTITUTE(F$1,"standard",""),"|Float","")&amp;"인게임누적곱배수",ChapterTable!$S:$T,2,0)^D589
    +VLOOKUP(SUBSTITUTE(SUBSTITUTE(F$1,"standard",""),"|Float","")&amp;"인게임누적합배수",ChapterTable!$S:$T,2,0)*D589)
  )
  )
  )
)</f>
        <v>13839.609375</v>
      </c>
      <c r="G589" t="s">
        <v>76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9.8000000000000007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IF(OR($L590=TRUE,$A590=0,MOD($A590,ChapterTable!$S$20)&lt;&gt;0),
MAX(0,INT(($B590+ChapterTable!$Q$26+VLOOKUP(SUBSTITUTE(C$1,"성장단계","")&amp;"단계오프셋",ChapterTable!$S:$T,2,0))/ChapterTable!$Q$23)),
MAX(0,INT(($B590+ChapterTable!$S$26+VLOOKUP(SUBSTITUTE(C$1,"성장단계","")&amp;"보스단계오프셋",ChapterTable!$S:$T,2,0))/ChapterTable!$S$23)))</f>
        <v>4</v>
      </c>
      <c r="D590">
        <f>IF(OR($L590=TRUE,$A590=0,MOD($A590,ChapterTable!$S$20)&lt;&gt;0),
MAX(0,INT(($B590+ChapterTable!$Q$26+VLOOKUP(SUBSTITUTE(D$1,"성장단계","")&amp;"단계오프셋",ChapterTable!$S:$T,2,0))/ChapterTable!$Q$23)),
MAX(0,INT(($B590+ChapterTable!$S$26+VLOOKUP(SUBSTITUTE(D$1,"성장단계","")&amp;"보스단계오프셋",ChapterTable!$S:$T,2,0))/ChapterTable!$S$23)))</f>
        <v>3</v>
      </c>
      <c r="E590" s="1">
        <f ca="1">IF(AND($A590=0,$B590=1),
    VLOOKUP(1,ChapterTable!$1:$1048576,MATCH("최종"&amp;SUBSTITUTE(SUBSTITUTE(E$1,"standard",""),"|Float",""),ChapterTable!$1:$1,0),0)*ChapterTable!$Q$17,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VLOOKUP($A590-ChapterTable!$Q$11,ChapterTable!$1:$1048576,MATCH("최종"&amp;SUBSTITUTE(SUBSTITUTE(E$1,"standard",""),"|Float",""),ChapterTable!$1:$1,0),0)*ChapterTable!$Q$14
    ),
  OFFSET(E590,-$B590+IF($L590,1,0),0)*
    (VLOOKUP(SUBSTITUTE(SUBSTITUTE(E$1,"standard",""),"|Float","")&amp;"인게임누적곱배수",ChapterTable!$S:$T,2,0)^C590
    +VLOOKUP(SUBSTITUTE(SUBSTITUTE(E$1,"standard",""),"|Float","")&amp;"인게임누적합배수",ChapterTable!$S:$T,2,0)*C590)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VLOOKUP(1,ChapterTable!$1:$1048576,MATCH("최종"&amp;SUBSTITUTE(SUBSTITUTE(F$1,"standard",""),"|Float",""),ChapterTable!$1:$1,0),0)*ChapterTable!$Q$17,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VLOOKUP($A590-ChapterTable!$Q$11,ChapterTable!$1:$1048576,MATCH("최종"&amp;SUBSTITUTE(SUBSTITUTE(F$1,"standard",""),"|Float",""),ChapterTable!$1:$1,0),0)*ChapterTable!$Q$14
    ),
  OFFSET(F590,-$B590+IF($L590,1,0),0)*
    (VLOOKUP(SUBSTITUTE(SUBSTITUTE(F$1,"standard",""),"|Float","")&amp;"인게임누적곱배수",ChapterTable!$S:$T,2,0)^D590
    +VLOOKUP(SUBSTITUTE(SUBSTITUTE(F$1,"standard",""),"|Float","")&amp;"인게임누적합배수",ChapterTable!$S:$T,2,0)*D590)
  )
  )
  )
)</f>
        <v>13839.609375</v>
      </c>
      <c r="G590" t="s">
        <v>76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9.8000000000000007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IF(OR($L591=TRUE,$A591=0,MOD($A591,ChapterTable!$S$20)&lt;&gt;0),
MAX(0,INT(($B591+ChapterTable!$Q$26+VLOOKUP(SUBSTITUTE(C$1,"성장단계","")&amp;"단계오프셋",ChapterTable!$S:$T,2,0))/ChapterTable!$Q$23)),
MAX(0,INT(($B591+ChapterTable!$S$26+VLOOKUP(SUBSTITUTE(C$1,"성장단계","")&amp;"보스단계오프셋",ChapterTable!$S:$T,2,0))/ChapterTable!$S$23)))</f>
        <v>4</v>
      </c>
      <c r="D591">
        <f>IF(OR($L591=TRUE,$A591=0,MOD($A591,ChapterTable!$S$20)&lt;&gt;0),
MAX(0,INT(($B591+ChapterTable!$Q$26+VLOOKUP(SUBSTITUTE(D$1,"성장단계","")&amp;"단계오프셋",ChapterTable!$S:$T,2,0))/ChapterTable!$Q$23)),
MAX(0,INT(($B591+ChapterTable!$S$26+VLOOKUP(SUBSTITUTE(D$1,"성장단계","")&amp;"보스단계오프셋",ChapterTable!$S:$T,2,0))/ChapterTable!$S$23)))</f>
        <v>4</v>
      </c>
      <c r="E591" s="1">
        <f ca="1">IF(AND($A591=0,$B591=1),
    VLOOKUP(1,ChapterTable!$1:$1048576,MATCH("최종"&amp;SUBSTITUTE(SUBSTITUTE(E$1,"standard",""),"|Float",""),ChapterTable!$1:$1,0),0)*ChapterTable!$Q$17,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VLOOKUP($A591-ChapterTable!$Q$11,ChapterTable!$1:$1048576,MATCH("최종"&amp;SUBSTITUTE(SUBSTITUTE(E$1,"standard",""),"|Float",""),ChapterTable!$1:$1,0),0)*ChapterTable!$Q$14
    ),
  OFFSET(E591,-$B591+IF($L591,1,0),0)*
    (VLOOKUP(SUBSTITUTE(SUBSTITUTE(E$1,"standard",""),"|Float","")&amp;"인게임누적곱배수",ChapterTable!$S:$T,2,0)^C591
    +VLOOKUP(SUBSTITUTE(SUBSTITUTE(E$1,"standard",""),"|Float","")&amp;"인게임누적합배수",ChapterTable!$S:$T,2,0)*C591)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VLOOKUP(1,ChapterTable!$1:$1048576,MATCH("최종"&amp;SUBSTITUTE(SUBSTITUTE(F$1,"standard",""),"|Float",""),ChapterTable!$1:$1,0),0)*ChapterTable!$Q$17,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VLOOKUP($A591-ChapterTable!$Q$11,ChapterTable!$1:$1048576,MATCH("최종"&amp;SUBSTITUTE(SUBSTITUTE(F$1,"standard",""),"|Float",""),ChapterTable!$1:$1,0),0)*ChapterTable!$Q$14
    ),
  OFFSET(F591,-$B591+IF($L591,1,0),0)*
    (VLOOKUP(SUBSTITUTE(SUBSTITUTE(F$1,"standard",""),"|Float","")&amp;"인게임누적곱배수",ChapterTable!$S:$T,2,0)^D591
    +VLOOKUP(SUBSTITUTE(SUBSTITUTE(F$1,"standard",""),"|Float","")&amp;"인게임누적합배수",ChapterTable!$S:$T,2,0)*D591)
  )
  )
  )
)</f>
        <v>15569.560546875</v>
      </c>
      <c r="G591" t="s">
        <v>76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9.8000000000000007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IF(OR($L592=TRUE,$A592=0,MOD($A592,ChapterTable!$S$20)&lt;&gt;0),
MAX(0,INT(($B592+ChapterTable!$Q$26+VLOOKUP(SUBSTITUTE(C$1,"성장단계","")&amp;"단계오프셋",ChapterTable!$S:$T,2,0))/ChapterTable!$Q$23)),
MAX(0,INT(($B592+ChapterTable!$S$26+VLOOKUP(SUBSTITUTE(C$1,"성장단계","")&amp;"보스단계오프셋",ChapterTable!$S:$T,2,0))/ChapterTable!$S$23)))</f>
        <v>4</v>
      </c>
      <c r="D592">
        <f>IF(OR($L592=TRUE,$A592=0,MOD($A592,ChapterTable!$S$20)&lt;&gt;0),
MAX(0,INT(($B592+ChapterTable!$Q$26+VLOOKUP(SUBSTITUTE(D$1,"성장단계","")&amp;"단계오프셋",ChapterTable!$S:$T,2,0))/ChapterTable!$Q$23)),
MAX(0,INT(($B592+ChapterTable!$S$26+VLOOKUP(SUBSTITUTE(D$1,"성장단계","")&amp;"보스단계오프셋",ChapterTable!$S:$T,2,0))/ChapterTable!$S$23)))</f>
        <v>4</v>
      </c>
      <c r="E592" s="1">
        <f ca="1">IF(AND($A592=0,$B592=1),
    VLOOKUP(1,ChapterTable!$1:$1048576,MATCH("최종"&amp;SUBSTITUTE(SUBSTITUTE(E$1,"standard",""),"|Float",""),ChapterTable!$1:$1,0),0)*ChapterTable!$Q$17,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VLOOKUP($A592-ChapterTable!$Q$11,ChapterTable!$1:$1048576,MATCH("최종"&amp;SUBSTITUTE(SUBSTITUTE(E$1,"standard",""),"|Float",""),ChapterTable!$1:$1,0),0)*ChapterTable!$Q$14
    ),
  OFFSET(E592,-$B592+IF($L592,1,0),0)*
    (VLOOKUP(SUBSTITUTE(SUBSTITUTE(E$1,"standard",""),"|Float","")&amp;"인게임누적곱배수",ChapterTable!$S:$T,2,0)^C592
    +VLOOKUP(SUBSTITUTE(SUBSTITUTE(E$1,"standard",""),"|Float","")&amp;"인게임누적합배수",ChapterTable!$S:$T,2,0)*C592)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VLOOKUP(1,ChapterTable!$1:$1048576,MATCH("최종"&amp;SUBSTITUTE(SUBSTITUTE(F$1,"standard",""),"|Float",""),ChapterTable!$1:$1,0),0)*ChapterTable!$Q$17,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VLOOKUP($A592-ChapterTable!$Q$11,ChapterTable!$1:$1048576,MATCH("최종"&amp;SUBSTITUTE(SUBSTITUTE(F$1,"standard",""),"|Float",""),ChapterTable!$1:$1,0),0)*ChapterTable!$Q$14
    ),
  OFFSET(F592,-$B592+IF($L592,1,0),0)*
    (VLOOKUP(SUBSTITUTE(SUBSTITUTE(F$1,"standard",""),"|Float","")&amp;"인게임누적곱배수",ChapterTable!$S:$T,2,0)^D592
    +VLOOKUP(SUBSTITUTE(SUBSTITUTE(F$1,"standard",""),"|Float","")&amp;"인게임누적합배수",ChapterTable!$S:$T,2,0)*D592)
  )
  )
  )
)</f>
        <v>15569.560546875</v>
      </c>
      <c r="G592" t="s">
        <v>76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9.8000000000000007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IF(OR($L593=TRUE,$A593=0,MOD($A593,ChapterTable!$S$20)&lt;&gt;0),
MAX(0,INT(($B593+ChapterTable!$Q$26+VLOOKUP(SUBSTITUTE(C$1,"성장단계","")&amp;"단계오프셋",ChapterTable!$S:$T,2,0))/ChapterTable!$Q$23)),
MAX(0,INT(($B593+ChapterTable!$S$26+VLOOKUP(SUBSTITUTE(C$1,"성장단계","")&amp;"보스단계오프셋",ChapterTable!$S:$T,2,0))/ChapterTable!$S$23)))</f>
        <v>4</v>
      </c>
      <c r="D593">
        <f>IF(OR($L593=TRUE,$A593=0,MOD($A593,ChapterTable!$S$20)&lt;&gt;0),
MAX(0,INT(($B593+ChapterTable!$Q$26+VLOOKUP(SUBSTITUTE(D$1,"성장단계","")&amp;"단계오프셋",ChapterTable!$S:$T,2,0))/ChapterTable!$Q$23)),
MAX(0,INT(($B593+ChapterTable!$S$26+VLOOKUP(SUBSTITUTE(D$1,"성장단계","")&amp;"보스단계오프셋",ChapterTable!$S:$T,2,0))/ChapterTable!$S$23)))</f>
        <v>4</v>
      </c>
      <c r="E593" s="1">
        <f ca="1">IF(AND($A593=0,$B593=1),
    VLOOKUP(1,ChapterTable!$1:$1048576,MATCH("최종"&amp;SUBSTITUTE(SUBSTITUTE(E$1,"standard",""),"|Float",""),ChapterTable!$1:$1,0),0)*ChapterTable!$Q$17,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VLOOKUP($A593-ChapterTable!$Q$11,ChapterTable!$1:$1048576,MATCH("최종"&amp;SUBSTITUTE(SUBSTITUTE(E$1,"standard",""),"|Float",""),ChapterTable!$1:$1,0),0)*ChapterTable!$Q$14
    ),
  OFFSET(E593,-$B593+IF($L593,1,0),0)*
    (VLOOKUP(SUBSTITUTE(SUBSTITUTE(E$1,"standard",""),"|Float","")&amp;"인게임누적곱배수",ChapterTable!$S:$T,2,0)^C593
    +VLOOKUP(SUBSTITUTE(SUBSTITUTE(E$1,"standard",""),"|Float","")&amp;"인게임누적합배수",ChapterTable!$S:$T,2,0)*C593)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VLOOKUP(1,ChapterTable!$1:$1048576,MATCH("최종"&amp;SUBSTITUTE(SUBSTITUTE(F$1,"standard",""),"|Float",""),ChapterTable!$1:$1,0),0)*ChapterTable!$Q$17,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VLOOKUP($A593-ChapterTable!$Q$11,ChapterTable!$1:$1048576,MATCH("최종"&amp;SUBSTITUTE(SUBSTITUTE(F$1,"standard",""),"|Float",""),ChapterTable!$1:$1,0),0)*ChapterTable!$Q$14
    ),
  OFFSET(F593,-$B593+IF($L593,1,0),0)*
    (VLOOKUP(SUBSTITUTE(SUBSTITUTE(F$1,"standard",""),"|Float","")&amp;"인게임누적곱배수",ChapterTable!$S:$T,2,0)^D593
    +VLOOKUP(SUBSTITUTE(SUBSTITUTE(F$1,"standard",""),"|Float","")&amp;"인게임누적합배수",ChapterTable!$S:$T,2,0)*D593)
  )
  )
  )
)</f>
        <v>15569.560546875</v>
      </c>
      <c r="G593" t="s">
        <v>76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9.8000000000000007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IF(OR($L594=TRUE,$A594=0,MOD($A594,ChapterTable!$S$20)&lt;&gt;0),
MAX(0,INT(($B594+ChapterTable!$Q$26+VLOOKUP(SUBSTITUTE(C$1,"성장단계","")&amp;"단계오프셋",ChapterTable!$S:$T,2,0))/ChapterTable!$Q$23)),
MAX(0,INT(($B594+ChapterTable!$S$26+VLOOKUP(SUBSTITUTE(C$1,"성장단계","")&amp;"보스단계오프셋",ChapterTable!$S:$T,2,0))/ChapterTable!$S$23)))</f>
        <v>4</v>
      </c>
      <c r="D594">
        <f>IF(OR($L594=TRUE,$A594=0,MOD($A594,ChapterTable!$S$20)&lt;&gt;0),
MAX(0,INT(($B594+ChapterTable!$Q$26+VLOOKUP(SUBSTITUTE(D$1,"성장단계","")&amp;"단계오프셋",ChapterTable!$S:$T,2,0))/ChapterTable!$Q$23)),
MAX(0,INT(($B594+ChapterTable!$S$26+VLOOKUP(SUBSTITUTE(D$1,"성장단계","")&amp;"보스단계오프셋",ChapterTable!$S:$T,2,0))/ChapterTable!$S$23)))</f>
        <v>4</v>
      </c>
      <c r="E594" s="1">
        <f ca="1">IF(AND($A594=0,$B594=1),
    VLOOKUP(1,ChapterTable!$1:$1048576,MATCH("최종"&amp;SUBSTITUTE(SUBSTITUTE(E$1,"standard",""),"|Float",""),ChapterTable!$1:$1,0),0)*ChapterTable!$Q$17,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VLOOKUP($A594-ChapterTable!$Q$11,ChapterTable!$1:$1048576,MATCH("최종"&amp;SUBSTITUTE(SUBSTITUTE(E$1,"standard",""),"|Float",""),ChapterTable!$1:$1,0),0)*ChapterTable!$Q$14
    ),
  OFFSET(E594,-$B594+IF($L594,1,0),0)*
    (VLOOKUP(SUBSTITUTE(SUBSTITUTE(E$1,"standard",""),"|Float","")&amp;"인게임누적곱배수",ChapterTable!$S:$T,2,0)^C594
    +VLOOKUP(SUBSTITUTE(SUBSTITUTE(E$1,"standard",""),"|Float","")&amp;"인게임누적합배수",ChapterTable!$S:$T,2,0)*C594)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VLOOKUP(1,ChapterTable!$1:$1048576,MATCH("최종"&amp;SUBSTITUTE(SUBSTITUTE(F$1,"standard",""),"|Float",""),ChapterTable!$1:$1,0),0)*ChapterTable!$Q$17,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VLOOKUP($A594-ChapterTable!$Q$11,ChapterTable!$1:$1048576,MATCH("최종"&amp;SUBSTITUTE(SUBSTITUTE(F$1,"standard",""),"|Float",""),ChapterTable!$1:$1,0),0)*ChapterTable!$Q$14
    ),
  OFFSET(F594,-$B594+IF($L594,1,0),0)*
    (VLOOKUP(SUBSTITUTE(SUBSTITUTE(F$1,"standard",""),"|Float","")&amp;"인게임누적곱배수",ChapterTable!$S:$T,2,0)^D594
    +VLOOKUP(SUBSTITUTE(SUBSTITUTE(F$1,"standard",""),"|Float","")&amp;"인게임누적합배수",ChapterTable!$S:$T,2,0)*D594)
  )
  )
  )
)</f>
        <v>15569.560546875</v>
      </c>
      <c r="G594" t="s">
        <v>76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9.8000000000000007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IF(OR($L595=TRUE,$A595=0,MOD($A595,ChapterTable!$S$20)&lt;&gt;0),
MAX(0,INT(($B595+ChapterTable!$Q$26+VLOOKUP(SUBSTITUTE(C$1,"성장단계","")&amp;"단계오프셋",ChapterTable!$S:$T,2,0))/ChapterTable!$Q$23)),
MAX(0,INT(($B595+ChapterTable!$S$26+VLOOKUP(SUBSTITUTE(C$1,"성장단계","")&amp;"보스단계오프셋",ChapterTable!$S:$T,2,0))/ChapterTable!$S$23)))</f>
        <v>4</v>
      </c>
      <c r="D595">
        <f>IF(OR($L595=TRUE,$A595=0,MOD($A595,ChapterTable!$S$20)&lt;&gt;0),
MAX(0,INT(($B595+ChapterTable!$Q$26+VLOOKUP(SUBSTITUTE(D$1,"성장단계","")&amp;"단계오프셋",ChapterTable!$S:$T,2,0))/ChapterTable!$Q$23)),
MAX(0,INT(($B595+ChapterTable!$S$26+VLOOKUP(SUBSTITUTE(D$1,"성장단계","")&amp;"보스단계오프셋",ChapterTable!$S:$T,2,0))/ChapterTable!$S$23)))</f>
        <v>4</v>
      </c>
      <c r="E595" s="1">
        <f ca="1">IF(AND($A595=0,$B595=1),
    VLOOKUP(1,ChapterTable!$1:$1048576,MATCH("최종"&amp;SUBSTITUTE(SUBSTITUTE(E$1,"standard",""),"|Float",""),ChapterTable!$1:$1,0),0)*ChapterTable!$Q$17,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VLOOKUP($A595-ChapterTable!$Q$11,ChapterTable!$1:$1048576,MATCH("최종"&amp;SUBSTITUTE(SUBSTITUTE(E$1,"standard",""),"|Float",""),ChapterTable!$1:$1,0),0)*ChapterTable!$Q$14
    ),
  OFFSET(E595,-$B595+IF($L595,1,0),0)*
    (VLOOKUP(SUBSTITUTE(SUBSTITUTE(E$1,"standard",""),"|Float","")&amp;"인게임누적곱배수",ChapterTable!$S:$T,2,0)^C595
    +VLOOKUP(SUBSTITUTE(SUBSTITUTE(E$1,"standard",""),"|Float","")&amp;"인게임누적합배수",ChapterTable!$S:$T,2,0)*C595)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VLOOKUP(1,ChapterTable!$1:$1048576,MATCH("최종"&amp;SUBSTITUTE(SUBSTITUTE(F$1,"standard",""),"|Float",""),ChapterTable!$1:$1,0),0)*ChapterTable!$Q$17,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VLOOKUP($A595-ChapterTable!$Q$11,ChapterTable!$1:$1048576,MATCH("최종"&amp;SUBSTITUTE(SUBSTITUTE(F$1,"standard",""),"|Float",""),ChapterTable!$1:$1,0),0)*ChapterTable!$Q$14
    ),
  OFFSET(F595,-$B595+IF($L595,1,0),0)*
    (VLOOKUP(SUBSTITUTE(SUBSTITUTE(F$1,"standard",""),"|Float","")&amp;"인게임누적곱배수",ChapterTable!$S:$T,2,0)^D595
    +VLOOKUP(SUBSTITUTE(SUBSTITUTE(F$1,"standard",""),"|Float","")&amp;"인게임누적합배수",ChapterTable!$S:$T,2,0)*D595)
  )
  )
  )
)</f>
        <v>15569.560546875</v>
      </c>
      <c r="G595" t="s">
        <v>76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9.8000000000000007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IF(OR($L596=TRUE,$A596=0,MOD($A596,ChapterTable!$S$20)&lt;&gt;0),
MAX(0,INT(($B596+ChapterTable!$Q$26+VLOOKUP(SUBSTITUTE(C$1,"성장단계","")&amp;"단계오프셋",ChapterTable!$S:$T,2,0))/ChapterTable!$Q$23)),
MAX(0,INT(($B596+ChapterTable!$S$26+VLOOKUP(SUBSTITUTE(C$1,"성장단계","")&amp;"보스단계오프셋",ChapterTable!$S:$T,2,0))/ChapterTable!$S$23)))</f>
        <v>5</v>
      </c>
      <c r="D596">
        <f>IF(OR($L596=TRUE,$A596=0,MOD($A596,ChapterTable!$S$20)&lt;&gt;0),
MAX(0,INT(($B596+ChapterTable!$Q$26+VLOOKUP(SUBSTITUTE(D$1,"성장단계","")&amp;"단계오프셋",ChapterTable!$S:$T,2,0))/ChapterTable!$Q$23)),
MAX(0,INT(($B596+ChapterTable!$S$26+VLOOKUP(SUBSTITUTE(D$1,"성장단계","")&amp;"보스단계오프셋",ChapterTable!$S:$T,2,0))/ChapterTable!$S$23)))</f>
        <v>4</v>
      </c>
      <c r="E596" s="1">
        <f ca="1">IF(AND($A596=0,$B596=1),
    VLOOKUP(1,ChapterTable!$1:$1048576,MATCH("최종"&amp;SUBSTITUTE(SUBSTITUTE(E$1,"standard",""),"|Float",""),ChapterTable!$1:$1,0),0)*ChapterTable!$Q$17,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VLOOKUP($A596-ChapterTable!$Q$11,ChapterTable!$1:$1048576,MATCH("최종"&amp;SUBSTITUTE(SUBSTITUTE(E$1,"standard",""),"|Float",""),ChapterTable!$1:$1,0),0)*ChapterTable!$Q$14
    ),
  OFFSET(E596,-$B596+IF($L596,1,0),0)*
    (VLOOKUP(SUBSTITUTE(SUBSTITUTE(E$1,"standard",""),"|Float","")&amp;"인게임누적곱배수",ChapterTable!$S:$T,2,0)^C596
    +VLOOKUP(SUBSTITUTE(SUBSTITUTE(E$1,"standard",""),"|Float","")&amp;"인게임누적합배수",ChapterTable!$S:$T,2,0)*C596)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VLOOKUP(1,ChapterTable!$1:$1048576,MATCH("최종"&amp;SUBSTITUTE(SUBSTITUTE(F$1,"standard",""),"|Float",""),ChapterTable!$1:$1,0),0)*ChapterTable!$Q$17,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VLOOKUP($A596-ChapterTable!$Q$11,ChapterTable!$1:$1048576,MATCH("최종"&amp;SUBSTITUTE(SUBSTITUTE(F$1,"standard",""),"|Float",""),ChapterTable!$1:$1,0),0)*ChapterTable!$Q$14
    ),
  OFFSET(F596,-$B596+IF($L596,1,0),0)*
    (VLOOKUP(SUBSTITUTE(SUBSTITUTE(F$1,"standard",""),"|Float","")&amp;"인게임누적곱배수",ChapterTable!$S:$T,2,0)^D596
    +VLOOKUP(SUBSTITUTE(SUBSTITUTE(F$1,"standard",""),"|Float","")&amp;"인게임누적합배수",ChapterTable!$S:$T,2,0)*D596)
  )
  )
  )
)</f>
        <v>15569.560546875</v>
      </c>
      <c r="G596" t="s">
        <v>76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9.8000000000000007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IF(OR($L597=TRUE,$A597=0,MOD($A597,ChapterTable!$S$20)&lt;&gt;0),
MAX(0,INT(($B597+ChapterTable!$Q$26+VLOOKUP(SUBSTITUTE(C$1,"성장단계","")&amp;"단계오프셋",ChapterTable!$S:$T,2,0))/ChapterTable!$Q$23)),
MAX(0,INT(($B597+ChapterTable!$S$26+VLOOKUP(SUBSTITUTE(C$1,"성장단계","")&amp;"보스단계오프셋",ChapterTable!$S:$T,2,0))/ChapterTable!$S$23)))</f>
        <v>5</v>
      </c>
      <c r="D597">
        <f>IF(OR($L597=TRUE,$A597=0,MOD($A597,ChapterTable!$S$20)&lt;&gt;0),
MAX(0,INT(($B597+ChapterTable!$Q$26+VLOOKUP(SUBSTITUTE(D$1,"성장단계","")&amp;"단계오프셋",ChapterTable!$S:$T,2,0))/ChapterTable!$Q$23)),
MAX(0,INT(($B597+ChapterTable!$S$26+VLOOKUP(SUBSTITUTE(D$1,"성장단계","")&amp;"보스단계오프셋",ChapterTable!$S:$T,2,0))/ChapterTable!$S$23)))</f>
        <v>4</v>
      </c>
      <c r="E597" s="1">
        <f ca="1">IF(AND($A597=0,$B597=1),
    VLOOKUP(1,ChapterTable!$1:$1048576,MATCH("최종"&amp;SUBSTITUTE(SUBSTITUTE(E$1,"standard",""),"|Float",""),ChapterTable!$1:$1,0),0)*ChapterTable!$Q$17,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VLOOKUP($A597-ChapterTable!$Q$11,ChapterTable!$1:$1048576,MATCH("최종"&amp;SUBSTITUTE(SUBSTITUTE(E$1,"standard",""),"|Float",""),ChapterTable!$1:$1,0),0)*ChapterTable!$Q$14
    ),
  OFFSET(E597,-$B597+IF($L597,1,0),0)*
    (VLOOKUP(SUBSTITUTE(SUBSTITUTE(E$1,"standard",""),"|Float","")&amp;"인게임누적곱배수",ChapterTable!$S:$T,2,0)^C597
    +VLOOKUP(SUBSTITUTE(SUBSTITUTE(E$1,"standard",""),"|Float","")&amp;"인게임누적합배수",ChapterTable!$S:$T,2,0)*C597)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VLOOKUP(1,ChapterTable!$1:$1048576,MATCH("최종"&amp;SUBSTITUTE(SUBSTITUTE(F$1,"standard",""),"|Float",""),ChapterTable!$1:$1,0),0)*ChapterTable!$Q$17,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VLOOKUP($A597-ChapterTable!$Q$11,ChapterTable!$1:$1048576,MATCH("최종"&amp;SUBSTITUTE(SUBSTITUTE(F$1,"standard",""),"|Float",""),ChapterTable!$1:$1,0),0)*ChapterTable!$Q$14
    ),
  OFFSET(F597,-$B597+IF($L597,1,0),0)*
    (VLOOKUP(SUBSTITUTE(SUBSTITUTE(F$1,"standard",""),"|Float","")&amp;"인게임누적곱배수",ChapterTable!$S:$T,2,0)^D597
    +VLOOKUP(SUBSTITUTE(SUBSTITUTE(F$1,"standard",""),"|Float","")&amp;"인게임누적합배수",ChapterTable!$S:$T,2,0)*D597)
  )
  )
  )
)</f>
        <v>15569.560546875</v>
      </c>
      <c r="G597" t="s">
        <v>76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9.8000000000000007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IF(OR($L598=TRUE,$A598=0,MOD($A598,ChapterTable!$S$20)&lt;&gt;0),
MAX(0,INT(($B598+ChapterTable!$Q$26+VLOOKUP(SUBSTITUTE(C$1,"성장단계","")&amp;"단계오프셋",ChapterTable!$S:$T,2,0))/ChapterTable!$Q$23)),
MAX(0,INT(($B598+ChapterTable!$S$26+VLOOKUP(SUBSTITUTE(C$1,"성장단계","")&amp;"보스단계오프셋",ChapterTable!$S:$T,2,0))/ChapterTable!$S$23)))</f>
        <v>5</v>
      </c>
      <c r="D598">
        <f>IF(OR($L598=TRUE,$A598=0,MOD($A598,ChapterTable!$S$20)&lt;&gt;0),
MAX(0,INT(($B598+ChapterTable!$Q$26+VLOOKUP(SUBSTITUTE(D$1,"성장단계","")&amp;"단계오프셋",ChapterTable!$S:$T,2,0))/ChapterTable!$Q$23)),
MAX(0,INT(($B598+ChapterTable!$S$26+VLOOKUP(SUBSTITUTE(D$1,"성장단계","")&amp;"보스단계오프셋",ChapterTable!$S:$T,2,0))/ChapterTable!$S$23)))</f>
        <v>4</v>
      </c>
      <c r="E598" s="1">
        <f ca="1">IF(AND($A598=0,$B598=1),
    VLOOKUP(1,ChapterTable!$1:$1048576,MATCH("최종"&amp;SUBSTITUTE(SUBSTITUTE(E$1,"standard",""),"|Float",""),ChapterTable!$1:$1,0),0)*ChapterTable!$Q$17,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VLOOKUP($A598-ChapterTable!$Q$11,ChapterTable!$1:$1048576,MATCH("최종"&amp;SUBSTITUTE(SUBSTITUTE(E$1,"standard",""),"|Float",""),ChapterTable!$1:$1,0),0)*ChapterTable!$Q$14
    ),
  OFFSET(E598,-$B598+IF($L598,1,0),0)*
    (VLOOKUP(SUBSTITUTE(SUBSTITUTE(E$1,"standard",""),"|Float","")&amp;"인게임누적곱배수",ChapterTable!$S:$T,2,0)^C598
    +VLOOKUP(SUBSTITUTE(SUBSTITUTE(E$1,"standard",""),"|Float","")&amp;"인게임누적합배수",ChapterTable!$S:$T,2,0)*C598)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VLOOKUP(1,ChapterTable!$1:$1048576,MATCH("최종"&amp;SUBSTITUTE(SUBSTITUTE(F$1,"standard",""),"|Float",""),ChapterTable!$1:$1,0),0)*ChapterTable!$Q$17,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VLOOKUP($A598-ChapterTable!$Q$11,ChapterTable!$1:$1048576,MATCH("최종"&amp;SUBSTITUTE(SUBSTITUTE(F$1,"standard",""),"|Float",""),ChapterTable!$1:$1,0),0)*ChapterTable!$Q$14
    ),
  OFFSET(F598,-$B598+IF($L598,1,0),0)*
    (VLOOKUP(SUBSTITUTE(SUBSTITUTE(F$1,"standard",""),"|Float","")&amp;"인게임누적곱배수",ChapterTable!$S:$T,2,0)^D598
    +VLOOKUP(SUBSTITUTE(SUBSTITUTE(F$1,"standard",""),"|Float","")&amp;"인게임누적합배수",ChapterTable!$S:$T,2,0)*D598)
  )
  )
  )
)</f>
        <v>15569.560546875</v>
      </c>
      <c r="G598" t="s">
        <v>76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9.8000000000000007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IF(OR($L599=TRUE,$A599=0,MOD($A599,ChapterTable!$S$20)&lt;&gt;0),
MAX(0,INT(($B599+ChapterTable!$Q$26+VLOOKUP(SUBSTITUTE(C$1,"성장단계","")&amp;"단계오프셋",ChapterTable!$S:$T,2,0))/ChapterTable!$Q$23)),
MAX(0,INT(($B599+ChapterTable!$S$26+VLOOKUP(SUBSTITUTE(C$1,"성장단계","")&amp;"보스단계오프셋",ChapterTable!$S:$T,2,0))/ChapterTable!$S$23)))</f>
        <v>5</v>
      </c>
      <c r="D599">
        <f>IF(OR($L599=TRUE,$A599=0,MOD($A599,ChapterTable!$S$20)&lt;&gt;0),
MAX(0,INT(($B599+ChapterTable!$Q$26+VLOOKUP(SUBSTITUTE(D$1,"성장단계","")&amp;"단계오프셋",ChapterTable!$S:$T,2,0))/ChapterTable!$Q$23)),
MAX(0,INT(($B599+ChapterTable!$S$26+VLOOKUP(SUBSTITUTE(D$1,"성장단계","")&amp;"보스단계오프셋",ChapterTable!$S:$T,2,0))/ChapterTable!$S$23)))</f>
        <v>4</v>
      </c>
      <c r="E599" s="1">
        <f ca="1">IF(AND($A599=0,$B599=1),
    VLOOKUP(1,ChapterTable!$1:$1048576,MATCH("최종"&amp;SUBSTITUTE(SUBSTITUTE(E$1,"standard",""),"|Float",""),ChapterTable!$1:$1,0),0)*ChapterTable!$Q$17,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VLOOKUP($A599-ChapterTable!$Q$11,ChapterTable!$1:$1048576,MATCH("최종"&amp;SUBSTITUTE(SUBSTITUTE(E$1,"standard",""),"|Float",""),ChapterTable!$1:$1,0),0)*ChapterTable!$Q$14
    ),
  OFFSET(E599,-$B599+IF($L599,1,0),0)*
    (VLOOKUP(SUBSTITUTE(SUBSTITUTE(E$1,"standard",""),"|Float","")&amp;"인게임누적곱배수",ChapterTable!$S:$T,2,0)^C599
    +VLOOKUP(SUBSTITUTE(SUBSTITUTE(E$1,"standard",""),"|Float","")&amp;"인게임누적합배수",ChapterTable!$S:$T,2,0)*C599)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VLOOKUP(1,ChapterTable!$1:$1048576,MATCH("최종"&amp;SUBSTITUTE(SUBSTITUTE(F$1,"standard",""),"|Float",""),ChapterTable!$1:$1,0),0)*ChapterTable!$Q$17,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VLOOKUP($A599-ChapterTable!$Q$11,ChapterTable!$1:$1048576,MATCH("최종"&amp;SUBSTITUTE(SUBSTITUTE(F$1,"standard",""),"|Float",""),ChapterTable!$1:$1,0),0)*ChapterTable!$Q$14
    ),
  OFFSET(F599,-$B599+IF($L599,1,0),0)*
    (VLOOKUP(SUBSTITUTE(SUBSTITUTE(F$1,"standard",""),"|Float","")&amp;"인게임누적곱배수",ChapterTable!$S:$T,2,0)^D599
    +VLOOKUP(SUBSTITUTE(SUBSTITUTE(F$1,"standard",""),"|Float","")&amp;"인게임누적합배수",ChapterTable!$S:$T,2,0)*D599)
  )
  )
  )
)</f>
        <v>15569.560546875</v>
      </c>
      <c r="G599" t="s">
        <v>76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9.8000000000000007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IF(OR($L600=TRUE,$A600=0,MOD($A600,ChapterTable!$S$20)&lt;&gt;0),
MAX(0,INT(($B600+ChapterTable!$Q$26+VLOOKUP(SUBSTITUTE(C$1,"성장단계","")&amp;"단계오프셋",ChapterTable!$S:$T,2,0))/ChapterTable!$Q$23)),
MAX(0,INT(($B600+ChapterTable!$S$26+VLOOKUP(SUBSTITUTE(C$1,"성장단계","")&amp;"보스단계오프셋",ChapterTable!$S:$T,2,0))/ChapterTable!$S$23)))</f>
        <v>5</v>
      </c>
      <c r="D600">
        <f>IF(OR($L600=TRUE,$A600=0,MOD($A600,ChapterTable!$S$20)&lt;&gt;0),
MAX(0,INT(($B600+ChapterTable!$Q$26+VLOOKUP(SUBSTITUTE(D$1,"성장단계","")&amp;"단계오프셋",ChapterTable!$S:$T,2,0))/ChapterTable!$Q$23)),
MAX(0,INT(($B600+ChapterTable!$S$26+VLOOKUP(SUBSTITUTE(D$1,"성장단계","")&amp;"보스단계오프셋",ChapterTable!$S:$T,2,0))/ChapterTable!$S$23)))</f>
        <v>4</v>
      </c>
      <c r="E600" s="1">
        <f ca="1">IF(AND($A600=0,$B600=1),
    VLOOKUP(1,ChapterTable!$1:$1048576,MATCH("최종"&amp;SUBSTITUTE(SUBSTITUTE(E$1,"standard",""),"|Float",""),ChapterTable!$1:$1,0),0)*ChapterTable!$Q$17,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VLOOKUP($A600-ChapterTable!$Q$11,ChapterTable!$1:$1048576,MATCH("최종"&amp;SUBSTITUTE(SUBSTITUTE(E$1,"standard",""),"|Float",""),ChapterTable!$1:$1,0),0)*ChapterTable!$Q$14
    ),
  OFFSET(E600,-$B600+IF($L600,1,0),0)*
    (VLOOKUP(SUBSTITUTE(SUBSTITUTE(E$1,"standard",""),"|Float","")&amp;"인게임누적곱배수",ChapterTable!$S:$T,2,0)^C600
    +VLOOKUP(SUBSTITUTE(SUBSTITUTE(E$1,"standard",""),"|Float","")&amp;"인게임누적합배수",ChapterTable!$S:$T,2,0)*C600)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VLOOKUP(1,ChapterTable!$1:$1048576,MATCH("최종"&amp;SUBSTITUTE(SUBSTITUTE(F$1,"standard",""),"|Float",""),ChapterTable!$1:$1,0),0)*ChapterTable!$Q$17,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VLOOKUP($A600-ChapterTable!$Q$11,ChapterTable!$1:$1048576,MATCH("최종"&amp;SUBSTITUTE(SUBSTITUTE(F$1,"standard",""),"|Float",""),ChapterTable!$1:$1,0),0)*ChapterTable!$Q$14
    ),
  OFFSET(F600,-$B600+IF($L600,1,0),0)*
    (VLOOKUP(SUBSTITUTE(SUBSTITUTE(F$1,"standard",""),"|Float","")&amp;"인게임누적곱배수",ChapterTable!$S:$T,2,0)^D600
    +VLOOKUP(SUBSTITUTE(SUBSTITUTE(F$1,"standard",""),"|Float","")&amp;"인게임누적합배수",ChapterTable!$S:$T,2,0)*D600)
  )
  )
  )
)</f>
        <v>15569.560546875</v>
      </c>
      <c r="G600" t="s">
        <v>76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9.8000000000000007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IF(OR($L601=TRUE,$A601=0,MOD($A601,ChapterTable!$S$20)&lt;&gt;0),
MAX(0,INT(($B601+ChapterTable!$Q$26+VLOOKUP(SUBSTITUTE(C$1,"성장단계","")&amp;"단계오프셋",ChapterTable!$S:$T,2,0))/ChapterTable!$Q$23)),
MAX(0,INT(($B601+ChapterTable!$S$26+VLOOKUP(SUBSTITUTE(C$1,"성장단계","")&amp;"보스단계오프셋",ChapterTable!$S:$T,2,0))/ChapterTable!$S$23)))</f>
        <v>0</v>
      </c>
      <c r="D601">
        <f>IF(OR($L601=TRUE,$A601=0,MOD($A601,ChapterTable!$S$20)&lt;&gt;0),
MAX(0,INT(($B601+ChapterTable!$Q$26+VLOOKUP(SUBSTITUTE(D$1,"성장단계","")&amp;"단계오프셋",ChapterTable!$S:$T,2,0))/ChapterTable!$Q$23)),
MAX(0,INT(($B601+ChapterTable!$S$26+VLOOKUP(SUBSTITUTE(D$1,"성장단계","")&amp;"보스단계오프셋",ChapterTable!$S:$T,2,0))/ChapterTable!$S$23)))</f>
        <v>0</v>
      </c>
      <c r="E601" s="1">
        <f ca="1">IF(AND($A601=0,$B601=1),
    VLOOKUP(1,ChapterTable!$1:$1048576,MATCH("최종"&amp;SUBSTITUTE(SUBSTITUTE(E$1,"standard",""),"|Float",""),ChapterTable!$1:$1,0),0)*ChapterTable!$Q$17,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VLOOKUP($A601-ChapterTable!$Q$11,ChapterTable!$1:$1048576,MATCH("최종"&amp;SUBSTITUTE(SUBSTITUTE(E$1,"standard",""),"|Float",""),ChapterTable!$1:$1,0),0)*ChapterTable!$Q$14
    ),
  OFFSET(E601,-$B601+IF($L601,1,0),0)*
    (VLOOKUP(SUBSTITUTE(SUBSTITUTE(E$1,"standard",""),"|Float","")&amp;"인게임누적곱배수",ChapterTable!$S:$T,2,0)^C601
    +VLOOKUP(SUBSTITUTE(SUBSTITUTE(E$1,"standard",""),"|Float","")&amp;"인게임누적합배수",ChapterTable!$S:$T,2,0)*C601)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VLOOKUP(1,ChapterTable!$1:$1048576,MATCH("최종"&amp;SUBSTITUTE(SUBSTITUTE(F$1,"standard",""),"|Float",""),ChapterTable!$1:$1,0),0)*ChapterTable!$Q$17,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VLOOKUP($A601-ChapterTable!$Q$11,ChapterTable!$1:$1048576,MATCH("최종"&amp;SUBSTITUTE(SUBSTITUTE(F$1,"standard",""),"|Float",""),ChapterTable!$1:$1,0),0)*ChapterTable!$Q$14
    ),
  OFFSET(F601,-$B601+IF($L601,1,0),0)*
    (VLOOKUP(SUBSTITUTE(SUBSTITUTE(F$1,"standard",""),"|Float","")&amp;"인게임누적곱배수",ChapterTable!$S:$T,2,0)^D601
    +VLOOKUP(SUBSTITUTE(SUBSTITUTE(F$1,"standard",""),"|Float","")&amp;"인게임누적합배수",ChapterTable!$S:$T,2,0)*D601)
  )
  )
  )
)</f>
        <v>12974.6337890625</v>
      </c>
      <c r="G601" t="s">
        <v>76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9.8000000000000007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IF(OR($L602=TRUE,$A602=0,MOD($A602,ChapterTable!$S$20)&lt;&gt;0),
MAX(0,INT(($B602+ChapterTable!$Q$26+VLOOKUP(SUBSTITUTE(C$1,"성장단계","")&amp;"단계오프셋",ChapterTable!$S:$T,2,0))/ChapterTable!$Q$23)),
MAX(0,INT(($B602+ChapterTable!$S$26+VLOOKUP(SUBSTITUTE(C$1,"성장단계","")&amp;"보스단계오프셋",ChapterTable!$S:$T,2,0))/ChapterTable!$S$23)))</f>
        <v>0</v>
      </c>
      <c r="D602">
        <f>IF(OR($L602=TRUE,$A602=0,MOD($A602,ChapterTable!$S$20)&lt;&gt;0),
MAX(0,INT(($B602+ChapterTable!$Q$26+VLOOKUP(SUBSTITUTE(D$1,"성장단계","")&amp;"단계오프셋",ChapterTable!$S:$T,2,0))/ChapterTable!$Q$23)),
MAX(0,INT(($B602+ChapterTable!$S$26+VLOOKUP(SUBSTITUTE(D$1,"성장단계","")&amp;"보스단계오프셋",ChapterTable!$S:$T,2,0))/ChapterTable!$S$23)))</f>
        <v>0</v>
      </c>
      <c r="E602" s="1">
        <f ca="1">IF(AND($A602=0,$B602=1),
    VLOOKUP(1,ChapterTable!$1:$1048576,MATCH("최종"&amp;SUBSTITUTE(SUBSTITUTE(E$1,"standard",""),"|Float",""),ChapterTable!$1:$1,0),0)*ChapterTable!$Q$17,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VLOOKUP($A602-ChapterTable!$Q$11,ChapterTable!$1:$1048576,MATCH("최종"&amp;SUBSTITUTE(SUBSTITUTE(E$1,"standard",""),"|Float",""),ChapterTable!$1:$1,0),0)*ChapterTable!$Q$14
    ),
  OFFSET(E602,-$B602+IF($L602,1,0),0)*
    (VLOOKUP(SUBSTITUTE(SUBSTITUTE(E$1,"standard",""),"|Float","")&amp;"인게임누적곱배수",ChapterTable!$S:$T,2,0)^C602
    +VLOOKUP(SUBSTITUTE(SUBSTITUTE(E$1,"standard",""),"|Float","")&amp;"인게임누적합배수",ChapterTable!$S:$T,2,0)*C602)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VLOOKUP(1,ChapterTable!$1:$1048576,MATCH("최종"&amp;SUBSTITUTE(SUBSTITUTE(F$1,"standard",""),"|Float",""),ChapterTable!$1:$1,0),0)*ChapterTable!$Q$17,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VLOOKUP($A602-ChapterTable!$Q$11,ChapterTable!$1:$1048576,MATCH("최종"&amp;SUBSTITUTE(SUBSTITUTE(F$1,"standard",""),"|Float",""),ChapterTable!$1:$1,0),0)*ChapterTable!$Q$14
    ),
  OFFSET(F602,-$B602+IF($L602,1,0),0)*
    (VLOOKUP(SUBSTITUTE(SUBSTITUTE(F$1,"standard",""),"|Float","")&amp;"인게임누적곱배수",ChapterTable!$S:$T,2,0)^D602
    +VLOOKUP(SUBSTITUTE(SUBSTITUTE(F$1,"standard",""),"|Float","")&amp;"인게임누적합배수",ChapterTable!$S:$T,2,0)*D602)
  )
  )
  )
)</f>
        <v>12974.6337890625</v>
      </c>
      <c r="G602" t="s">
        <v>76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9.8000000000000007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IF(OR($L603=TRUE,$A603=0,MOD($A603,ChapterTable!$S$20)&lt;&gt;0),
MAX(0,INT(($B603+ChapterTable!$Q$26+VLOOKUP(SUBSTITUTE(C$1,"성장단계","")&amp;"단계오프셋",ChapterTable!$S:$T,2,0))/ChapterTable!$Q$23)),
MAX(0,INT(($B603+ChapterTable!$S$26+VLOOKUP(SUBSTITUTE(C$1,"성장단계","")&amp;"보스단계오프셋",ChapterTable!$S:$T,2,0))/ChapterTable!$S$23)))</f>
        <v>0</v>
      </c>
      <c r="D603">
        <f>IF(OR($L603=TRUE,$A603=0,MOD($A603,ChapterTable!$S$20)&lt;&gt;0),
MAX(0,INT(($B603+ChapterTable!$Q$26+VLOOKUP(SUBSTITUTE(D$1,"성장단계","")&amp;"단계오프셋",ChapterTable!$S:$T,2,0))/ChapterTable!$Q$23)),
MAX(0,INT(($B603+ChapterTable!$S$26+VLOOKUP(SUBSTITUTE(D$1,"성장단계","")&amp;"보스단계오프셋",ChapterTable!$S:$T,2,0))/ChapterTable!$S$23)))</f>
        <v>0</v>
      </c>
      <c r="E603" s="1">
        <f ca="1">IF(AND($A603=0,$B603=1),
    VLOOKUP(1,ChapterTable!$1:$1048576,MATCH("최종"&amp;SUBSTITUTE(SUBSTITUTE(E$1,"standard",""),"|Float",""),ChapterTable!$1:$1,0),0)*ChapterTable!$Q$17,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VLOOKUP($A603-ChapterTable!$Q$11,ChapterTable!$1:$1048576,MATCH("최종"&amp;SUBSTITUTE(SUBSTITUTE(E$1,"standard",""),"|Float",""),ChapterTable!$1:$1,0),0)*ChapterTable!$Q$14
    ),
  OFFSET(E603,-$B603+IF($L603,1,0),0)*
    (VLOOKUP(SUBSTITUTE(SUBSTITUTE(E$1,"standard",""),"|Float","")&amp;"인게임누적곱배수",ChapterTable!$S:$T,2,0)^C603
    +VLOOKUP(SUBSTITUTE(SUBSTITUTE(E$1,"standard",""),"|Float","")&amp;"인게임누적합배수",ChapterTable!$S:$T,2,0)*C603)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VLOOKUP(1,ChapterTable!$1:$1048576,MATCH("최종"&amp;SUBSTITUTE(SUBSTITUTE(F$1,"standard",""),"|Float",""),ChapterTable!$1:$1,0),0)*ChapterTable!$Q$17,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VLOOKUP($A603-ChapterTable!$Q$11,ChapterTable!$1:$1048576,MATCH("최종"&amp;SUBSTITUTE(SUBSTITUTE(F$1,"standard",""),"|Float",""),ChapterTable!$1:$1,0),0)*ChapterTable!$Q$14
    ),
  OFFSET(F603,-$B603+IF($L603,1,0),0)*
    (VLOOKUP(SUBSTITUTE(SUBSTITUTE(F$1,"standard",""),"|Float","")&amp;"인게임누적곱배수",ChapterTable!$S:$T,2,0)^D603
    +VLOOKUP(SUBSTITUTE(SUBSTITUTE(F$1,"standard",""),"|Float","")&amp;"인게임누적합배수",ChapterTable!$S:$T,2,0)*D603)
  )
  )
  )
)</f>
        <v>12974.6337890625</v>
      </c>
      <c r="G603" t="s">
        <v>76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9.8000000000000007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IF(OR($L604=TRUE,$A604=0,MOD($A604,ChapterTable!$S$20)&lt;&gt;0),
MAX(0,INT(($B604+ChapterTable!$Q$26+VLOOKUP(SUBSTITUTE(C$1,"성장단계","")&amp;"단계오프셋",ChapterTable!$S:$T,2,0))/ChapterTable!$Q$23)),
MAX(0,INT(($B604+ChapterTable!$S$26+VLOOKUP(SUBSTITUTE(C$1,"성장단계","")&amp;"보스단계오프셋",ChapterTable!$S:$T,2,0))/ChapterTable!$S$23)))</f>
        <v>0</v>
      </c>
      <c r="D604">
        <f>IF(OR($L604=TRUE,$A604=0,MOD($A604,ChapterTable!$S$20)&lt;&gt;0),
MAX(0,INT(($B604+ChapterTable!$Q$26+VLOOKUP(SUBSTITUTE(D$1,"성장단계","")&amp;"단계오프셋",ChapterTable!$S:$T,2,0))/ChapterTable!$Q$23)),
MAX(0,INT(($B604+ChapterTable!$S$26+VLOOKUP(SUBSTITUTE(D$1,"성장단계","")&amp;"보스단계오프셋",ChapterTable!$S:$T,2,0))/ChapterTable!$S$23)))</f>
        <v>0</v>
      </c>
      <c r="E604" s="1">
        <f ca="1">IF(AND($A604=0,$B604=1),
    VLOOKUP(1,ChapterTable!$1:$1048576,MATCH("최종"&amp;SUBSTITUTE(SUBSTITUTE(E$1,"standard",""),"|Float",""),ChapterTable!$1:$1,0),0)*ChapterTable!$Q$17,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VLOOKUP($A604-ChapterTable!$Q$11,ChapterTable!$1:$1048576,MATCH("최종"&amp;SUBSTITUTE(SUBSTITUTE(E$1,"standard",""),"|Float",""),ChapterTable!$1:$1,0),0)*ChapterTable!$Q$14
    ),
  OFFSET(E604,-$B604+IF($L604,1,0),0)*
    (VLOOKUP(SUBSTITUTE(SUBSTITUTE(E$1,"standard",""),"|Float","")&amp;"인게임누적곱배수",ChapterTable!$S:$T,2,0)^C604
    +VLOOKUP(SUBSTITUTE(SUBSTITUTE(E$1,"standard",""),"|Float","")&amp;"인게임누적합배수",ChapterTable!$S:$T,2,0)*C604)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VLOOKUP(1,ChapterTable!$1:$1048576,MATCH("최종"&amp;SUBSTITUTE(SUBSTITUTE(F$1,"standard",""),"|Float",""),ChapterTable!$1:$1,0),0)*ChapterTable!$Q$17,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VLOOKUP($A604-ChapterTable!$Q$11,ChapterTable!$1:$1048576,MATCH("최종"&amp;SUBSTITUTE(SUBSTITUTE(F$1,"standard",""),"|Float",""),ChapterTable!$1:$1,0),0)*ChapterTable!$Q$14
    ),
  OFFSET(F604,-$B604+IF($L604,1,0),0)*
    (VLOOKUP(SUBSTITUTE(SUBSTITUTE(F$1,"standard",""),"|Float","")&amp;"인게임누적곱배수",ChapterTable!$S:$T,2,0)^D604
    +VLOOKUP(SUBSTITUTE(SUBSTITUTE(F$1,"standard",""),"|Float","")&amp;"인게임누적합배수",ChapterTable!$S:$T,2,0)*D604)
  )
  )
  )
)</f>
        <v>12974.6337890625</v>
      </c>
      <c r="G604" t="s">
        <v>76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9.8000000000000007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IF(OR($L605=TRUE,$A605=0,MOD($A605,ChapterTable!$S$20)&lt;&gt;0),
MAX(0,INT(($B605+ChapterTable!$Q$26+VLOOKUP(SUBSTITUTE(C$1,"성장단계","")&amp;"단계오프셋",ChapterTable!$S:$T,2,0))/ChapterTable!$Q$23)),
MAX(0,INT(($B605+ChapterTable!$S$26+VLOOKUP(SUBSTITUTE(C$1,"성장단계","")&amp;"보스단계오프셋",ChapterTable!$S:$T,2,0))/ChapterTable!$S$23)))</f>
        <v>0</v>
      </c>
      <c r="D605">
        <f>IF(OR($L605=TRUE,$A605=0,MOD($A605,ChapterTable!$S$20)&lt;&gt;0),
MAX(0,INT(($B605+ChapterTable!$Q$26+VLOOKUP(SUBSTITUTE(D$1,"성장단계","")&amp;"단계오프셋",ChapterTable!$S:$T,2,0))/ChapterTable!$Q$23)),
MAX(0,INT(($B605+ChapterTable!$S$26+VLOOKUP(SUBSTITUTE(D$1,"성장단계","")&amp;"보스단계오프셋",ChapterTable!$S:$T,2,0))/ChapterTable!$S$23)))</f>
        <v>0</v>
      </c>
      <c r="E605" s="1">
        <f ca="1">IF(AND($A605=0,$B605=1),
    VLOOKUP(1,ChapterTable!$1:$1048576,MATCH("최종"&amp;SUBSTITUTE(SUBSTITUTE(E$1,"standard",""),"|Float",""),ChapterTable!$1:$1,0),0)*ChapterTable!$Q$17,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VLOOKUP($A605-ChapterTable!$Q$11,ChapterTable!$1:$1048576,MATCH("최종"&amp;SUBSTITUTE(SUBSTITUTE(E$1,"standard",""),"|Float",""),ChapterTable!$1:$1,0),0)*ChapterTable!$Q$14
    ),
  OFFSET(E605,-$B605+IF($L605,1,0),0)*
    (VLOOKUP(SUBSTITUTE(SUBSTITUTE(E$1,"standard",""),"|Float","")&amp;"인게임누적곱배수",ChapterTable!$S:$T,2,0)^C605
    +VLOOKUP(SUBSTITUTE(SUBSTITUTE(E$1,"standard",""),"|Float","")&amp;"인게임누적합배수",ChapterTable!$S:$T,2,0)*C605)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VLOOKUP(1,ChapterTable!$1:$1048576,MATCH("최종"&amp;SUBSTITUTE(SUBSTITUTE(F$1,"standard",""),"|Float",""),ChapterTable!$1:$1,0),0)*ChapterTable!$Q$17,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VLOOKUP($A605-ChapterTable!$Q$11,ChapterTable!$1:$1048576,MATCH("최종"&amp;SUBSTITUTE(SUBSTITUTE(F$1,"standard",""),"|Float",""),ChapterTable!$1:$1,0),0)*ChapterTable!$Q$14
    ),
  OFFSET(F605,-$B605+IF($L605,1,0),0)*
    (VLOOKUP(SUBSTITUTE(SUBSTITUTE(F$1,"standard",""),"|Float","")&amp;"인게임누적곱배수",ChapterTable!$S:$T,2,0)^D605
    +VLOOKUP(SUBSTITUTE(SUBSTITUTE(F$1,"standard",""),"|Float","")&amp;"인게임누적합배수",ChapterTable!$S:$T,2,0)*D605)
  )
  )
  )
)</f>
        <v>12974.6337890625</v>
      </c>
      <c r="G605" t="s">
        <v>76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9.8000000000000007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IF(OR($L606=TRUE,$A606=0,MOD($A606,ChapterTable!$S$20)&lt;&gt;0),
MAX(0,INT(($B606+ChapterTable!$Q$26+VLOOKUP(SUBSTITUTE(C$1,"성장단계","")&amp;"단계오프셋",ChapterTable!$S:$T,2,0))/ChapterTable!$Q$23)),
MAX(0,INT(($B606+ChapterTable!$S$26+VLOOKUP(SUBSTITUTE(C$1,"성장단계","")&amp;"보스단계오프셋",ChapterTable!$S:$T,2,0))/ChapterTable!$S$23)))</f>
        <v>0</v>
      </c>
      <c r="D606">
        <f>IF(OR($L606=TRUE,$A606=0,MOD($A606,ChapterTable!$S$20)&lt;&gt;0),
MAX(0,INT(($B606+ChapterTable!$Q$26+VLOOKUP(SUBSTITUTE(D$1,"성장단계","")&amp;"단계오프셋",ChapterTable!$S:$T,2,0))/ChapterTable!$Q$23)),
MAX(0,INT(($B606+ChapterTable!$S$26+VLOOKUP(SUBSTITUTE(D$1,"성장단계","")&amp;"보스단계오프셋",ChapterTable!$S:$T,2,0))/ChapterTable!$S$23)))</f>
        <v>0</v>
      </c>
      <c r="E606" s="1">
        <f ca="1">IF(AND($A606=0,$B606=1),
    VLOOKUP(1,ChapterTable!$1:$1048576,MATCH("최종"&amp;SUBSTITUTE(SUBSTITUTE(E$1,"standard",""),"|Float",""),ChapterTable!$1:$1,0),0)*ChapterTable!$Q$17,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VLOOKUP($A606-ChapterTable!$Q$11,ChapterTable!$1:$1048576,MATCH("최종"&amp;SUBSTITUTE(SUBSTITUTE(E$1,"standard",""),"|Float",""),ChapterTable!$1:$1,0),0)*ChapterTable!$Q$14
    ),
  OFFSET(E606,-$B606+IF($L606,1,0),0)*
    (VLOOKUP(SUBSTITUTE(SUBSTITUTE(E$1,"standard",""),"|Float","")&amp;"인게임누적곱배수",ChapterTable!$S:$T,2,0)^C606
    +VLOOKUP(SUBSTITUTE(SUBSTITUTE(E$1,"standard",""),"|Float","")&amp;"인게임누적합배수",ChapterTable!$S:$T,2,0)*C606)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VLOOKUP(1,ChapterTable!$1:$1048576,MATCH("최종"&amp;SUBSTITUTE(SUBSTITUTE(F$1,"standard",""),"|Float",""),ChapterTable!$1:$1,0),0)*ChapterTable!$Q$17,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VLOOKUP($A606-ChapterTable!$Q$11,ChapterTable!$1:$1048576,MATCH("최종"&amp;SUBSTITUTE(SUBSTITUTE(F$1,"standard",""),"|Float",""),ChapterTable!$1:$1,0),0)*ChapterTable!$Q$14
    ),
  OFFSET(F606,-$B606+IF($L606,1,0),0)*
    (VLOOKUP(SUBSTITUTE(SUBSTITUTE(F$1,"standard",""),"|Float","")&amp;"인게임누적곱배수",ChapterTable!$S:$T,2,0)^D606
    +VLOOKUP(SUBSTITUTE(SUBSTITUTE(F$1,"standard",""),"|Float","")&amp;"인게임누적합배수",ChapterTable!$S:$T,2,0)*D606)
  )
  )
  )
)</f>
        <v>12974.6337890625</v>
      </c>
      <c r="G606" t="s">
        <v>76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9.8000000000000007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IF(OR($L607=TRUE,$A607=0,MOD($A607,ChapterTable!$S$20)&lt;&gt;0),
MAX(0,INT(($B607+ChapterTable!$Q$26+VLOOKUP(SUBSTITUTE(C$1,"성장단계","")&amp;"단계오프셋",ChapterTable!$S:$T,2,0))/ChapterTable!$Q$23)),
MAX(0,INT(($B607+ChapterTable!$S$26+VLOOKUP(SUBSTITUTE(C$1,"성장단계","")&amp;"보스단계오프셋",ChapterTable!$S:$T,2,0))/ChapterTable!$S$23)))</f>
        <v>1</v>
      </c>
      <c r="D607">
        <f>IF(OR($L607=TRUE,$A607=0,MOD($A607,ChapterTable!$S$20)&lt;&gt;0),
MAX(0,INT(($B607+ChapterTable!$Q$26+VLOOKUP(SUBSTITUTE(D$1,"성장단계","")&amp;"단계오프셋",ChapterTable!$S:$T,2,0))/ChapterTable!$Q$23)),
MAX(0,INT(($B607+ChapterTable!$S$26+VLOOKUP(SUBSTITUTE(D$1,"성장단계","")&amp;"보스단계오프셋",ChapterTable!$S:$T,2,0))/ChapterTable!$S$23)))</f>
        <v>0</v>
      </c>
      <c r="E607" s="1">
        <f ca="1">IF(AND($A607=0,$B607=1),
    VLOOKUP(1,ChapterTable!$1:$1048576,MATCH("최종"&amp;SUBSTITUTE(SUBSTITUTE(E$1,"standard",""),"|Float",""),ChapterTable!$1:$1,0),0)*ChapterTable!$Q$17,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VLOOKUP($A607-ChapterTable!$Q$11,ChapterTable!$1:$1048576,MATCH("최종"&amp;SUBSTITUTE(SUBSTITUTE(E$1,"standard",""),"|Float",""),ChapterTable!$1:$1,0),0)*ChapterTable!$Q$14
    ),
  OFFSET(E607,-$B607+IF($L607,1,0),0)*
    (VLOOKUP(SUBSTITUTE(SUBSTITUTE(E$1,"standard",""),"|Float","")&amp;"인게임누적곱배수",ChapterTable!$S:$T,2,0)^C607
    +VLOOKUP(SUBSTITUTE(SUBSTITUTE(E$1,"standard",""),"|Float","")&amp;"인게임누적합배수",ChapterTable!$S:$T,2,0)*C607)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VLOOKUP(1,ChapterTable!$1:$1048576,MATCH("최종"&amp;SUBSTITUTE(SUBSTITUTE(F$1,"standard",""),"|Float",""),ChapterTable!$1:$1,0),0)*ChapterTable!$Q$17,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VLOOKUP($A607-ChapterTable!$Q$11,ChapterTable!$1:$1048576,MATCH("최종"&amp;SUBSTITUTE(SUBSTITUTE(F$1,"standard",""),"|Float",""),ChapterTable!$1:$1,0),0)*ChapterTable!$Q$14
    ),
  OFFSET(F607,-$B607+IF($L607,1,0),0)*
    (VLOOKUP(SUBSTITUTE(SUBSTITUTE(F$1,"standard",""),"|Float","")&amp;"인게임누적곱배수",ChapterTable!$S:$T,2,0)^D607
    +VLOOKUP(SUBSTITUTE(SUBSTITUTE(F$1,"standard",""),"|Float","")&amp;"인게임누적합배수",ChapterTable!$S:$T,2,0)*D607)
  )
  )
  )
)</f>
        <v>12974.6337890625</v>
      </c>
      <c r="G607" t="s">
        <v>76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9.8000000000000007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IF(OR($L608=TRUE,$A608=0,MOD($A608,ChapterTable!$S$20)&lt;&gt;0),
MAX(0,INT(($B608+ChapterTable!$Q$26+VLOOKUP(SUBSTITUTE(C$1,"성장단계","")&amp;"단계오프셋",ChapterTable!$S:$T,2,0))/ChapterTable!$Q$23)),
MAX(0,INT(($B608+ChapterTable!$S$26+VLOOKUP(SUBSTITUTE(C$1,"성장단계","")&amp;"보스단계오프셋",ChapterTable!$S:$T,2,0))/ChapterTable!$S$23)))</f>
        <v>1</v>
      </c>
      <c r="D608">
        <f>IF(OR($L608=TRUE,$A608=0,MOD($A608,ChapterTable!$S$20)&lt;&gt;0),
MAX(0,INT(($B608+ChapterTable!$Q$26+VLOOKUP(SUBSTITUTE(D$1,"성장단계","")&amp;"단계오프셋",ChapterTable!$S:$T,2,0))/ChapterTable!$Q$23)),
MAX(0,INT(($B608+ChapterTable!$S$26+VLOOKUP(SUBSTITUTE(D$1,"성장단계","")&amp;"보스단계오프셋",ChapterTable!$S:$T,2,0))/ChapterTable!$S$23)))</f>
        <v>0</v>
      </c>
      <c r="E608" s="1">
        <f ca="1">IF(AND($A608=0,$B608=1),
    VLOOKUP(1,ChapterTable!$1:$1048576,MATCH("최종"&amp;SUBSTITUTE(SUBSTITUTE(E$1,"standard",""),"|Float",""),ChapterTable!$1:$1,0),0)*ChapterTable!$Q$17,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VLOOKUP($A608-ChapterTable!$Q$11,ChapterTable!$1:$1048576,MATCH("최종"&amp;SUBSTITUTE(SUBSTITUTE(E$1,"standard",""),"|Float",""),ChapterTable!$1:$1,0),0)*ChapterTable!$Q$14
    ),
  OFFSET(E608,-$B608+IF($L608,1,0),0)*
    (VLOOKUP(SUBSTITUTE(SUBSTITUTE(E$1,"standard",""),"|Float","")&amp;"인게임누적곱배수",ChapterTable!$S:$T,2,0)^C608
    +VLOOKUP(SUBSTITUTE(SUBSTITUTE(E$1,"standard",""),"|Float","")&amp;"인게임누적합배수",ChapterTable!$S:$T,2,0)*C608)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VLOOKUP(1,ChapterTable!$1:$1048576,MATCH("최종"&amp;SUBSTITUTE(SUBSTITUTE(F$1,"standard",""),"|Float",""),ChapterTable!$1:$1,0),0)*ChapterTable!$Q$17,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VLOOKUP($A608-ChapterTable!$Q$11,ChapterTable!$1:$1048576,MATCH("최종"&amp;SUBSTITUTE(SUBSTITUTE(F$1,"standard",""),"|Float",""),ChapterTable!$1:$1,0),0)*ChapterTable!$Q$14
    ),
  OFFSET(F608,-$B608+IF($L608,1,0),0)*
    (VLOOKUP(SUBSTITUTE(SUBSTITUTE(F$1,"standard",""),"|Float","")&amp;"인게임누적곱배수",ChapterTable!$S:$T,2,0)^D608
    +VLOOKUP(SUBSTITUTE(SUBSTITUTE(F$1,"standard",""),"|Float","")&amp;"인게임누적합배수",ChapterTable!$S:$T,2,0)*D608)
  )
  )
  )
)</f>
        <v>12974.6337890625</v>
      </c>
      <c r="G608" t="s">
        <v>76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9.8000000000000007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IF(OR($L609=TRUE,$A609=0,MOD($A609,ChapterTable!$S$20)&lt;&gt;0),
MAX(0,INT(($B609+ChapterTable!$Q$26+VLOOKUP(SUBSTITUTE(C$1,"성장단계","")&amp;"단계오프셋",ChapterTable!$S:$T,2,0))/ChapterTable!$Q$23)),
MAX(0,INT(($B609+ChapterTable!$S$26+VLOOKUP(SUBSTITUTE(C$1,"성장단계","")&amp;"보스단계오프셋",ChapterTable!$S:$T,2,0))/ChapterTable!$S$23)))</f>
        <v>1</v>
      </c>
      <c r="D609">
        <f>IF(OR($L609=TRUE,$A609=0,MOD($A609,ChapterTable!$S$20)&lt;&gt;0),
MAX(0,INT(($B609+ChapterTable!$Q$26+VLOOKUP(SUBSTITUTE(D$1,"성장단계","")&amp;"단계오프셋",ChapterTable!$S:$T,2,0))/ChapterTable!$Q$23)),
MAX(0,INT(($B609+ChapterTable!$S$26+VLOOKUP(SUBSTITUTE(D$1,"성장단계","")&amp;"보스단계오프셋",ChapterTable!$S:$T,2,0))/ChapterTable!$S$23)))</f>
        <v>0</v>
      </c>
      <c r="E609" s="1">
        <f ca="1">IF(AND($A609=0,$B609=1),
    VLOOKUP(1,ChapterTable!$1:$1048576,MATCH("최종"&amp;SUBSTITUTE(SUBSTITUTE(E$1,"standard",""),"|Float",""),ChapterTable!$1:$1,0),0)*ChapterTable!$Q$17,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VLOOKUP($A609-ChapterTable!$Q$11,ChapterTable!$1:$1048576,MATCH("최종"&amp;SUBSTITUTE(SUBSTITUTE(E$1,"standard",""),"|Float",""),ChapterTable!$1:$1,0),0)*ChapterTable!$Q$14
    ),
  OFFSET(E609,-$B609+IF($L609,1,0),0)*
    (VLOOKUP(SUBSTITUTE(SUBSTITUTE(E$1,"standard",""),"|Float","")&amp;"인게임누적곱배수",ChapterTable!$S:$T,2,0)^C609
    +VLOOKUP(SUBSTITUTE(SUBSTITUTE(E$1,"standard",""),"|Float","")&amp;"인게임누적합배수",ChapterTable!$S:$T,2,0)*C609)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VLOOKUP(1,ChapterTable!$1:$1048576,MATCH("최종"&amp;SUBSTITUTE(SUBSTITUTE(F$1,"standard",""),"|Float",""),ChapterTable!$1:$1,0),0)*ChapterTable!$Q$17,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VLOOKUP($A609-ChapterTable!$Q$11,ChapterTable!$1:$1048576,MATCH("최종"&amp;SUBSTITUTE(SUBSTITUTE(F$1,"standard",""),"|Float",""),ChapterTable!$1:$1,0),0)*ChapterTable!$Q$14
    ),
  OFFSET(F609,-$B609+IF($L609,1,0),0)*
    (VLOOKUP(SUBSTITUTE(SUBSTITUTE(F$1,"standard",""),"|Float","")&amp;"인게임누적곱배수",ChapterTable!$S:$T,2,0)^D609
    +VLOOKUP(SUBSTITUTE(SUBSTITUTE(F$1,"standard",""),"|Float","")&amp;"인게임누적합배수",ChapterTable!$S:$T,2,0)*D609)
  )
  )
  )
)</f>
        <v>12974.6337890625</v>
      </c>
      <c r="G609" t="s">
        <v>76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9.8000000000000007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IF(OR($L610=TRUE,$A610=0,MOD($A610,ChapterTable!$S$20)&lt;&gt;0),
MAX(0,INT(($B610+ChapterTable!$Q$26+VLOOKUP(SUBSTITUTE(C$1,"성장단계","")&amp;"단계오프셋",ChapterTable!$S:$T,2,0))/ChapterTable!$Q$23)),
MAX(0,INT(($B610+ChapterTable!$S$26+VLOOKUP(SUBSTITUTE(C$1,"성장단계","")&amp;"보스단계오프셋",ChapterTable!$S:$T,2,0))/ChapterTable!$S$23)))</f>
        <v>1</v>
      </c>
      <c r="D610">
        <f>IF(OR($L610=TRUE,$A610=0,MOD($A610,ChapterTable!$S$20)&lt;&gt;0),
MAX(0,INT(($B610+ChapterTable!$Q$26+VLOOKUP(SUBSTITUTE(D$1,"성장단계","")&amp;"단계오프셋",ChapterTable!$S:$T,2,0))/ChapterTable!$Q$23)),
MAX(0,INT(($B610+ChapterTable!$S$26+VLOOKUP(SUBSTITUTE(D$1,"성장단계","")&amp;"보스단계오프셋",ChapterTable!$S:$T,2,0))/ChapterTable!$S$23)))</f>
        <v>0</v>
      </c>
      <c r="E610" s="1">
        <f ca="1">IF(AND($A610=0,$B610=1),
    VLOOKUP(1,ChapterTable!$1:$1048576,MATCH("최종"&amp;SUBSTITUTE(SUBSTITUTE(E$1,"standard",""),"|Float",""),ChapterTable!$1:$1,0),0)*ChapterTable!$Q$17,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VLOOKUP($A610-ChapterTable!$Q$11,ChapterTable!$1:$1048576,MATCH("최종"&amp;SUBSTITUTE(SUBSTITUTE(E$1,"standard",""),"|Float",""),ChapterTable!$1:$1,0),0)*ChapterTable!$Q$14
    ),
  OFFSET(E610,-$B610+IF($L610,1,0),0)*
    (VLOOKUP(SUBSTITUTE(SUBSTITUTE(E$1,"standard",""),"|Float","")&amp;"인게임누적곱배수",ChapterTable!$S:$T,2,0)^C610
    +VLOOKUP(SUBSTITUTE(SUBSTITUTE(E$1,"standard",""),"|Float","")&amp;"인게임누적합배수",ChapterTable!$S:$T,2,0)*C610)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VLOOKUP(1,ChapterTable!$1:$1048576,MATCH("최종"&amp;SUBSTITUTE(SUBSTITUTE(F$1,"standard",""),"|Float",""),ChapterTable!$1:$1,0),0)*ChapterTable!$Q$17,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VLOOKUP($A610-ChapterTable!$Q$11,ChapterTable!$1:$1048576,MATCH("최종"&amp;SUBSTITUTE(SUBSTITUTE(F$1,"standard",""),"|Float",""),ChapterTable!$1:$1,0),0)*ChapterTable!$Q$14
    ),
  OFFSET(F610,-$B610+IF($L610,1,0),0)*
    (VLOOKUP(SUBSTITUTE(SUBSTITUTE(F$1,"standard",""),"|Float","")&amp;"인게임누적곱배수",ChapterTable!$S:$T,2,0)^D610
    +VLOOKUP(SUBSTITUTE(SUBSTITUTE(F$1,"standard",""),"|Float","")&amp;"인게임누적합배수",ChapterTable!$S:$T,2,0)*D610)
  )
  )
  )
)</f>
        <v>12974.6337890625</v>
      </c>
      <c r="G610" t="s">
        <v>76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9.8000000000000007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IF(OR($L611=TRUE,$A611=0,MOD($A611,ChapterTable!$S$20)&lt;&gt;0),
MAX(0,INT(($B611+ChapterTable!$Q$26+VLOOKUP(SUBSTITUTE(C$1,"성장단계","")&amp;"단계오프셋",ChapterTable!$S:$T,2,0))/ChapterTable!$Q$23)),
MAX(0,INT(($B611+ChapterTable!$S$26+VLOOKUP(SUBSTITUTE(C$1,"성장단계","")&amp;"보스단계오프셋",ChapterTable!$S:$T,2,0))/ChapterTable!$S$23)))</f>
        <v>1</v>
      </c>
      <c r="D611">
        <f>IF(OR($L611=TRUE,$A611=0,MOD($A611,ChapterTable!$S$20)&lt;&gt;0),
MAX(0,INT(($B611+ChapterTable!$Q$26+VLOOKUP(SUBSTITUTE(D$1,"성장단계","")&amp;"단계오프셋",ChapterTable!$S:$T,2,0))/ChapterTable!$Q$23)),
MAX(0,INT(($B611+ChapterTable!$S$26+VLOOKUP(SUBSTITUTE(D$1,"성장단계","")&amp;"보스단계오프셋",ChapterTable!$S:$T,2,0))/ChapterTable!$S$23)))</f>
        <v>0</v>
      </c>
      <c r="E611" s="1">
        <f ca="1">IF(AND($A611=0,$B611=1),
    VLOOKUP(1,ChapterTable!$1:$1048576,MATCH("최종"&amp;SUBSTITUTE(SUBSTITUTE(E$1,"standard",""),"|Float",""),ChapterTable!$1:$1,0),0)*ChapterTable!$Q$17,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VLOOKUP($A611-ChapterTable!$Q$11,ChapterTable!$1:$1048576,MATCH("최종"&amp;SUBSTITUTE(SUBSTITUTE(E$1,"standard",""),"|Float",""),ChapterTable!$1:$1,0),0)*ChapterTable!$Q$14
    ),
  OFFSET(E611,-$B611+IF($L611,1,0),0)*
    (VLOOKUP(SUBSTITUTE(SUBSTITUTE(E$1,"standard",""),"|Float","")&amp;"인게임누적곱배수",ChapterTable!$S:$T,2,0)^C611
    +VLOOKUP(SUBSTITUTE(SUBSTITUTE(E$1,"standard",""),"|Float","")&amp;"인게임누적합배수",ChapterTable!$S:$T,2,0)*C611)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VLOOKUP(1,ChapterTable!$1:$1048576,MATCH("최종"&amp;SUBSTITUTE(SUBSTITUTE(F$1,"standard",""),"|Float",""),ChapterTable!$1:$1,0),0)*ChapterTable!$Q$17,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VLOOKUP($A611-ChapterTable!$Q$11,ChapterTable!$1:$1048576,MATCH("최종"&amp;SUBSTITUTE(SUBSTITUTE(F$1,"standard",""),"|Float",""),ChapterTable!$1:$1,0),0)*ChapterTable!$Q$14
    ),
  OFFSET(F611,-$B611+IF($L611,1,0),0)*
    (VLOOKUP(SUBSTITUTE(SUBSTITUTE(F$1,"standard",""),"|Float","")&amp;"인게임누적곱배수",ChapterTable!$S:$T,2,0)^D611
    +VLOOKUP(SUBSTITUTE(SUBSTITUTE(F$1,"standard",""),"|Float","")&amp;"인게임누적합배수",ChapterTable!$S:$T,2,0)*D611)
  )
  )
  )
)</f>
        <v>12974.6337890625</v>
      </c>
      <c r="G611" t="s">
        <v>76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9.8000000000000007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IF(OR($L612=TRUE,$A612=0,MOD($A612,ChapterTable!$S$20)&lt;&gt;0),
MAX(0,INT(($B612+ChapterTable!$Q$26+VLOOKUP(SUBSTITUTE(C$1,"성장단계","")&amp;"단계오프셋",ChapterTable!$S:$T,2,0))/ChapterTable!$Q$23)),
MAX(0,INT(($B612+ChapterTable!$S$26+VLOOKUP(SUBSTITUTE(C$1,"성장단계","")&amp;"보스단계오프셋",ChapterTable!$S:$T,2,0))/ChapterTable!$S$23)))</f>
        <v>1</v>
      </c>
      <c r="D612">
        <f>IF(OR($L612=TRUE,$A612=0,MOD($A612,ChapterTable!$S$20)&lt;&gt;0),
MAX(0,INT(($B612+ChapterTable!$Q$26+VLOOKUP(SUBSTITUTE(D$1,"성장단계","")&amp;"단계오프셋",ChapterTable!$S:$T,2,0))/ChapterTable!$Q$23)),
MAX(0,INT(($B612+ChapterTable!$S$26+VLOOKUP(SUBSTITUTE(D$1,"성장단계","")&amp;"보스단계오프셋",ChapterTable!$S:$T,2,0))/ChapterTable!$S$23)))</f>
        <v>1</v>
      </c>
      <c r="E612" s="1">
        <f ca="1">IF(AND($A612=0,$B612=1),
    VLOOKUP(1,ChapterTable!$1:$1048576,MATCH("최종"&amp;SUBSTITUTE(SUBSTITUTE(E$1,"standard",""),"|Float",""),ChapterTable!$1:$1,0),0)*ChapterTable!$Q$17,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VLOOKUP($A612-ChapterTable!$Q$11,ChapterTable!$1:$1048576,MATCH("최종"&amp;SUBSTITUTE(SUBSTITUTE(E$1,"standard",""),"|Float",""),ChapterTable!$1:$1,0),0)*ChapterTable!$Q$14
    ),
  OFFSET(E612,-$B612+IF($L612,1,0),0)*
    (VLOOKUP(SUBSTITUTE(SUBSTITUTE(E$1,"standard",""),"|Float","")&amp;"인게임누적곱배수",ChapterTable!$S:$T,2,0)^C612
    +VLOOKUP(SUBSTITUTE(SUBSTITUTE(E$1,"standard",""),"|Float","")&amp;"인게임누적합배수",ChapterTable!$S:$T,2,0)*C612)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VLOOKUP(1,ChapterTable!$1:$1048576,MATCH("최종"&amp;SUBSTITUTE(SUBSTITUTE(F$1,"standard",""),"|Float",""),ChapterTable!$1:$1,0),0)*ChapterTable!$Q$17,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VLOOKUP($A612-ChapterTable!$Q$11,ChapterTable!$1:$1048576,MATCH("최종"&amp;SUBSTITUTE(SUBSTITUTE(F$1,"standard",""),"|Float",""),ChapterTable!$1:$1,0),0)*ChapterTable!$Q$14
    ),
  OFFSET(F612,-$B612+IF($L612,1,0),0)*
    (VLOOKUP(SUBSTITUTE(SUBSTITUTE(F$1,"standard",""),"|Float","")&amp;"인게임누적곱배수",ChapterTable!$S:$T,2,0)^D612
    +VLOOKUP(SUBSTITUTE(SUBSTITUTE(F$1,"standard",""),"|Float","")&amp;"인게임누적합배수",ChapterTable!$S:$T,2,0)*D612)
  )
  )
  )
)</f>
        <v>15569.560546875</v>
      </c>
      <c r="G612" t="s">
        <v>76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9.8000000000000007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IF(OR($L613=TRUE,$A613=0,MOD($A613,ChapterTable!$S$20)&lt;&gt;0),
MAX(0,INT(($B613+ChapterTable!$Q$26+VLOOKUP(SUBSTITUTE(C$1,"성장단계","")&amp;"단계오프셋",ChapterTable!$S:$T,2,0))/ChapterTable!$Q$23)),
MAX(0,INT(($B613+ChapterTable!$S$26+VLOOKUP(SUBSTITUTE(C$1,"성장단계","")&amp;"보스단계오프셋",ChapterTable!$S:$T,2,0))/ChapterTable!$S$23)))</f>
        <v>1</v>
      </c>
      <c r="D613">
        <f>IF(OR($L613=TRUE,$A613=0,MOD($A613,ChapterTable!$S$20)&lt;&gt;0),
MAX(0,INT(($B613+ChapterTable!$Q$26+VLOOKUP(SUBSTITUTE(D$1,"성장단계","")&amp;"단계오프셋",ChapterTable!$S:$T,2,0))/ChapterTable!$Q$23)),
MAX(0,INT(($B613+ChapterTable!$S$26+VLOOKUP(SUBSTITUTE(D$1,"성장단계","")&amp;"보스단계오프셋",ChapterTable!$S:$T,2,0))/ChapterTable!$S$23)))</f>
        <v>1</v>
      </c>
      <c r="E613" s="1">
        <f ca="1">IF(AND($A613=0,$B613=1),
    VLOOKUP(1,ChapterTable!$1:$1048576,MATCH("최종"&amp;SUBSTITUTE(SUBSTITUTE(E$1,"standard",""),"|Float",""),ChapterTable!$1:$1,0),0)*ChapterTable!$Q$17,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VLOOKUP($A613-ChapterTable!$Q$11,ChapterTable!$1:$1048576,MATCH("최종"&amp;SUBSTITUTE(SUBSTITUTE(E$1,"standard",""),"|Float",""),ChapterTable!$1:$1,0),0)*ChapterTable!$Q$14
    ),
  OFFSET(E613,-$B613+IF($L613,1,0),0)*
    (VLOOKUP(SUBSTITUTE(SUBSTITUTE(E$1,"standard",""),"|Float","")&amp;"인게임누적곱배수",ChapterTable!$S:$T,2,0)^C613
    +VLOOKUP(SUBSTITUTE(SUBSTITUTE(E$1,"standard",""),"|Float","")&amp;"인게임누적합배수",ChapterTable!$S:$T,2,0)*C613)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VLOOKUP(1,ChapterTable!$1:$1048576,MATCH("최종"&amp;SUBSTITUTE(SUBSTITUTE(F$1,"standard",""),"|Float",""),ChapterTable!$1:$1,0),0)*ChapterTable!$Q$17,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VLOOKUP($A613-ChapterTable!$Q$11,ChapterTable!$1:$1048576,MATCH("최종"&amp;SUBSTITUTE(SUBSTITUTE(F$1,"standard",""),"|Float",""),ChapterTable!$1:$1,0),0)*ChapterTable!$Q$14
    ),
  OFFSET(F613,-$B613+IF($L613,1,0),0)*
    (VLOOKUP(SUBSTITUTE(SUBSTITUTE(F$1,"standard",""),"|Float","")&amp;"인게임누적곱배수",ChapterTable!$S:$T,2,0)^D613
    +VLOOKUP(SUBSTITUTE(SUBSTITUTE(F$1,"standard",""),"|Float","")&amp;"인게임누적합배수",ChapterTable!$S:$T,2,0)*D613)
  )
  )
  )
)</f>
        <v>15569.560546875</v>
      </c>
      <c r="G613" t="s">
        <v>76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9.8000000000000007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IF(OR($L614=TRUE,$A614=0,MOD($A614,ChapterTable!$S$20)&lt;&gt;0),
MAX(0,INT(($B614+ChapterTable!$Q$26+VLOOKUP(SUBSTITUTE(C$1,"성장단계","")&amp;"단계오프셋",ChapterTable!$S:$T,2,0))/ChapterTable!$Q$23)),
MAX(0,INT(($B614+ChapterTable!$S$26+VLOOKUP(SUBSTITUTE(C$1,"성장단계","")&amp;"보스단계오프셋",ChapterTable!$S:$T,2,0))/ChapterTable!$S$23)))</f>
        <v>1</v>
      </c>
      <c r="D614">
        <f>IF(OR($L614=TRUE,$A614=0,MOD($A614,ChapterTable!$S$20)&lt;&gt;0),
MAX(0,INT(($B614+ChapterTable!$Q$26+VLOOKUP(SUBSTITUTE(D$1,"성장단계","")&amp;"단계오프셋",ChapterTable!$S:$T,2,0))/ChapterTable!$Q$23)),
MAX(0,INT(($B614+ChapterTable!$S$26+VLOOKUP(SUBSTITUTE(D$1,"성장단계","")&amp;"보스단계오프셋",ChapterTable!$S:$T,2,0))/ChapterTable!$S$23)))</f>
        <v>1</v>
      </c>
      <c r="E614" s="1">
        <f ca="1">IF(AND($A614=0,$B614=1),
    VLOOKUP(1,ChapterTable!$1:$1048576,MATCH("최종"&amp;SUBSTITUTE(SUBSTITUTE(E$1,"standard",""),"|Float",""),ChapterTable!$1:$1,0),0)*ChapterTable!$Q$17,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VLOOKUP($A614-ChapterTable!$Q$11,ChapterTable!$1:$1048576,MATCH("최종"&amp;SUBSTITUTE(SUBSTITUTE(E$1,"standard",""),"|Float",""),ChapterTable!$1:$1,0),0)*ChapterTable!$Q$14
    ),
  OFFSET(E614,-$B614+IF($L614,1,0),0)*
    (VLOOKUP(SUBSTITUTE(SUBSTITUTE(E$1,"standard",""),"|Float","")&amp;"인게임누적곱배수",ChapterTable!$S:$T,2,0)^C614
    +VLOOKUP(SUBSTITUTE(SUBSTITUTE(E$1,"standard",""),"|Float","")&amp;"인게임누적합배수",ChapterTable!$S:$T,2,0)*C614)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VLOOKUP(1,ChapterTable!$1:$1048576,MATCH("최종"&amp;SUBSTITUTE(SUBSTITUTE(F$1,"standard",""),"|Float",""),ChapterTable!$1:$1,0),0)*ChapterTable!$Q$17,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VLOOKUP($A614-ChapterTable!$Q$11,ChapterTable!$1:$1048576,MATCH("최종"&amp;SUBSTITUTE(SUBSTITUTE(F$1,"standard",""),"|Float",""),ChapterTable!$1:$1,0),0)*ChapterTable!$Q$14
    ),
  OFFSET(F614,-$B614+IF($L614,1,0),0)*
    (VLOOKUP(SUBSTITUTE(SUBSTITUTE(F$1,"standard",""),"|Float","")&amp;"인게임누적곱배수",ChapterTable!$S:$T,2,0)^D614
    +VLOOKUP(SUBSTITUTE(SUBSTITUTE(F$1,"standard",""),"|Float","")&amp;"인게임누적합배수",ChapterTable!$S:$T,2,0)*D614)
  )
  )
  )
)</f>
        <v>15569.560546875</v>
      </c>
      <c r="G614" t="s">
        <v>76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9.8000000000000007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IF(OR($L615=TRUE,$A615=0,MOD($A615,ChapterTable!$S$20)&lt;&gt;0),
MAX(0,INT(($B615+ChapterTable!$Q$26+VLOOKUP(SUBSTITUTE(C$1,"성장단계","")&amp;"단계오프셋",ChapterTable!$S:$T,2,0))/ChapterTable!$Q$23)),
MAX(0,INT(($B615+ChapterTable!$S$26+VLOOKUP(SUBSTITUTE(C$1,"성장단계","")&amp;"보스단계오프셋",ChapterTable!$S:$T,2,0))/ChapterTable!$S$23)))</f>
        <v>1</v>
      </c>
      <c r="D615">
        <f>IF(OR($L615=TRUE,$A615=0,MOD($A615,ChapterTable!$S$20)&lt;&gt;0),
MAX(0,INT(($B615+ChapterTable!$Q$26+VLOOKUP(SUBSTITUTE(D$1,"성장단계","")&amp;"단계오프셋",ChapterTable!$S:$T,2,0))/ChapterTable!$Q$23)),
MAX(0,INT(($B615+ChapterTable!$S$26+VLOOKUP(SUBSTITUTE(D$1,"성장단계","")&amp;"보스단계오프셋",ChapterTable!$S:$T,2,0))/ChapterTable!$S$23)))</f>
        <v>1</v>
      </c>
      <c r="E615" s="1">
        <f ca="1">IF(AND($A615=0,$B615=1),
    VLOOKUP(1,ChapterTable!$1:$1048576,MATCH("최종"&amp;SUBSTITUTE(SUBSTITUTE(E$1,"standard",""),"|Float",""),ChapterTable!$1:$1,0),0)*ChapterTable!$Q$17,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VLOOKUP($A615-ChapterTable!$Q$11,ChapterTable!$1:$1048576,MATCH("최종"&amp;SUBSTITUTE(SUBSTITUTE(E$1,"standard",""),"|Float",""),ChapterTable!$1:$1,0),0)*ChapterTable!$Q$14
    ),
  OFFSET(E615,-$B615+IF($L615,1,0),0)*
    (VLOOKUP(SUBSTITUTE(SUBSTITUTE(E$1,"standard",""),"|Float","")&amp;"인게임누적곱배수",ChapterTable!$S:$T,2,0)^C615
    +VLOOKUP(SUBSTITUTE(SUBSTITUTE(E$1,"standard",""),"|Float","")&amp;"인게임누적합배수",ChapterTable!$S:$T,2,0)*C615)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VLOOKUP(1,ChapterTable!$1:$1048576,MATCH("최종"&amp;SUBSTITUTE(SUBSTITUTE(F$1,"standard",""),"|Float",""),ChapterTable!$1:$1,0),0)*ChapterTable!$Q$17,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VLOOKUP($A615-ChapterTable!$Q$11,ChapterTable!$1:$1048576,MATCH("최종"&amp;SUBSTITUTE(SUBSTITUTE(F$1,"standard",""),"|Float",""),ChapterTable!$1:$1,0),0)*ChapterTable!$Q$14
    ),
  OFFSET(F615,-$B615+IF($L615,1,0),0)*
    (VLOOKUP(SUBSTITUTE(SUBSTITUTE(F$1,"standard",""),"|Float","")&amp;"인게임누적곱배수",ChapterTable!$S:$T,2,0)^D615
    +VLOOKUP(SUBSTITUTE(SUBSTITUTE(F$1,"standard",""),"|Float","")&amp;"인게임누적합배수",ChapterTable!$S:$T,2,0)*D615)
  )
  )
  )
)</f>
        <v>15569.560546875</v>
      </c>
      <c r="G615" t="s">
        <v>76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9.8000000000000007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IF(OR($L616=TRUE,$A616=0,MOD($A616,ChapterTable!$S$20)&lt;&gt;0),
MAX(0,INT(($B616+ChapterTable!$Q$26+VLOOKUP(SUBSTITUTE(C$1,"성장단계","")&amp;"단계오프셋",ChapterTable!$S:$T,2,0))/ChapterTable!$Q$23)),
MAX(0,INT(($B616+ChapterTable!$S$26+VLOOKUP(SUBSTITUTE(C$1,"성장단계","")&amp;"보스단계오프셋",ChapterTable!$S:$T,2,0))/ChapterTable!$S$23)))</f>
        <v>1</v>
      </c>
      <c r="D616">
        <f>IF(OR($L616=TRUE,$A616=0,MOD($A616,ChapterTable!$S$20)&lt;&gt;0),
MAX(0,INT(($B616+ChapterTable!$Q$26+VLOOKUP(SUBSTITUTE(D$1,"성장단계","")&amp;"단계오프셋",ChapterTable!$S:$T,2,0))/ChapterTable!$Q$23)),
MAX(0,INT(($B616+ChapterTable!$S$26+VLOOKUP(SUBSTITUTE(D$1,"성장단계","")&amp;"보스단계오프셋",ChapterTable!$S:$T,2,0))/ChapterTable!$S$23)))</f>
        <v>1</v>
      </c>
      <c r="E616" s="1">
        <f ca="1">IF(AND($A616=0,$B616=1),
    VLOOKUP(1,ChapterTable!$1:$1048576,MATCH("최종"&amp;SUBSTITUTE(SUBSTITUTE(E$1,"standard",""),"|Float",""),ChapterTable!$1:$1,0),0)*ChapterTable!$Q$17,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VLOOKUP($A616-ChapterTable!$Q$11,ChapterTable!$1:$1048576,MATCH("최종"&amp;SUBSTITUTE(SUBSTITUTE(E$1,"standard",""),"|Float",""),ChapterTable!$1:$1,0),0)*ChapterTable!$Q$14
    ),
  OFFSET(E616,-$B616+IF($L616,1,0),0)*
    (VLOOKUP(SUBSTITUTE(SUBSTITUTE(E$1,"standard",""),"|Float","")&amp;"인게임누적곱배수",ChapterTable!$S:$T,2,0)^C616
    +VLOOKUP(SUBSTITUTE(SUBSTITUTE(E$1,"standard",""),"|Float","")&amp;"인게임누적합배수",ChapterTable!$S:$T,2,0)*C616)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VLOOKUP(1,ChapterTable!$1:$1048576,MATCH("최종"&amp;SUBSTITUTE(SUBSTITUTE(F$1,"standard",""),"|Float",""),ChapterTable!$1:$1,0),0)*ChapterTable!$Q$17,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VLOOKUP($A616-ChapterTable!$Q$11,ChapterTable!$1:$1048576,MATCH("최종"&amp;SUBSTITUTE(SUBSTITUTE(F$1,"standard",""),"|Float",""),ChapterTable!$1:$1,0),0)*ChapterTable!$Q$14
    ),
  OFFSET(F616,-$B616+IF($L616,1,0),0)*
    (VLOOKUP(SUBSTITUTE(SUBSTITUTE(F$1,"standard",""),"|Float","")&amp;"인게임누적곱배수",ChapterTable!$S:$T,2,0)^D616
    +VLOOKUP(SUBSTITUTE(SUBSTITUTE(F$1,"standard",""),"|Float","")&amp;"인게임누적합배수",ChapterTable!$S:$T,2,0)*D616)
  )
  )
  )
)</f>
        <v>15569.560546875</v>
      </c>
      <c r="G616" t="s">
        <v>76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9.8000000000000007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IF(OR($L617=TRUE,$A617=0,MOD($A617,ChapterTable!$S$20)&lt;&gt;0),
MAX(0,INT(($B617+ChapterTable!$Q$26+VLOOKUP(SUBSTITUTE(C$1,"성장단계","")&amp;"단계오프셋",ChapterTable!$S:$T,2,0))/ChapterTable!$Q$23)),
MAX(0,INT(($B617+ChapterTable!$S$26+VLOOKUP(SUBSTITUTE(C$1,"성장단계","")&amp;"보스단계오프셋",ChapterTable!$S:$T,2,0))/ChapterTable!$S$23)))</f>
        <v>2</v>
      </c>
      <c r="D617">
        <f>IF(OR($L617=TRUE,$A617=0,MOD($A617,ChapterTable!$S$20)&lt;&gt;0),
MAX(0,INT(($B617+ChapterTable!$Q$26+VLOOKUP(SUBSTITUTE(D$1,"성장단계","")&amp;"단계오프셋",ChapterTable!$S:$T,2,0))/ChapterTable!$Q$23)),
MAX(0,INT(($B617+ChapterTable!$S$26+VLOOKUP(SUBSTITUTE(D$1,"성장단계","")&amp;"보스단계오프셋",ChapterTable!$S:$T,2,0))/ChapterTable!$S$23)))</f>
        <v>1</v>
      </c>
      <c r="E617" s="1">
        <f ca="1">IF(AND($A617=0,$B617=1),
    VLOOKUP(1,ChapterTable!$1:$1048576,MATCH("최종"&amp;SUBSTITUTE(SUBSTITUTE(E$1,"standard",""),"|Float",""),ChapterTable!$1:$1,0),0)*ChapterTable!$Q$17,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VLOOKUP($A617-ChapterTable!$Q$11,ChapterTable!$1:$1048576,MATCH("최종"&amp;SUBSTITUTE(SUBSTITUTE(E$1,"standard",""),"|Float",""),ChapterTable!$1:$1,0),0)*ChapterTable!$Q$14
    ),
  OFFSET(E617,-$B617+IF($L617,1,0),0)*
    (VLOOKUP(SUBSTITUTE(SUBSTITUTE(E$1,"standard",""),"|Float","")&amp;"인게임누적곱배수",ChapterTable!$S:$T,2,0)^C617
    +VLOOKUP(SUBSTITUTE(SUBSTITUTE(E$1,"standard",""),"|Float","")&amp;"인게임누적합배수",ChapterTable!$S:$T,2,0)*C617)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VLOOKUP(1,ChapterTable!$1:$1048576,MATCH("최종"&amp;SUBSTITUTE(SUBSTITUTE(F$1,"standard",""),"|Float",""),ChapterTable!$1:$1,0),0)*ChapterTable!$Q$17,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VLOOKUP($A617-ChapterTable!$Q$11,ChapterTable!$1:$1048576,MATCH("최종"&amp;SUBSTITUTE(SUBSTITUTE(F$1,"standard",""),"|Float",""),ChapterTable!$1:$1,0),0)*ChapterTable!$Q$14
    ),
  OFFSET(F617,-$B617+IF($L617,1,0),0)*
    (VLOOKUP(SUBSTITUTE(SUBSTITUTE(F$1,"standard",""),"|Float","")&amp;"인게임누적곱배수",ChapterTable!$S:$T,2,0)^D617
    +VLOOKUP(SUBSTITUTE(SUBSTITUTE(F$1,"standard",""),"|Float","")&amp;"인게임누적합배수",ChapterTable!$S:$T,2,0)*D617)
  )
  )
  )
)</f>
        <v>15569.560546875</v>
      </c>
      <c r="G617" t="s">
        <v>76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9.8000000000000007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IF(OR($L618=TRUE,$A618=0,MOD($A618,ChapterTable!$S$20)&lt;&gt;0),
MAX(0,INT(($B618+ChapterTable!$Q$26+VLOOKUP(SUBSTITUTE(C$1,"성장단계","")&amp;"단계오프셋",ChapterTable!$S:$T,2,0))/ChapterTable!$Q$23)),
MAX(0,INT(($B618+ChapterTable!$S$26+VLOOKUP(SUBSTITUTE(C$1,"성장단계","")&amp;"보스단계오프셋",ChapterTable!$S:$T,2,0))/ChapterTable!$S$23)))</f>
        <v>2</v>
      </c>
      <c r="D618">
        <f>IF(OR($L618=TRUE,$A618=0,MOD($A618,ChapterTable!$S$20)&lt;&gt;0),
MAX(0,INT(($B618+ChapterTable!$Q$26+VLOOKUP(SUBSTITUTE(D$1,"성장단계","")&amp;"단계오프셋",ChapterTable!$S:$T,2,0))/ChapterTable!$Q$23)),
MAX(0,INT(($B618+ChapterTable!$S$26+VLOOKUP(SUBSTITUTE(D$1,"성장단계","")&amp;"보스단계오프셋",ChapterTable!$S:$T,2,0))/ChapterTable!$S$23)))</f>
        <v>1</v>
      </c>
      <c r="E618" s="1">
        <f ca="1">IF(AND($A618=0,$B618=1),
    VLOOKUP(1,ChapterTable!$1:$1048576,MATCH("최종"&amp;SUBSTITUTE(SUBSTITUTE(E$1,"standard",""),"|Float",""),ChapterTable!$1:$1,0),0)*ChapterTable!$Q$17,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VLOOKUP($A618-ChapterTable!$Q$11,ChapterTable!$1:$1048576,MATCH("최종"&amp;SUBSTITUTE(SUBSTITUTE(E$1,"standard",""),"|Float",""),ChapterTable!$1:$1,0),0)*ChapterTable!$Q$14
    ),
  OFFSET(E618,-$B618+IF($L618,1,0),0)*
    (VLOOKUP(SUBSTITUTE(SUBSTITUTE(E$1,"standard",""),"|Float","")&amp;"인게임누적곱배수",ChapterTable!$S:$T,2,0)^C618
    +VLOOKUP(SUBSTITUTE(SUBSTITUTE(E$1,"standard",""),"|Float","")&amp;"인게임누적합배수",ChapterTable!$S:$T,2,0)*C618)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VLOOKUP(1,ChapterTable!$1:$1048576,MATCH("최종"&amp;SUBSTITUTE(SUBSTITUTE(F$1,"standard",""),"|Float",""),ChapterTable!$1:$1,0),0)*ChapterTable!$Q$17,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VLOOKUP($A618-ChapterTable!$Q$11,ChapterTable!$1:$1048576,MATCH("최종"&amp;SUBSTITUTE(SUBSTITUTE(F$1,"standard",""),"|Float",""),ChapterTable!$1:$1,0),0)*ChapterTable!$Q$14
    ),
  OFFSET(F618,-$B618+IF($L618,1,0),0)*
    (VLOOKUP(SUBSTITUTE(SUBSTITUTE(F$1,"standard",""),"|Float","")&amp;"인게임누적곱배수",ChapterTable!$S:$T,2,0)^D618
    +VLOOKUP(SUBSTITUTE(SUBSTITUTE(F$1,"standard",""),"|Float","")&amp;"인게임누적합배수",ChapterTable!$S:$T,2,0)*D618)
  )
  )
  )
)</f>
        <v>15569.560546875</v>
      </c>
      <c r="G618" t="s">
        <v>76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9.8000000000000007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IF(OR($L619=TRUE,$A619=0,MOD($A619,ChapterTable!$S$20)&lt;&gt;0),
MAX(0,INT(($B619+ChapterTable!$Q$26+VLOOKUP(SUBSTITUTE(C$1,"성장단계","")&amp;"단계오프셋",ChapterTable!$S:$T,2,0))/ChapterTable!$Q$23)),
MAX(0,INT(($B619+ChapterTable!$S$26+VLOOKUP(SUBSTITUTE(C$1,"성장단계","")&amp;"보스단계오프셋",ChapterTable!$S:$T,2,0))/ChapterTable!$S$23)))</f>
        <v>2</v>
      </c>
      <c r="D619">
        <f>IF(OR($L619=TRUE,$A619=0,MOD($A619,ChapterTable!$S$20)&lt;&gt;0),
MAX(0,INT(($B619+ChapterTable!$Q$26+VLOOKUP(SUBSTITUTE(D$1,"성장단계","")&amp;"단계오프셋",ChapterTable!$S:$T,2,0))/ChapterTable!$Q$23)),
MAX(0,INT(($B619+ChapterTable!$S$26+VLOOKUP(SUBSTITUTE(D$1,"성장단계","")&amp;"보스단계오프셋",ChapterTable!$S:$T,2,0))/ChapterTable!$S$23)))</f>
        <v>1</v>
      </c>
      <c r="E619" s="1">
        <f ca="1">IF(AND($A619=0,$B619=1),
    VLOOKUP(1,ChapterTable!$1:$1048576,MATCH("최종"&amp;SUBSTITUTE(SUBSTITUTE(E$1,"standard",""),"|Float",""),ChapterTable!$1:$1,0),0)*ChapterTable!$Q$17,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VLOOKUP($A619-ChapterTable!$Q$11,ChapterTable!$1:$1048576,MATCH("최종"&amp;SUBSTITUTE(SUBSTITUTE(E$1,"standard",""),"|Float",""),ChapterTable!$1:$1,0),0)*ChapterTable!$Q$14
    ),
  OFFSET(E619,-$B619+IF($L619,1,0),0)*
    (VLOOKUP(SUBSTITUTE(SUBSTITUTE(E$1,"standard",""),"|Float","")&amp;"인게임누적곱배수",ChapterTable!$S:$T,2,0)^C619
    +VLOOKUP(SUBSTITUTE(SUBSTITUTE(E$1,"standard",""),"|Float","")&amp;"인게임누적합배수",ChapterTable!$S:$T,2,0)*C619)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VLOOKUP(1,ChapterTable!$1:$1048576,MATCH("최종"&amp;SUBSTITUTE(SUBSTITUTE(F$1,"standard",""),"|Float",""),ChapterTable!$1:$1,0),0)*ChapterTable!$Q$17,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VLOOKUP($A619-ChapterTable!$Q$11,ChapterTable!$1:$1048576,MATCH("최종"&amp;SUBSTITUTE(SUBSTITUTE(F$1,"standard",""),"|Float",""),ChapterTable!$1:$1,0),0)*ChapterTable!$Q$14
    ),
  OFFSET(F619,-$B619+IF($L619,1,0),0)*
    (VLOOKUP(SUBSTITUTE(SUBSTITUTE(F$1,"standard",""),"|Float","")&amp;"인게임누적곱배수",ChapterTable!$S:$T,2,0)^D619
    +VLOOKUP(SUBSTITUTE(SUBSTITUTE(F$1,"standard",""),"|Float","")&amp;"인게임누적합배수",ChapterTable!$S:$T,2,0)*D619)
  )
  )
  )
)</f>
        <v>15569.560546875</v>
      </c>
      <c r="G619" t="s">
        <v>76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9.8000000000000007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IF(OR($L620=TRUE,$A620=0,MOD($A620,ChapterTable!$S$20)&lt;&gt;0),
MAX(0,INT(($B620+ChapterTable!$Q$26+VLOOKUP(SUBSTITUTE(C$1,"성장단계","")&amp;"단계오프셋",ChapterTable!$S:$T,2,0))/ChapterTable!$Q$23)),
MAX(0,INT(($B620+ChapterTable!$S$26+VLOOKUP(SUBSTITUTE(C$1,"성장단계","")&amp;"보스단계오프셋",ChapterTable!$S:$T,2,0))/ChapterTable!$S$23)))</f>
        <v>2</v>
      </c>
      <c r="D620">
        <f>IF(OR($L620=TRUE,$A620=0,MOD($A620,ChapterTable!$S$20)&lt;&gt;0),
MAX(0,INT(($B620+ChapterTable!$Q$26+VLOOKUP(SUBSTITUTE(D$1,"성장단계","")&amp;"단계오프셋",ChapterTable!$S:$T,2,0))/ChapterTable!$Q$23)),
MAX(0,INT(($B620+ChapterTable!$S$26+VLOOKUP(SUBSTITUTE(D$1,"성장단계","")&amp;"보스단계오프셋",ChapterTable!$S:$T,2,0))/ChapterTable!$S$23)))</f>
        <v>1</v>
      </c>
      <c r="E620" s="1">
        <f ca="1">IF(AND($A620=0,$B620=1),
    VLOOKUP(1,ChapterTable!$1:$1048576,MATCH("최종"&amp;SUBSTITUTE(SUBSTITUTE(E$1,"standard",""),"|Float",""),ChapterTable!$1:$1,0),0)*ChapterTable!$Q$17,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VLOOKUP($A620-ChapterTable!$Q$11,ChapterTable!$1:$1048576,MATCH("최종"&amp;SUBSTITUTE(SUBSTITUTE(E$1,"standard",""),"|Float",""),ChapterTable!$1:$1,0),0)*ChapterTable!$Q$14
    ),
  OFFSET(E620,-$B620+IF($L620,1,0),0)*
    (VLOOKUP(SUBSTITUTE(SUBSTITUTE(E$1,"standard",""),"|Float","")&amp;"인게임누적곱배수",ChapterTable!$S:$T,2,0)^C620
    +VLOOKUP(SUBSTITUTE(SUBSTITUTE(E$1,"standard",""),"|Float","")&amp;"인게임누적합배수",ChapterTable!$S:$T,2,0)*C620)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VLOOKUP(1,ChapterTable!$1:$1048576,MATCH("최종"&amp;SUBSTITUTE(SUBSTITUTE(F$1,"standard",""),"|Float",""),ChapterTable!$1:$1,0),0)*ChapterTable!$Q$17,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VLOOKUP($A620-ChapterTable!$Q$11,ChapterTable!$1:$1048576,MATCH("최종"&amp;SUBSTITUTE(SUBSTITUTE(F$1,"standard",""),"|Float",""),ChapterTable!$1:$1,0),0)*ChapterTable!$Q$14
    ),
  OFFSET(F620,-$B620+IF($L620,1,0),0)*
    (VLOOKUP(SUBSTITUTE(SUBSTITUTE(F$1,"standard",""),"|Float","")&amp;"인게임누적곱배수",ChapterTable!$S:$T,2,0)^D620
    +VLOOKUP(SUBSTITUTE(SUBSTITUTE(F$1,"standard",""),"|Float","")&amp;"인게임누적합배수",ChapterTable!$S:$T,2,0)*D620)
  )
  )
  )
)</f>
        <v>15569.560546875</v>
      </c>
      <c r="G620" t="s">
        <v>76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9.8000000000000007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IF(OR($L621=TRUE,$A621=0,MOD($A621,ChapterTable!$S$20)&lt;&gt;0),
MAX(0,INT(($B621+ChapterTable!$Q$26+VLOOKUP(SUBSTITUTE(C$1,"성장단계","")&amp;"단계오프셋",ChapterTable!$S:$T,2,0))/ChapterTable!$Q$23)),
MAX(0,INT(($B621+ChapterTable!$S$26+VLOOKUP(SUBSTITUTE(C$1,"성장단계","")&amp;"보스단계오프셋",ChapterTable!$S:$T,2,0))/ChapterTable!$S$23)))</f>
        <v>2</v>
      </c>
      <c r="D621">
        <f>IF(OR($L621=TRUE,$A621=0,MOD($A621,ChapterTable!$S$20)&lt;&gt;0),
MAX(0,INT(($B621+ChapterTable!$Q$26+VLOOKUP(SUBSTITUTE(D$1,"성장단계","")&amp;"단계오프셋",ChapterTable!$S:$T,2,0))/ChapterTable!$Q$23)),
MAX(0,INT(($B621+ChapterTable!$S$26+VLOOKUP(SUBSTITUTE(D$1,"성장단계","")&amp;"보스단계오프셋",ChapterTable!$S:$T,2,0))/ChapterTable!$S$23)))</f>
        <v>1</v>
      </c>
      <c r="E621" s="1">
        <f ca="1">IF(AND($A621=0,$B621=1),
    VLOOKUP(1,ChapterTable!$1:$1048576,MATCH("최종"&amp;SUBSTITUTE(SUBSTITUTE(E$1,"standard",""),"|Float",""),ChapterTable!$1:$1,0),0)*ChapterTable!$Q$17,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VLOOKUP($A621-ChapterTable!$Q$11,ChapterTable!$1:$1048576,MATCH("최종"&amp;SUBSTITUTE(SUBSTITUTE(E$1,"standard",""),"|Float",""),ChapterTable!$1:$1,0),0)*ChapterTable!$Q$14
    ),
  OFFSET(E621,-$B621+IF($L621,1,0),0)*
    (VLOOKUP(SUBSTITUTE(SUBSTITUTE(E$1,"standard",""),"|Float","")&amp;"인게임누적곱배수",ChapterTable!$S:$T,2,0)^C621
    +VLOOKUP(SUBSTITUTE(SUBSTITUTE(E$1,"standard",""),"|Float","")&amp;"인게임누적합배수",ChapterTable!$S:$T,2,0)*C621)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VLOOKUP(1,ChapterTable!$1:$1048576,MATCH("최종"&amp;SUBSTITUTE(SUBSTITUTE(F$1,"standard",""),"|Float",""),ChapterTable!$1:$1,0),0)*ChapterTable!$Q$17,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VLOOKUP($A621-ChapterTable!$Q$11,ChapterTable!$1:$1048576,MATCH("최종"&amp;SUBSTITUTE(SUBSTITUTE(F$1,"standard",""),"|Float",""),ChapterTable!$1:$1,0),0)*ChapterTable!$Q$14
    ),
  OFFSET(F621,-$B621+IF($L621,1,0),0)*
    (VLOOKUP(SUBSTITUTE(SUBSTITUTE(F$1,"standard",""),"|Float","")&amp;"인게임누적곱배수",ChapterTable!$S:$T,2,0)^D621
    +VLOOKUP(SUBSTITUTE(SUBSTITUTE(F$1,"standard",""),"|Float","")&amp;"인게임누적합배수",ChapterTable!$S:$T,2,0)*D621)
  )
  )
  )
)</f>
        <v>15569.560546875</v>
      </c>
      <c r="G621" t="s">
        <v>76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9.8000000000000007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IF(OR($L622=TRUE,$A622=0,MOD($A622,ChapterTable!$S$20)&lt;&gt;0),
MAX(0,INT(($B622+ChapterTable!$Q$26+VLOOKUP(SUBSTITUTE(C$1,"성장단계","")&amp;"단계오프셋",ChapterTable!$S:$T,2,0))/ChapterTable!$Q$23)),
MAX(0,INT(($B622+ChapterTable!$S$26+VLOOKUP(SUBSTITUTE(C$1,"성장단계","")&amp;"보스단계오프셋",ChapterTable!$S:$T,2,0))/ChapterTable!$S$23)))</f>
        <v>2</v>
      </c>
      <c r="D622">
        <f>IF(OR($L622=TRUE,$A622=0,MOD($A622,ChapterTable!$S$20)&lt;&gt;0),
MAX(0,INT(($B622+ChapterTable!$Q$26+VLOOKUP(SUBSTITUTE(D$1,"성장단계","")&amp;"단계오프셋",ChapterTable!$S:$T,2,0))/ChapterTable!$Q$23)),
MAX(0,INT(($B622+ChapterTable!$S$26+VLOOKUP(SUBSTITUTE(D$1,"성장단계","")&amp;"보스단계오프셋",ChapterTable!$S:$T,2,0))/ChapterTable!$S$23)))</f>
        <v>2</v>
      </c>
      <c r="E622" s="1">
        <f ca="1">IF(AND($A622=0,$B622=1),
    VLOOKUP(1,ChapterTable!$1:$1048576,MATCH("최종"&amp;SUBSTITUTE(SUBSTITUTE(E$1,"standard",""),"|Float",""),ChapterTable!$1:$1,0),0)*ChapterTable!$Q$17,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VLOOKUP($A622-ChapterTable!$Q$11,ChapterTable!$1:$1048576,MATCH("최종"&amp;SUBSTITUTE(SUBSTITUTE(E$1,"standard",""),"|Float",""),ChapterTable!$1:$1,0),0)*ChapterTable!$Q$14
    ),
  OFFSET(E622,-$B622+IF($L622,1,0),0)*
    (VLOOKUP(SUBSTITUTE(SUBSTITUTE(E$1,"standard",""),"|Float","")&amp;"인게임누적곱배수",ChapterTable!$S:$T,2,0)^C622
    +VLOOKUP(SUBSTITUTE(SUBSTITUTE(E$1,"standard",""),"|Float","")&amp;"인게임누적합배수",ChapterTable!$S:$T,2,0)*C622)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VLOOKUP(1,ChapterTable!$1:$1048576,MATCH("최종"&amp;SUBSTITUTE(SUBSTITUTE(F$1,"standard",""),"|Float",""),ChapterTable!$1:$1,0),0)*ChapterTable!$Q$17,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VLOOKUP($A622-ChapterTable!$Q$11,ChapterTable!$1:$1048576,MATCH("최종"&amp;SUBSTITUTE(SUBSTITUTE(F$1,"standard",""),"|Float",""),ChapterTable!$1:$1,0),0)*ChapterTable!$Q$14
    ),
  OFFSET(F622,-$B622+IF($L622,1,0),0)*
    (VLOOKUP(SUBSTITUTE(SUBSTITUTE(F$1,"standard",""),"|Float","")&amp;"인게임누적곱배수",ChapterTable!$S:$T,2,0)^D622
    +VLOOKUP(SUBSTITUTE(SUBSTITUTE(F$1,"standard",""),"|Float","")&amp;"인게임누적합배수",ChapterTable!$S:$T,2,0)*D622)
  )
  )
  )
)</f>
        <v>18164.4873046875</v>
      </c>
      <c r="G622" t="s">
        <v>76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9.8000000000000007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IF(OR($L623=TRUE,$A623=0,MOD($A623,ChapterTable!$S$20)&lt;&gt;0),
MAX(0,INT(($B623+ChapterTable!$Q$26+VLOOKUP(SUBSTITUTE(C$1,"성장단계","")&amp;"단계오프셋",ChapterTable!$S:$T,2,0))/ChapterTable!$Q$23)),
MAX(0,INT(($B623+ChapterTable!$S$26+VLOOKUP(SUBSTITUTE(C$1,"성장단계","")&amp;"보스단계오프셋",ChapterTable!$S:$T,2,0))/ChapterTable!$S$23)))</f>
        <v>2</v>
      </c>
      <c r="D623">
        <f>IF(OR($L623=TRUE,$A623=0,MOD($A623,ChapterTable!$S$20)&lt;&gt;0),
MAX(0,INT(($B623+ChapterTable!$Q$26+VLOOKUP(SUBSTITUTE(D$1,"성장단계","")&amp;"단계오프셋",ChapterTable!$S:$T,2,0))/ChapterTable!$Q$23)),
MAX(0,INT(($B623+ChapterTable!$S$26+VLOOKUP(SUBSTITUTE(D$1,"성장단계","")&amp;"보스단계오프셋",ChapterTable!$S:$T,2,0))/ChapterTable!$S$23)))</f>
        <v>2</v>
      </c>
      <c r="E623" s="1">
        <f ca="1">IF(AND($A623=0,$B623=1),
    VLOOKUP(1,ChapterTable!$1:$1048576,MATCH("최종"&amp;SUBSTITUTE(SUBSTITUTE(E$1,"standard",""),"|Float",""),ChapterTable!$1:$1,0),0)*ChapterTable!$Q$17,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VLOOKUP($A623-ChapterTable!$Q$11,ChapterTable!$1:$1048576,MATCH("최종"&amp;SUBSTITUTE(SUBSTITUTE(E$1,"standard",""),"|Float",""),ChapterTable!$1:$1,0),0)*ChapterTable!$Q$14
    ),
  OFFSET(E623,-$B623+IF($L623,1,0),0)*
    (VLOOKUP(SUBSTITUTE(SUBSTITUTE(E$1,"standard",""),"|Float","")&amp;"인게임누적곱배수",ChapterTable!$S:$T,2,0)^C623
    +VLOOKUP(SUBSTITUTE(SUBSTITUTE(E$1,"standard",""),"|Float","")&amp;"인게임누적합배수",ChapterTable!$S:$T,2,0)*C623)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VLOOKUP(1,ChapterTable!$1:$1048576,MATCH("최종"&amp;SUBSTITUTE(SUBSTITUTE(F$1,"standard",""),"|Float",""),ChapterTable!$1:$1,0),0)*ChapterTable!$Q$17,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VLOOKUP($A623-ChapterTable!$Q$11,ChapterTable!$1:$1048576,MATCH("최종"&amp;SUBSTITUTE(SUBSTITUTE(F$1,"standard",""),"|Float",""),ChapterTable!$1:$1,0),0)*ChapterTable!$Q$14
    ),
  OFFSET(F623,-$B623+IF($L623,1,0),0)*
    (VLOOKUP(SUBSTITUTE(SUBSTITUTE(F$1,"standard",""),"|Float","")&amp;"인게임누적곱배수",ChapterTable!$S:$T,2,0)^D623
    +VLOOKUP(SUBSTITUTE(SUBSTITUTE(F$1,"standard",""),"|Float","")&amp;"인게임누적합배수",ChapterTable!$S:$T,2,0)*D623)
  )
  )
  )
)</f>
        <v>18164.4873046875</v>
      </c>
      <c r="G623" t="s">
        <v>76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9.8000000000000007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IF(OR($L624=TRUE,$A624=0,MOD($A624,ChapterTable!$S$20)&lt;&gt;0),
MAX(0,INT(($B624+ChapterTable!$Q$26+VLOOKUP(SUBSTITUTE(C$1,"성장단계","")&amp;"단계오프셋",ChapterTable!$S:$T,2,0))/ChapterTable!$Q$23)),
MAX(0,INT(($B624+ChapterTable!$S$26+VLOOKUP(SUBSTITUTE(C$1,"성장단계","")&amp;"보스단계오프셋",ChapterTable!$S:$T,2,0))/ChapterTable!$S$23)))</f>
        <v>2</v>
      </c>
      <c r="D624">
        <f>IF(OR($L624=TRUE,$A624=0,MOD($A624,ChapterTable!$S$20)&lt;&gt;0),
MAX(0,INT(($B624+ChapterTable!$Q$26+VLOOKUP(SUBSTITUTE(D$1,"성장단계","")&amp;"단계오프셋",ChapterTable!$S:$T,2,0))/ChapterTable!$Q$23)),
MAX(0,INT(($B624+ChapterTable!$S$26+VLOOKUP(SUBSTITUTE(D$1,"성장단계","")&amp;"보스단계오프셋",ChapterTable!$S:$T,2,0))/ChapterTable!$S$23)))</f>
        <v>2</v>
      </c>
      <c r="E624" s="1">
        <f ca="1">IF(AND($A624=0,$B624=1),
    VLOOKUP(1,ChapterTable!$1:$1048576,MATCH("최종"&amp;SUBSTITUTE(SUBSTITUTE(E$1,"standard",""),"|Float",""),ChapterTable!$1:$1,0),0)*ChapterTable!$Q$17,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VLOOKUP($A624-ChapterTable!$Q$11,ChapterTable!$1:$1048576,MATCH("최종"&amp;SUBSTITUTE(SUBSTITUTE(E$1,"standard",""),"|Float",""),ChapterTable!$1:$1,0),0)*ChapterTable!$Q$14
    ),
  OFFSET(E624,-$B624+IF($L624,1,0),0)*
    (VLOOKUP(SUBSTITUTE(SUBSTITUTE(E$1,"standard",""),"|Float","")&amp;"인게임누적곱배수",ChapterTable!$S:$T,2,0)^C624
    +VLOOKUP(SUBSTITUTE(SUBSTITUTE(E$1,"standard",""),"|Float","")&amp;"인게임누적합배수",ChapterTable!$S:$T,2,0)*C624)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VLOOKUP(1,ChapterTable!$1:$1048576,MATCH("최종"&amp;SUBSTITUTE(SUBSTITUTE(F$1,"standard",""),"|Float",""),ChapterTable!$1:$1,0),0)*ChapterTable!$Q$17,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VLOOKUP($A624-ChapterTable!$Q$11,ChapterTable!$1:$1048576,MATCH("최종"&amp;SUBSTITUTE(SUBSTITUTE(F$1,"standard",""),"|Float",""),ChapterTable!$1:$1,0),0)*ChapterTable!$Q$14
    ),
  OFFSET(F624,-$B624+IF($L624,1,0),0)*
    (VLOOKUP(SUBSTITUTE(SUBSTITUTE(F$1,"standard",""),"|Float","")&amp;"인게임누적곱배수",ChapterTable!$S:$T,2,0)^D624
    +VLOOKUP(SUBSTITUTE(SUBSTITUTE(F$1,"standard",""),"|Float","")&amp;"인게임누적합배수",ChapterTable!$S:$T,2,0)*D624)
  )
  )
  )
)</f>
        <v>18164.4873046875</v>
      </c>
      <c r="G624" t="s">
        <v>76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9.8000000000000007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IF(OR($L625=TRUE,$A625=0,MOD($A625,ChapterTable!$S$20)&lt;&gt;0),
MAX(0,INT(($B625+ChapterTable!$Q$26+VLOOKUP(SUBSTITUTE(C$1,"성장단계","")&amp;"단계오프셋",ChapterTable!$S:$T,2,0))/ChapterTable!$Q$23)),
MAX(0,INT(($B625+ChapterTable!$S$26+VLOOKUP(SUBSTITUTE(C$1,"성장단계","")&amp;"보스단계오프셋",ChapterTable!$S:$T,2,0))/ChapterTable!$S$23)))</f>
        <v>2</v>
      </c>
      <c r="D625">
        <f>IF(OR($L625=TRUE,$A625=0,MOD($A625,ChapterTable!$S$20)&lt;&gt;0),
MAX(0,INT(($B625+ChapterTable!$Q$26+VLOOKUP(SUBSTITUTE(D$1,"성장단계","")&amp;"단계오프셋",ChapterTable!$S:$T,2,0))/ChapterTable!$Q$23)),
MAX(0,INT(($B625+ChapterTable!$S$26+VLOOKUP(SUBSTITUTE(D$1,"성장단계","")&amp;"보스단계오프셋",ChapterTable!$S:$T,2,0))/ChapterTable!$S$23)))</f>
        <v>2</v>
      </c>
      <c r="E625" s="1">
        <f ca="1">IF(AND($A625=0,$B625=1),
    VLOOKUP(1,ChapterTable!$1:$1048576,MATCH("최종"&amp;SUBSTITUTE(SUBSTITUTE(E$1,"standard",""),"|Float",""),ChapterTable!$1:$1,0),0)*ChapterTable!$Q$17,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VLOOKUP($A625-ChapterTable!$Q$11,ChapterTable!$1:$1048576,MATCH("최종"&amp;SUBSTITUTE(SUBSTITUTE(E$1,"standard",""),"|Float",""),ChapterTable!$1:$1,0),0)*ChapterTable!$Q$14
    ),
  OFFSET(E625,-$B625+IF($L625,1,0),0)*
    (VLOOKUP(SUBSTITUTE(SUBSTITUTE(E$1,"standard",""),"|Float","")&amp;"인게임누적곱배수",ChapterTable!$S:$T,2,0)^C625
    +VLOOKUP(SUBSTITUTE(SUBSTITUTE(E$1,"standard",""),"|Float","")&amp;"인게임누적합배수",ChapterTable!$S:$T,2,0)*C625)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VLOOKUP(1,ChapterTable!$1:$1048576,MATCH("최종"&amp;SUBSTITUTE(SUBSTITUTE(F$1,"standard",""),"|Float",""),ChapterTable!$1:$1,0),0)*ChapterTable!$Q$17,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VLOOKUP($A625-ChapterTable!$Q$11,ChapterTable!$1:$1048576,MATCH("최종"&amp;SUBSTITUTE(SUBSTITUTE(F$1,"standard",""),"|Float",""),ChapterTable!$1:$1,0),0)*ChapterTable!$Q$14
    ),
  OFFSET(F625,-$B625+IF($L625,1,0),0)*
    (VLOOKUP(SUBSTITUTE(SUBSTITUTE(F$1,"standard",""),"|Float","")&amp;"인게임누적곱배수",ChapterTable!$S:$T,2,0)^D625
    +VLOOKUP(SUBSTITUTE(SUBSTITUTE(F$1,"standard",""),"|Float","")&amp;"인게임누적합배수",ChapterTable!$S:$T,2,0)*D625)
  )
  )
  )
)</f>
        <v>18164.4873046875</v>
      </c>
      <c r="G625" t="s">
        <v>76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9.8000000000000007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IF(OR($L626=TRUE,$A626=0,MOD($A626,ChapterTable!$S$20)&lt;&gt;0),
MAX(0,INT(($B626+ChapterTable!$Q$26+VLOOKUP(SUBSTITUTE(C$1,"성장단계","")&amp;"단계오프셋",ChapterTable!$S:$T,2,0))/ChapterTable!$Q$23)),
MAX(0,INT(($B626+ChapterTable!$S$26+VLOOKUP(SUBSTITUTE(C$1,"성장단계","")&amp;"보스단계오프셋",ChapterTable!$S:$T,2,0))/ChapterTable!$S$23)))</f>
        <v>2</v>
      </c>
      <c r="D626">
        <f>IF(OR($L626=TRUE,$A626=0,MOD($A626,ChapterTable!$S$20)&lt;&gt;0),
MAX(0,INT(($B626+ChapterTable!$Q$26+VLOOKUP(SUBSTITUTE(D$1,"성장단계","")&amp;"단계오프셋",ChapterTable!$S:$T,2,0))/ChapterTable!$Q$23)),
MAX(0,INT(($B626+ChapterTable!$S$26+VLOOKUP(SUBSTITUTE(D$1,"성장단계","")&amp;"보스단계오프셋",ChapterTable!$S:$T,2,0))/ChapterTable!$S$23)))</f>
        <v>2</v>
      </c>
      <c r="E626" s="1">
        <f ca="1">IF(AND($A626=0,$B626=1),
    VLOOKUP(1,ChapterTable!$1:$1048576,MATCH("최종"&amp;SUBSTITUTE(SUBSTITUTE(E$1,"standard",""),"|Float",""),ChapterTable!$1:$1,0),0)*ChapterTable!$Q$17,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VLOOKUP($A626-ChapterTable!$Q$11,ChapterTable!$1:$1048576,MATCH("최종"&amp;SUBSTITUTE(SUBSTITUTE(E$1,"standard",""),"|Float",""),ChapterTable!$1:$1,0),0)*ChapterTable!$Q$14
    ),
  OFFSET(E626,-$B626+IF($L626,1,0),0)*
    (VLOOKUP(SUBSTITUTE(SUBSTITUTE(E$1,"standard",""),"|Float","")&amp;"인게임누적곱배수",ChapterTable!$S:$T,2,0)^C626
    +VLOOKUP(SUBSTITUTE(SUBSTITUTE(E$1,"standard",""),"|Float","")&amp;"인게임누적합배수",ChapterTable!$S:$T,2,0)*C626)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VLOOKUP(1,ChapterTable!$1:$1048576,MATCH("최종"&amp;SUBSTITUTE(SUBSTITUTE(F$1,"standard",""),"|Float",""),ChapterTable!$1:$1,0),0)*ChapterTable!$Q$17,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VLOOKUP($A626-ChapterTable!$Q$11,ChapterTable!$1:$1048576,MATCH("최종"&amp;SUBSTITUTE(SUBSTITUTE(F$1,"standard",""),"|Float",""),ChapterTable!$1:$1,0),0)*ChapterTable!$Q$14
    ),
  OFFSET(F626,-$B626+IF($L626,1,0),0)*
    (VLOOKUP(SUBSTITUTE(SUBSTITUTE(F$1,"standard",""),"|Float","")&amp;"인게임누적곱배수",ChapterTable!$S:$T,2,0)^D626
    +VLOOKUP(SUBSTITUTE(SUBSTITUTE(F$1,"standard",""),"|Float","")&amp;"인게임누적합배수",ChapterTable!$S:$T,2,0)*D626)
  )
  )
  )
)</f>
        <v>18164.4873046875</v>
      </c>
      <c r="G626" t="s">
        <v>76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9.8000000000000007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IF(OR($L627=TRUE,$A627=0,MOD($A627,ChapterTable!$S$20)&lt;&gt;0),
MAX(0,INT(($B627+ChapterTable!$Q$26+VLOOKUP(SUBSTITUTE(C$1,"성장단계","")&amp;"단계오프셋",ChapterTable!$S:$T,2,0))/ChapterTable!$Q$23)),
MAX(0,INT(($B627+ChapterTable!$S$26+VLOOKUP(SUBSTITUTE(C$1,"성장단계","")&amp;"보스단계오프셋",ChapterTable!$S:$T,2,0))/ChapterTable!$S$23)))</f>
        <v>3</v>
      </c>
      <c r="D627">
        <f>IF(OR($L627=TRUE,$A627=0,MOD($A627,ChapterTable!$S$20)&lt;&gt;0),
MAX(0,INT(($B627+ChapterTable!$Q$26+VLOOKUP(SUBSTITUTE(D$1,"성장단계","")&amp;"단계오프셋",ChapterTable!$S:$T,2,0))/ChapterTable!$Q$23)),
MAX(0,INT(($B627+ChapterTable!$S$26+VLOOKUP(SUBSTITUTE(D$1,"성장단계","")&amp;"보스단계오프셋",ChapterTable!$S:$T,2,0))/ChapterTable!$S$23)))</f>
        <v>2</v>
      </c>
      <c r="E627" s="1">
        <f ca="1">IF(AND($A627=0,$B627=1),
    VLOOKUP(1,ChapterTable!$1:$1048576,MATCH("최종"&amp;SUBSTITUTE(SUBSTITUTE(E$1,"standard",""),"|Float",""),ChapterTable!$1:$1,0),0)*ChapterTable!$Q$17,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VLOOKUP($A627-ChapterTable!$Q$11,ChapterTable!$1:$1048576,MATCH("최종"&amp;SUBSTITUTE(SUBSTITUTE(E$1,"standard",""),"|Float",""),ChapterTable!$1:$1,0),0)*ChapterTable!$Q$14
    ),
  OFFSET(E627,-$B627+IF($L627,1,0),0)*
    (VLOOKUP(SUBSTITUTE(SUBSTITUTE(E$1,"standard",""),"|Float","")&amp;"인게임누적곱배수",ChapterTable!$S:$T,2,0)^C627
    +VLOOKUP(SUBSTITUTE(SUBSTITUTE(E$1,"standard",""),"|Float","")&amp;"인게임누적합배수",ChapterTable!$S:$T,2,0)*C627)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VLOOKUP(1,ChapterTable!$1:$1048576,MATCH("최종"&amp;SUBSTITUTE(SUBSTITUTE(F$1,"standard",""),"|Float",""),ChapterTable!$1:$1,0),0)*ChapterTable!$Q$17,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VLOOKUP($A627-ChapterTable!$Q$11,ChapterTable!$1:$1048576,MATCH("최종"&amp;SUBSTITUTE(SUBSTITUTE(F$1,"standard",""),"|Float",""),ChapterTable!$1:$1,0),0)*ChapterTable!$Q$14
    ),
  OFFSET(F627,-$B627+IF($L627,1,0),0)*
    (VLOOKUP(SUBSTITUTE(SUBSTITUTE(F$1,"standard",""),"|Float","")&amp;"인게임누적곱배수",ChapterTable!$S:$T,2,0)^D627
    +VLOOKUP(SUBSTITUTE(SUBSTITUTE(F$1,"standard",""),"|Float","")&amp;"인게임누적합배수",ChapterTable!$S:$T,2,0)*D627)
  )
  )
  )
)</f>
        <v>18164.4873046875</v>
      </c>
      <c r="G627" t="s">
        <v>76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9.8000000000000007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IF(OR($L628=TRUE,$A628=0,MOD($A628,ChapterTable!$S$20)&lt;&gt;0),
MAX(0,INT(($B628+ChapterTable!$Q$26+VLOOKUP(SUBSTITUTE(C$1,"성장단계","")&amp;"단계오프셋",ChapterTable!$S:$T,2,0))/ChapterTable!$Q$23)),
MAX(0,INT(($B628+ChapterTable!$S$26+VLOOKUP(SUBSTITUTE(C$1,"성장단계","")&amp;"보스단계오프셋",ChapterTable!$S:$T,2,0))/ChapterTable!$S$23)))</f>
        <v>3</v>
      </c>
      <c r="D628">
        <f>IF(OR($L628=TRUE,$A628=0,MOD($A628,ChapterTable!$S$20)&lt;&gt;0),
MAX(0,INT(($B628+ChapterTable!$Q$26+VLOOKUP(SUBSTITUTE(D$1,"성장단계","")&amp;"단계오프셋",ChapterTable!$S:$T,2,0))/ChapterTable!$Q$23)),
MAX(0,INT(($B628+ChapterTable!$S$26+VLOOKUP(SUBSTITUTE(D$1,"성장단계","")&amp;"보스단계오프셋",ChapterTable!$S:$T,2,0))/ChapterTable!$S$23)))</f>
        <v>2</v>
      </c>
      <c r="E628" s="1">
        <f ca="1">IF(AND($A628=0,$B628=1),
    VLOOKUP(1,ChapterTable!$1:$1048576,MATCH("최종"&amp;SUBSTITUTE(SUBSTITUTE(E$1,"standard",""),"|Float",""),ChapterTable!$1:$1,0),0)*ChapterTable!$Q$17,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VLOOKUP($A628-ChapterTable!$Q$11,ChapterTable!$1:$1048576,MATCH("최종"&amp;SUBSTITUTE(SUBSTITUTE(E$1,"standard",""),"|Float",""),ChapterTable!$1:$1,0),0)*ChapterTable!$Q$14
    ),
  OFFSET(E628,-$B628+IF($L628,1,0),0)*
    (VLOOKUP(SUBSTITUTE(SUBSTITUTE(E$1,"standard",""),"|Float","")&amp;"인게임누적곱배수",ChapterTable!$S:$T,2,0)^C628
    +VLOOKUP(SUBSTITUTE(SUBSTITUTE(E$1,"standard",""),"|Float","")&amp;"인게임누적합배수",ChapterTable!$S:$T,2,0)*C628)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VLOOKUP(1,ChapterTable!$1:$1048576,MATCH("최종"&amp;SUBSTITUTE(SUBSTITUTE(F$1,"standard",""),"|Float",""),ChapterTable!$1:$1,0),0)*ChapterTable!$Q$17,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VLOOKUP($A628-ChapterTable!$Q$11,ChapterTable!$1:$1048576,MATCH("최종"&amp;SUBSTITUTE(SUBSTITUTE(F$1,"standard",""),"|Float",""),ChapterTable!$1:$1,0),0)*ChapterTable!$Q$14
    ),
  OFFSET(F628,-$B628+IF($L628,1,0),0)*
    (VLOOKUP(SUBSTITUTE(SUBSTITUTE(F$1,"standard",""),"|Float","")&amp;"인게임누적곱배수",ChapterTable!$S:$T,2,0)^D628
    +VLOOKUP(SUBSTITUTE(SUBSTITUTE(F$1,"standard",""),"|Float","")&amp;"인게임누적합배수",ChapterTable!$S:$T,2,0)*D628)
  )
  )
  )
)</f>
        <v>18164.4873046875</v>
      </c>
      <c r="G628" t="s">
        <v>76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9.8000000000000007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IF(OR($L629=TRUE,$A629=0,MOD($A629,ChapterTable!$S$20)&lt;&gt;0),
MAX(0,INT(($B629+ChapterTable!$Q$26+VLOOKUP(SUBSTITUTE(C$1,"성장단계","")&amp;"단계오프셋",ChapterTable!$S:$T,2,0))/ChapterTable!$Q$23)),
MAX(0,INT(($B629+ChapterTable!$S$26+VLOOKUP(SUBSTITUTE(C$1,"성장단계","")&amp;"보스단계오프셋",ChapterTable!$S:$T,2,0))/ChapterTable!$S$23)))</f>
        <v>3</v>
      </c>
      <c r="D629">
        <f>IF(OR($L629=TRUE,$A629=0,MOD($A629,ChapterTable!$S$20)&lt;&gt;0),
MAX(0,INT(($B629+ChapterTable!$Q$26+VLOOKUP(SUBSTITUTE(D$1,"성장단계","")&amp;"단계오프셋",ChapterTable!$S:$T,2,0))/ChapterTable!$Q$23)),
MAX(0,INT(($B629+ChapterTable!$S$26+VLOOKUP(SUBSTITUTE(D$1,"성장단계","")&amp;"보스단계오프셋",ChapterTable!$S:$T,2,0))/ChapterTable!$S$23)))</f>
        <v>2</v>
      </c>
      <c r="E629" s="1">
        <f ca="1">IF(AND($A629=0,$B629=1),
    VLOOKUP(1,ChapterTable!$1:$1048576,MATCH("최종"&amp;SUBSTITUTE(SUBSTITUTE(E$1,"standard",""),"|Float",""),ChapterTable!$1:$1,0),0)*ChapterTable!$Q$17,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VLOOKUP($A629-ChapterTable!$Q$11,ChapterTable!$1:$1048576,MATCH("최종"&amp;SUBSTITUTE(SUBSTITUTE(E$1,"standard",""),"|Float",""),ChapterTable!$1:$1,0),0)*ChapterTable!$Q$14
    ),
  OFFSET(E629,-$B629+IF($L629,1,0),0)*
    (VLOOKUP(SUBSTITUTE(SUBSTITUTE(E$1,"standard",""),"|Float","")&amp;"인게임누적곱배수",ChapterTable!$S:$T,2,0)^C629
    +VLOOKUP(SUBSTITUTE(SUBSTITUTE(E$1,"standard",""),"|Float","")&amp;"인게임누적합배수",ChapterTable!$S:$T,2,0)*C629)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VLOOKUP(1,ChapterTable!$1:$1048576,MATCH("최종"&amp;SUBSTITUTE(SUBSTITUTE(F$1,"standard",""),"|Float",""),ChapterTable!$1:$1,0),0)*ChapterTable!$Q$17,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VLOOKUP($A629-ChapterTable!$Q$11,ChapterTable!$1:$1048576,MATCH("최종"&amp;SUBSTITUTE(SUBSTITUTE(F$1,"standard",""),"|Float",""),ChapterTable!$1:$1,0),0)*ChapterTable!$Q$14
    ),
  OFFSET(F629,-$B629+IF($L629,1,0),0)*
    (VLOOKUP(SUBSTITUTE(SUBSTITUTE(F$1,"standard",""),"|Float","")&amp;"인게임누적곱배수",ChapterTable!$S:$T,2,0)^D629
    +VLOOKUP(SUBSTITUTE(SUBSTITUTE(F$1,"standard",""),"|Float","")&amp;"인게임누적합배수",ChapterTable!$S:$T,2,0)*D629)
  )
  )
  )
)</f>
        <v>18164.4873046875</v>
      </c>
      <c r="G629" t="s">
        <v>76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9.8000000000000007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IF(OR($L630=TRUE,$A630=0,MOD($A630,ChapterTable!$S$20)&lt;&gt;0),
MAX(0,INT(($B630+ChapterTable!$Q$26+VLOOKUP(SUBSTITUTE(C$1,"성장단계","")&amp;"단계오프셋",ChapterTable!$S:$T,2,0))/ChapterTable!$Q$23)),
MAX(0,INT(($B630+ChapterTable!$S$26+VLOOKUP(SUBSTITUTE(C$1,"성장단계","")&amp;"보스단계오프셋",ChapterTable!$S:$T,2,0))/ChapterTable!$S$23)))</f>
        <v>3</v>
      </c>
      <c r="D630">
        <f>IF(OR($L630=TRUE,$A630=0,MOD($A630,ChapterTable!$S$20)&lt;&gt;0),
MAX(0,INT(($B630+ChapterTable!$Q$26+VLOOKUP(SUBSTITUTE(D$1,"성장단계","")&amp;"단계오프셋",ChapterTable!$S:$T,2,0))/ChapterTable!$Q$23)),
MAX(0,INT(($B630+ChapterTable!$S$26+VLOOKUP(SUBSTITUTE(D$1,"성장단계","")&amp;"보스단계오프셋",ChapterTable!$S:$T,2,0))/ChapterTable!$S$23)))</f>
        <v>2</v>
      </c>
      <c r="E630" s="1">
        <f ca="1">IF(AND($A630=0,$B630=1),
    VLOOKUP(1,ChapterTable!$1:$1048576,MATCH("최종"&amp;SUBSTITUTE(SUBSTITUTE(E$1,"standard",""),"|Float",""),ChapterTable!$1:$1,0),0)*ChapterTable!$Q$17,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VLOOKUP($A630-ChapterTable!$Q$11,ChapterTable!$1:$1048576,MATCH("최종"&amp;SUBSTITUTE(SUBSTITUTE(E$1,"standard",""),"|Float",""),ChapterTable!$1:$1,0),0)*ChapterTable!$Q$14
    ),
  OFFSET(E630,-$B630+IF($L630,1,0),0)*
    (VLOOKUP(SUBSTITUTE(SUBSTITUTE(E$1,"standard",""),"|Float","")&amp;"인게임누적곱배수",ChapterTable!$S:$T,2,0)^C630
    +VLOOKUP(SUBSTITUTE(SUBSTITUTE(E$1,"standard",""),"|Float","")&amp;"인게임누적합배수",ChapterTable!$S:$T,2,0)*C630)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VLOOKUP(1,ChapterTable!$1:$1048576,MATCH("최종"&amp;SUBSTITUTE(SUBSTITUTE(F$1,"standard",""),"|Float",""),ChapterTable!$1:$1,0),0)*ChapterTable!$Q$17,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VLOOKUP($A630-ChapterTable!$Q$11,ChapterTable!$1:$1048576,MATCH("최종"&amp;SUBSTITUTE(SUBSTITUTE(F$1,"standard",""),"|Float",""),ChapterTable!$1:$1,0),0)*ChapterTable!$Q$14
    ),
  OFFSET(F630,-$B630+IF($L630,1,0),0)*
    (VLOOKUP(SUBSTITUTE(SUBSTITUTE(F$1,"standard",""),"|Float","")&amp;"인게임누적곱배수",ChapterTable!$S:$T,2,0)^D630
    +VLOOKUP(SUBSTITUTE(SUBSTITUTE(F$1,"standard",""),"|Float","")&amp;"인게임누적합배수",ChapterTable!$S:$T,2,0)*D630)
  )
  )
  )
)</f>
        <v>18164.4873046875</v>
      </c>
      <c r="G630" t="s">
        <v>76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9.8000000000000007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IF(OR($L631=TRUE,$A631=0,MOD($A631,ChapterTable!$S$20)&lt;&gt;0),
MAX(0,INT(($B631+ChapterTable!$Q$26+VLOOKUP(SUBSTITUTE(C$1,"성장단계","")&amp;"단계오프셋",ChapterTable!$S:$T,2,0))/ChapterTable!$Q$23)),
MAX(0,INT(($B631+ChapterTable!$S$26+VLOOKUP(SUBSTITUTE(C$1,"성장단계","")&amp;"보스단계오프셋",ChapterTable!$S:$T,2,0))/ChapterTable!$S$23)))</f>
        <v>3</v>
      </c>
      <c r="D631">
        <f>IF(OR($L631=TRUE,$A631=0,MOD($A631,ChapterTable!$S$20)&lt;&gt;0),
MAX(0,INT(($B631+ChapterTable!$Q$26+VLOOKUP(SUBSTITUTE(D$1,"성장단계","")&amp;"단계오프셋",ChapterTable!$S:$T,2,0))/ChapterTable!$Q$23)),
MAX(0,INT(($B631+ChapterTable!$S$26+VLOOKUP(SUBSTITUTE(D$1,"성장단계","")&amp;"보스단계오프셋",ChapterTable!$S:$T,2,0))/ChapterTable!$S$23)))</f>
        <v>2</v>
      </c>
      <c r="E631" s="1">
        <f ca="1">IF(AND($A631=0,$B631=1),
    VLOOKUP(1,ChapterTable!$1:$1048576,MATCH("최종"&amp;SUBSTITUTE(SUBSTITUTE(E$1,"standard",""),"|Float",""),ChapterTable!$1:$1,0),0)*ChapterTable!$Q$17,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VLOOKUP($A631-ChapterTable!$Q$11,ChapterTable!$1:$1048576,MATCH("최종"&amp;SUBSTITUTE(SUBSTITUTE(E$1,"standard",""),"|Float",""),ChapterTable!$1:$1,0),0)*ChapterTable!$Q$14
    ),
  OFFSET(E631,-$B631+IF($L631,1,0),0)*
    (VLOOKUP(SUBSTITUTE(SUBSTITUTE(E$1,"standard",""),"|Float","")&amp;"인게임누적곱배수",ChapterTable!$S:$T,2,0)^C631
    +VLOOKUP(SUBSTITUTE(SUBSTITUTE(E$1,"standard",""),"|Float","")&amp;"인게임누적합배수",ChapterTable!$S:$T,2,0)*C631)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VLOOKUP(1,ChapterTable!$1:$1048576,MATCH("최종"&amp;SUBSTITUTE(SUBSTITUTE(F$1,"standard",""),"|Float",""),ChapterTable!$1:$1,0),0)*ChapterTable!$Q$17,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VLOOKUP($A631-ChapterTable!$Q$11,ChapterTable!$1:$1048576,MATCH("최종"&amp;SUBSTITUTE(SUBSTITUTE(F$1,"standard",""),"|Float",""),ChapterTable!$1:$1,0),0)*ChapterTable!$Q$14
    ),
  OFFSET(F631,-$B631+IF($L631,1,0),0)*
    (VLOOKUP(SUBSTITUTE(SUBSTITUTE(F$1,"standard",""),"|Float","")&amp;"인게임누적곱배수",ChapterTable!$S:$T,2,0)^D631
    +VLOOKUP(SUBSTITUTE(SUBSTITUTE(F$1,"standard",""),"|Float","")&amp;"인게임누적합배수",ChapterTable!$S:$T,2,0)*D631)
  )
  )
  )
)</f>
        <v>18164.4873046875</v>
      </c>
      <c r="G631" t="s">
        <v>76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9.8000000000000007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IF(OR($L632=TRUE,$A632=0,MOD($A632,ChapterTable!$S$20)&lt;&gt;0),
MAX(0,INT(($B632+ChapterTable!$Q$26+VLOOKUP(SUBSTITUTE(C$1,"성장단계","")&amp;"단계오프셋",ChapterTable!$S:$T,2,0))/ChapterTable!$Q$23)),
MAX(0,INT(($B632+ChapterTable!$S$26+VLOOKUP(SUBSTITUTE(C$1,"성장단계","")&amp;"보스단계오프셋",ChapterTable!$S:$T,2,0))/ChapterTable!$S$23)))</f>
        <v>3</v>
      </c>
      <c r="D632">
        <f>IF(OR($L632=TRUE,$A632=0,MOD($A632,ChapterTable!$S$20)&lt;&gt;0),
MAX(0,INT(($B632+ChapterTable!$Q$26+VLOOKUP(SUBSTITUTE(D$1,"성장단계","")&amp;"단계오프셋",ChapterTable!$S:$T,2,0))/ChapterTable!$Q$23)),
MAX(0,INT(($B632+ChapterTable!$S$26+VLOOKUP(SUBSTITUTE(D$1,"성장단계","")&amp;"보스단계오프셋",ChapterTable!$S:$T,2,0))/ChapterTable!$S$23)))</f>
        <v>3</v>
      </c>
      <c r="E632" s="1">
        <f ca="1">IF(AND($A632=0,$B632=1),
    VLOOKUP(1,ChapterTable!$1:$1048576,MATCH("최종"&amp;SUBSTITUTE(SUBSTITUTE(E$1,"standard",""),"|Float",""),ChapterTable!$1:$1,0),0)*ChapterTable!$Q$17,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VLOOKUP($A632-ChapterTable!$Q$11,ChapterTable!$1:$1048576,MATCH("최종"&amp;SUBSTITUTE(SUBSTITUTE(E$1,"standard",""),"|Float",""),ChapterTable!$1:$1,0),0)*ChapterTable!$Q$14
    ),
  OFFSET(E632,-$B632+IF($L632,1,0),0)*
    (VLOOKUP(SUBSTITUTE(SUBSTITUTE(E$1,"standard",""),"|Float","")&amp;"인게임누적곱배수",ChapterTable!$S:$T,2,0)^C632
    +VLOOKUP(SUBSTITUTE(SUBSTITUTE(E$1,"standard",""),"|Float","")&amp;"인게임누적합배수",ChapterTable!$S:$T,2,0)*C632)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VLOOKUP(1,ChapterTable!$1:$1048576,MATCH("최종"&amp;SUBSTITUTE(SUBSTITUTE(F$1,"standard",""),"|Float",""),ChapterTable!$1:$1,0),0)*ChapterTable!$Q$17,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VLOOKUP($A632-ChapterTable!$Q$11,ChapterTable!$1:$1048576,MATCH("최종"&amp;SUBSTITUTE(SUBSTITUTE(F$1,"standard",""),"|Float",""),ChapterTable!$1:$1,0),0)*ChapterTable!$Q$14
    ),
  OFFSET(F632,-$B632+IF($L632,1,0),0)*
    (VLOOKUP(SUBSTITUTE(SUBSTITUTE(F$1,"standard",""),"|Float","")&amp;"인게임누적곱배수",ChapterTable!$S:$T,2,0)^D632
    +VLOOKUP(SUBSTITUTE(SUBSTITUTE(F$1,"standard",""),"|Float","")&amp;"인게임누적합배수",ChapterTable!$S:$T,2,0)*D632)
  )
  )
  )
)</f>
        <v>20759.4140625</v>
      </c>
      <c r="G632" t="s">
        <v>76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9.8000000000000007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IF(OR($L633=TRUE,$A633=0,MOD($A633,ChapterTable!$S$20)&lt;&gt;0),
MAX(0,INT(($B633+ChapterTable!$Q$26+VLOOKUP(SUBSTITUTE(C$1,"성장단계","")&amp;"단계오프셋",ChapterTable!$S:$T,2,0))/ChapterTable!$Q$23)),
MAX(0,INT(($B633+ChapterTable!$S$26+VLOOKUP(SUBSTITUTE(C$1,"성장단계","")&amp;"보스단계오프셋",ChapterTable!$S:$T,2,0))/ChapterTable!$S$23)))</f>
        <v>3</v>
      </c>
      <c r="D633">
        <f>IF(OR($L633=TRUE,$A633=0,MOD($A633,ChapterTable!$S$20)&lt;&gt;0),
MAX(0,INT(($B633+ChapterTable!$Q$26+VLOOKUP(SUBSTITUTE(D$1,"성장단계","")&amp;"단계오프셋",ChapterTable!$S:$T,2,0))/ChapterTable!$Q$23)),
MAX(0,INT(($B633+ChapterTable!$S$26+VLOOKUP(SUBSTITUTE(D$1,"성장단계","")&amp;"보스단계오프셋",ChapterTable!$S:$T,2,0))/ChapterTable!$S$23)))</f>
        <v>3</v>
      </c>
      <c r="E633" s="1">
        <f ca="1">IF(AND($A633=0,$B633=1),
    VLOOKUP(1,ChapterTable!$1:$1048576,MATCH("최종"&amp;SUBSTITUTE(SUBSTITUTE(E$1,"standard",""),"|Float",""),ChapterTable!$1:$1,0),0)*ChapterTable!$Q$17,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VLOOKUP($A633-ChapterTable!$Q$11,ChapterTable!$1:$1048576,MATCH("최종"&amp;SUBSTITUTE(SUBSTITUTE(E$1,"standard",""),"|Float",""),ChapterTable!$1:$1,0),0)*ChapterTable!$Q$14
    ),
  OFFSET(E633,-$B633+IF($L633,1,0),0)*
    (VLOOKUP(SUBSTITUTE(SUBSTITUTE(E$1,"standard",""),"|Float","")&amp;"인게임누적곱배수",ChapterTable!$S:$T,2,0)^C633
    +VLOOKUP(SUBSTITUTE(SUBSTITUTE(E$1,"standard",""),"|Float","")&amp;"인게임누적합배수",ChapterTable!$S:$T,2,0)*C633)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VLOOKUP(1,ChapterTable!$1:$1048576,MATCH("최종"&amp;SUBSTITUTE(SUBSTITUTE(F$1,"standard",""),"|Float",""),ChapterTable!$1:$1,0),0)*ChapterTable!$Q$17,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VLOOKUP($A633-ChapterTable!$Q$11,ChapterTable!$1:$1048576,MATCH("최종"&amp;SUBSTITUTE(SUBSTITUTE(F$1,"standard",""),"|Float",""),ChapterTable!$1:$1,0),0)*ChapterTable!$Q$14
    ),
  OFFSET(F633,-$B633+IF($L633,1,0),0)*
    (VLOOKUP(SUBSTITUTE(SUBSTITUTE(F$1,"standard",""),"|Float","")&amp;"인게임누적곱배수",ChapterTable!$S:$T,2,0)^D633
    +VLOOKUP(SUBSTITUTE(SUBSTITUTE(F$1,"standard",""),"|Float","")&amp;"인게임누적합배수",ChapterTable!$S:$T,2,0)*D633)
  )
  )
  )
)</f>
        <v>20759.4140625</v>
      </c>
      <c r="G633" t="s">
        <v>76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9.8000000000000007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IF(OR($L634=TRUE,$A634=0,MOD($A634,ChapterTable!$S$20)&lt;&gt;0),
MAX(0,INT(($B634+ChapterTable!$Q$26+VLOOKUP(SUBSTITUTE(C$1,"성장단계","")&amp;"단계오프셋",ChapterTable!$S:$T,2,0))/ChapterTable!$Q$23)),
MAX(0,INT(($B634+ChapterTable!$S$26+VLOOKUP(SUBSTITUTE(C$1,"성장단계","")&amp;"보스단계오프셋",ChapterTable!$S:$T,2,0))/ChapterTable!$S$23)))</f>
        <v>3</v>
      </c>
      <c r="D634">
        <f>IF(OR($L634=TRUE,$A634=0,MOD($A634,ChapterTable!$S$20)&lt;&gt;0),
MAX(0,INT(($B634+ChapterTable!$Q$26+VLOOKUP(SUBSTITUTE(D$1,"성장단계","")&amp;"단계오프셋",ChapterTable!$S:$T,2,0))/ChapterTable!$Q$23)),
MAX(0,INT(($B634+ChapterTable!$S$26+VLOOKUP(SUBSTITUTE(D$1,"성장단계","")&amp;"보스단계오프셋",ChapterTable!$S:$T,2,0))/ChapterTable!$S$23)))</f>
        <v>3</v>
      </c>
      <c r="E634" s="1">
        <f ca="1">IF(AND($A634=0,$B634=1),
    VLOOKUP(1,ChapterTable!$1:$1048576,MATCH("최종"&amp;SUBSTITUTE(SUBSTITUTE(E$1,"standard",""),"|Float",""),ChapterTable!$1:$1,0),0)*ChapterTable!$Q$17,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VLOOKUP($A634-ChapterTable!$Q$11,ChapterTable!$1:$1048576,MATCH("최종"&amp;SUBSTITUTE(SUBSTITUTE(E$1,"standard",""),"|Float",""),ChapterTable!$1:$1,0),0)*ChapterTable!$Q$14
    ),
  OFFSET(E634,-$B634+IF($L634,1,0),0)*
    (VLOOKUP(SUBSTITUTE(SUBSTITUTE(E$1,"standard",""),"|Float","")&amp;"인게임누적곱배수",ChapterTable!$S:$T,2,0)^C634
    +VLOOKUP(SUBSTITUTE(SUBSTITUTE(E$1,"standard",""),"|Float","")&amp;"인게임누적합배수",ChapterTable!$S:$T,2,0)*C634)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VLOOKUP(1,ChapterTable!$1:$1048576,MATCH("최종"&amp;SUBSTITUTE(SUBSTITUTE(F$1,"standard",""),"|Float",""),ChapterTable!$1:$1,0),0)*ChapterTable!$Q$17,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VLOOKUP($A634-ChapterTable!$Q$11,ChapterTable!$1:$1048576,MATCH("최종"&amp;SUBSTITUTE(SUBSTITUTE(F$1,"standard",""),"|Float",""),ChapterTable!$1:$1,0),0)*ChapterTable!$Q$14
    ),
  OFFSET(F634,-$B634+IF($L634,1,0),0)*
    (VLOOKUP(SUBSTITUTE(SUBSTITUTE(F$1,"standard",""),"|Float","")&amp;"인게임누적곱배수",ChapterTable!$S:$T,2,0)^D634
    +VLOOKUP(SUBSTITUTE(SUBSTITUTE(F$1,"standard",""),"|Float","")&amp;"인게임누적합배수",ChapterTable!$S:$T,2,0)*D634)
  )
  )
  )
)</f>
        <v>20759.4140625</v>
      </c>
      <c r="G634" t="s">
        <v>76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9.8000000000000007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IF(OR($L635=TRUE,$A635=0,MOD($A635,ChapterTable!$S$20)&lt;&gt;0),
MAX(0,INT(($B635+ChapterTable!$Q$26+VLOOKUP(SUBSTITUTE(C$1,"성장단계","")&amp;"단계오프셋",ChapterTable!$S:$T,2,0))/ChapterTable!$Q$23)),
MAX(0,INT(($B635+ChapterTable!$S$26+VLOOKUP(SUBSTITUTE(C$1,"성장단계","")&amp;"보스단계오프셋",ChapterTable!$S:$T,2,0))/ChapterTable!$S$23)))</f>
        <v>3</v>
      </c>
      <c r="D635">
        <f>IF(OR($L635=TRUE,$A635=0,MOD($A635,ChapterTable!$S$20)&lt;&gt;0),
MAX(0,INT(($B635+ChapterTable!$Q$26+VLOOKUP(SUBSTITUTE(D$1,"성장단계","")&amp;"단계오프셋",ChapterTable!$S:$T,2,0))/ChapterTable!$Q$23)),
MAX(0,INT(($B635+ChapterTable!$S$26+VLOOKUP(SUBSTITUTE(D$1,"성장단계","")&amp;"보스단계오프셋",ChapterTable!$S:$T,2,0))/ChapterTable!$S$23)))</f>
        <v>3</v>
      </c>
      <c r="E635" s="1">
        <f ca="1">IF(AND($A635=0,$B635=1),
    VLOOKUP(1,ChapterTable!$1:$1048576,MATCH("최종"&amp;SUBSTITUTE(SUBSTITUTE(E$1,"standard",""),"|Float",""),ChapterTable!$1:$1,0),0)*ChapterTable!$Q$17,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VLOOKUP($A635-ChapterTable!$Q$11,ChapterTable!$1:$1048576,MATCH("최종"&amp;SUBSTITUTE(SUBSTITUTE(E$1,"standard",""),"|Float",""),ChapterTable!$1:$1,0),0)*ChapterTable!$Q$14
    ),
  OFFSET(E635,-$B635+IF($L635,1,0),0)*
    (VLOOKUP(SUBSTITUTE(SUBSTITUTE(E$1,"standard",""),"|Float","")&amp;"인게임누적곱배수",ChapterTable!$S:$T,2,0)^C635
    +VLOOKUP(SUBSTITUTE(SUBSTITUTE(E$1,"standard",""),"|Float","")&amp;"인게임누적합배수",ChapterTable!$S:$T,2,0)*C635)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VLOOKUP(1,ChapterTable!$1:$1048576,MATCH("최종"&amp;SUBSTITUTE(SUBSTITUTE(F$1,"standard",""),"|Float",""),ChapterTable!$1:$1,0),0)*ChapterTable!$Q$17,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VLOOKUP($A635-ChapterTable!$Q$11,ChapterTable!$1:$1048576,MATCH("최종"&amp;SUBSTITUTE(SUBSTITUTE(F$1,"standard",""),"|Float",""),ChapterTable!$1:$1,0),0)*ChapterTable!$Q$14
    ),
  OFFSET(F635,-$B635+IF($L635,1,0),0)*
    (VLOOKUP(SUBSTITUTE(SUBSTITUTE(F$1,"standard",""),"|Float","")&amp;"인게임누적곱배수",ChapterTable!$S:$T,2,0)^D635
    +VLOOKUP(SUBSTITUTE(SUBSTITUTE(F$1,"standard",""),"|Float","")&amp;"인게임누적합배수",ChapterTable!$S:$T,2,0)*D635)
  )
  )
  )
)</f>
        <v>20759.4140625</v>
      </c>
      <c r="G635" t="s">
        <v>76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9.8000000000000007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IF(OR($L636=TRUE,$A636=0,MOD($A636,ChapterTable!$S$20)&lt;&gt;0),
MAX(0,INT(($B636+ChapterTable!$Q$26+VLOOKUP(SUBSTITUTE(C$1,"성장단계","")&amp;"단계오프셋",ChapterTable!$S:$T,2,0))/ChapterTable!$Q$23)),
MAX(0,INT(($B636+ChapterTable!$S$26+VLOOKUP(SUBSTITUTE(C$1,"성장단계","")&amp;"보스단계오프셋",ChapterTable!$S:$T,2,0))/ChapterTable!$S$23)))</f>
        <v>3</v>
      </c>
      <c r="D636">
        <f>IF(OR($L636=TRUE,$A636=0,MOD($A636,ChapterTable!$S$20)&lt;&gt;0),
MAX(0,INT(($B636+ChapterTable!$Q$26+VLOOKUP(SUBSTITUTE(D$1,"성장단계","")&amp;"단계오프셋",ChapterTable!$S:$T,2,0))/ChapterTable!$Q$23)),
MAX(0,INT(($B636+ChapterTable!$S$26+VLOOKUP(SUBSTITUTE(D$1,"성장단계","")&amp;"보스단계오프셋",ChapterTable!$S:$T,2,0))/ChapterTable!$S$23)))</f>
        <v>3</v>
      </c>
      <c r="E636" s="1">
        <f ca="1">IF(AND($A636=0,$B636=1),
    VLOOKUP(1,ChapterTable!$1:$1048576,MATCH("최종"&amp;SUBSTITUTE(SUBSTITUTE(E$1,"standard",""),"|Float",""),ChapterTable!$1:$1,0),0)*ChapterTable!$Q$17,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VLOOKUP($A636-ChapterTable!$Q$11,ChapterTable!$1:$1048576,MATCH("최종"&amp;SUBSTITUTE(SUBSTITUTE(E$1,"standard",""),"|Float",""),ChapterTable!$1:$1,0),0)*ChapterTable!$Q$14
    ),
  OFFSET(E636,-$B636+IF($L636,1,0),0)*
    (VLOOKUP(SUBSTITUTE(SUBSTITUTE(E$1,"standard",""),"|Float","")&amp;"인게임누적곱배수",ChapterTable!$S:$T,2,0)^C636
    +VLOOKUP(SUBSTITUTE(SUBSTITUTE(E$1,"standard",""),"|Float","")&amp;"인게임누적합배수",ChapterTable!$S:$T,2,0)*C636)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VLOOKUP(1,ChapterTable!$1:$1048576,MATCH("최종"&amp;SUBSTITUTE(SUBSTITUTE(F$1,"standard",""),"|Float",""),ChapterTable!$1:$1,0),0)*ChapterTable!$Q$17,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VLOOKUP($A636-ChapterTable!$Q$11,ChapterTable!$1:$1048576,MATCH("최종"&amp;SUBSTITUTE(SUBSTITUTE(F$1,"standard",""),"|Float",""),ChapterTable!$1:$1,0),0)*ChapterTable!$Q$14
    ),
  OFFSET(F636,-$B636+IF($L636,1,0),0)*
    (VLOOKUP(SUBSTITUTE(SUBSTITUTE(F$1,"standard",""),"|Float","")&amp;"인게임누적곱배수",ChapterTable!$S:$T,2,0)^D636
    +VLOOKUP(SUBSTITUTE(SUBSTITUTE(F$1,"standard",""),"|Float","")&amp;"인게임누적합배수",ChapterTable!$S:$T,2,0)*D636)
  )
  )
  )
)</f>
        <v>20759.4140625</v>
      </c>
      <c r="G636" t="s">
        <v>76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9.8000000000000007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IF(OR($L637=TRUE,$A637=0,MOD($A637,ChapterTable!$S$20)&lt;&gt;0),
MAX(0,INT(($B637+ChapterTable!$Q$26+VLOOKUP(SUBSTITUTE(C$1,"성장단계","")&amp;"단계오프셋",ChapterTable!$S:$T,2,0))/ChapterTable!$Q$23)),
MAX(0,INT(($B637+ChapterTable!$S$26+VLOOKUP(SUBSTITUTE(C$1,"성장단계","")&amp;"보스단계오프셋",ChapterTable!$S:$T,2,0))/ChapterTable!$S$23)))</f>
        <v>4</v>
      </c>
      <c r="D637">
        <f>IF(OR($L637=TRUE,$A637=0,MOD($A637,ChapterTable!$S$20)&lt;&gt;0),
MAX(0,INT(($B637+ChapterTable!$Q$26+VLOOKUP(SUBSTITUTE(D$1,"성장단계","")&amp;"단계오프셋",ChapterTable!$S:$T,2,0))/ChapterTable!$Q$23)),
MAX(0,INT(($B637+ChapterTable!$S$26+VLOOKUP(SUBSTITUTE(D$1,"성장단계","")&amp;"보스단계오프셋",ChapterTable!$S:$T,2,0))/ChapterTable!$S$23)))</f>
        <v>3</v>
      </c>
      <c r="E637" s="1">
        <f ca="1">IF(AND($A637=0,$B637=1),
    VLOOKUP(1,ChapterTable!$1:$1048576,MATCH("최종"&amp;SUBSTITUTE(SUBSTITUTE(E$1,"standard",""),"|Float",""),ChapterTable!$1:$1,0),0)*ChapterTable!$Q$17,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VLOOKUP($A637-ChapterTable!$Q$11,ChapterTable!$1:$1048576,MATCH("최종"&amp;SUBSTITUTE(SUBSTITUTE(E$1,"standard",""),"|Float",""),ChapterTable!$1:$1,0),0)*ChapterTable!$Q$14
    ),
  OFFSET(E637,-$B637+IF($L637,1,0),0)*
    (VLOOKUP(SUBSTITUTE(SUBSTITUTE(E$1,"standard",""),"|Float","")&amp;"인게임누적곱배수",ChapterTable!$S:$T,2,0)^C637
    +VLOOKUP(SUBSTITUTE(SUBSTITUTE(E$1,"standard",""),"|Float","")&amp;"인게임누적합배수",ChapterTable!$S:$T,2,0)*C637)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VLOOKUP(1,ChapterTable!$1:$1048576,MATCH("최종"&amp;SUBSTITUTE(SUBSTITUTE(F$1,"standard",""),"|Float",""),ChapterTable!$1:$1,0),0)*ChapterTable!$Q$17,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VLOOKUP($A637-ChapterTable!$Q$11,ChapterTable!$1:$1048576,MATCH("최종"&amp;SUBSTITUTE(SUBSTITUTE(F$1,"standard",""),"|Float",""),ChapterTable!$1:$1,0),0)*ChapterTable!$Q$14
    ),
  OFFSET(F637,-$B637+IF($L637,1,0),0)*
    (VLOOKUP(SUBSTITUTE(SUBSTITUTE(F$1,"standard",""),"|Float","")&amp;"인게임누적곱배수",ChapterTable!$S:$T,2,0)^D637
    +VLOOKUP(SUBSTITUTE(SUBSTITUTE(F$1,"standard",""),"|Float","")&amp;"인게임누적합배수",ChapterTable!$S:$T,2,0)*D637)
  )
  )
  )
)</f>
        <v>20759.4140625</v>
      </c>
      <c r="G637" t="s">
        <v>76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9.8000000000000007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IF(OR($L638=TRUE,$A638=0,MOD($A638,ChapterTable!$S$20)&lt;&gt;0),
MAX(0,INT(($B638+ChapterTable!$Q$26+VLOOKUP(SUBSTITUTE(C$1,"성장단계","")&amp;"단계오프셋",ChapterTable!$S:$T,2,0))/ChapterTable!$Q$23)),
MAX(0,INT(($B638+ChapterTable!$S$26+VLOOKUP(SUBSTITUTE(C$1,"성장단계","")&amp;"보스단계오프셋",ChapterTable!$S:$T,2,0))/ChapterTable!$S$23)))</f>
        <v>4</v>
      </c>
      <c r="D638">
        <f>IF(OR($L638=TRUE,$A638=0,MOD($A638,ChapterTable!$S$20)&lt;&gt;0),
MAX(0,INT(($B638+ChapterTable!$Q$26+VLOOKUP(SUBSTITUTE(D$1,"성장단계","")&amp;"단계오프셋",ChapterTable!$S:$T,2,0))/ChapterTable!$Q$23)),
MAX(0,INT(($B638+ChapterTable!$S$26+VLOOKUP(SUBSTITUTE(D$1,"성장단계","")&amp;"보스단계오프셋",ChapterTable!$S:$T,2,0))/ChapterTable!$S$23)))</f>
        <v>3</v>
      </c>
      <c r="E638" s="1">
        <f ca="1">IF(AND($A638=0,$B638=1),
    VLOOKUP(1,ChapterTable!$1:$1048576,MATCH("최종"&amp;SUBSTITUTE(SUBSTITUTE(E$1,"standard",""),"|Float",""),ChapterTable!$1:$1,0),0)*ChapterTable!$Q$17,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VLOOKUP($A638-ChapterTable!$Q$11,ChapterTable!$1:$1048576,MATCH("최종"&amp;SUBSTITUTE(SUBSTITUTE(E$1,"standard",""),"|Float",""),ChapterTable!$1:$1,0),0)*ChapterTable!$Q$14
    ),
  OFFSET(E638,-$B638+IF($L638,1,0),0)*
    (VLOOKUP(SUBSTITUTE(SUBSTITUTE(E$1,"standard",""),"|Float","")&amp;"인게임누적곱배수",ChapterTable!$S:$T,2,0)^C638
    +VLOOKUP(SUBSTITUTE(SUBSTITUTE(E$1,"standard",""),"|Float","")&amp;"인게임누적합배수",ChapterTable!$S:$T,2,0)*C638)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VLOOKUP(1,ChapterTable!$1:$1048576,MATCH("최종"&amp;SUBSTITUTE(SUBSTITUTE(F$1,"standard",""),"|Float",""),ChapterTable!$1:$1,0),0)*ChapterTable!$Q$17,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VLOOKUP($A638-ChapterTable!$Q$11,ChapterTable!$1:$1048576,MATCH("최종"&amp;SUBSTITUTE(SUBSTITUTE(F$1,"standard",""),"|Float",""),ChapterTable!$1:$1,0),0)*ChapterTable!$Q$14
    ),
  OFFSET(F638,-$B638+IF($L638,1,0),0)*
    (VLOOKUP(SUBSTITUTE(SUBSTITUTE(F$1,"standard",""),"|Float","")&amp;"인게임누적곱배수",ChapterTable!$S:$T,2,0)^D638
    +VLOOKUP(SUBSTITUTE(SUBSTITUTE(F$1,"standard",""),"|Float","")&amp;"인게임누적합배수",ChapterTable!$S:$T,2,0)*D638)
  )
  )
  )
)</f>
        <v>20759.4140625</v>
      </c>
      <c r="G638" t="s">
        <v>76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9.8000000000000007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IF(OR($L639=TRUE,$A639=0,MOD($A639,ChapterTable!$S$20)&lt;&gt;0),
MAX(0,INT(($B639+ChapterTable!$Q$26+VLOOKUP(SUBSTITUTE(C$1,"성장단계","")&amp;"단계오프셋",ChapterTable!$S:$T,2,0))/ChapterTable!$Q$23)),
MAX(0,INT(($B639+ChapterTable!$S$26+VLOOKUP(SUBSTITUTE(C$1,"성장단계","")&amp;"보스단계오프셋",ChapterTable!$S:$T,2,0))/ChapterTable!$S$23)))</f>
        <v>4</v>
      </c>
      <c r="D639">
        <f>IF(OR($L639=TRUE,$A639=0,MOD($A639,ChapterTable!$S$20)&lt;&gt;0),
MAX(0,INT(($B639+ChapterTable!$Q$26+VLOOKUP(SUBSTITUTE(D$1,"성장단계","")&amp;"단계오프셋",ChapterTable!$S:$T,2,0))/ChapterTable!$Q$23)),
MAX(0,INT(($B639+ChapterTable!$S$26+VLOOKUP(SUBSTITUTE(D$1,"성장단계","")&amp;"보스단계오프셋",ChapterTable!$S:$T,2,0))/ChapterTable!$S$23)))</f>
        <v>3</v>
      </c>
      <c r="E639" s="1">
        <f ca="1">IF(AND($A639=0,$B639=1),
    VLOOKUP(1,ChapterTable!$1:$1048576,MATCH("최종"&amp;SUBSTITUTE(SUBSTITUTE(E$1,"standard",""),"|Float",""),ChapterTable!$1:$1,0),0)*ChapterTable!$Q$17,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VLOOKUP($A639-ChapterTable!$Q$11,ChapterTable!$1:$1048576,MATCH("최종"&amp;SUBSTITUTE(SUBSTITUTE(E$1,"standard",""),"|Float",""),ChapterTable!$1:$1,0),0)*ChapterTable!$Q$14
    ),
  OFFSET(E639,-$B639+IF($L639,1,0),0)*
    (VLOOKUP(SUBSTITUTE(SUBSTITUTE(E$1,"standard",""),"|Float","")&amp;"인게임누적곱배수",ChapterTable!$S:$T,2,0)^C639
    +VLOOKUP(SUBSTITUTE(SUBSTITUTE(E$1,"standard",""),"|Float","")&amp;"인게임누적합배수",ChapterTable!$S:$T,2,0)*C639)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VLOOKUP(1,ChapterTable!$1:$1048576,MATCH("최종"&amp;SUBSTITUTE(SUBSTITUTE(F$1,"standard",""),"|Float",""),ChapterTable!$1:$1,0),0)*ChapterTable!$Q$17,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VLOOKUP($A639-ChapterTable!$Q$11,ChapterTable!$1:$1048576,MATCH("최종"&amp;SUBSTITUTE(SUBSTITUTE(F$1,"standard",""),"|Float",""),ChapterTable!$1:$1,0),0)*ChapterTable!$Q$14
    ),
  OFFSET(F639,-$B639+IF($L639,1,0),0)*
    (VLOOKUP(SUBSTITUTE(SUBSTITUTE(F$1,"standard",""),"|Float","")&amp;"인게임누적곱배수",ChapterTable!$S:$T,2,0)^D639
    +VLOOKUP(SUBSTITUTE(SUBSTITUTE(F$1,"standard",""),"|Float","")&amp;"인게임누적합배수",ChapterTable!$S:$T,2,0)*D639)
  )
  )
  )
)</f>
        <v>20759.4140625</v>
      </c>
      <c r="G639" t="s">
        <v>76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9.8000000000000007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IF(OR($L640=TRUE,$A640=0,MOD($A640,ChapterTable!$S$20)&lt;&gt;0),
MAX(0,INT(($B640+ChapterTable!$Q$26+VLOOKUP(SUBSTITUTE(C$1,"성장단계","")&amp;"단계오프셋",ChapterTable!$S:$T,2,0))/ChapterTable!$Q$23)),
MAX(0,INT(($B640+ChapterTable!$S$26+VLOOKUP(SUBSTITUTE(C$1,"성장단계","")&amp;"보스단계오프셋",ChapterTable!$S:$T,2,0))/ChapterTable!$S$23)))</f>
        <v>4</v>
      </c>
      <c r="D640">
        <f>IF(OR($L640=TRUE,$A640=0,MOD($A640,ChapterTable!$S$20)&lt;&gt;0),
MAX(0,INT(($B640+ChapterTable!$Q$26+VLOOKUP(SUBSTITUTE(D$1,"성장단계","")&amp;"단계오프셋",ChapterTable!$S:$T,2,0))/ChapterTable!$Q$23)),
MAX(0,INT(($B640+ChapterTable!$S$26+VLOOKUP(SUBSTITUTE(D$1,"성장단계","")&amp;"보스단계오프셋",ChapterTable!$S:$T,2,0))/ChapterTable!$S$23)))</f>
        <v>3</v>
      </c>
      <c r="E640" s="1">
        <f ca="1">IF(AND($A640=0,$B640=1),
    VLOOKUP(1,ChapterTable!$1:$1048576,MATCH("최종"&amp;SUBSTITUTE(SUBSTITUTE(E$1,"standard",""),"|Float",""),ChapterTable!$1:$1,0),0)*ChapterTable!$Q$17,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VLOOKUP($A640-ChapterTable!$Q$11,ChapterTable!$1:$1048576,MATCH("최종"&amp;SUBSTITUTE(SUBSTITUTE(E$1,"standard",""),"|Float",""),ChapterTable!$1:$1,0),0)*ChapterTable!$Q$14
    ),
  OFFSET(E640,-$B640+IF($L640,1,0),0)*
    (VLOOKUP(SUBSTITUTE(SUBSTITUTE(E$1,"standard",""),"|Float","")&amp;"인게임누적곱배수",ChapterTable!$S:$T,2,0)^C640
    +VLOOKUP(SUBSTITUTE(SUBSTITUTE(E$1,"standard",""),"|Float","")&amp;"인게임누적합배수",ChapterTable!$S:$T,2,0)*C640)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VLOOKUP(1,ChapterTable!$1:$1048576,MATCH("최종"&amp;SUBSTITUTE(SUBSTITUTE(F$1,"standard",""),"|Float",""),ChapterTable!$1:$1,0),0)*ChapterTable!$Q$17,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VLOOKUP($A640-ChapterTable!$Q$11,ChapterTable!$1:$1048576,MATCH("최종"&amp;SUBSTITUTE(SUBSTITUTE(F$1,"standard",""),"|Float",""),ChapterTable!$1:$1,0),0)*ChapterTable!$Q$14
    ),
  OFFSET(F640,-$B640+IF($L640,1,0),0)*
    (VLOOKUP(SUBSTITUTE(SUBSTITUTE(F$1,"standard",""),"|Float","")&amp;"인게임누적곱배수",ChapterTable!$S:$T,2,0)^D640
    +VLOOKUP(SUBSTITUTE(SUBSTITUTE(F$1,"standard",""),"|Float","")&amp;"인게임누적합배수",ChapterTable!$S:$T,2,0)*D640)
  )
  )
  )
)</f>
        <v>20759.4140625</v>
      </c>
      <c r="G640" t="s">
        <v>76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9.8000000000000007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IF(OR($L641=TRUE,$A641=0,MOD($A641,ChapterTable!$S$20)&lt;&gt;0),
MAX(0,INT(($B641+ChapterTable!$Q$26+VLOOKUP(SUBSTITUTE(C$1,"성장단계","")&amp;"단계오프셋",ChapterTable!$S:$T,2,0))/ChapterTable!$Q$23)),
MAX(0,INT(($B641+ChapterTable!$S$26+VLOOKUP(SUBSTITUTE(C$1,"성장단계","")&amp;"보스단계오프셋",ChapterTable!$S:$T,2,0))/ChapterTable!$S$23)))</f>
        <v>4</v>
      </c>
      <c r="D641">
        <f>IF(OR($L641=TRUE,$A641=0,MOD($A641,ChapterTable!$S$20)&lt;&gt;0),
MAX(0,INT(($B641+ChapterTable!$Q$26+VLOOKUP(SUBSTITUTE(D$1,"성장단계","")&amp;"단계오프셋",ChapterTable!$S:$T,2,0))/ChapterTable!$Q$23)),
MAX(0,INT(($B641+ChapterTable!$S$26+VLOOKUP(SUBSTITUTE(D$1,"성장단계","")&amp;"보스단계오프셋",ChapterTable!$S:$T,2,0))/ChapterTable!$S$23)))</f>
        <v>3</v>
      </c>
      <c r="E641" s="1">
        <f ca="1">IF(AND($A641=0,$B641=1),
    VLOOKUP(1,ChapterTable!$1:$1048576,MATCH("최종"&amp;SUBSTITUTE(SUBSTITUTE(E$1,"standard",""),"|Float",""),ChapterTable!$1:$1,0),0)*ChapterTable!$Q$17,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VLOOKUP($A641-ChapterTable!$Q$11,ChapterTable!$1:$1048576,MATCH("최종"&amp;SUBSTITUTE(SUBSTITUTE(E$1,"standard",""),"|Float",""),ChapterTable!$1:$1,0),0)*ChapterTable!$Q$14
    ),
  OFFSET(E641,-$B641+IF($L641,1,0),0)*
    (VLOOKUP(SUBSTITUTE(SUBSTITUTE(E$1,"standard",""),"|Float","")&amp;"인게임누적곱배수",ChapterTable!$S:$T,2,0)^C641
    +VLOOKUP(SUBSTITUTE(SUBSTITUTE(E$1,"standard",""),"|Float","")&amp;"인게임누적합배수",ChapterTable!$S:$T,2,0)*C641)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VLOOKUP(1,ChapterTable!$1:$1048576,MATCH("최종"&amp;SUBSTITUTE(SUBSTITUTE(F$1,"standard",""),"|Float",""),ChapterTable!$1:$1,0),0)*ChapterTable!$Q$17,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VLOOKUP($A641-ChapterTable!$Q$11,ChapterTable!$1:$1048576,MATCH("최종"&amp;SUBSTITUTE(SUBSTITUTE(F$1,"standard",""),"|Float",""),ChapterTable!$1:$1,0),0)*ChapterTable!$Q$14
    ),
  OFFSET(F641,-$B641+IF($L641,1,0),0)*
    (VLOOKUP(SUBSTITUTE(SUBSTITUTE(F$1,"standard",""),"|Float","")&amp;"인게임누적곱배수",ChapterTable!$S:$T,2,0)^D641
    +VLOOKUP(SUBSTITUTE(SUBSTITUTE(F$1,"standard",""),"|Float","")&amp;"인게임누적합배수",ChapterTable!$S:$T,2,0)*D641)
  )
  )
  )
)</f>
        <v>20759.4140625</v>
      </c>
      <c r="G641" t="s">
        <v>76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9.8000000000000007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IF(OR($L642=TRUE,$A642=0,MOD($A642,ChapterTable!$S$20)&lt;&gt;0),
MAX(0,INT(($B642+ChapterTable!$Q$26+VLOOKUP(SUBSTITUTE(C$1,"성장단계","")&amp;"단계오프셋",ChapterTable!$S:$T,2,0))/ChapterTable!$Q$23)),
MAX(0,INT(($B642+ChapterTable!$S$26+VLOOKUP(SUBSTITUTE(C$1,"성장단계","")&amp;"보스단계오프셋",ChapterTable!$S:$T,2,0))/ChapterTable!$S$23)))</f>
        <v>4</v>
      </c>
      <c r="D642">
        <f>IF(OR($L642=TRUE,$A642=0,MOD($A642,ChapterTable!$S$20)&lt;&gt;0),
MAX(0,INT(($B642+ChapterTable!$Q$26+VLOOKUP(SUBSTITUTE(D$1,"성장단계","")&amp;"단계오프셋",ChapterTable!$S:$T,2,0))/ChapterTable!$Q$23)),
MAX(0,INT(($B642+ChapterTable!$S$26+VLOOKUP(SUBSTITUTE(D$1,"성장단계","")&amp;"보스단계오프셋",ChapterTable!$S:$T,2,0))/ChapterTable!$S$23)))</f>
        <v>4</v>
      </c>
      <c r="E642" s="1">
        <f ca="1">IF(AND($A642=0,$B642=1),
    VLOOKUP(1,ChapterTable!$1:$1048576,MATCH("최종"&amp;SUBSTITUTE(SUBSTITUTE(E$1,"standard",""),"|Float",""),ChapterTable!$1:$1,0),0)*ChapterTable!$Q$17,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VLOOKUP($A642-ChapterTable!$Q$11,ChapterTable!$1:$1048576,MATCH("최종"&amp;SUBSTITUTE(SUBSTITUTE(E$1,"standard",""),"|Float",""),ChapterTable!$1:$1,0),0)*ChapterTable!$Q$14
    ),
  OFFSET(E642,-$B642+IF($L642,1,0),0)*
    (VLOOKUP(SUBSTITUTE(SUBSTITUTE(E$1,"standard",""),"|Float","")&amp;"인게임누적곱배수",ChapterTable!$S:$T,2,0)^C642
    +VLOOKUP(SUBSTITUTE(SUBSTITUTE(E$1,"standard",""),"|Float","")&amp;"인게임누적합배수",ChapterTable!$S:$T,2,0)*C642)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VLOOKUP(1,ChapterTable!$1:$1048576,MATCH("최종"&amp;SUBSTITUTE(SUBSTITUTE(F$1,"standard",""),"|Float",""),ChapterTable!$1:$1,0),0)*ChapterTable!$Q$17,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VLOOKUP($A642-ChapterTable!$Q$11,ChapterTable!$1:$1048576,MATCH("최종"&amp;SUBSTITUTE(SUBSTITUTE(F$1,"standard",""),"|Float",""),ChapterTable!$1:$1,0),0)*ChapterTable!$Q$14
    ),
  OFFSET(F642,-$B642+IF($L642,1,0),0)*
    (VLOOKUP(SUBSTITUTE(SUBSTITUTE(F$1,"standard",""),"|Float","")&amp;"인게임누적곱배수",ChapterTable!$S:$T,2,0)^D642
    +VLOOKUP(SUBSTITUTE(SUBSTITUTE(F$1,"standard",""),"|Float","")&amp;"인게임누적합배수",ChapterTable!$S:$T,2,0)*D642)
  )
  )
  )
)</f>
        <v>23354.3408203125</v>
      </c>
      <c r="G642" t="s">
        <v>76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9.8000000000000007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IF(OR($L643=TRUE,$A643=0,MOD($A643,ChapterTable!$S$20)&lt;&gt;0),
MAX(0,INT(($B643+ChapterTable!$Q$26+VLOOKUP(SUBSTITUTE(C$1,"성장단계","")&amp;"단계오프셋",ChapterTable!$S:$T,2,0))/ChapterTable!$Q$23)),
MAX(0,INT(($B643+ChapterTable!$S$26+VLOOKUP(SUBSTITUTE(C$1,"성장단계","")&amp;"보스단계오프셋",ChapterTable!$S:$T,2,0))/ChapterTable!$S$23)))</f>
        <v>4</v>
      </c>
      <c r="D643">
        <f>IF(OR($L643=TRUE,$A643=0,MOD($A643,ChapterTable!$S$20)&lt;&gt;0),
MAX(0,INT(($B643+ChapterTable!$Q$26+VLOOKUP(SUBSTITUTE(D$1,"성장단계","")&amp;"단계오프셋",ChapterTable!$S:$T,2,0))/ChapterTable!$Q$23)),
MAX(0,INT(($B643+ChapterTable!$S$26+VLOOKUP(SUBSTITUTE(D$1,"성장단계","")&amp;"보스단계오프셋",ChapterTable!$S:$T,2,0))/ChapterTable!$S$23)))</f>
        <v>4</v>
      </c>
      <c r="E643" s="1">
        <f ca="1">IF(AND($A643=0,$B643=1),
    VLOOKUP(1,ChapterTable!$1:$1048576,MATCH("최종"&amp;SUBSTITUTE(SUBSTITUTE(E$1,"standard",""),"|Float",""),ChapterTable!$1:$1,0),0)*ChapterTable!$Q$17,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VLOOKUP($A643-ChapterTable!$Q$11,ChapterTable!$1:$1048576,MATCH("최종"&amp;SUBSTITUTE(SUBSTITUTE(E$1,"standard",""),"|Float",""),ChapterTable!$1:$1,0),0)*ChapterTable!$Q$14
    ),
  OFFSET(E643,-$B643+IF($L643,1,0),0)*
    (VLOOKUP(SUBSTITUTE(SUBSTITUTE(E$1,"standard",""),"|Float","")&amp;"인게임누적곱배수",ChapterTable!$S:$T,2,0)^C643
    +VLOOKUP(SUBSTITUTE(SUBSTITUTE(E$1,"standard",""),"|Float","")&amp;"인게임누적합배수",ChapterTable!$S:$T,2,0)*C643)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VLOOKUP(1,ChapterTable!$1:$1048576,MATCH("최종"&amp;SUBSTITUTE(SUBSTITUTE(F$1,"standard",""),"|Float",""),ChapterTable!$1:$1,0),0)*ChapterTable!$Q$17,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VLOOKUP($A643-ChapterTable!$Q$11,ChapterTable!$1:$1048576,MATCH("최종"&amp;SUBSTITUTE(SUBSTITUTE(F$1,"standard",""),"|Float",""),ChapterTable!$1:$1,0),0)*ChapterTable!$Q$14
    ),
  OFFSET(F643,-$B643+IF($L643,1,0),0)*
    (VLOOKUP(SUBSTITUTE(SUBSTITUTE(F$1,"standard",""),"|Float","")&amp;"인게임누적곱배수",ChapterTable!$S:$T,2,0)^D643
    +VLOOKUP(SUBSTITUTE(SUBSTITUTE(F$1,"standard",""),"|Float","")&amp;"인게임누적합배수",ChapterTable!$S:$T,2,0)*D643)
  )
  )
  )
)</f>
        <v>23354.3408203125</v>
      </c>
      <c r="G643" t="s">
        <v>76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9.8000000000000007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IF(OR($L644=TRUE,$A644=0,MOD($A644,ChapterTable!$S$20)&lt;&gt;0),
MAX(0,INT(($B644+ChapterTable!$Q$26+VLOOKUP(SUBSTITUTE(C$1,"성장단계","")&amp;"단계오프셋",ChapterTable!$S:$T,2,0))/ChapterTable!$Q$23)),
MAX(0,INT(($B644+ChapterTable!$S$26+VLOOKUP(SUBSTITUTE(C$1,"성장단계","")&amp;"보스단계오프셋",ChapterTable!$S:$T,2,0))/ChapterTable!$S$23)))</f>
        <v>4</v>
      </c>
      <c r="D644">
        <f>IF(OR($L644=TRUE,$A644=0,MOD($A644,ChapterTable!$S$20)&lt;&gt;0),
MAX(0,INT(($B644+ChapterTable!$Q$26+VLOOKUP(SUBSTITUTE(D$1,"성장단계","")&amp;"단계오프셋",ChapterTable!$S:$T,2,0))/ChapterTable!$Q$23)),
MAX(0,INT(($B644+ChapterTable!$S$26+VLOOKUP(SUBSTITUTE(D$1,"성장단계","")&amp;"보스단계오프셋",ChapterTable!$S:$T,2,0))/ChapterTable!$S$23)))</f>
        <v>4</v>
      </c>
      <c r="E644" s="1">
        <f ca="1">IF(AND($A644=0,$B644=1),
    VLOOKUP(1,ChapterTable!$1:$1048576,MATCH("최종"&amp;SUBSTITUTE(SUBSTITUTE(E$1,"standard",""),"|Float",""),ChapterTable!$1:$1,0),0)*ChapterTable!$Q$17,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VLOOKUP($A644-ChapterTable!$Q$11,ChapterTable!$1:$1048576,MATCH("최종"&amp;SUBSTITUTE(SUBSTITUTE(E$1,"standard",""),"|Float",""),ChapterTable!$1:$1,0),0)*ChapterTable!$Q$14
    ),
  OFFSET(E644,-$B644+IF($L644,1,0),0)*
    (VLOOKUP(SUBSTITUTE(SUBSTITUTE(E$1,"standard",""),"|Float","")&amp;"인게임누적곱배수",ChapterTable!$S:$T,2,0)^C644
    +VLOOKUP(SUBSTITUTE(SUBSTITUTE(E$1,"standard",""),"|Float","")&amp;"인게임누적합배수",ChapterTable!$S:$T,2,0)*C644)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VLOOKUP(1,ChapterTable!$1:$1048576,MATCH("최종"&amp;SUBSTITUTE(SUBSTITUTE(F$1,"standard",""),"|Float",""),ChapterTable!$1:$1,0),0)*ChapterTable!$Q$17,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VLOOKUP($A644-ChapterTable!$Q$11,ChapterTable!$1:$1048576,MATCH("최종"&amp;SUBSTITUTE(SUBSTITUTE(F$1,"standard",""),"|Float",""),ChapterTable!$1:$1,0),0)*ChapterTable!$Q$14
    ),
  OFFSET(F644,-$B644+IF($L644,1,0),0)*
    (VLOOKUP(SUBSTITUTE(SUBSTITUTE(F$1,"standard",""),"|Float","")&amp;"인게임누적곱배수",ChapterTable!$S:$T,2,0)^D644
    +VLOOKUP(SUBSTITUTE(SUBSTITUTE(F$1,"standard",""),"|Float","")&amp;"인게임누적합배수",ChapterTable!$S:$T,2,0)*D644)
  )
  )
  )
)</f>
        <v>23354.3408203125</v>
      </c>
      <c r="G644" t="s">
        <v>76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9.8000000000000007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IF(OR($L645=TRUE,$A645=0,MOD($A645,ChapterTable!$S$20)&lt;&gt;0),
MAX(0,INT(($B645+ChapterTable!$Q$26+VLOOKUP(SUBSTITUTE(C$1,"성장단계","")&amp;"단계오프셋",ChapterTable!$S:$T,2,0))/ChapterTable!$Q$23)),
MAX(0,INT(($B645+ChapterTable!$S$26+VLOOKUP(SUBSTITUTE(C$1,"성장단계","")&amp;"보스단계오프셋",ChapterTable!$S:$T,2,0))/ChapterTable!$S$23)))</f>
        <v>4</v>
      </c>
      <c r="D645">
        <f>IF(OR($L645=TRUE,$A645=0,MOD($A645,ChapterTable!$S$20)&lt;&gt;0),
MAX(0,INT(($B645+ChapterTable!$Q$26+VLOOKUP(SUBSTITUTE(D$1,"성장단계","")&amp;"단계오프셋",ChapterTable!$S:$T,2,0))/ChapterTable!$Q$23)),
MAX(0,INT(($B645+ChapterTable!$S$26+VLOOKUP(SUBSTITUTE(D$1,"성장단계","")&amp;"보스단계오프셋",ChapterTable!$S:$T,2,0))/ChapterTable!$S$23)))</f>
        <v>4</v>
      </c>
      <c r="E645" s="1">
        <f ca="1">IF(AND($A645=0,$B645=1),
    VLOOKUP(1,ChapterTable!$1:$1048576,MATCH("최종"&amp;SUBSTITUTE(SUBSTITUTE(E$1,"standard",""),"|Float",""),ChapterTable!$1:$1,0),0)*ChapterTable!$Q$17,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VLOOKUP($A645-ChapterTable!$Q$11,ChapterTable!$1:$1048576,MATCH("최종"&amp;SUBSTITUTE(SUBSTITUTE(E$1,"standard",""),"|Float",""),ChapterTable!$1:$1,0),0)*ChapterTable!$Q$14
    ),
  OFFSET(E645,-$B645+IF($L645,1,0),0)*
    (VLOOKUP(SUBSTITUTE(SUBSTITUTE(E$1,"standard",""),"|Float","")&amp;"인게임누적곱배수",ChapterTable!$S:$T,2,0)^C645
    +VLOOKUP(SUBSTITUTE(SUBSTITUTE(E$1,"standard",""),"|Float","")&amp;"인게임누적합배수",ChapterTable!$S:$T,2,0)*C645)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VLOOKUP(1,ChapterTable!$1:$1048576,MATCH("최종"&amp;SUBSTITUTE(SUBSTITUTE(F$1,"standard",""),"|Float",""),ChapterTable!$1:$1,0),0)*ChapterTable!$Q$17,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VLOOKUP($A645-ChapterTable!$Q$11,ChapterTable!$1:$1048576,MATCH("최종"&amp;SUBSTITUTE(SUBSTITUTE(F$1,"standard",""),"|Float",""),ChapterTable!$1:$1,0),0)*ChapterTable!$Q$14
    ),
  OFFSET(F645,-$B645+IF($L645,1,0),0)*
    (VLOOKUP(SUBSTITUTE(SUBSTITUTE(F$1,"standard",""),"|Float","")&amp;"인게임누적곱배수",ChapterTable!$S:$T,2,0)^D645
    +VLOOKUP(SUBSTITUTE(SUBSTITUTE(F$1,"standard",""),"|Float","")&amp;"인게임누적합배수",ChapterTable!$S:$T,2,0)*D645)
  )
  )
  )
)</f>
        <v>23354.3408203125</v>
      </c>
      <c r="G645" t="s">
        <v>76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9.8000000000000007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IF(OR($L646=TRUE,$A646=0,MOD($A646,ChapterTable!$S$20)&lt;&gt;0),
MAX(0,INT(($B646+ChapterTable!$Q$26+VLOOKUP(SUBSTITUTE(C$1,"성장단계","")&amp;"단계오프셋",ChapterTable!$S:$T,2,0))/ChapterTable!$Q$23)),
MAX(0,INT(($B646+ChapterTable!$S$26+VLOOKUP(SUBSTITUTE(C$1,"성장단계","")&amp;"보스단계오프셋",ChapterTable!$S:$T,2,0))/ChapterTable!$S$23)))</f>
        <v>4</v>
      </c>
      <c r="D646">
        <f>IF(OR($L646=TRUE,$A646=0,MOD($A646,ChapterTable!$S$20)&lt;&gt;0),
MAX(0,INT(($B646+ChapterTable!$Q$26+VLOOKUP(SUBSTITUTE(D$1,"성장단계","")&amp;"단계오프셋",ChapterTable!$S:$T,2,0))/ChapterTable!$Q$23)),
MAX(0,INT(($B646+ChapterTable!$S$26+VLOOKUP(SUBSTITUTE(D$1,"성장단계","")&amp;"보스단계오프셋",ChapterTable!$S:$T,2,0))/ChapterTable!$S$23)))</f>
        <v>4</v>
      </c>
      <c r="E646" s="1">
        <f ca="1">IF(AND($A646=0,$B646=1),
    VLOOKUP(1,ChapterTable!$1:$1048576,MATCH("최종"&amp;SUBSTITUTE(SUBSTITUTE(E$1,"standard",""),"|Float",""),ChapterTable!$1:$1,0),0)*ChapterTable!$Q$17,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VLOOKUP($A646-ChapterTable!$Q$11,ChapterTable!$1:$1048576,MATCH("최종"&amp;SUBSTITUTE(SUBSTITUTE(E$1,"standard",""),"|Float",""),ChapterTable!$1:$1,0),0)*ChapterTable!$Q$14
    ),
  OFFSET(E646,-$B646+IF($L646,1,0),0)*
    (VLOOKUP(SUBSTITUTE(SUBSTITUTE(E$1,"standard",""),"|Float","")&amp;"인게임누적곱배수",ChapterTable!$S:$T,2,0)^C646
    +VLOOKUP(SUBSTITUTE(SUBSTITUTE(E$1,"standard",""),"|Float","")&amp;"인게임누적합배수",ChapterTable!$S:$T,2,0)*C646)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VLOOKUP(1,ChapterTable!$1:$1048576,MATCH("최종"&amp;SUBSTITUTE(SUBSTITUTE(F$1,"standard",""),"|Float",""),ChapterTable!$1:$1,0),0)*ChapterTable!$Q$17,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VLOOKUP($A646-ChapterTable!$Q$11,ChapterTable!$1:$1048576,MATCH("최종"&amp;SUBSTITUTE(SUBSTITUTE(F$1,"standard",""),"|Float",""),ChapterTable!$1:$1,0),0)*ChapterTable!$Q$14
    ),
  OFFSET(F646,-$B646+IF($L646,1,0),0)*
    (VLOOKUP(SUBSTITUTE(SUBSTITUTE(F$1,"standard",""),"|Float","")&amp;"인게임누적곱배수",ChapterTable!$S:$T,2,0)^D646
    +VLOOKUP(SUBSTITUTE(SUBSTITUTE(F$1,"standard",""),"|Float","")&amp;"인게임누적합배수",ChapterTable!$S:$T,2,0)*D646)
  )
  )
  )
)</f>
        <v>23354.3408203125</v>
      </c>
      <c r="G646" t="s">
        <v>76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9.8000000000000007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IF(OR($L647=TRUE,$A647=0,MOD($A647,ChapterTable!$S$20)&lt;&gt;0),
MAX(0,INT(($B647+ChapterTable!$Q$26+VLOOKUP(SUBSTITUTE(C$1,"성장단계","")&amp;"단계오프셋",ChapterTable!$S:$T,2,0))/ChapterTable!$Q$23)),
MAX(0,INT(($B647+ChapterTable!$S$26+VLOOKUP(SUBSTITUTE(C$1,"성장단계","")&amp;"보스단계오프셋",ChapterTable!$S:$T,2,0))/ChapterTable!$S$23)))</f>
        <v>5</v>
      </c>
      <c r="D647">
        <f>IF(OR($L647=TRUE,$A647=0,MOD($A647,ChapterTable!$S$20)&lt;&gt;0),
MAX(0,INT(($B647+ChapterTable!$Q$26+VLOOKUP(SUBSTITUTE(D$1,"성장단계","")&amp;"단계오프셋",ChapterTable!$S:$T,2,0))/ChapterTable!$Q$23)),
MAX(0,INT(($B647+ChapterTable!$S$26+VLOOKUP(SUBSTITUTE(D$1,"성장단계","")&amp;"보스단계오프셋",ChapterTable!$S:$T,2,0))/ChapterTable!$S$23)))</f>
        <v>4</v>
      </c>
      <c r="E647" s="1">
        <f ca="1">IF(AND($A647=0,$B647=1),
    VLOOKUP(1,ChapterTable!$1:$1048576,MATCH("최종"&amp;SUBSTITUTE(SUBSTITUTE(E$1,"standard",""),"|Float",""),ChapterTable!$1:$1,0),0)*ChapterTable!$Q$17,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VLOOKUP($A647-ChapterTable!$Q$11,ChapterTable!$1:$1048576,MATCH("최종"&amp;SUBSTITUTE(SUBSTITUTE(E$1,"standard",""),"|Float",""),ChapterTable!$1:$1,0),0)*ChapterTable!$Q$14
    ),
  OFFSET(E647,-$B647+IF($L647,1,0),0)*
    (VLOOKUP(SUBSTITUTE(SUBSTITUTE(E$1,"standard",""),"|Float","")&amp;"인게임누적곱배수",ChapterTable!$S:$T,2,0)^C647
    +VLOOKUP(SUBSTITUTE(SUBSTITUTE(E$1,"standard",""),"|Float","")&amp;"인게임누적합배수",ChapterTable!$S:$T,2,0)*C647)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VLOOKUP(1,ChapterTable!$1:$1048576,MATCH("최종"&amp;SUBSTITUTE(SUBSTITUTE(F$1,"standard",""),"|Float",""),ChapterTable!$1:$1,0),0)*ChapterTable!$Q$17,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VLOOKUP($A647-ChapterTable!$Q$11,ChapterTable!$1:$1048576,MATCH("최종"&amp;SUBSTITUTE(SUBSTITUTE(F$1,"standard",""),"|Float",""),ChapterTable!$1:$1,0),0)*ChapterTable!$Q$14
    ),
  OFFSET(F647,-$B647+IF($L647,1,0),0)*
    (VLOOKUP(SUBSTITUTE(SUBSTITUTE(F$1,"standard",""),"|Float","")&amp;"인게임누적곱배수",ChapterTable!$S:$T,2,0)^D647
    +VLOOKUP(SUBSTITUTE(SUBSTITUTE(F$1,"standard",""),"|Float","")&amp;"인게임누적합배수",ChapterTable!$S:$T,2,0)*D647)
  )
  )
  )
)</f>
        <v>23354.3408203125</v>
      </c>
      <c r="G647" t="s">
        <v>76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9.8000000000000007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IF(OR($L648=TRUE,$A648=0,MOD($A648,ChapterTable!$S$20)&lt;&gt;0),
MAX(0,INT(($B648+ChapterTable!$Q$26+VLOOKUP(SUBSTITUTE(C$1,"성장단계","")&amp;"단계오프셋",ChapterTable!$S:$T,2,0))/ChapterTable!$Q$23)),
MAX(0,INT(($B648+ChapterTable!$S$26+VLOOKUP(SUBSTITUTE(C$1,"성장단계","")&amp;"보스단계오프셋",ChapterTable!$S:$T,2,0))/ChapterTable!$S$23)))</f>
        <v>5</v>
      </c>
      <c r="D648">
        <f>IF(OR($L648=TRUE,$A648=0,MOD($A648,ChapterTable!$S$20)&lt;&gt;0),
MAX(0,INT(($B648+ChapterTable!$Q$26+VLOOKUP(SUBSTITUTE(D$1,"성장단계","")&amp;"단계오프셋",ChapterTable!$S:$T,2,0))/ChapterTable!$Q$23)),
MAX(0,INT(($B648+ChapterTable!$S$26+VLOOKUP(SUBSTITUTE(D$1,"성장단계","")&amp;"보스단계오프셋",ChapterTable!$S:$T,2,0))/ChapterTable!$S$23)))</f>
        <v>4</v>
      </c>
      <c r="E648" s="1">
        <f ca="1">IF(AND($A648=0,$B648=1),
    VLOOKUP(1,ChapterTable!$1:$1048576,MATCH("최종"&amp;SUBSTITUTE(SUBSTITUTE(E$1,"standard",""),"|Float",""),ChapterTable!$1:$1,0),0)*ChapterTable!$Q$17,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VLOOKUP($A648-ChapterTable!$Q$11,ChapterTable!$1:$1048576,MATCH("최종"&amp;SUBSTITUTE(SUBSTITUTE(E$1,"standard",""),"|Float",""),ChapterTable!$1:$1,0),0)*ChapterTable!$Q$14
    ),
  OFFSET(E648,-$B648+IF($L648,1,0),0)*
    (VLOOKUP(SUBSTITUTE(SUBSTITUTE(E$1,"standard",""),"|Float","")&amp;"인게임누적곱배수",ChapterTable!$S:$T,2,0)^C648
    +VLOOKUP(SUBSTITUTE(SUBSTITUTE(E$1,"standard",""),"|Float","")&amp;"인게임누적합배수",ChapterTable!$S:$T,2,0)*C648)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VLOOKUP(1,ChapterTable!$1:$1048576,MATCH("최종"&amp;SUBSTITUTE(SUBSTITUTE(F$1,"standard",""),"|Float",""),ChapterTable!$1:$1,0),0)*ChapterTable!$Q$17,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VLOOKUP($A648-ChapterTable!$Q$11,ChapterTable!$1:$1048576,MATCH("최종"&amp;SUBSTITUTE(SUBSTITUTE(F$1,"standard",""),"|Float",""),ChapterTable!$1:$1,0),0)*ChapterTable!$Q$14
    ),
  OFFSET(F648,-$B648+IF($L648,1,0),0)*
    (VLOOKUP(SUBSTITUTE(SUBSTITUTE(F$1,"standard",""),"|Float","")&amp;"인게임누적곱배수",ChapterTable!$S:$T,2,0)^D648
    +VLOOKUP(SUBSTITUTE(SUBSTITUTE(F$1,"standard",""),"|Float","")&amp;"인게임누적합배수",ChapterTable!$S:$T,2,0)*D648)
  )
  )
  )
)</f>
        <v>23354.3408203125</v>
      </c>
      <c r="G648" t="s">
        <v>76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9.8000000000000007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IF(OR($L649=TRUE,$A649=0,MOD($A649,ChapterTable!$S$20)&lt;&gt;0),
MAX(0,INT(($B649+ChapterTable!$Q$26+VLOOKUP(SUBSTITUTE(C$1,"성장단계","")&amp;"단계오프셋",ChapterTable!$S:$T,2,0))/ChapterTable!$Q$23)),
MAX(0,INT(($B649+ChapterTable!$S$26+VLOOKUP(SUBSTITUTE(C$1,"성장단계","")&amp;"보스단계오프셋",ChapterTable!$S:$T,2,0))/ChapterTable!$S$23)))</f>
        <v>5</v>
      </c>
      <c r="D649">
        <f>IF(OR($L649=TRUE,$A649=0,MOD($A649,ChapterTable!$S$20)&lt;&gt;0),
MAX(0,INT(($B649+ChapterTable!$Q$26+VLOOKUP(SUBSTITUTE(D$1,"성장단계","")&amp;"단계오프셋",ChapterTable!$S:$T,2,0))/ChapterTable!$Q$23)),
MAX(0,INT(($B649+ChapterTable!$S$26+VLOOKUP(SUBSTITUTE(D$1,"성장단계","")&amp;"보스단계오프셋",ChapterTable!$S:$T,2,0))/ChapterTable!$S$23)))</f>
        <v>4</v>
      </c>
      <c r="E649" s="1">
        <f ca="1">IF(AND($A649=0,$B649=1),
    VLOOKUP(1,ChapterTable!$1:$1048576,MATCH("최종"&amp;SUBSTITUTE(SUBSTITUTE(E$1,"standard",""),"|Float",""),ChapterTable!$1:$1,0),0)*ChapterTable!$Q$17,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VLOOKUP($A649-ChapterTable!$Q$11,ChapterTable!$1:$1048576,MATCH("최종"&amp;SUBSTITUTE(SUBSTITUTE(E$1,"standard",""),"|Float",""),ChapterTable!$1:$1,0),0)*ChapterTable!$Q$14
    ),
  OFFSET(E649,-$B649+IF($L649,1,0),0)*
    (VLOOKUP(SUBSTITUTE(SUBSTITUTE(E$1,"standard",""),"|Float","")&amp;"인게임누적곱배수",ChapterTable!$S:$T,2,0)^C649
    +VLOOKUP(SUBSTITUTE(SUBSTITUTE(E$1,"standard",""),"|Float","")&amp;"인게임누적합배수",ChapterTable!$S:$T,2,0)*C649)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VLOOKUP(1,ChapterTable!$1:$1048576,MATCH("최종"&amp;SUBSTITUTE(SUBSTITUTE(F$1,"standard",""),"|Float",""),ChapterTable!$1:$1,0),0)*ChapterTable!$Q$17,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VLOOKUP($A649-ChapterTable!$Q$11,ChapterTable!$1:$1048576,MATCH("최종"&amp;SUBSTITUTE(SUBSTITUTE(F$1,"standard",""),"|Float",""),ChapterTable!$1:$1,0),0)*ChapterTable!$Q$14
    ),
  OFFSET(F649,-$B649+IF($L649,1,0),0)*
    (VLOOKUP(SUBSTITUTE(SUBSTITUTE(F$1,"standard",""),"|Float","")&amp;"인게임누적곱배수",ChapterTable!$S:$T,2,0)^D649
    +VLOOKUP(SUBSTITUTE(SUBSTITUTE(F$1,"standard",""),"|Float","")&amp;"인게임누적합배수",ChapterTable!$S:$T,2,0)*D649)
  )
  )
  )
)</f>
        <v>23354.3408203125</v>
      </c>
      <c r="G649" t="s">
        <v>76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9.8000000000000007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IF(OR($L650=TRUE,$A650=0,MOD($A650,ChapterTable!$S$20)&lt;&gt;0),
MAX(0,INT(($B650+ChapterTable!$Q$26+VLOOKUP(SUBSTITUTE(C$1,"성장단계","")&amp;"단계오프셋",ChapterTable!$S:$T,2,0))/ChapterTable!$Q$23)),
MAX(0,INT(($B650+ChapterTable!$S$26+VLOOKUP(SUBSTITUTE(C$1,"성장단계","")&amp;"보스단계오프셋",ChapterTable!$S:$T,2,0))/ChapterTable!$S$23)))</f>
        <v>5</v>
      </c>
      <c r="D650">
        <f>IF(OR($L650=TRUE,$A650=0,MOD($A650,ChapterTable!$S$20)&lt;&gt;0),
MAX(0,INT(($B650+ChapterTable!$Q$26+VLOOKUP(SUBSTITUTE(D$1,"성장단계","")&amp;"단계오프셋",ChapterTable!$S:$T,2,0))/ChapterTable!$Q$23)),
MAX(0,INT(($B650+ChapterTable!$S$26+VLOOKUP(SUBSTITUTE(D$1,"성장단계","")&amp;"보스단계오프셋",ChapterTable!$S:$T,2,0))/ChapterTable!$S$23)))</f>
        <v>4</v>
      </c>
      <c r="E650" s="1">
        <f ca="1">IF(AND($A650=0,$B650=1),
    VLOOKUP(1,ChapterTable!$1:$1048576,MATCH("최종"&amp;SUBSTITUTE(SUBSTITUTE(E$1,"standard",""),"|Float",""),ChapterTable!$1:$1,0),0)*ChapterTable!$Q$17,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VLOOKUP($A650-ChapterTable!$Q$11,ChapterTable!$1:$1048576,MATCH("최종"&amp;SUBSTITUTE(SUBSTITUTE(E$1,"standard",""),"|Float",""),ChapterTable!$1:$1,0),0)*ChapterTable!$Q$14
    ),
  OFFSET(E650,-$B650+IF($L650,1,0),0)*
    (VLOOKUP(SUBSTITUTE(SUBSTITUTE(E$1,"standard",""),"|Float","")&amp;"인게임누적곱배수",ChapterTable!$S:$T,2,0)^C650
    +VLOOKUP(SUBSTITUTE(SUBSTITUTE(E$1,"standard",""),"|Float","")&amp;"인게임누적합배수",ChapterTable!$S:$T,2,0)*C650)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VLOOKUP(1,ChapterTable!$1:$1048576,MATCH("최종"&amp;SUBSTITUTE(SUBSTITUTE(F$1,"standard",""),"|Float",""),ChapterTable!$1:$1,0),0)*ChapterTable!$Q$17,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VLOOKUP($A650-ChapterTable!$Q$11,ChapterTable!$1:$1048576,MATCH("최종"&amp;SUBSTITUTE(SUBSTITUTE(F$1,"standard",""),"|Float",""),ChapterTable!$1:$1,0),0)*ChapterTable!$Q$14
    ),
  OFFSET(F650,-$B650+IF($L650,1,0),0)*
    (VLOOKUP(SUBSTITUTE(SUBSTITUTE(F$1,"standard",""),"|Float","")&amp;"인게임누적곱배수",ChapterTable!$S:$T,2,0)^D650
    +VLOOKUP(SUBSTITUTE(SUBSTITUTE(F$1,"standard",""),"|Float","")&amp;"인게임누적합배수",ChapterTable!$S:$T,2,0)*D650)
  )
  )
  )
)</f>
        <v>23354.3408203125</v>
      </c>
      <c r="G650" t="s">
        <v>76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9.8000000000000007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IF(OR($L651=TRUE,$A651=0,MOD($A651,ChapterTable!$S$20)&lt;&gt;0),
MAX(0,INT(($B651+ChapterTable!$Q$26+VLOOKUP(SUBSTITUTE(C$1,"성장단계","")&amp;"단계오프셋",ChapterTable!$S:$T,2,0))/ChapterTable!$Q$23)),
MAX(0,INT(($B651+ChapterTable!$S$26+VLOOKUP(SUBSTITUTE(C$1,"성장단계","")&amp;"보스단계오프셋",ChapterTable!$S:$T,2,0))/ChapterTable!$S$23)))</f>
        <v>5</v>
      </c>
      <c r="D651">
        <f>IF(OR($L651=TRUE,$A651=0,MOD($A651,ChapterTable!$S$20)&lt;&gt;0),
MAX(0,INT(($B651+ChapterTable!$Q$26+VLOOKUP(SUBSTITUTE(D$1,"성장단계","")&amp;"단계오프셋",ChapterTable!$S:$T,2,0))/ChapterTable!$Q$23)),
MAX(0,INT(($B651+ChapterTable!$S$26+VLOOKUP(SUBSTITUTE(D$1,"성장단계","")&amp;"보스단계오프셋",ChapterTable!$S:$T,2,0))/ChapterTable!$S$23)))</f>
        <v>4</v>
      </c>
      <c r="E651" s="1">
        <f ca="1">IF(AND($A651=0,$B651=1),
    VLOOKUP(1,ChapterTable!$1:$1048576,MATCH("최종"&amp;SUBSTITUTE(SUBSTITUTE(E$1,"standard",""),"|Float",""),ChapterTable!$1:$1,0),0)*ChapterTable!$Q$17,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VLOOKUP($A651-ChapterTable!$Q$11,ChapterTable!$1:$1048576,MATCH("최종"&amp;SUBSTITUTE(SUBSTITUTE(E$1,"standard",""),"|Float",""),ChapterTable!$1:$1,0),0)*ChapterTable!$Q$14
    ),
  OFFSET(E651,-$B651+IF($L651,1,0),0)*
    (VLOOKUP(SUBSTITUTE(SUBSTITUTE(E$1,"standard",""),"|Float","")&amp;"인게임누적곱배수",ChapterTable!$S:$T,2,0)^C651
    +VLOOKUP(SUBSTITUTE(SUBSTITUTE(E$1,"standard",""),"|Float","")&amp;"인게임누적합배수",ChapterTable!$S:$T,2,0)*C651)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VLOOKUP(1,ChapterTable!$1:$1048576,MATCH("최종"&amp;SUBSTITUTE(SUBSTITUTE(F$1,"standard",""),"|Float",""),ChapterTable!$1:$1,0),0)*ChapterTable!$Q$17,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VLOOKUP($A651-ChapterTable!$Q$11,ChapterTable!$1:$1048576,MATCH("최종"&amp;SUBSTITUTE(SUBSTITUTE(F$1,"standard",""),"|Float",""),ChapterTable!$1:$1,0),0)*ChapterTable!$Q$14
    ),
  OFFSET(F651,-$B651+IF($L651,1,0),0)*
    (VLOOKUP(SUBSTITUTE(SUBSTITUTE(F$1,"standard",""),"|Float","")&amp;"인게임누적곱배수",ChapterTable!$S:$T,2,0)^D651
    +VLOOKUP(SUBSTITUTE(SUBSTITUTE(F$1,"standard",""),"|Float","")&amp;"인게임누적합배수",ChapterTable!$S:$T,2,0)*D651)
  )
  )
  )
)</f>
        <v>23354.3408203125</v>
      </c>
      <c r="G651" t="s">
        <v>76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9.8000000000000007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IF(OR($L652=TRUE,$A652=0,MOD($A652,ChapterTable!$S$20)&lt;&gt;0),
MAX(0,INT(($B652+ChapterTable!$Q$26+VLOOKUP(SUBSTITUTE(C$1,"성장단계","")&amp;"단계오프셋",ChapterTable!$S:$T,2,0))/ChapterTable!$Q$23)),
MAX(0,INT(($B652+ChapterTable!$S$26+VLOOKUP(SUBSTITUTE(C$1,"성장단계","")&amp;"보스단계오프셋",ChapterTable!$S:$T,2,0))/ChapterTable!$S$23)))</f>
        <v>0</v>
      </c>
      <c r="D652">
        <f>IF(OR($L652=TRUE,$A652=0,MOD($A652,ChapterTable!$S$20)&lt;&gt;0),
MAX(0,INT(($B652+ChapterTable!$Q$26+VLOOKUP(SUBSTITUTE(D$1,"성장단계","")&amp;"단계오프셋",ChapterTable!$S:$T,2,0))/ChapterTable!$Q$23)),
MAX(0,INT(($B652+ChapterTable!$S$26+VLOOKUP(SUBSTITUTE(D$1,"성장단계","")&amp;"보스단계오프셋",ChapterTable!$S:$T,2,0))/ChapterTable!$S$23)))</f>
        <v>0</v>
      </c>
      <c r="E652" s="1">
        <f ca="1">IF(AND($A652=0,$B652=1),
    VLOOKUP(1,ChapterTable!$1:$1048576,MATCH("최종"&amp;SUBSTITUTE(SUBSTITUTE(E$1,"standard",""),"|Float",""),ChapterTable!$1:$1,0),0)*ChapterTable!$Q$17,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VLOOKUP($A652-ChapterTable!$Q$11,ChapterTable!$1:$1048576,MATCH("최종"&amp;SUBSTITUTE(SUBSTITUTE(E$1,"standard",""),"|Float",""),ChapterTable!$1:$1,0),0)*ChapterTable!$Q$14
    ),
  OFFSET(E652,-$B652+IF($L652,1,0),0)*
    (VLOOKUP(SUBSTITUTE(SUBSTITUTE(E$1,"standard",""),"|Float","")&amp;"인게임누적곱배수",ChapterTable!$S:$T,2,0)^C652
    +VLOOKUP(SUBSTITUTE(SUBSTITUTE(E$1,"standard",""),"|Float","")&amp;"인게임누적합배수",ChapterTable!$S:$T,2,0)*C652)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VLOOKUP(1,ChapterTable!$1:$1048576,MATCH("최종"&amp;SUBSTITUTE(SUBSTITUTE(F$1,"standard",""),"|Float",""),ChapterTable!$1:$1,0),0)*ChapterTable!$Q$17,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VLOOKUP($A652-ChapterTable!$Q$11,ChapterTable!$1:$1048576,MATCH("최종"&amp;SUBSTITUTE(SUBSTITUTE(F$1,"standard",""),"|Float",""),ChapterTable!$1:$1,0),0)*ChapterTable!$Q$14
    ),
  OFFSET(F652,-$B652+IF($L652,1,0),0)*
    (VLOOKUP(SUBSTITUTE(SUBSTITUTE(F$1,"standard",""),"|Float","")&amp;"인게임누적곱배수",ChapterTable!$S:$T,2,0)^D652
    +VLOOKUP(SUBSTITUTE(SUBSTITUTE(F$1,"standard",""),"|Float","")&amp;"인게임누적합배수",ChapterTable!$S:$T,2,0)*D652)
  )
  )
  )
)</f>
        <v>19461.95068359375</v>
      </c>
      <c r="G652" t="s">
        <v>76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9.8000000000000007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IF(OR($L653=TRUE,$A653=0,MOD($A653,ChapterTable!$S$20)&lt;&gt;0),
MAX(0,INT(($B653+ChapterTable!$Q$26+VLOOKUP(SUBSTITUTE(C$1,"성장단계","")&amp;"단계오프셋",ChapterTable!$S:$T,2,0))/ChapterTable!$Q$23)),
MAX(0,INT(($B653+ChapterTable!$S$26+VLOOKUP(SUBSTITUTE(C$1,"성장단계","")&amp;"보스단계오프셋",ChapterTable!$S:$T,2,0))/ChapterTable!$S$23)))</f>
        <v>0</v>
      </c>
      <c r="D653">
        <f>IF(OR($L653=TRUE,$A653=0,MOD($A653,ChapterTable!$S$20)&lt;&gt;0),
MAX(0,INT(($B653+ChapterTable!$Q$26+VLOOKUP(SUBSTITUTE(D$1,"성장단계","")&amp;"단계오프셋",ChapterTable!$S:$T,2,0))/ChapterTable!$Q$23)),
MAX(0,INT(($B653+ChapterTable!$S$26+VLOOKUP(SUBSTITUTE(D$1,"성장단계","")&amp;"보스단계오프셋",ChapterTable!$S:$T,2,0))/ChapterTable!$S$23)))</f>
        <v>0</v>
      </c>
      <c r="E653" s="1">
        <f ca="1">IF(AND($A653=0,$B653=1),
    VLOOKUP(1,ChapterTable!$1:$1048576,MATCH("최종"&amp;SUBSTITUTE(SUBSTITUTE(E$1,"standard",""),"|Float",""),ChapterTable!$1:$1,0),0)*ChapterTable!$Q$17,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VLOOKUP($A653-ChapterTable!$Q$11,ChapterTable!$1:$1048576,MATCH("최종"&amp;SUBSTITUTE(SUBSTITUTE(E$1,"standard",""),"|Float",""),ChapterTable!$1:$1,0),0)*ChapterTable!$Q$14
    ),
  OFFSET(E653,-$B653+IF($L653,1,0),0)*
    (VLOOKUP(SUBSTITUTE(SUBSTITUTE(E$1,"standard",""),"|Float","")&amp;"인게임누적곱배수",ChapterTable!$S:$T,2,0)^C653
    +VLOOKUP(SUBSTITUTE(SUBSTITUTE(E$1,"standard",""),"|Float","")&amp;"인게임누적합배수",ChapterTable!$S:$T,2,0)*C653)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VLOOKUP(1,ChapterTable!$1:$1048576,MATCH("최종"&amp;SUBSTITUTE(SUBSTITUTE(F$1,"standard",""),"|Float",""),ChapterTable!$1:$1,0),0)*ChapterTable!$Q$17,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VLOOKUP($A653-ChapterTable!$Q$11,ChapterTable!$1:$1048576,MATCH("최종"&amp;SUBSTITUTE(SUBSTITUTE(F$1,"standard",""),"|Float",""),ChapterTable!$1:$1,0),0)*ChapterTable!$Q$14
    ),
  OFFSET(F653,-$B653+IF($L653,1,0),0)*
    (VLOOKUP(SUBSTITUTE(SUBSTITUTE(F$1,"standard",""),"|Float","")&amp;"인게임누적곱배수",ChapterTable!$S:$T,2,0)^D653
    +VLOOKUP(SUBSTITUTE(SUBSTITUTE(F$1,"standard",""),"|Float","")&amp;"인게임누적합배수",ChapterTable!$S:$T,2,0)*D653)
  )
  )
  )
)</f>
        <v>19461.95068359375</v>
      </c>
      <c r="G653" t="s">
        <v>76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9.8000000000000007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IF(OR($L654=TRUE,$A654=0,MOD($A654,ChapterTable!$S$20)&lt;&gt;0),
MAX(0,INT(($B654+ChapterTable!$Q$26+VLOOKUP(SUBSTITUTE(C$1,"성장단계","")&amp;"단계오프셋",ChapterTable!$S:$T,2,0))/ChapterTable!$Q$23)),
MAX(0,INT(($B654+ChapterTable!$S$26+VLOOKUP(SUBSTITUTE(C$1,"성장단계","")&amp;"보스단계오프셋",ChapterTable!$S:$T,2,0))/ChapterTable!$S$23)))</f>
        <v>1</v>
      </c>
      <c r="D654">
        <f>IF(OR($L654=TRUE,$A654=0,MOD($A654,ChapterTable!$S$20)&lt;&gt;0),
MAX(0,INT(($B654+ChapterTable!$Q$26+VLOOKUP(SUBSTITUTE(D$1,"성장단계","")&amp;"단계오프셋",ChapterTable!$S:$T,2,0))/ChapterTable!$Q$23)),
MAX(0,INT(($B654+ChapterTable!$S$26+VLOOKUP(SUBSTITUTE(D$1,"성장단계","")&amp;"보스단계오프셋",ChapterTable!$S:$T,2,0))/ChapterTable!$S$23)))</f>
        <v>0</v>
      </c>
      <c r="E654" s="1">
        <f ca="1">IF(AND($A654=0,$B654=1),
    VLOOKUP(1,ChapterTable!$1:$1048576,MATCH("최종"&amp;SUBSTITUTE(SUBSTITUTE(E$1,"standard",""),"|Float",""),ChapterTable!$1:$1,0),0)*ChapterTable!$Q$17,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VLOOKUP($A654-ChapterTable!$Q$11,ChapterTable!$1:$1048576,MATCH("최종"&amp;SUBSTITUTE(SUBSTITUTE(E$1,"standard",""),"|Float",""),ChapterTable!$1:$1,0),0)*ChapterTable!$Q$14
    ),
  OFFSET(E654,-$B654+IF($L654,1,0),0)*
    (VLOOKUP(SUBSTITUTE(SUBSTITUTE(E$1,"standard",""),"|Float","")&amp;"인게임누적곱배수",ChapterTable!$S:$T,2,0)^C654
    +VLOOKUP(SUBSTITUTE(SUBSTITUTE(E$1,"standard",""),"|Float","")&amp;"인게임누적합배수",ChapterTable!$S:$T,2,0)*C654)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VLOOKUP(1,ChapterTable!$1:$1048576,MATCH("최종"&amp;SUBSTITUTE(SUBSTITUTE(F$1,"standard",""),"|Float",""),ChapterTable!$1:$1,0),0)*ChapterTable!$Q$17,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VLOOKUP($A654-ChapterTable!$Q$11,ChapterTable!$1:$1048576,MATCH("최종"&amp;SUBSTITUTE(SUBSTITUTE(F$1,"standard",""),"|Float",""),ChapterTable!$1:$1,0),0)*ChapterTable!$Q$14
    ),
  OFFSET(F654,-$B654+IF($L654,1,0),0)*
    (VLOOKUP(SUBSTITUTE(SUBSTITUTE(F$1,"standard",""),"|Float","")&amp;"인게임누적곱배수",ChapterTable!$S:$T,2,0)^D654
    +VLOOKUP(SUBSTITUTE(SUBSTITUTE(F$1,"standard",""),"|Float","")&amp;"인게임누적합배수",ChapterTable!$S:$T,2,0)*D654)
  )
  )
  )
)</f>
        <v>19461.95068359375</v>
      </c>
      <c r="G654" t="s">
        <v>76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9.8000000000000007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IF(OR($L655=TRUE,$A655=0,MOD($A655,ChapterTable!$S$20)&lt;&gt;0),
MAX(0,INT(($B655+ChapterTable!$Q$26+VLOOKUP(SUBSTITUTE(C$1,"성장단계","")&amp;"단계오프셋",ChapterTable!$S:$T,2,0))/ChapterTable!$Q$23)),
MAX(0,INT(($B655+ChapterTable!$S$26+VLOOKUP(SUBSTITUTE(C$1,"성장단계","")&amp;"보스단계오프셋",ChapterTable!$S:$T,2,0))/ChapterTable!$S$23)))</f>
        <v>2</v>
      </c>
      <c r="D655">
        <f>IF(OR($L655=TRUE,$A655=0,MOD($A655,ChapterTable!$S$20)&lt;&gt;0),
MAX(0,INT(($B655+ChapterTable!$Q$26+VLOOKUP(SUBSTITUTE(D$1,"성장단계","")&amp;"단계오프셋",ChapterTable!$S:$T,2,0))/ChapterTable!$Q$23)),
MAX(0,INT(($B655+ChapterTable!$S$26+VLOOKUP(SUBSTITUTE(D$1,"성장단계","")&amp;"보스단계오프셋",ChapterTable!$S:$T,2,0))/ChapterTable!$S$23)))</f>
        <v>1</v>
      </c>
      <c r="E655" s="1">
        <f ca="1">IF(AND($A655=0,$B655=1),
    VLOOKUP(1,ChapterTable!$1:$1048576,MATCH("최종"&amp;SUBSTITUTE(SUBSTITUTE(E$1,"standard",""),"|Float",""),ChapterTable!$1:$1,0),0)*ChapterTable!$Q$17,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VLOOKUP($A655-ChapterTable!$Q$11,ChapterTable!$1:$1048576,MATCH("최종"&amp;SUBSTITUTE(SUBSTITUTE(E$1,"standard",""),"|Float",""),ChapterTable!$1:$1,0),0)*ChapterTable!$Q$14
    ),
  OFFSET(E655,-$B655+IF($L655,1,0),0)*
    (VLOOKUP(SUBSTITUTE(SUBSTITUTE(E$1,"standard",""),"|Float","")&amp;"인게임누적곱배수",ChapterTable!$S:$T,2,0)^C655
    +VLOOKUP(SUBSTITUTE(SUBSTITUTE(E$1,"standard",""),"|Float","")&amp;"인게임누적합배수",ChapterTable!$S:$T,2,0)*C655)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VLOOKUP(1,ChapterTable!$1:$1048576,MATCH("최종"&amp;SUBSTITUTE(SUBSTITUTE(F$1,"standard",""),"|Float",""),ChapterTable!$1:$1,0),0)*ChapterTable!$Q$17,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VLOOKUP($A655-ChapterTable!$Q$11,ChapterTable!$1:$1048576,MATCH("최종"&amp;SUBSTITUTE(SUBSTITUTE(F$1,"standard",""),"|Float",""),ChapterTable!$1:$1,0),0)*ChapterTable!$Q$14
    ),
  OFFSET(F655,-$B655+IF($L655,1,0),0)*
    (VLOOKUP(SUBSTITUTE(SUBSTITUTE(F$1,"standard",""),"|Float","")&amp;"인게임누적곱배수",ChapterTable!$S:$T,2,0)^D655
    +VLOOKUP(SUBSTITUTE(SUBSTITUTE(F$1,"standard",""),"|Float","")&amp;"인게임누적합배수",ChapterTable!$S:$T,2,0)*D655)
  )
  )
  )
)</f>
        <v>23354.3408203125</v>
      </c>
      <c r="G655" t="s">
        <v>76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9.8000000000000007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IF(OR($L656=TRUE,$A656=0,MOD($A656,ChapterTable!$S$20)&lt;&gt;0),
MAX(0,INT(($B656+ChapterTable!$Q$26+VLOOKUP(SUBSTITUTE(C$1,"성장단계","")&amp;"단계오프셋",ChapterTable!$S:$T,2,0))/ChapterTable!$Q$23)),
MAX(0,INT(($B656+ChapterTable!$S$26+VLOOKUP(SUBSTITUTE(C$1,"성장단계","")&amp;"보스단계오프셋",ChapterTable!$S:$T,2,0))/ChapterTable!$S$23)))</f>
        <v>3</v>
      </c>
      <c r="D656">
        <f>IF(OR($L656=TRUE,$A656=0,MOD($A656,ChapterTable!$S$20)&lt;&gt;0),
MAX(0,INT(($B656+ChapterTable!$Q$26+VLOOKUP(SUBSTITUTE(D$1,"성장단계","")&amp;"단계오프셋",ChapterTable!$S:$T,2,0))/ChapterTable!$Q$23)),
MAX(0,INT(($B656+ChapterTable!$S$26+VLOOKUP(SUBSTITUTE(D$1,"성장단계","")&amp;"보스단계오프셋",ChapterTable!$S:$T,2,0))/ChapterTable!$S$23)))</f>
        <v>2</v>
      </c>
      <c r="E656" s="1">
        <f ca="1">IF(AND($A656=0,$B656=1),
    VLOOKUP(1,ChapterTable!$1:$1048576,MATCH("최종"&amp;SUBSTITUTE(SUBSTITUTE(E$1,"standard",""),"|Float",""),ChapterTable!$1:$1,0),0)*ChapterTable!$Q$17,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VLOOKUP($A656-ChapterTable!$Q$11,ChapterTable!$1:$1048576,MATCH("최종"&amp;SUBSTITUTE(SUBSTITUTE(E$1,"standard",""),"|Float",""),ChapterTable!$1:$1,0),0)*ChapterTable!$Q$14
    ),
  OFFSET(E656,-$B656+IF($L656,1,0),0)*
    (VLOOKUP(SUBSTITUTE(SUBSTITUTE(E$1,"standard",""),"|Float","")&amp;"인게임누적곱배수",ChapterTable!$S:$T,2,0)^C656
    +VLOOKUP(SUBSTITUTE(SUBSTITUTE(E$1,"standard",""),"|Float","")&amp;"인게임누적합배수",ChapterTable!$S:$T,2,0)*C656)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VLOOKUP(1,ChapterTable!$1:$1048576,MATCH("최종"&amp;SUBSTITUTE(SUBSTITUTE(F$1,"standard",""),"|Float",""),ChapterTable!$1:$1,0),0)*ChapterTable!$Q$17,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VLOOKUP($A656-ChapterTable!$Q$11,ChapterTable!$1:$1048576,MATCH("최종"&amp;SUBSTITUTE(SUBSTITUTE(F$1,"standard",""),"|Float",""),ChapterTable!$1:$1,0),0)*ChapterTable!$Q$14
    ),
  OFFSET(F656,-$B656+IF($L656,1,0),0)*
    (VLOOKUP(SUBSTITUTE(SUBSTITUTE(F$1,"standard",""),"|Float","")&amp;"인게임누적곱배수",ChapterTable!$S:$T,2,0)^D656
    +VLOOKUP(SUBSTITUTE(SUBSTITUTE(F$1,"standard",""),"|Float","")&amp;"인게임누적합배수",ChapterTable!$S:$T,2,0)*D656)
  )
  )
  )
)</f>
        <v>27246.73095703125</v>
      </c>
      <c r="G656" t="s">
        <v>76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9.8000000000000007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IF(OR($L657=TRUE,$A657=0,MOD($A657,ChapterTable!$S$20)&lt;&gt;0),
MAX(0,INT(($B657+ChapterTable!$Q$26+VLOOKUP(SUBSTITUTE(C$1,"성장단계","")&amp;"단계오프셋",ChapterTable!$S:$T,2,0))/ChapterTable!$Q$23)),
MAX(0,INT(($B657+ChapterTable!$S$26+VLOOKUP(SUBSTITUTE(C$1,"성장단계","")&amp;"보스단계오프셋",ChapterTable!$S:$T,2,0))/ChapterTable!$S$23)))</f>
        <v>4</v>
      </c>
      <c r="D657">
        <f>IF(OR($L657=TRUE,$A657=0,MOD($A657,ChapterTable!$S$20)&lt;&gt;0),
MAX(0,INT(($B657+ChapterTable!$Q$26+VLOOKUP(SUBSTITUTE(D$1,"성장단계","")&amp;"단계오프셋",ChapterTable!$S:$T,2,0))/ChapterTable!$Q$23)),
MAX(0,INT(($B657+ChapterTable!$S$26+VLOOKUP(SUBSTITUTE(D$1,"성장단계","")&amp;"보스단계오프셋",ChapterTable!$S:$T,2,0))/ChapterTable!$S$23)))</f>
        <v>3</v>
      </c>
      <c r="E657" s="1">
        <f ca="1">IF(AND($A657=0,$B657=1),
    VLOOKUP(1,ChapterTable!$1:$1048576,MATCH("최종"&amp;SUBSTITUTE(SUBSTITUTE(E$1,"standard",""),"|Float",""),ChapterTable!$1:$1,0),0)*ChapterTable!$Q$17,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VLOOKUP($A657-ChapterTable!$Q$11,ChapterTable!$1:$1048576,MATCH("최종"&amp;SUBSTITUTE(SUBSTITUTE(E$1,"standard",""),"|Float",""),ChapterTable!$1:$1,0),0)*ChapterTable!$Q$14
    ),
  OFFSET(E657,-$B657+IF($L657,1,0),0)*
    (VLOOKUP(SUBSTITUTE(SUBSTITUTE(E$1,"standard",""),"|Float","")&amp;"인게임누적곱배수",ChapterTable!$S:$T,2,0)^C657
    +VLOOKUP(SUBSTITUTE(SUBSTITUTE(E$1,"standard",""),"|Float","")&amp;"인게임누적합배수",ChapterTable!$S:$T,2,0)*C657)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VLOOKUP(1,ChapterTable!$1:$1048576,MATCH("최종"&amp;SUBSTITUTE(SUBSTITUTE(F$1,"standard",""),"|Float",""),ChapterTable!$1:$1,0),0)*ChapterTable!$Q$17,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VLOOKUP($A657-ChapterTable!$Q$11,ChapterTable!$1:$1048576,MATCH("최종"&amp;SUBSTITUTE(SUBSTITUTE(F$1,"standard",""),"|Float",""),ChapterTable!$1:$1,0),0)*ChapterTable!$Q$14
    ),
  OFFSET(F657,-$B657+IF($L657,1,0),0)*
    (VLOOKUP(SUBSTITUTE(SUBSTITUTE(F$1,"standard",""),"|Float","")&amp;"인게임누적곱배수",ChapterTable!$S:$T,2,0)^D657
    +VLOOKUP(SUBSTITUTE(SUBSTITUTE(F$1,"standard",""),"|Float","")&amp;"인게임누적합배수",ChapterTable!$S:$T,2,0)*D657)
  )
  )
  )
)</f>
        <v>31139.12109375</v>
      </c>
      <c r="G657" t="s">
        <v>76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9.8000000000000007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IF(OR($L658=TRUE,$A658=0,MOD($A658,ChapterTable!$S$20)&lt;&gt;0),
MAX(0,INT(($B658+ChapterTable!$Q$26+VLOOKUP(SUBSTITUTE(C$1,"성장단계","")&amp;"단계오프셋",ChapterTable!$S:$T,2,0))/ChapterTable!$Q$23)),
MAX(0,INT(($B658+ChapterTable!$S$26+VLOOKUP(SUBSTITUTE(C$1,"성장단계","")&amp;"보스단계오프셋",ChapterTable!$S:$T,2,0))/ChapterTable!$S$23)))</f>
        <v>5</v>
      </c>
      <c r="D658">
        <f>IF(OR($L658=TRUE,$A658=0,MOD($A658,ChapterTable!$S$20)&lt;&gt;0),
MAX(0,INT(($B658+ChapterTable!$Q$26+VLOOKUP(SUBSTITUTE(D$1,"성장단계","")&amp;"단계오프셋",ChapterTable!$S:$T,2,0))/ChapterTable!$Q$23)),
MAX(0,INT(($B658+ChapterTable!$S$26+VLOOKUP(SUBSTITUTE(D$1,"성장단계","")&amp;"보스단계오프셋",ChapterTable!$S:$T,2,0))/ChapterTable!$S$23)))</f>
        <v>4</v>
      </c>
      <c r="E658" s="1">
        <f ca="1">IF(AND($A658=0,$B658=1),
    VLOOKUP(1,ChapterTable!$1:$1048576,MATCH("최종"&amp;SUBSTITUTE(SUBSTITUTE(E$1,"standard",""),"|Float",""),ChapterTable!$1:$1,0),0)*ChapterTable!$Q$17,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VLOOKUP($A658-ChapterTable!$Q$11,ChapterTable!$1:$1048576,MATCH("최종"&amp;SUBSTITUTE(SUBSTITUTE(E$1,"standard",""),"|Float",""),ChapterTable!$1:$1,0),0)*ChapterTable!$Q$14
    ),
  OFFSET(E658,-$B658+IF($L658,1,0),0)*
    (VLOOKUP(SUBSTITUTE(SUBSTITUTE(E$1,"standard",""),"|Float","")&amp;"인게임누적곱배수",ChapterTable!$S:$T,2,0)^C658
    +VLOOKUP(SUBSTITUTE(SUBSTITUTE(E$1,"standard",""),"|Float","")&amp;"인게임누적합배수",ChapterTable!$S:$T,2,0)*C658)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VLOOKUP(1,ChapterTable!$1:$1048576,MATCH("최종"&amp;SUBSTITUTE(SUBSTITUTE(F$1,"standard",""),"|Float",""),ChapterTable!$1:$1,0),0)*ChapterTable!$Q$17,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VLOOKUP($A658-ChapterTable!$Q$11,ChapterTable!$1:$1048576,MATCH("최종"&amp;SUBSTITUTE(SUBSTITUTE(F$1,"standard",""),"|Float",""),ChapterTable!$1:$1,0),0)*ChapterTable!$Q$14
    ),
  OFFSET(F658,-$B658+IF($L658,1,0),0)*
    (VLOOKUP(SUBSTITUTE(SUBSTITUTE(F$1,"standard",""),"|Float","")&amp;"인게임누적곱배수",ChapterTable!$S:$T,2,0)^D658
    +VLOOKUP(SUBSTITUTE(SUBSTITUTE(F$1,"standard",""),"|Float","")&amp;"인게임누적합배수",ChapterTable!$S:$T,2,0)*D658)
  )
  )
  )
)</f>
        <v>35031.51123046875</v>
      </c>
      <c r="G658" t="s">
        <v>76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9.8000000000000007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IF(OR($L659=TRUE,$A659=0,MOD($A659,ChapterTable!$S$20)&lt;&gt;0),
MAX(0,INT(($B659+ChapterTable!$Q$26+VLOOKUP(SUBSTITUTE(C$1,"성장단계","")&amp;"단계오프셋",ChapterTable!$S:$T,2,0))/ChapterTable!$Q$23)),
MAX(0,INT(($B659+ChapterTable!$S$26+VLOOKUP(SUBSTITUTE(C$1,"성장단계","")&amp;"보스단계오프셋",ChapterTable!$S:$T,2,0))/ChapterTable!$S$23)))</f>
        <v>6</v>
      </c>
      <c r="D659">
        <f>IF(OR($L659=TRUE,$A659=0,MOD($A659,ChapterTable!$S$20)&lt;&gt;0),
MAX(0,INT(($B659+ChapterTable!$Q$26+VLOOKUP(SUBSTITUTE(D$1,"성장단계","")&amp;"단계오프셋",ChapterTable!$S:$T,2,0))/ChapterTable!$Q$23)),
MAX(0,INT(($B659+ChapterTable!$S$26+VLOOKUP(SUBSTITUTE(D$1,"성장단계","")&amp;"보스단계오프셋",ChapterTable!$S:$T,2,0))/ChapterTable!$S$23)))</f>
        <v>5</v>
      </c>
      <c r="E659" s="1">
        <f ca="1">IF(AND($A659=0,$B659=1),
    VLOOKUP(1,ChapterTable!$1:$1048576,MATCH("최종"&amp;SUBSTITUTE(SUBSTITUTE(E$1,"standard",""),"|Float",""),ChapterTable!$1:$1,0),0)*ChapterTable!$Q$17,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VLOOKUP($A659-ChapterTable!$Q$11,ChapterTable!$1:$1048576,MATCH("최종"&amp;SUBSTITUTE(SUBSTITUTE(E$1,"standard",""),"|Float",""),ChapterTable!$1:$1,0),0)*ChapterTable!$Q$14
    ),
  OFFSET(E659,-$B659+IF($L659,1,0),0)*
    (VLOOKUP(SUBSTITUTE(SUBSTITUTE(E$1,"standard",""),"|Float","")&amp;"인게임누적곱배수",ChapterTable!$S:$T,2,0)^C659
    +VLOOKUP(SUBSTITUTE(SUBSTITUTE(E$1,"standard",""),"|Float","")&amp;"인게임누적합배수",ChapterTable!$S:$T,2,0)*C659)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VLOOKUP(1,ChapterTable!$1:$1048576,MATCH("최종"&amp;SUBSTITUTE(SUBSTITUTE(F$1,"standard",""),"|Float",""),ChapterTable!$1:$1,0),0)*ChapterTable!$Q$17,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VLOOKUP($A659-ChapterTable!$Q$11,ChapterTable!$1:$1048576,MATCH("최종"&amp;SUBSTITUTE(SUBSTITUTE(F$1,"standard",""),"|Float",""),ChapterTable!$1:$1,0),0)*ChapterTable!$Q$14
    ),
  OFFSET(F659,-$B659+IF($L659,1,0),0)*
    (VLOOKUP(SUBSTITUTE(SUBSTITUTE(F$1,"standard",""),"|Float","")&amp;"인게임누적곱배수",ChapterTable!$S:$T,2,0)^D659
    +VLOOKUP(SUBSTITUTE(SUBSTITUTE(F$1,"standard",""),"|Float","")&amp;"인게임누적합배수",ChapterTable!$S:$T,2,0)*D659)
  )
  )
  )
)</f>
        <v>38923.9013671875</v>
      </c>
      <c r="G659" t="s">
        <v>76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9.8000000000000007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IF(OR($L660=TRUE,$A660=0,MOD($A660,ChapterTable!$S$20)&lt;&gt;0),
MAX(0,INT(($B660+ChapterTable!$Q$26+VLOOKUP(SUBSTITUTE(C$1,"성장단계","")&amp;"단계오프셋",ChapterTable!$S:$T,2,0))/ChapterTable!$Q$23)),
MAX(0,INT(($B660+ChapterTable!$S$26+VLOOKUP(SUBSTITUTE(C$1,"성장단계","")&amp;"보스단계오프셋",ChapterTable!$S:$T,2,0))/ChapterTable!$S$23)))</f>
        <v>0</v>
      </c>
      <c r="D660">
        <f>IF(OR($L660=TRUE,$A660=0,MOD($A660,ChapterTable!$S$20)&lt;&gt;0),
MAX(0,INT(($B660+ChapterTable!$Q$26+VLOOKUP(SUBSTITUTE(D$1,"성장단계","")&amp;"단계오프셋",ChapterTable!$S:$T,2,0))/ChapterTable!$Q$23)),
MAX(0,INT(($B660+ChapterTable!$S$26+VLOOKUP(SUBSTITUTE(D$1,"성장단계","")&amp;"보스단계오프셋",ChapterTable!$S:$T,2,0))/ChapterTable!$S$23)))</f>
        <v>0</v>
      </c>
      <c r="E660" s="1">
        <f ca="1">IF(AND($A660=0,$B660=1),
    VLOOKUP(1,ChapterTable!$1:$1048576,MATCH("최종"&amp;SUBSTITUTE(SUBSTITUTE(E$1,"standard",""),"|Float",""),ChapterTable!$1:$1,0),0)*ChapterTable!$Q$17,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VLOOKUP($A660-ChapterTable!$Q$11,ChapterTable!$1:$1048576,MATCH("최종"&amp;SUBSTITUTE(SUBSTITUTE(E$1,"standard",""),"|Float",""),ChapterTable!$1:$1,0),0)*ChapterTable!$Q$14
    ),
  OFFSET(E660,-$B660+IF($L660,1,0),0)*
    (VLOOKUP(SUBSTITUTE(SUBSTITUTE(E$1,"standard",""),"|Float","")&amp;"인게임누적곱배수",ChapterTable!$S:$T,2,0)^C660
    +VLOOKUP(SUBSTITUTE(SUBSTITUTE(E$1,"standard",""),"|Float","")&amp;"인게임누적합배수",ChapterTable!$S:$T,2,0)*C660)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VLOOKUP(1,ChapterTable!$1:$1048576,MATCH("최종"&amp;SUBSTITUTE(SUBSTITUTE(F$1,"standard",""),"|Float",""),ChapterTable!$1:$1,0),0)*ChapterTable!$Q$17,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VLOOKUP($A660-ChapterTable!$Q$11,ChapterTable!$1:$1048576,MATCH("최종"&amp;SUBSTITUTE(SUBSTITUTE(F$1,"standard",""),"|Float",""),ChapterTable!$1:$1,0),0)*ChapterTable!$Q$14
    ),
  OFFSET(F660,-$B660+IF($L660,1,0),0)*
    (VLOOKUP(SUBSTITUTE(SUBSTITUTE(F$1,"standard",""),"|Float","")&amp;"인게임누적곱배수",ChapterTable!$S:$T,2,0)^D660
    +VLOOKUP(SUBSTITUTE(SUBSTITUTE(F$1,"standard",""),"|Float","")&amp;"인게임누적합배수",ChapterTable!$S:$T,2,0)*D660)
  )
  )
  )
)</f>
        <v>29192.926025390625</v>
      </c>
      <c r="G660" t="s">
        <v>76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9.8000000000000007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IF(OR($L661=TRUE,$A661=0,MOD($A661,ChapterTable!$S$20)&lt;&gt;0),
MAX(0,INT(($B661+ChapterTable!$Q$26+VLOOKUP(SUBSTITUTE(C$1,"성장단계","")&amp;"단계오프셋",ChapterTable!$S:$T,2,0))/ChapterTable!$Q$23)),
MAX(0,INT(($B661+ChapterTable!$S$26+VLOOKUP(SUBSTITUTE(C$1,"성장단계","")&amp;"보스단계오프셋",ChapterTable!$S:$T,2,0))/ChapterTable!$S$23)))</f>
        <v>0</v>
      </c>
      <c r="D661">
        <f>IF(OR($L661=TRUE,$A661=0,MOD($A661,ChapterTable!$S$20)&lt;&gt;0),
MAX(0,INT(($B661+ChapterTable!$Q$26+VLOOKUP(SUBSTITUTE(D$1,"성장단계","")&amp;"단계오프셋",ChapterTable!$S:$T,2,0))/ChapterTable!$Q$23)),
MAX(0,INT(($B661+ChapterTable!$S$26+VLOOKUP(SUBSTITUTE(D$1,"성장단계","")&amp;"보스단계오프셋",ChapterTable!$S:$T,2,0))/ChapterTable!$S$23)))</f>
        <v>0</v>
      </c>
      <c r="E661" s="1">
        <f ca="1">IF(AND($A661=0,$B661=1),
    VLOOKUP(1,ChapterTable!$1:$1048576,MATCH("최종"&amp;SUBSTITUTE(SUBSTITUTE(E$1,"standard",""),"|Float",""),ChapterTable!$1:$1,0),0)*ChapterTable!$Q$17,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VLOOKUP($A661-ChapterTable!$Q$11,ChapterTable!$1:$1048576,MATCH("최종"&amp;SUBSTITUTE(SUBSTITUTE(E$1,"standard",""),"|Float",""),ChapterTable!$1:$1,0),0)*ChapterTable!$Q$14
    ),
  OFFSET(E661,-$B661+IF($L661,1,0),0)*
    (VLOOKUP(SUBSTITUTE(SUBSTITUTE(E$1,"standard",""),"|Float","")&amp;"인게임누적곱배수",ChapterTable!$S:$T,2,0)^C661
    +VLOOKUP(SUBSTITUTE(SUBSTITUTE(E$1,"standard",""),"|Float","")&amp;"인게임누적합배수",ChapterTable!$S:$T,2,0)*C661)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VLOOKUP(1,ChapterTable!$1:$1048576,MATCH("최종"&amp;SUBSTITUTE(SUBSTITUTE(F$1,"standard",""),"|Float",""),ChapterTable!$1:$1,0),0)*ChapterTable!$Q$17,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VLOOKUP($A661-ChapterTable!$Q$11,ChapterTable!$1:$1048576,MATCH("최종"&amp;SUBSTITUTE(SUBSTITUTE(F$1,"standard",""),"|Float",""),ChapterTable!$1:$1,0),0)*ChapterTable!$Q$14
    ),
  OFFSET(F661,-$B661+IF($L661,1,0),0)*
    (VLOOKUP(SUBSTITUTE(SUBSTITUTE(F$1,"standard",""),"|Float","")&amp;"인게임누적곱배수",ChapterTable!$S:$T,2,0)^D661
    +VLOOKUP(SUBSTITUTE(SUBSTITUTE(F$1,"standard",""),"|Float","")&amp;"인게임누적합배수",ChapterTable!$S:$T,2,0)*D661)
  )
  )
  )
)</f>
        <v>29192.926025390625</v>
      </c>
      <c r="G661" t="s">
        <v>76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9.8000000000000007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IF(OR($L662=TRUE,$A662=0,MOD($A662,ChapterTable!$S$20)&lt;&gt;0),
MAX(0,INT(($B662+ChapterTable!$Q$26+VLOOKUP(SUBSTITUTE(C$1,"성장단계","")&amp;"단계오프셋",ChapterTable!$S:$T,2,0))/ChapterTable!$Q$23)),
MAX(0,INT(($B662+ChapterTable!$S$26+VLOOKUP(SUBSTITUTE(C$1,"성장단계","")&amp;"보스단계오프셋",ChapterTable!$S:$T,2,0))/ChapterTable!$S$23)))</f>
        <v>0</v>
      </c>
      <c r="D662">
        <f>IF(OR($L662=TRUE,$A662=0,MOD($A662,ChapterTable!$S$20)&lt;&gt;0),
MAX(0,INT(($B662+ChapterTable!$Q$26+VLOOKUP(SUBSTITUTE(D$1,"성장단계","")&amp;"단계오프셋",ChapterTable!$S:$T,2,0))/ChapterTable!$Q$23)),
MAX(0,INT(($B662+ChapterTable!$S$26+VLOOKUP(SUBSTITUTE(D$1,"성장단계","")&amp;"보스단계오프셋",ChapterTable!$S:$T,2,0))/ChapterTable!$S$23)))</f>
        <v>0</v>
      </c>
      <c r="E662" s="1">
        <f ca="1">IF(AND($A662=0,$B662=1),
    VLOOKUP(1,ChapterTable!$1:$1048576,MATCH("최종"&amp;SUBSTITUTE(SUBSTITUTE(E$1,"standard",""),"|Float",""),ChapterTable!$1:$1,0),0)*ChapterTable!$Q$17,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VLOOKUP($A662-ChapterTable!$Q$11,ChapterTable!$1:$1048576,MATCH("최종"&amp;SUBSTITUTE(SUBSTITUTE(E$1,"standard",""),"|Float",""),ChapterTable!$1:$1,0),0)*ChapterTable!$Q$14
    ),
  OFFSET(E662,-$B662+IF($L662,1,0),0)*
    (VLOOKUP(SUBSTITUTE(SUBSTITUTE(E$1,"standard",""),"|Float","")&amp;"인게임누적곱배수",ChapterTable!$S:$T,2,0)^C662
    +VLOOKUP(SUBSTITUTE(SUBSTITUTE(E$1,"standard",""),"|Float","")&amp;"인게임누적합배수",ChapterTable!$S:$T,2,0)*C662)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VLOOKUP(1,ChapterTable!$1:$1048576,MATCH("최종"&amp;SUBSTITUTE(SUBSTITUTE(F$1,"standard",""),"|Float",""),ChapterTable!$1:$1,0),0)*ChapterTable!$Q$17,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VLOOKUP($A662-ChapterTable!$Q$11,ChapterTable!$1:$1048576,MATCH("최종"&amp;SUBSTITUTE(SUBSTITUTE(F$1,"standard",""),"|Float",""),ChapterTable!$1:$1,0),0)*ChapterTable!$Q$14
    ),
  OFFSET(F662,-$B662+IF($L662,1,0),0)*
    (VLOOKUP(SUBSTITUTE(SUBSTITUTE(F$1,"standard",""),"|Float","")&amp;"인게임누적곱배수",ChapterTable!$S:$T,2,0)^D662
    +VLOOKUP(SUBSTITUTE(SUBSTITUTE(F$1,"standard",""),"|Float","")&amp;"인게임누적합배수",ChapterTable!$S:$T,2,0)*D662)
  )
  )
  )
)</f>
        <v>29192.926025390625</v>
      </c>
      <c r="G662" t="s">
        <v>76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9.8000000000000007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IF(OR($L663=TRUE,$A663=0,MOD($A663,ChapterTable!$S$20)&lt;&gt;0),
MAX(0,INT(($B663+ChapterTable!$Q$26+VLOOKUP(SUBSTITUTE(C$1,"성장단계","")&amp;"단계오프셋",ChapterTable!$S:$T,2,0))/ChapterTable!$Q$23)),
MAX(0,INT(($B663+ChapterTable!$S$26+VLOOKUP(SUBSTITUTE(C$1,"성장단계","")&amp;"보스단계오프셋",ChapterTable!$S:$T,2,0))/ChapterTable!$S$23)))</f>
        <v>0</v>
      </c>
      <c r="D663">
        <f>IF(OR($L663=TRUE,$A663=0,MOD($A663,ChapterTable!$S$20)&lt;&gt;0),
MAX(0,INT(($B663+ChapterTable!$Q$26+VLOOKUP(SUBSTITUTE(D$1,"성장단계","")&amp;"단계오프셋",ChapterTable!$S:$T,2,0))/ChapterTable!$Q$23)),
MAX(0,INT(($B663+ChapterTable!$S$26+VLOOKUP(SUBSTITUTE(D$1,"성장단계","")&amp;"보스단계오프셋",ChapterTable!$S:$T,2,0))/ChapterTable!$S$23)))</f>
        <v>0</v>
      </c>
      <c r="E663" s="1">
        <f ca="1">IF(AND($A663=0,$B663=1),
    VLOOKUP(1,ChapterTable!$1:$1048576,MATCH("최종"&amp;SUBSTITUTE(SUBSTITUTE(E$1,"standard",""),"|Float",""),ChapterTable!$1:$1,0),0)*ChapterTable!$Q$17,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VLOOKUP($A663-ChapterTable!$Q$11,ChapterTable!$1:$1048576,MATCH("최종"&amp;SUBSTITUTE(SUBSTITUTE(E$1,"standard",""),"|Float",""),ChapterTable!$1:$1,0),0)*ChapterTable!$Q$14
    ),
  OFFSET(E663,-$B663+IF($L663,1,0),0)*
    (VLOOKUP(SUBSTITUTE(SUBSTITUTE(E$1,"standard",""),"|Float","")&amp;"인게임누적곱배수",ChapterTable!$S:$T,2,0)^C663
    +VLOOKUP(SUBSTITUTE(SUBSTITUTE(E$1,"standard",""),"|Float","")&amp;"인게임누적합배수",ChapterTable!$S:$T,2,0)*C663)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VLOOKUP(1,ChapterTable!$1:$1048576,MATCH("최종"&amp;SUBSTITUTE(SUBSTITUTE(F$1,"standard",""),"|Float",""),ChapterTable!$1:$1,0),0)*ChapterTable!$Q$17,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VLOOKUP($A663-ChapterTable!$Q$11,ChapterTable!$1:$1048576,MATCH("최종"&amp;SUBSTITUTE(SUBSTITUTE(F$1,"standard",""),"|Float",""),ChapterTable!$1:$1,0),0)*ChapterTable!$Q$14
    ),
  OFFSET(F663,-$B663+IF($L663,1,0),0)*
    (VLOOKUP(SUBSTITUTE(SUBSTITUTE(F$1,"standard",""),"|Float","")&amp;"인게임누적곱배수",ChapterTable!$S:$T,2,0)^D663
    +VLOOKUP(SUBSTITUTE(SUBSTITUTE(F$1,"standard",""),"|Float","")&amp;"인게임누적합배수",ChapterTable!$S:$T,2,0)*D663)
  )
  )
  )
)</f>
        <v>29192.926025390625</v>
      </c>
      <c r="G663" t="s">
        <v>76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9.8000000000000007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IF(OR($L664=TRUE,$A664=0,MOD($A664,ChapterTable!$S$20)&lt;&gt;0),
MAX(0,INT(($B664+ChapterTable!$Q$26+VLOOKUP(SUBSTITUTE(C$1,"성장단계","")&amp;"단계오프셋",ChapterTable!$S:$T,2,0))/ChapterTable!$Q$23)),
MAX(0,INT(($B664+ChapterTable!$S$26+VLOOKUP(SUBSTITUTE(C$1,"성장단계","")&amp;"보스단계오프셋",ChapterTable!$S:$T,2,0))/ChapterTable!$S$23)))</f>
        <v>0</v>
      </c>
      <c r="D664">
        <f>IF(OR($L664=TRUE,$A664=0,MOD($A664,ChapterTable!$S$20)&lt;&gt;0),
MAX(0,INT(($B664+ChapterTable!$Q$26+VLOOKUP(SUBSTITUTE(D$1,"성장단계","")&amp;"단계오프셋",ChapterTable!$S:$T,2,0))/ChapterTable!$Q$23)),
MAX(0,INT(($B664+ChapterTable!$S$26+VLOOKUP(SUBSTITUTE(D$1,"성장단계","")&amp;"보스단계오프셋",ChapterTable!$S:$T,2,0))/ChapterTable!$S$23)))</f>
        <v>0</v>
      </c>
      <c r="E664" s="1">
        <f ca="1">IF(AND($A664=0,$B664=1),
    VLOOKUP(1,ChapterTable!$1:$1048576,MATCH("최종"&amp;SUBSTITUTE(SUBSTITUTE(E$1,"standard",""),"|Float",""),ChapterTable!$1:$1,0),0)*ChapterTable!$Q$17,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VLOOKUP($A664-ChapterTable!$Q$11,ChapterTable!$1:$1048576,MATCH("최종"&amp;SUBSTITUTE(SUBSTITUTE(E$1,"standard",""),"|Float",""),ChapterTable!$1:$1,0),0)*ChapterTable!$Q$14
    ),
  OFFSET(E664,-$B664+IF($L664,1,0),0)*
    (VLOOKUP(SUBSTITUTE(SUBSTITUTE(E$1,"standard",""),"|Float","")&amp;"인게임누적곱배수",ChapterTable!$S:$T,2,0)^C664
    +VLOOKUP(SUBSTITUTE(SUBSTITUTE(E$1,"standard",""),"|Float","")&amp;"인게임누적합배수",ChapterTable!$S:$T,2,0)*C664)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VLOOKUP(1,ChapterTable!$1:$1048576,MATCH("최종"&amp;SUBSTITUTE(SUBSTITUTE(F$1,"standard",""),"|Float",""),ChapterTable!$1:$1,0),0)*ChapterTable!$Q$17,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VLOOKUP($A664-ChapterTable!$Q$11,ChapterTable!$1:$1048576,MATCH("최종"&amp;SUBSTITUTE(SUBSTITUTE(F$1,"standard",""),"|Float",""),ChapterTable!$1:$1,0),0)*ChapterTable!$Q$14
    ),
  OFFSET(F664,-$B664+IF($L664,1,0),0)*
    (VLOOKUP(SUBSTITUTE(SUBSTITUTE(F$1,"standard",""),"|Float","")&amp;"인게임누적곱배수",ChapterTable!$S:$T,2,0)^D664
    +VLOOKUP(SUBSTITUTE(SUBSTITUTE(F$1,"standard",""),"|Float","")&amp;"인게임누적합배수",ChapterTable!$S:$T,2,0)*D664)
  )
  )
  )
)</f>
        <v>29192.926025390625</v>
      </c>
      <c r="G664" t="s">
        <v>76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9.8000000000000007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IF(OR($L665=TRUE,$A665=0,MOD($A665,ChapterTable!$S$20)&lt;&gt;0),
MAX(0,INT(($B665+ChapterTable!$Q$26+VLOOKUP(SUBSTITUTE(C$1,"성장단계","")&amp;"단계오프셋",ChapterTable!$S:$T,2,0))/ChapterTable!$Q$23)),
MAX(0,INT(($B665+ChapterTable!$S$26+VLOOKUP(SUBSTITUTE(C$1,"성장단계","")&amp;"보스단계오프셋",ChapterTable!$S:$T,2,0))/ChapterTable!$S$23)))</f>
        <v>0</v>
      </c>
      <c r="D665">
        <f>IF(OR($L665=TRUE,$A665=0,MOD($A665,ChapterTable!$S$20)&lt;&gt;0),
MAX(0,INT(($B665+ChapterTable!$Q$26+VLOOKUP(SUBSTITUTE(D$1,"성장단계","")&amp;"단계오프셋",ChapterTable!$S:$T,2,0))/ChapterTable!$Q$23)),
MAX(0,INT(($B665+ChapterTable!$S$26+VLOOKUP(SUBSTITUTE(D$1,"성장단계","")&amp;"보스단계오프셋",ChapterTable!$S:$T,2,0))/ChapterTable!$S$23)))</f>
        <v>0</v>
      </c>
      <c r="E665" s="1">
        <f ca="1">IF(AND($A665=0,$B665=1),
    VLOOKUP(1,ChapterTable!$1:$1048576,MATCH("최종"&amp;SUBSTITUTE(SUBSTITUTE(E$1,"standard",""),"|Float",""),ChapterTable!$1:$1,0),0)*ChapterTable!$Q$17,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VLOOKUP($A665-ChapterTable!$Q$11,ChapterTable!$1:$1048576,MATCH("최종"&amp;SUBSTITUTE(SUBSTITUTE(E$1,"standard",""),"|Float",""),ChapterTable!$1:$1,0),0)*ChapterTable!$Q$14
    ),
  OFFSET(E665,-$B665+IF($L665,1,0),0)*
    (VLOOKUP(SUBSTITUTE(SUBSTITUTE(E$1,"standard",""),"|Float","")&amp;"인게임누적곱배수",ChapterTable!$S:$T,2,0)^C665
    +VLOOKUP(SUBSTITUTE(SUBSTITUTE(E$1,"standard",""),"|Float","")&amp;"인게임누적합배수",ChapterTable!$S:$T,2,0)*C665)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VLOOKUP(1,ChapterTable!$1:$1048576,MATCH("최종"&amp;SUBSTITUTE(SUBSTITUTE(F$1,"standard",""),"|Float",""),ChapterTable!$1:$1,0),0)*ChapterTable!$Q$17,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VLOOKUP($A665-ChapterTable!$Q$11,ChapterTable!$1:$1048576,MATCH("최종"&amp;SUBSTITUTE(SUBSTITUTE(F$1,"standard",""),"|Float",""),ChapterTable!$1:$1,0),0)*ChapterTable!$Q$14
    ),
  OFFSET(F665,-$B665+IF($L665,1,0),0)*
    (VLOOKUP(SUBSTITUTE(SUBSTITUTE(F$1,"standard",""),"|Float","")&amp;"인게임누적곱배수",ChapterTable!$S:$T,2,0)^D665
    +VLOOKUP(SUBSTITUTE(SUBSTITUTE(F$1,"standard",""),"|Float","")&amp;"인게임누적합배수",ChapterTable!$S:$T,2,0)*D665)
  )
  )
  )
)</f>
        <v>29192.926025390625</v>
      </c>
      <c r="G665" t="s">
        <v>76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9.8000000000000007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IF(OR($L666=TRUE,$A666=0,MOD($A666,ChapterTable!$S$20)&lt;&gt;0),
MAX(0,INT(($B666+ChapterTable!$Q$26+VLOOKUP(SUBSTITUTE(C$1,"성장단계","")&amp;"단계오프셋",ChapterTable!$S:$T,2,0))/ChapterTable!$Q$23)),
MAX(0,INT(($B666+ChapterTable!$S$26+VLOOKUP(SUBSTITUTE(C$1,"성장단계","")&amp;"보스단계오프셋",ChapterTable!$S:$T,2,0))/ChapterTable!$S$23)))</f>
        <v>1</v>
      </c>
      <c r="D666">
        <f>IF(OR($L666=TRUE,$A666=0,MOD($A666,ChapterTable!$S$20)&lt;&gt;0),
MAX(0,INT(($B666+ChapterTable!$Q$26+VLOOKUP(SUBSTITUTE(D$1,"성장단계","")&amp;"단계오프셋",ChapterTable!$S:$T,2,0))/ChapterTable!$Q$23)),
MAX(0,INT(($B666+ChapterTable!$S$26+VLOOKUP(SUBSTITUTE(D$1,"성장단계","")&amp;"보스단계오프셋",ChapterTable!$S:$T,2,0))/ChapterTable!$S$23)))</f>
        <v>0</v>
      </c>
      <c r="E666" s="1">
        <f ca="1">IF(AND($A666=0,$B666=1),
    VLOOKUP(1,ChapterTable!$1:$1048576,MATCH("최종"&amp;SUBSTITUTE(SUBSTITUTE(E$1,"standard",""),"|Float",""),ChapterTable!$1:$1,0),0)*ChapterTable!$Q$17,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VLOOKUP($A666-ChapterTable!$Q$11,ChapterTable!$1:$1048576,MATCH("최종"&amp;SUBSTITUTE(SUBSTITUTE(E$1,"standard",""),"|Float",""),ChapterTable!$1:$1,0),0)*ChapterTable!$Q$14
    ),
  OFFSET(E666,-$B666+IF($L666,1,0),0)*
    (VLOOKUP(SUBSTITUTE(SUBSTITUTE(E$1,"standard",""),"|Float","")&amp;"인게임누적곱배수",ChapterTable!$S:$T,2,0)^C666
    +VLOOKUP(SUBSTITUTE(SUBSTITUTE(E$1,"standard",""),"|Float","")&amp;"인게임누적합배수",ChapterTable!$S:$T,2,0)*C666)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VLOOKUP(1,ChapterTable!$1:$1048576,MATCH("최종"&amp;SUBSTITUTE(SUBSTITUTE(F$1,"standard",""),"|Float",""),ChapterTable!$1:$1,0),0)*ChapterTable!$Q$17,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VLOOKUP($A666-ChapterTable!$Q$11,ChapterTable!$1:$1048576,MATCH("최종"&amp;SUBSTITUTE(SUBSTITUTE(F$1,"standard",""),"|Float",""),ChapterTable!$1:$1,0),0)*ChapterTable!$Q$14
    ),
  OFFSET(F666,-$B666+IF($L666,1,0),0)*
    (VLOOKUP(SUBSTITUTE(SUBSTITUTE(F$1,"standard",""),"|Float","")&amp;"인게임누적곱배수",ChapterTable!$S:$T,2,0)^D666
    +VLOOKUP(SUBSTITUTE(SUBSTITUTE(F$1,"standard",""),"|Float","")&amp;"인게임누적합배수",ChapterTable!$S:$T,2,0)*D666)
  )
  )
  )
)</f>
        <v>29192.926025390625</v>
      </c>
      <c r="G666" t="s">
        <v>76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9.8000000000000007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IF(OR($L667=TRUE,$A667=0,MOD($A667,ChapterTable!$S$20)&lt;&gt;0),
MAX(0,INT(($B667+ChapterTable!$Q$26+VLOOKUP(SUBSTITUTE(C$1,"성장단계","")&amp;"단계오프셋",ChapterTable!$S:$T,2,0))/ChapterTable!$Q$23)),
MAX(0,INT(($B667+ChapterTable!$S$26+VLOOKUP(SUBSTITUTE(C$1,"성장단계","")&amp;"보스단계오프셋",ChapterTable!$S:$T,2,0))/ChapterTable!$S$23)))</f>
        <v>1</v>
      </c>
      <c r="D667">
        <f>IF(OR($L667=TRUE,$A667=0,MOD($A667,ChapterTable!$S$20)&lt;&gt;0),
MAX(0,INT(($B667+ChapterTable!$Q$26+VLOOKUP(SUBSTITUTE(D$1,"성장단계","")&amp;"단계오프셋",ChapterTable!$S:$T,2,0))/ChapterTable!$Q$23)),
MAX(0,INT(($B667+ChapterTable!$S$26+VLOOKUP(SUBSTITUTE(D$1,"성장단계","")&amp;"보스단계오프셋",ChapterTable!$S:$T,2,0))/ChapterTable!$S$23)))</f>
        <v>0</v>
      </c>
      <c r="E667" s="1">
        <f ca="1">IF(AND($A667=0,$B667=1),
    VLOOKUP(1,ChapterTable!$1:$1048576,MATCH("최종"&amp;SUBSTITUTE(SUBSTITUTE(E$1,"standard",""),"|Float",""),ChapterTable!$1:$1,0),0)*ChapterTable!$Q$17,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VLOOKUP($A667-ChapterTable!$Q$11,ChapterTable!$1:$1048576,MATCH("최종"&amp;SUBSTITUTE(SUBSTITUTE(E$1,"standard",""),"|Float",""),ChapterTable!$1:$1,0),0)*ChapterTable!$Q$14
    ),
  OFFSET(E667,-$B667+IF($L667,1,0),0)*
    (VLOOKUP(SUBSTITUTE(SUBSTITUTE(E$1,"standard",""),"|Float","")&amp;"인게임누적곱배수",ChapterTable!$S:$T,2,0)^C667
    +VLOOKUP(SUBSTITUTE(SUBSTITUTE(E$1,"standard",""),"|Float","")&amp;"인게임누적합배수",ChapterTable!$S:$T,2,0)*C667)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VLOOKUP(1,ChapterTable!$1:$1048576,MATCH("최종"&amp;SUBSTITUTE(SUBSTITUTE(F$1,"standard",""),"|Float",""),ChapterTable!$1:$1,0),0)*ChapterTable!$Q$17,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VLOOKUP($A667-ChapterTable!$Q$11,ChapterTable!$1:$1048576,MATCH("최종"&amp;SUBSTITUTE(SUBSTITUTE(F$1,"standard",""),"|Float",""),ChapterTable!$1:$1,0),0)*ChapterTable!$Q$14
    ),
  OFFSET(F667,-$B667+IF($L667,1,0),0)*
    (VLOOKUP(SUBSTITUTE(SUBSTITUTE(F$1,"standard",""),"|Float","")&amp;"인게임누적곱배수",ChapterTable!$S:$T,2,0)^D667
    +VLOOKUP(SUBSTITUTE(SUBSTITUTE(F$1,"standard",""),"|Float","")&amp;"인게임누적합배수",ChapterTable!$S:$T,2,0)*D667)
  )
  )
  )
)</f>
        <v>29192.926025390625</v>
      </c>
      <c r="G667" t="s">
        <v>76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9.8000000000000007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IF(OR($L668=TRUE,$A668=0,MOD($A668,ChapterTable!$S$20)&lt;&gt;0),
MAX(0,INT(($B668+ChapterTable!$Q$26+VLOOKUP(SUBSTITUTE(C$1,"성장단계","")&amp;"단계오프셋",ChapterTable!$S:$T,2,0))/ChapterTable!$Q$23)),
MAX(0,INT(($B668+ChapterTable!$S$26+VLOOKUP(SUBSTITUTE(C$1,"성장단계","")&amp;"보스단계오프셋",ChapterTable!$S:$T,2,0))/ChapterTable!$S$23)))</f>
        <v>1</v>
      </c>
      <c r="D668">
        <f>IF(OR($L668=TRUE,$A668=0,MOD($A668,ChapterTable!$S$20)&lt;&gt;0),
MAX(0,INT(($B668+ChapterTable!$Q$26+VLOOKUP(SUBSTITUTE(D$1,"성장단계","")&amp;"단계오프셋",ChapterTable!$S:$T,2,0))/ChapterTable!$Q$23)),
MAX(0,INT(($B668+ChapterTable!$S$26+VLOOKUP(SUBSTITUTE(D$1,"성장단계","")&amp;"보스단계오프셋",ChapterTable!$S:$T,2,0))/ChapterTable!$S$23)))</f>
        <v>0</v>
      </c>
      <c r="E668" s="1">
        <f ca="1">IF(AND($A668=0,$B668=1),
    VLOOKUP(1,ChapterTable!$1:$1048576,MATCH("최종"&amp;SUBSTITUTE(SUBSTITUTE(E$1,"standard",""),"|Float",""),ChapterTable!$1:$1,0),0)*ChapterTable!$Q$17,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VLOOKUP($A668-ChapterTable!$Q$11,ChapterTable!$1:$1048576,MATCH("최종"&amp;SUBSTITUTE(SUBSTITUTE(E$1,"standard",""),"|Float",""),ChapterTable!$1:$1,0),0)*ChapterTable!$Q$14
    ),
  OFFSET(E668,-$B668+IF($L668,1,0),0)*
    (VLOOKUP(SUBSTITUTE(SUBSTITUTE(E$1,"standard",""),"|Float","")&amp;"인게임누적곱배수",ChapterTable!$S:$T,2,0)^C668
    +VLOOKUP(SUBSTITUTE(SUBSTITUTE(E$1,"standard",""),"|Float","")&amp;"인게임누적합배수",ChapterTable!$S:$T,2,0)*C668)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VLOOKUP(1,ChapterTable!$1:$1048576,MATCH("최종"&amp;SUBSTITUTE(SUBSTITUTE(F$1,"standard",""),"|Float",""),ChapterTable!$1:$1,0),0)*ChapterTable!$Q$17,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VLOOKUP($A668-ChapterTable!$Q$11,ChapterTable!$1:$1048576,MATCH("최종"&amp;SUBSTITUTE(SUBSTITUTE(F$1,"standard",""),"|Float",""),ChapterTable!$1:$1,0),0)*ChapterTable!$Q$14
    ),
  OFFSET(F668,-$B668+IF($L668,1,0),0)*
    (VLOOKUP(SUBSTITUTE(SUBSTITUTE(F$1,"standard",""),"|Float","")&amp;"인게임누적곱배수",ChapterTable!$S:$T,2,0)^D668
    +VLOOKUP(SUBSTITUTE(SUBSTITUTE(F$1,"standard",""),"|Float","")&amp;"인게임누적합배수",ChapterTable!$S:$T,2,0)*D668)
  )
  )
  )
)</f>
        <v>29192.926025390625</v>
      </c>
      <c r="G668" t="s">
        <v>76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9.8000000000000007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IF(OR($L669=TRUE,$A669=0,MOD($A669,ChapterTable!$S$20)&lt;&gt;0),
MAX(0,INT(($B669+ChapterTable!$Q$26+VLOOKUP(SUBSTITUTE(C$1,"성장단계","")&amp;"단계오프셋",ChapterTable!$S:$T,2,0))/ChapterTable!$Q$23)),
MAX(0,INT(($B669+ChapterTable!$S$26+VLOOKUP(SUBSTITUTE(C$1,"성장단계","")&amp;"보스단계오프셋",ChapterTable!$S:$T,2,0))/ChapterTable!$S$23)))</f>
        <v>1</v>
      </c>
      <c r="D669">
        <f>IF(OR($L669=TRUE,$A669=0,MOD($A669,ChapterTable!$S$20)&lt;&gt;0),
MAX(0,INT(($B669+ChapterTable!$Q$26+VLOOKUP(SUBSTITUTE(D$1,"성장단계","")&amp;"단계오프셋",ChapterTable!$S:$T,2,0))/ChapterTable!$Q$23)),
MAX(0,INT(($B669+ChapterTable!$S$26+VLOOKUP(SUBSTITUTE(D$1,"성장단계","")&amp;"보스단계오프셋",ChapterTable!$S:$T,2,0))/ChapterTable!$S$23)))</f>
        <v>0</v>
      </c>
      <c r="E669" s="1">
        <f ca="1">IF(AND($A669=0,$B669=1),
    VLOOKUP(1,ChapterTable!$1:$1048576,MATCH("최종"&amp;SUBSTITUTE(SUBSTITUTE(E$1,"standard",""),"|Float",""),ChapterTable!$1:$1,0),0)*ChapterTable!$Q$17,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VLOOKUP($A669-ChapterTable!$Q$11,ChapterTable!$1:$1048576,MATCH("최종"&amp;SUBSTITUTE(SUBSTITUTE(E$1,"standard",""),"|Float",""),ChapterTable!$1:$1,0),0)*ChapterTable!$Q$14
    ),
  OFFSET(E669,-$B669+IF($L669,1,0),0)*
    (VLOOKUP(SUBSTITUTE(SUBSTITUTE(E$1,"standard",""),"|Float","")&amp;"인게임누적곱배수",ChapterTable!$S:$T,2,0)^C669
    +VLOOKUP(SUBSTITUTE(SUBSTITUTE(E$1,"standard",""),"|Float","")&amp;"인게임누적합배수",ChapterTable!$S:$T,2,0)*C669)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VLOOKUP(1,ChapterTable!$1:$1048576,MATCH("최종"&amp;SUBSTITUTE(SUBSTITUTE(F$1,"standard",""),"|Float",""),ChapterTable!$1:$1,0),0)*ChapterTable!$Q$17,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VLOOKUP($A669-ChapterTable!$Q$11,ChapterTable!$1:$1048576,MATCH("최종"&amp;SUBSTITUTE(SUBSTITUTE(F$1,"standard",""),"|Float",""),ChapterTable!$1:$1,0),0)*ChapterTable!$Q$14
    ),
  OFFSET(F669,-$B669+IF($L669,1,0),0)*
    (VLOOKUP(SUBSTITUTE(SUBSTITUTE(F$1,"standard",""),"|Float","")&amp;"인게임누적곱배수",ChapterTable!$S:$T,2,0)^D669
    +VLOOKUP(SUBSTITUTE(SUBSTITUTE(F$1,"standard",""),"|Float","")&amp;"인게임누적합배수",ChapterTable!$S:$T,2,0)*D669)
  )
  )
  )
)</f>
        <v>29192.926025390625</v>
      </c>
      <c r="G669" t="s">
        <v>76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9.8000000000000007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IF(OR($L670=TRUE,$A670=0,MOD($A670,ChapterTable!$S$20)&lt;&gt;0),
MAX(0,INT(($B670+ChapterTable!$Q$26+VLOOKUP(SUBSTITUTE(C$1,"성장단계","")&amp;"단계오프셋",ChapterTable!$S:$T,2,0))/ChapterTable!$Q$23)),
MAX(0,INT(($B670+ChapterTable!$S$26+VLOOKUP(SUBSTITUTE(C$1,"성장단계","")&amp;"보스단계오프셋",ChapterTable!$S:$T,2,0))/ChapterTable!$S$23)))</f>
        <v>1</v>
      </c>
      <c r="D670">
        <f>IF(OR($L670=TRUE,$A670=0,MOD($A670,ChapterTable!$S$20)&lt;&gt;0),
MAX(0,INT(($B670+ChapterTable!$Q$26+VLOOKUP(SUBSTITUTE(D$1,"성장단계","")&amp;"단계오프셋",ChapterTable!$S:$T,2,0))/ChapterTable!$Q$23)),
MAX(0,INT(($B670+ChapterTable!$S$26+VLOOKUP(SUBSTITUTE(D$1,"성장단계","")&amp;"보스단계오프셋",ChapterTable!$S:$T,2,0))/ChapterTable!$S$23)))</f>
        <v>0</v>
      </c>
      <c r="E670" s="1">
        <f ca="1">IF(AND($A670=0,$B670=1),
    VLOOKUP(1,ChapterTable!$1:$1048576,MATCH("최종"&amp;SUBSTITUTE(SUBSTITUTE(E$1,"standard",""),"|Float",""),ChapterTable!$1:$1,0),0)*ChapterTable!$Q$17,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VLOOKUP($A670-ChapterTable!$Q$11,ChapterTable!$1:$1048576,MATCH("최종"&amp;SUBSTITUTE(SUBSTITUTE(E$1,"standard",""),"|Float",""),ChapterTable!$1:$1,0),0)*ChapterTable!$Q$14
    ),
  OFFSET(E670,-$B670+IF($L670,1,0),0)*
    (VLOOKUP(SUBSTITUTE(SUBSTITUTE(E$1,"standard",""),"|Float","")&amp;"인게임누적곱배수",ChapterTable!$S:$T,2,0)^C670
    +VLOOKUP(SUBSTITUTE(SUBSTITUTE(E$1,"standard",""),"|Float","")&amp;"인게임누적합배수",ChapterTable!$S:$T,2,0)*C670)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VLOOKUP(1,ChapterTable!$1:$1048576,MATCH("최종"&amp;SUBSTITUTE(SUBSTITUTE(F$1,"standard",""),"|Float",""),ChapterTable!$1:$1,0),0)*ChapterTable!$Q$17,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VLOOKUP($A670-ChapterTable!$Q$11,ChapterTable!$1:$1048576,MATCH("최종"&amp;SUBSTITUTE(SUBSTITUTE(F$1,"standard",""),"|Float",""),ChapterTable!$1:$1,0),0)*ChapterTable!$Q$14
    ),
  OFFSET(F670,-$B670+IF($L670,1,0),0)*
    (VLOOKUP(SUBSTITUTE(SUBSTITUTE(F$1,"standard",""),"|Float","")&amp;"인게임누적곱배수",ChapterTable!$S:$T,2,0)^D670
    +VLOOKUP(SUBSTITUTE(SUBSTITUTE(F$1,"standard",""),"|Float","")&amp;"인게임누적합배수",ChapterTable!$S:$T,2,0)*D670)
  )
  )
  )
)</f>
        <v>29192.926025390625</v>
      </c>
      <c r="G670" t="s">
        <v>76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9.8000000000000007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IF(OR($L671=TRUE,$A671=0,MOD($A671,ChapterTable!$S$20)&lt;&gt;0),
MAX(0,INT(($B671+ChapterTable!$Q$26+VLOOKUP(SUBSTITUTE(C$1,"성장단계","")&amp;"단계오프셋",ChapterTable!$S:$T,2,0))/ChapterTable!$Q$23)),
MAX(0,INT(($B671+ChapterTable!$S$26+VLOOKUP(SUBSTITUTE(C$1,"성장단계","")&amp;"보스단계오프셋",ChapterTable!$S:$T,2,0))/ChapterTable!$S$23)))</f>
        <v>1</v>
      </c>
      <c r="D671">
        <f>IF(OR($L671=TRUE,$A671=0,MOD($A671,ChapterTable!$S$20)&lt;&gt;0),
MAX(0,INT(($B671+ChapterTable!$Q$26+VLOOKUP(SUBSTITUTE(D$1,"성장단계","")&amp;"단계오프셋",ChapterTable!$S:$T,2,0))/ChapterTable!$Q$23)),
MAX(0,INT(($B671+ChapterTable!$S$26+VLOOKUP(SUBSTITUTE(D$1,"성장단계","")&amp;"보스단계오프셋",ChapterTable!$S:$T,2,0))/ChapterTable!$S$23)))</f>
        <v>1</v>
      </c>
      <c r="E671" s="1">
        <f ca="1">IF(AND($A671=0,$B671=1),
    VLOOKUP(1,ChapterTable!$1:$1048576,MATCH("최종"&amp;SUBSTITUTE(SUBSTITUTE(E$1,"standard",""),"|Float",""),ChapterTable!$1:$1,0),0)*ChapterTable!$Q$17,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VLOOKUP($A671-ChapterTable!$Q$11,ChapterTable!$1:$1048576,MATCH("최종"&amp;SUBSTITUTE(SUBSTITUTE(E$1,"standard",""),"|Float",""),ChapterTable!$1:$1,0),0)*ChapterTable!$Q$14
    ),
  OFFSET(E671,-$B671+IF($L671,1,0),0)*
    (VLOOKUP(SUBSTITUTE(SUBSTITUTE(E$1,"standard",""),"|Float","")&amp;"인게임누적곱배수",ChapterTable!$S:$T,2,0)^C671
    +VLOOKUP(SUBSTITUTE(SUBSTITUTE(E$1,"standard",""),"|Float","")&amp;"인게임누적합배수",ChapterTable!$S:$T,2,0)*C671)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VLOOKUP(1,ChapterTable!$1:$1048576,MATCH("최종"&amp;SUBSTITUTE(SUBSTITUTE(F$1,"standard",""),"|Float",""),ChapterTable!$1:$1,0),0)*ChapterTable!$Q$17,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VLOOKUP($A671-ChapterTable!$Q$11,ChapterTable!$1:$1048576,MATCH("최종"&amp;SUBSTITUTE(SUBSTITUTE(F$1,"standard",""),"|Float",""),ChapterTable!$1:$1,0),0)*ChapterTable!$Q$14
    ),
  OFFSET(F671,-$B671+IF($L671,1,0),0)*
    (VLOOKUP(SUBSTITUTE(SUBSTITUTE(F$1,"standard",""),"|Float","")&amp;"인게임누적곱배수",ChapterTable!$S:$T,2,0)^D671
    +VLOOKUP(SUBSTITUTE(SUBSTITUTE(F$1,"standard",""),"|Float","")&amp;"인게임누적합배수",ChapterTable!$S:$T,2,0)*D671)
  )
  )
  )
)</f>
        <v>35031.51123046875</v>
      </c>
      <c r="G671" t="s">
        <v>76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9.8000000000000007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IF(OR($L672=TRUE,$A672=0,MOD($A672,ChapterTable!$S$20)&lt;&gt;0),
MAX(0,INT(($B672+ChapterTable!$Q$26+VLOOKUP(SUBSTITUTE(C$1,"성장단계","")&amp;"단계오프셋",ChapterTable!$S:$T,2,0))/ChapterTable!$Q$23)),
MAX(0,INT(($B672+ChapterTable!$S$26+VLOOKUP(SUBSTITUTE(C$1,"성장단계","")&amp;"보스단계오프셋",ChapterTable!$S:$T,2,0))/ChapterTable!$S$23)))</f>
        <v>1</v>
      </c>
      <c r="D672">
        <f>IF(OR($L672=TRUE,$A672=0,MOD($A672,ChapterTable!$S$20)&lt;&gt;0),
MAX(0,INT(($B672+ChapterTable!$Q$26+VLOOKUP(SUBSTITUTE(D$1,"성장단계","")&amp;"단계오프셋",ChapterTable!$S:$T,2,0))/ChapterTable!$Q$23)),
MAX(0,INT(($B672+ChapterTable!$S$26+VLOOKUP(SUBSTITUTE(D$1,"성장단계","")&amp;"보스단계오프셋",ChapterTable!$S:$T,2,0))/ChapterTable!$S$23)))</f>
        <v>1</v>
      </c>
      <c r="E672" s="1">
        <f ca="1">IF(AND($A672=0,$B672=1),
    VLOOKUP(1,ChapterTable!$1:$1048576,MATCH("최종"&amp;SUBSTITUTE(SUBSTITUTE(E$1,"standard",""),"|Float",""),ChapterTable!$1:$1,0),0)*ChapterTable!$Q$17,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VLOOKUP($A672-ChapterTable!$Q$11,ChapterTable!$1:$1048576,MATCH("최종"&amp;SUBSTITUTE(SUBSTITUTE(E$1,"standard",""),"|Float",""),ChapterTable!$1:$1,0),0)*ChapterTable!$Q$14
    ),
  OFFSET(E672,-$B672+IF($L672,1,0),0)*
    (VLOOKUP(SUBSTITUTE(SUBSTITUTE(E$1,"standard",""),"|Float","")&amp;"인게임누적곱배수",ChapterTable!$S:$T,2,0)^C672
    +VLOOKUP(SUBSTITUTE(SUBSTITUTE(E$1,"standard",""),"|Float","")&amp;"인게임누적합배수",ChapterTable!$S:$T,2,0)*C672)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VLOOKUP(1,ChapterTable!$1:$1048576,MATCH("최종"&amp;SUBSTITUTE(SUBSTITUTE(F$1,"standard",""),"|Float",""),ChapterTable!$1:$1,0),0)*ChapterTable!$Q$17,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VLOOKUP($A672-ChapterTable!$Q$11,ChapterTable!$1:$1048576,MATCH("최종"&amp;SUBSTITUTE(SUBSTITUTE(F$1,"standard",""),"|Float",""),ChapterTable!$1:$1,0),0)*ChapterTable!$Q$14
    ),
  OFFSET(F672,-$B672+IF($L672,1,0),0)*
    (VLOOKUP(SUBSTITUTE(SUBSTITUTE(F$1,"standard",""),"|Float","")&amp;"인게임누적곱배수",ChapterTable!$S:$T,2,0)^D672
    +VLOOKUP(SUBSTITUTE(SUBSTITUTE(F$1,"standard",""),"|Float","")&amp;"인게임누적합배수",ChapterTable!$S:$T,2,0)*D672)
  )
  )
  )
)</f>
        <v>35031.51123046875</v>
      </c>
      <c r="G672" t="s">
        <v>76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9.8000000000000007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IF(OR($L673=TRUE,$A673=0,MOD($A673,ChapterTable!$S$20)&lt;&gt;0),
MAX(0,INT(($B673+ChapterTable!$Q$26+VLOOKUP(SUBSTITUTE(C$1,"성장단계","")&amp;"단계오프셋",ChapterTable!$S:$T,2,0))/ChapterTable!$Q$23)),
MAX(0,INT(($B673+ChapterTable!$S$26+VLOOKUP(SUBSTITUTE(C$1,"성장단계","")&amp;"보스단계오프셋",ChapterTable!$S:$T,2,0))/ChapterTable!$S$23)))</f>
        <v>1</v>
      </c>
      <c r="D673">
        <f>IF(OR($L673=TRUE,$A673=0,MOD($A673,ChapterTable!$S$20)&lt;&gt;0),
MAX(0,INT(($B673+ChapterTable!$Q$26+VLOOKUP(SUBSTITUTE(D$1,"성장단계","")&amp;"단계오프셋",ChapterTable!$S:$T,2,0))/ChapterTable!$Q$23)),
MAX(0,INT(($B673+ChapterTable!$S$26+VLOOKUP(SUBSTITUTE(D$1,"성장단계","")&amp;"보스단계오프셋",ChapterTable!$S:$T,2,0))/ChapterTable!$S$23)))</f>
        <v>1</v>
      </c>
      <c r="E673" s="1">
        <f ca="1">IF(AND($A673=0,$B673=1),
    VLOOKUP(1,ChapterTable!$1:$1048576,MATCH("최종"&amp;SUBSTITUTE(SUBSTITUTE(E$1,"standard",""),"|Float",""),ChapterTable!$1:$1,0),0)*ChapterTable!$Q$17,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VLOOKUP($A673-ChapterTable!$Q$11,ChapterTable!$1:$1048576,MATCH("최종"&amp;SUBSTITUTE(SUBSTITUTE(E$1,"standard",""),"|Float",""),ChapterTable!$1:$1,0),0)*ChapterTable!$Q$14
    ),
  OFFSET(E673,-$B673+IF($L673,1,0),0)*
    (VLOOKUP(SUBSTITUTE(SUBSTITUTE(E$1,"standard",""),"|Float","")&amp;"인게임누적곱배수",ChapterTable!$S:$T,2,0)^C673
    +VLOOKUP(SUBSTITUTE(SUBSTITUTE(E$1,"standard",""),"|Float","")&amp;"인게임누적합배수",ChapterTable!$S:$T,2,0)*C673)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VLOOKUP(1,ChapterTable!$1:$1048576,MATCH("최종"&amp;SUBSTITUTE(SUBSTITUTE(F$1,"standard",""),"|Float",""),ChapterTable!$1:$1,0),0)*ChapterTable!$Q$17,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VLOOKUP($A673-ChapterTable!$Q$11,ChapterTable!$1:$1048576,MATCH("최종"&amp;SUBSTITUTE(SUBSTITUTE(F$1,"standard",""),"|Float",""),ChapterTable!$1:$1,0),0)*ChapterTable!$Q$14
    ),
  OFFSET(F673,-$B673+IF($L673,1,0),0)*
    (VLOOKUP(SUBSTITUTE(SUBSTITUTE(F$1,"standard",""),"|Float","")&amp;"인게임누적곱배수",ChapterTable!$S:$T,2,0)^D673
    +VLOOKUP(SUBSTITUTE(SUBSTITUTE(F$1,"standard",""),"|Float","")&amp;"인게임누적합배수",ChapterTable!$S:$T,2,0)*D673)
  )
  )
  )
)</f>
        <v>35031.51123046875</v>
      </c>
      <c r="G673" t="s">
        <v>76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9.8000000000000007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IF(OR($L674=TRUE,$A674=0,MOD($A674,ChapterTable!$S$20)&lt;&gt;0),
MAX(0,INT(($B674+ChapterTable!$Q$26+VLOOKUP(SUBSTITUTE(C$1,"성장단계","")&amp;"단계오프셋",ChapterTable!$S:$T,2,0))/ChapterTable!$Q$23)),
MAX(0,INT(($B674+ChapterTable!$S$26+VLOOKUP(SUBSTITUTE(C$1,"성장단계","")&amp;"보스단계오프셋",ChapterTable!$S:$T,2,0))/ChapterTable!$S$23)))</f>
        <v>1</v>
      </c>
      <c r="D674">
        <f>IF(OR($L674=TRUE,$A674=0,MOD($A674,ChapterTable!$S$20)&lt;&gt;0),
MAX(0,INT(($B674+ChapterTable!$Q$26+VLOOKUP(SUBSTITUTE(D$1,"성장단계","")&amp;"단계오프셋",ChapterTable!$S:$T,2,0))/ChapterTable!$Q$23)),
MAX(0,INT(($B674+ChapterTable!$S$26+VLOOKUP(SUBSTITUTE(D$1,"성장단계","")&amp;"보스단계오프셋",ChapterTable!$S:$T,2,0))/ChapterTable!$S$23)))</f>
        <v>1</v>
      </c>
      <c r="E674" s="1">
        <f ca="1">IF(AND($A674=0,$B674=1),
    VLOOKUP(1,ChapterTable!$1:$1048576,MATCH("최종"&amp;SUBSTITUTE(SUBSTITUTE(E$1,"standard",""),"|Float",""),ChapterTable!$1:$1,0),0)*ChapterTable!$Q$17,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VLOOKUP($A674-ChapterTable!$Q$11,ChapterTable!$1:$1048576,MATCH("최종"&amp;SUBSTITUTE(SUBSTITUTE(E$1,"standard",""),"|Float",""),ChapterTable!$1:$1,0),0)*ChapterTable!$Q$14
    ),
  OFFSET(E674,-$B674+IF($L674,1,0),0)*
    (VLOOKUP(SUBSTITUTE(SUBSTITUTE(E$1,"standard",""),"|Float","")&amp;"인게임누적곱배수",ChapterTable!$S:$T,2,0)^C674
    +VLOOKUP(SUBSTITUTE(SUBSTITUTE(E$1,"standard",""),"|Float","")&amp;"인게임누적합배수",ChapterTable!$S:$T,2,0)*C674)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VLOOKUP(1,ChapterTable!$1:$1048576,MATCH("최종"&amp;SUBSTITUTE(SUBSTITUTE(F$1,"standard",""),"|Float",""),ChapterTable!$1:$1,0),0)*ChapterTable!$Q$17,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VLOOKUP($A674-ChapterTable!$Q$11,ChapterTable!$1:$1048576,MATCH("최종"&amp;SUBSTITUTE(SUBSTITUTE(F$1,"standard",""),"|Float",""),ChapterTable!$1:$1,0),0)*ChapterTable!$Q$14
    ),
  OFFSET(F674,-$B674+IF($L674,1,0),0)*
    (VLOOKUP(SUBSTITUTE(SUBSTITUTE(F$1,"standard",""),"|Float","")&amp;"인게임누적곱배수",ChapterTable!$S:$T,2,0)^D674
    +VLOOKUP(SUBSTITUTE(SUBSTITUTE(F$1,"standard",""),"|Float","")&amp;"인게임누적합배수",ChapterTable!$S:$T,2,0)*D674)
  )
  )
  )
)</f>
        <v>35031.51123046875</v>
      </c>
      <c r="G674" t="s">
        <v>76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9.8000000000000007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IF(OR($L675=TRUE,$A675=0,MOD($A675,ChapterTable!$S$20)&lt;&gt;0),
MAX(0,INT(($B675+ChapterTable!$Q$26+VLOOKUP(SUBSTITUTE(C$1,"성장단계","")&amp;"단계오프셋",ChapterTable!$S:$T,2,0))/ChapterTable!$Q$23)),
MAX(0,INT(($B675+ChapterTable!$S$26+VLOOKUP(SUBSTITUTE(C$1,"성장단계","")&amp;"보스단계오프셋",ChapterTable!$S:$T,2,0))/ChapterTable!$S$23)))</f>
        <v>1</v>
      </c>
      <c r="D675">
        <f>IF(OR($L675=TRUE,$A675=0,MOD($A675,ChapterTable!$S$20)&lt;&gt;0),
MAX(0,INT(($B675+ChapterTable!$Q$26+VLOOKUP(SUBSTITUTE(D$1,"성장단계","")&amp;"단계오프셋",ChapterTable!$S:$T,2,0))/ChapterTable!$Q$23)),
MAX(0,INT(($B675+ChapterTable!$S$26+VLOOKUP(SUBSTITUTE(D$1,"성장단계","")&amp;"보스단계오프셋",ChapterTable!$S:$T,2,0))/ChapterTable!$S$23)))</f>
        <v>1</v>
      </c>
      <c r="E675" s="1">
        <f ca="1">IF(AND($A675=0,$B675=1),
    VLOOKUP(1,ChapterTable!$1:$1048576,MATCH("최종"&amp;SUBSTITUTE(SUBSTITUTE(E$1,"standard",""),"|Float",""),ChapterTable!$1:$1,0),0)*ChapterTable!$Q$17,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VLOOKUP($A675-ChapterTable!$Q$11,ChapterTable!$1:$1048576,MATCH("최종"&amp;SUBSTITUTE(SUBSTITUTE(E$1,"standard",""),"|Float",""),ChapterTable!$1:$1,0),0)*ChapterTable!$Q$14
    ),
  OFFSET(E675,-$B675+IF($L675,1,0),0)*
    (VLOOKUP(SUBSTITUTE(SUBSTITUTE(E$1,"standard",""),"|Float","")&amp;"인게임누적곱배수",ChapterTable!$S:$T,2,0)^C675
    +VLOOKUP(SUBSTITUTE(SUBSTITUTE(E$1,"standard",""),"|Float","")&amp;"인게임누적합배수",ChapterTable!$S:$T,2,0)*C675)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VLOOKUP(1,ChapterTable!$1:$1048576,MATCH("최종"&amp;SUBSTITUTE(SUBSTITUTE(F$1,"standard",""),"|Float",""),ChapterTable!$1:$1,0),0)*ChapterTable!$Q$17,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VLOOKUP($A675-ChapterTable!$Q$11,ChapterTable!$1:$1048576,MATCH("최종"&amp;SUBSTITUTE(SUBSTITUTE(F$1,"standard",""),"|Float",""),ChapterTable!$1:$1,0),0)*ChapterTable!$Q$14
    ),
  OFFSET(F675,-$B675+IF($L675,1,0),0)*
    (VLOOKUP(SUBSTITUTE(SUBSTITUTE(F$1,"standard",""),"|Float","")&amp;"인게임누적곱배수",ChapterTable!$S:$T,2,0)^D675
    +VLOOKUP(SUBSTITUTE(SUBSTITUTE(F$1,"standard",""),"|Float","")&amp;"인게임누적합배수",ChapterTable!$S:$T,2,0)*D675)
  )
  )
  )
)</f>
        <v>35031.51123046875</v>
      </c>
      <c r="G675" t="s">
        <v>76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9.8000000000000007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IF(OR($L676=TRUE,$A676=0,MOD($A676,ChapterTable!$S$20)&lt;&gt;0),
MAX(0,INT(($B676+ChapterTable!$Q$26+VLOOKUP(SUBSTITUTE(C$1,"성장단계","")&amp;"단계오프셋",ChapterTable!$S:$T,2,0))/ChapterTable!$Q$23)),
MAX(0,INT(($B676+ChapterTable!$S$26+VLOOKUP(SUBSTITUTE(C$1,"성장단계","")&amp;"보스단계오프셋",ChapterTable!$S:$T,2,0))/ChapterTable!$S$23)))</f>
        <v>2</v>
      </c>
      <c r="D676">
        <f>IF(OR($L676=TRUE,$A676=0,MOD($A676,ChapterTable!$S$20)&lt;&gt;0),
MAX(0,INT(($B676+ChapterTable!$Q$26+VLOOKUP(SUBSTITUTE(D$1,"성장단계","")&amp;"단계오프셋",ChapterTable!$S:$T,2,0))/ChapterTable!$Q$23)),
MAX(0,INT(($B676+ChapterTable!$S$26+VLOOKUP(SUBSTITUTE(D$1,"성장단계","")&amp;"보스단계오프셋",ChapterTable!$S:$T,2,0))/ChapterTable!$S$23)))</f>
        <v>1</v>
      </c>
      <c r="E676" s="1">
        <f ca="1">IF(AND($A676=0,$B676=1),
    VLOOKUP(1,ChapterTable!$1:$1048576,MATCH("최종"&amp;SUBSTITUTE(SUBSTITUTE(E$1,"standard",""),"|Float",""),ChapterTable!$1:$1,0),0)*ChapterTable!$Q$17,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VLOOKUP($A676-ChapterTable!$Q$11,ChapterTable!$1:$1048576,MATCH("최종"&amp;SUBSTITUTE(SUBSTITUTE(E$1,"standard",""),"|Float",""),ChapterTable!$1:$1,0),0)*ChapterTable!$Q$14
    ),
  OFFSET(E676,-$B676+IF($L676,1,0),0)*
    (VLOOKUP(SUBSTITUTE(SUBSTITUTE(E$1,"standard",""),"|Float","")&amp;"인게임누적곱배수",ChapterTable!$S:$T,2,0)^C676
    +VLOOKUP(SUBSTITUTE(SUBSTITUTE(E$1,"standard",""),"|Float","")&amp;"인게임누적합배수",ChapterTable!$S:$T,2,0)*C676)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VLOOKUP(1,ChapterTable!$1:$1048576,MATCH("최종"&amp;SUBSTITUTE(SUBSTITUTE(F$1,"standard",""),"|Float",""),ChapterTable!$1:$1,0),0)*ChapterTable!$Q$17,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VLOOKUP($A676-ChapterTable!$Q$11,ChapterTable!$1:$1048576,MATCH("최종"&amp;SUBSTITUTE(SUBSTITUTE(F$1,"standard",""),"|Float",""),ChapterTable!$1:$1,0),0)*ChapterTable!$Q$14
    ),
  OFFSET(F676,-$B676+IF($L676,1,0),0)*
    (VLOOKUP(SUBSTITUTE(SUBSTITUTE(F$1,"standard",""),"|Float","")&amp;"인게임누적곱배수",ChapterTable!$S:$T,2,0)^D676
    +VLOOKUP(SUBSTITUTE(SUBSTITUTE(F$1,"standard",""),"|Float","")&amp;"인게임누적합배수",ChapterTable!$S:$T,2,0)*D676)
  )
  )
  )
)</f>
        <v>35031.51123046875</v>
      </c>
      <c r="G676" t="s">
        <v>76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9.8000000000000007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IF(OR($L677=TRUE,$A677=0,MOD($A677,ChapterTable!$S$20)&lt;&gt;0),
MAX(0,INT(($B677+ChapterTable!$Q$26+VLOOKUP(SUBSTITUTE(C$1,"성장단계","")&amp;"단계오프셋",ChapterTable!$S:$T,2,0))/ChapterTable!$Q$23)),
MAX(0,INT(($B677+ChapterTable!$S$26+VLOOKUP(SUBSTITUTE(C$1,"성장단계","")&amp;"보스단계오프셋",ChapterTable!$S:$T,2,0))/ChapterTable!$S$23)))</f>
        <v>2</v>
      </c>
      <c r="D677">
        <f>IF(OR($L677=TRUE,$A677=0,MOD($A677,ChapterTable!$S$20)&lt;&gt;0),
MAX(0,INT(($B677+ChapterTable!$Q$26+VLOOKUP(SUBSTITUTE(D$1,"성장단계","")&amp;"단계오프셋",ChapterTable!$S:$T,2,0))/ChapterTable!$Q$23)),
MAX(0,INT(($B677+ChapterTable!$S$26+VLOOKUP(SUBSTITUTE(D$1,"성장단계","")&amp;"보스단계오프셋",ChapterTable!$S:$T,2,0))/ChapterTable!$S$23)))</f>
        <v>1</v>
      </c>
      <c r="E677" s="1">
        <f ca="1">IF(AND($A677=0,$B677=1),
    VLOOKUP(1,ChapterTable!$1:$1048576,MATCH("최종"&amp;SUBSTITUTE(SUBSTITUTE(E$1,"standard",""),"|Float",""),ChapterTable!$1:$1,0),0)*ChapterTable!$Q$17,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VLOOKUP($A677-ChapterTable!$Q$11,ChapterTable!$1:$1048576,MATCH("최종"&amp;SUBSTITUTE(SUBSTITUTE(E$1,"standard",""),"|Float",""),ChapterTable!$1:$1,0),0)*ChapterTable!$Q$14
    ),
  OFFSET(E677,-$B677+IF($L677,1,0),0)*
    (VLOOKUP(SUBSTITUTE(SUBSTITUTE(E$1,"standard",""),"|Float","")&amp;"인게임누적곱배수",ChapterTable!$S:$T,2,0)^C677
    +VLOOKUP(SUBSTITUTE(SUBSTITUTE(E$1,"standard",""),"|Float","")&amp;"인게임누적합배수",ChapterTable!$S:$T,2,0)*C677)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VLOOKUP(1,ChapterTable!$1:$1048576,MATCH("최종"&amp;SUBSTITUTE(SUBSTITUTE(F$1,"standard",""),"|Float",""),ChapterTable!$1:$1,0),0)*ChapterTable!$Q$17,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VLOOKUP($A677-ChapterTable!$Q$11,ChapterTable!$1:$1048576,MATCH("최종"&amp;SUBSTITUTE(SUBSTITUTE(F$1,"standard",""),"|Float",""),ChapterTable!$1:$1,0),0)*ChapterTable!$Q$14
    ),
  OFFSET(F677,-$B677+IF($L677,1,0),0)*
    (VLOOKUP(SUBSTITUTE(SUBSTITUTE(F$1,"standard",""),"|Float","")&amp;"인게임누적곱배수",ChapterTable!$S:$T,2,0)^D677
    +VLOOKUP(SUBSTITUTE(SUBSTITUTE(F$1,"standard",""),"|Float","")&amp;"인게임누적합배수",ChapterTable!$S:$T,2,0)*D677)
  )
  )
  )
)</f>
        <v>35031.51123046875</v>
      </c>
      <c r="G677" t="s">
        <v>76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9.8000000000000007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IF(OR($L678=TRUE,$A678=0,MOD($A678,ChapterTable!$S$20)&lt;&gt;0),
MAX(0,INT(($B678+ChapterTable!$Q$26+VLOOKUP(SUBSTITUTE(C$1,"성장단계","")&amp;"단계오프셋",ChapterTable!$S:$T,2,0))/ChapterTable!$Q$23)),
MAX(0,INT(($B678+ChapterTable!$S$26+VLOOKUP(SUBSTITUTE(C$1,"성장단계","")&amp;"보스단계오프셋",ChapterTable!$S:$T,2,0))/ChapterTable!$S$23)))</f>
        <v>2</v>
      </c>
      <c r="D678">
        <f>IF(OR($L678=TRUE,$A678=0,MOD($A678,ChapterTable!$S$20)&lt;&gt;0),
MAX(0,INT(($B678+ChapterTable!$Q$26+VLOOKUP(SUBSTITUTE(D$1,"성장단계","")&amp;"단계오프셋",ChapterTable!$S:$T,2,0))/ChapterTable!$Q$23)),
MAX(0,INT(($B678+ChapterTable!$S$26+VLOOKUP(SUBSTITUTE(D$1,"성장단계","")&amp;"보스단계오프셋",ChapterTable!$S:$T,2,0))/ChapterTable!$S$23)))</f>
        <v>1</v>
      </c>
      <c r="E678" s="1">
        <f ca="1">IF(AND($A678=0,$B678=1),
    VLOOKUP(1,ChapterTable!$1:$1048576,MATCH("최종"&amp;SUBSTITUTE(SUBSTITUTE(E$1,"standard",""),"|Float",""),ChapterTable!$1:$1,0),0)*ChapterTable!$Q$17,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VLOOKUP($A678-ChapterTable!$Q$11,ChapterTable!$1:$1048576,MATCH("최종"&amp;SUBSTITUTE(SUBSTITUTE(E$1,"standard",""),"|Float",""),ChapterTable!$1:$1,0),0)*ChapterTable!$Q$14
    ),
  OFFSET(E678,-$B678+IF($L678,1,0),0)*
    (VLOOKUP(SUBSTITUTE(SUBSTITUTE(E$1,"standard",""),"|Float","")&amp;"인게임누적곱배수",ChapterTable!$S:$T,2,0)^C678
    +VLOOKUP(SUBSTITUTE(SUBSTITUTE(E$1,"standard",""),"|Float","")&amp;"인게임누적합배수",ChapterTable!$S:$T,2,0)*C678)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VLOOKUP(1,ChapterTable!$1:$1048576,MATCH("최종"&amp;SUBSTITUTE(SUBSTITUTE(F$1,"standard",""),"|Float",""),ChapterTable!$1:$1,0),0)*ChapterTable!$Q$17,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VLOOKUP($A678-ChapterTable!$Q$11,ChapterTable!$1:$1048576,MATCH("최종"&amp;SUBSTITUTE(SUBSTITUTE(F$1,"standard",""),"|Float",""),ChapterTable!$1:$1,0),0)*ChapterTable!$Q$14
    ),
  OFFSET(F678,-$B678+IF($L678,1,0),0)*
    (VLOOKUP(SUBSTITUTE(SUBSTITUTE(F$1,"standard",""),"|Float","")&amp;"인게임누적곱배수",ChapterTable!$S:$T,2,0)^D678
    +VLOOKUP(SUBSTITUTE(SUBSTITUTE(F$1,"standard",""),"|Float","")&amp;"인게임누적합배수",ChapterTable!$S:$T,2,0)*D678)
  )
  )
  )
)</f>
        <v>35031.51123046875</v>
      </c>
      <c r="G678" t="s">
        <v>76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9.8000000000000007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IF(OR($L679=TRUE,$A679=0,MOD($A679,ChapterTable!$S$20)&lt;&gt;0),
MAX(0,INT(($B679+ChapterTable!$Q$26+VLOOKUP(SUBSTITUTE(C$1,"성장단계","")&amp;"단계오프셋",ChapterTable!$S:$T,2,0))/ChapterTable!$Q$23)),
MAX(0,INT(($B679+ChapterTable!$S$26+VLOOKUP(SUBSTITUTE(C$1,"성장단계","")&amp;"보스단계오프셋",ChapterTable!$S:$T,2,0))/ChapterTable!$S$23)))</f>
        <v>2</v>
      </c>
      <c r="D679">
        <f>IF(OR($L679=TRUE,$A679=0,MOD($A679,ChapterTable!$S$20)&lt;&gt;0),
MAX(0,INT(($B679+ChapterTable!$Q$26+VLOOKUP(SUBSTITUTE(D$1,"성장단계","")&amp;"단계오프셋",ChapterTable!$S:$T,2,0))/ChapterTable!$Q$23)),
MAX(0,INT(($B679+ChapterTable!$S$26+VLOOKUP(SUBSTITUTE(D$1,"성장단계","")&amp;"보스단계오프셋",ChapterTable!$S:$T,2,0))/ChapterTable!$S$23)))</f>
        <v>1</v>
      </c>
      <c r="E679" s="1">
        <f ca="1">IF(AND($A679=0,$B679=1),
    VLOOKUP(1,ChapterTable!$1:$1048576,MATCH("최종"&amp;SUBSTITUTE(SUBSTITUTE(E$1,"standard",""),"|Float",""),ChapterTable!$1:$1,0),0)*ChapterTable!$Q$17,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VLOOKUP($A679-ChapterTable!$Q$11,ChapterTable!$1:$1048576,MATCH("최종"&amp;SUBSTITUTE(SUBSTITUTE(E$1,"standard",""),"|Float",""),ChapterTable!$1:$1,0),0)*ChapterTable!$Q$14
    ),
  OFFSET(E679,-$B679+IF($L679,1,0),0)*
    (VLOOKUP(SUBSTITUTE(SUBSTITUTE(E$1,"standard",""),"|Float","")&amp;"인게임누적곱배수",ChapterTable!$S:$T,2,0)^C679
    +VLOOKUP(SUBSTITUTE(SUBSTITUTE(E$1,"standard",""),"|Float","")&amp;"인게임누적합배수",ChapterTable!$S:$T,2,0)*C679)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VLOOKUP(1,ChapterTable!$1:$1048576,MATCH("최종"&amp;SUBSTITUTE(SUBSTITUTE(F$1,"standard",""),"|Float",""),ChapterTable!$1:$1,0),0)*ChapterTable!$Q$17,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VLOOKUP($A679-ChapterTable!$Q$11,ChapterTable!$1:$1048576,MATCH("최종"&amp;SUBSTITUTE(SUBSTITUTE(F$1,"standard",""),"|Float",""),ChapterTable!$1:$1,0),0)*ChapterTable!$Q$14
    ),
  OFFSET(F679,-$B679+IF($L679,1,0),0)*
    (VLOOKUP(SUBSTITUTE(SUBSTITUTE(F$1,"standard",""),"|Float","")&amp;"인게임누적곱배수",ChapterTable!$S:$T,2,0)^D679
    +VLOOKUP(SUBSTITUTE(SUBSTITUTE(F$1,"standard",""),"|Float","")&amp;"인게임누적합배수",ChapterTable!$S:$T,2,0)*D679)
  )
  )
  )
)</f>
        <v>35031.51123046875</v>
      </c>
      <c r="G679" t="s">
        <v>76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9.8000000000000007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IF(OR($L680=TRUE,$A680=0,MOD($A680,ChapterTable!$S$20)&lt;&gt;0),
MAX(0,INT(($B680+ChapterTable!$Q$26+VLOOKUP(SUBSTITUTE(C$1,"성장단계","")&amp;"단계오프셋",ChapterTable!$S:$T,2,0))/ChapterTable!$Q$23)),
MAX(0,INT(($B680+ChapterTable!$S$26+VLOOKUP(SUBSTITUTE(C$1,"성장단계","")&amp;"보스단계오프셋",ChapterTable!$S:$T,2,0))/ChapterTable!$S$23)))</f>
        <v>2</v>
      </c>
      <c r="D680">
        <f>IF(OR($L680=TRUE,$A680=0,MOD($A680,ChapterTable!$S$20)&lt;&gt;0),
MAX(0,INT(($B680+ChapterTable!$Q$26+VLOOKUP(SUBSTITUTE(D$1,"성장단계","")&amp;"단계오프셋",ChapterTable!$S:$T,2,0))/ChapterTable!$Q$23)),
MAX(0,INT(($B680+ChapterTable!$S$26+VLOOKUP(SUBSTITUTE(D$1,"성장단계","")&amp;"보스단계오프셋",ChapterTable!$S:$T,2,0))/ChapterTable!$S$23)))</f>
        <v>1</v>
      </c>
      <c r="E680" s="1">
        <f ca="1">IF(AND($A680=0,$B680=1),
    VLOOKUP(1,ChapterTable!$1:$1048576,MATCH("최종"&amp;SUBSTITUTE(SUBSTITUTE(E$1,"standard",""),"|Float",""),ChapterTable!$1:$1,0),0)*ChapterTable!$Q$17,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VLOOKUP($A680-ChapterTable!$Q$11,ChapterTable!$1:$1048576,MATCH("최종"&amp;SUBSTITUTE(SUBSTITUTE(E$1,"standard",""),"|Float",""),ChapterTable!$1:$1,0),0)*ChapterTable!$Q$14
    ),
  OFFSET(E680,-$B680+IF($L680,1,0),0)*
    (VLOOKUP(SUBSTITUTE(SUBSTITUTE(E$1,"standard",""),"|Float","")&amp;"인게임누적곱배수",ChapterTable!$S:$T,2,0)^C680
    +VLOOKUP(SUBSTITUTE(SUBSTITUTE(E$1,"standard",""),"|Float","")&amp;"인게임누적합배수",ChapterTable!$S:$T,2,0)*C680)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VLOOKUP(1,ChapterTable!$1:$1048576,MATCH("최종"&amp;SUBSTITUTE(SUBSTITUTE(F$1,"standard",""),"|Float",""),ChapterTable!$1:$1,0),0)*ChapterTable!$Q$17,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VLOOKUP($A680-ChapterTable!$Q$11,ChapterTable!$1:$1048576,MATCH("최종"&amp;SUBSTITUTE(SUBSTITUTE(F$1,"standard",""),"|Float",""),ChapterTable!$1:$1,0),0)*ChapterTable!$Q$14
    ),
  OFFSET(F680,-$B680+IF($L680,1,0),0)*
    (VLOOKUP(SUBSTITUTE(SUBSTITUTE(F$1,"standard",""),"|Float","")&amp;"인게임누적곱배수",ChapterTable!$S:$T,2,0)^D680
    +VLOOKUP(SUBSTITUTE(SUBSTITUTE(F$1,"standard",""),"|Float","")&amp;"인게임누적합배수",ChapterTable!$S:$T,2,0)*D680)
  )
  )
  )
)</f>
        <v>35031.51123046875</v>
      </c>
      <c r="G680" t="s">
        <v>76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9.8000000000000007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IF(OR($L681=TRUE,$A681=0,MOD($A681,ChapterTable!$S$20)&lt;&gt;0),
MAX(0,INT(($B681+ChapterTable!$Q$26+VLOOKUP(SUBSTITUTE(C$1,"성장단계","")&amp;"단계오프셋",ChapterTable!$S:$T,2,0))/ChapterTable!$Q$23)),
MAX(0,INT(($B681+ChapterTable!$S$26+VLOOKUP(SUBSTITUTE(C$1,"성장단계","")&amp;"보스단계오프셋",ChapterTable!$S:$T,2,0))/ChapterTable!$S$23)))</f>
        <v>2</v>
      </c>
      <c r="D681">
        <f>IF(OR($L681=TRUE,$A681=0,MOD($A681,ChapterTable!$S$20)&lt;&gt;0),
MAX(0,INT(($B681+ChapterTable!$Q$26+VLOOKUP(SUBSTITUTE(D$1,"성장단계","")&amp;"단계오프셋",ChapterTable!$S:$T,2,0))/ChapterTable!$Q$23)),
MAX(0,INT(($B681+ChapterTable!$S$26+VLOOKUP(SUBSTITUTE(D$1,"성장단계","")&amp;"보스단계오프셋",ChapterTable!$S:$T,2,0))/ChapterTable!$S$23)))</f>
        <v>2</v>
      </c>
      <c r="E681" s="1">
        <f ca="1">IF(AND($A681=0,$B681=1),
    VLOOKUP(1,ChapterTable!$1:$1048576,MATCH("최종"&amp;SUBSTITUTE(SUBSTITUTE(E$1,"standard",""),"|Float",""),ChapterTable!$1:$1,0),0)*ChapterTable!$Q$17,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VLOOKUP($A681-ChapterTable!$Q$11,ChapterTable!$1:$1048576,MATCH("최종"&amp;SUBSTITUTE(SUBSTITUTE(E$1,"standard",""),"|Float",""),ChapterTable!$1:$1,0),0)*ChapterTable!$Q$14
    ),
  OFFSET(E681,-$B681+IF($L681,1,0),0)*
    (VLOOKUP(SUBSTITUTE(SUBSTITUTE(E$1,"standard",""),"|Float","")&amp;"인게임누적곱배수",ChapterTable!$S:$T,2,0)^C681
    +VLOOKUP(SUBSTITUTE(SUBSTITUTE(E$1,"standard",""),"|Float","")&amp;"인게임누적합배수",ChapterTable!$S:$T,2,0)*C681)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VLOOKUP(1,ChapterTable!$1:$1048576,MATCH("최종"&amp;SUBSTITUTE(SUBSTITUTE(F$1,"standard",""),"|Float",""),ChapterTable!$1:$1,0),0)*ChapterTable!$Q$17,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VLOOKUP($A681-ChapterTable!$Q$11,ChapterTable!$1:$1048576,MATCH("최종"&amp;SUBSTITUTE(SUBSTITUTE(F$1,"standard",""),"|Float",""),ChapterTable!$1:$1,0),0)*ChapterTable!$Q$14
    ),
  OFFSET(F681,-$B681+IF($L681,1,0),0)*
    (VLOOKUP(SUBSTITUTE(SUBSTITUTE(F$1,"standard",""),"|Float","")&amp;"인게임누적곱배수",ChapterTable!$S:$T,2,0)^D681
    +VLOOKUP(SUBSTITUTE(SUBSTITUTE(F$1,"standard",""),"|Float","")&amp;"인게임누적합배수",ChapterTable!$S:$T,2,0)*D681)
  )
  )
  )
)</f>
        <v>40870.096435546875</v>
      </c>
      <c r="G681" t="s">
        <v>76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9.8000000000000007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IF(OR($L682=TRUE,$A682=0,MOD($A682,ChapterTable!$S$20)&lt;&gt;0),
MAX(0,INT(($B682+ChapterTable!$Q$26+VLOOKUP(SUBSTITUTE(C$1,"성장단계","")&amp;"단계오프셋",ChapterTable!$S:$T,2,0))/ChapterTable!$Q$23)),
MAX(0,INT(($B682+ChapterTable!$S$26+VLOOKUP(SUBSTITUTE(C$1,"성장단계","")&amp;"보스단계오프셋",ChapterTable!$S:$T,2,0))/ChapterTable!$S$23)))</f>
        <v>2</v>
      </c>
      <c r="D682">
        <f>IF(OR($L682=TRUE,$A682=0,MOD($A682,ChapterTable!$S$20)&lt;&gt;0),
MAX(0,INT(($B682+ChapterTable!$Q$26+VLOOKUP(SUBSTITUTE(D$1,"성장단계","")&amp;"단계오프셋",ChapterTable!$S:$T,2,0))/ChapterTable!$Q$23)),
MAX(0,INT(($B682+ChapterTable!$S$26+VLOOKUP(SUBSTITUTE(D$1,"성장단계","")&amp;"보스단계오프셋",ChapterTable!$S:$T,2,0))/ChapterTable!$S$23)))</f>
        <v>2</v>
      </c>
      <c r="E682" s="1">
        <f ca="1">IF(AND($A682=0,$B682=1),
    VLOOKUP(1,ChapterTable!$1:$1048576,MATCH("최종"&amp;SUBSTITUTE(SUBSTITUTE(E$1,"standard",""),"|Float",""),ChapterTable!$1:$1,0),0)*ChapterTable!$Q$17,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VLOOKUP($A682-ChapterTable!$Q$11,ChapterTable!$1:$1048576,MATCH("최종"&amp;SUBSTITUTE(SUBSTITUTE(E$1,"standard",""),"|Float",""),ChapterTable!$1:$1,0),0)*ChapterTable!$Q$14
    ),
  OFFSET(E682,-$B682+IF($L682,1,0),0)*
    (VLOOKUP(SUBSTITUTE(SUBSTITUTE(E$1,"standard",""),"|Float","")&amp;"인게임누적곱배수",ChapterTable!$S:$T,2,0)^C682
    +VLOOKUP(SUBSTITUTE(SUBSTITUTE(E$1,"standard",""),"|Float","")&amp;"인게임누적합배수",ChapterTable!$S:$T,2,0)*C682)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VLOOKUP(1,ChapterTable!$1:$1048576,MATCH("최종"&amp;SUBSTITUTE(SUBSTITUTE(F$1,"standard",""),"|Float",""),ChapterTable!$1:$1,0),0)*ChapterTable!$Q$17,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VLOOKUP($A682-ChapterTable!$Q$11,ChapterTable!$1:$1048576,MATCH("최종"&amp;SUBSTITUTE(SUBSTITUTE(F$1,"standard",""),"|Float",""),ChapterTable!$1:$1,0),0)*ChapterTable!$Q$14
    ),
  OFFSET(F682,-$B682+IF($L682,1,0),0)*
    (VLOOKUP(SUBSTITUTE(SUBSTITUTE(F$1,"standard",""),"|Float","")&amp;"인게임누적곱배수",ChapterTable!$S:$T,2,0)^D682
    +VLOOKUP(SUBSTITUTE(SUBSTITUTE(F$1,"standard",""),"|Float","")&amp;"인게임누적합배수",ChapterTable!$S:$T,2,0)*D682)
  )
  )
  )
)</f>
        <v>40870.096435546875</v>
      </c>
      <c r="G682" t="s">
        <v>76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9.8000000000000007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IF(OR($L683=TRUE,$A683=0,MOD($A683,ChapterTable!$S$20)&lt;&gt;0),
MAX(0,INT(($B683+ChapterTable!$Q$26+VLOOKUP(SUBSTITUTE(C$1,"성장단계","")&amp;"단계오프셋",ChapterTable!$S:$T,2,0))/ChapterTable!$Q$23)),
MAX(0,INT(($B683+ChapterTable!$S$26+VLOOKUP(SUBSTITUTE(C$1,"성장단계","")&amp;"보스단계오프셋",ChapterTable!$S:$T,2,0))/ChapterTable!$S$23)))</f>
        <v>2</v>
      </c>
      <c r="D683">
        <f>IF(OR($L683=TRUE,$A683=0,MOD($A683,ChapterTable!$S$20)&lt;&gt;0),
MAX(0,INT(($B683+ChapterTable!$Q$26+VLOOKUP(SUBSTITUTE(D$1,"성장단계","")&amp;"단계오프셋",ChapterTable!$S:$T,2,0))/ChapterTable!$Q$23)),
MAX(0,INT(($B683+ChapterTable!$S$26+VLOOKUP(SUBSTITUTE(D$1,"성장단계","")&amp;"보스단계오프셋",ChapterTable!$S:$T,2,0))/ChapterTable!$S$23)))</f>
        <v>2</v>
      </c>
      <c r="E683" s="1">
        <f ca="1">IF(AND($A683=0,$B683=1),
    VLOOKUP(1,ChapterTable!$1:$1048576,MATCH("최종"&amp;SUBSTITUTE(SUBSTITUTE(E$1,"standard",""),"|Float",""),ChapterTable!$1:$1,0),0)*ChapterTable!$Q$17,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VLOOKUP($A683-ChapterTable!$Q$11,ChapterTable!$1:$1048576,MATCH("최종"&amp;SUBSTITUTE(SUBSTITUTE(E$1,"standard",""),"|Float",""),ChapterTable!$1:$1,0),0)*ChapterTable!$Q$14
    ),
  OFFSET(E683,-$B683+IF($L683,1,0),0)*
    (VLOOKUP(SUBSTITUTE(SUBSTITUTE(E$1,"standard",""),"|Float","")&amp;"인게임누적곱배수",ChapterTable!$S:$T,2,0)^C683
    +VLOOKUP(SUBSTITUTE(SUBSTITUTE(E$1,"standard",""),"|Float","")&amp;"인게임누적합배수",ChapterTable!$S:$T,2,0)*C683)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VLOOKUP(1,ChapterTable!$1:$1048576,MATCH("최종"&amp;SUBSTITUTE(SUBSTITUTE(F$1,"standard",""),"|Float",""),ChapterTable!$1:$1,0),0)*ChapterTable!$Q$17,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VLOOKUP($A683-ChapterTable!$Q$11,ChapterTable!$1:$1048576,MATCH("최종"&amp;SUBSTITUTE(SUBSTITUTE(F$1,"standard",""),"|Float",""),ChapterTable!$1:$1,0),0)*ChapterTable!$Q$14
    ),
  OFFSET(F683,-$B683+IF($L683,1,0),0)*
    (VLOOKUP(SUBSTITUTE(SUBSTITUTE(F$1,"standard",""),"|Float","")&amp;"인게임누적곱배수",ChapterTable!$S:$T,2,0)^D683
    +VLOOKUP(SUBSTITUTE(SUBSTITUTE(F$1,"standard",""),"|Float","")&amp;"인게임누적합배수",ChapterTable!$S:$T,2,0)*D683)
  )
  )
  )
)</f>
        <v>40870.096435546875</v>
      </c>
      <c r="G683" t="s">
        <v>76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9.8000000000000007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IF(OR($L684=TRUE,$A684=0,MOD($A684,ChapterTable!$S$20)&lt;&gt;0),
MAX(0,INT(($B684+ChapterTable!$Q$26+VLOOKUP(SUBSTITUTE(C$1,"성장단계","")&amp;"단계오프셋",ChapterTable!$S:$T,2,0))/ChapterTable!$Q$23)),
MAX(0,INT(($B684+ChapterTable!$S$26+VLOOKUP(SUBSTITUTE(C$1,"성장단계","")&amp;"보스단계오프셋",ChapterTable!$S:$T,2,0))/ChapterTable!$S$23)))</f>
        <v>2</v>
      </c>
      <c r="D684">
        <f>IF(OR($L684=TRUE,$A684=0,MOD($A684,ChapterTable!$S$20)&lt;&gt;0),
MAX(0,INT(($B684+ChapterTable!$Q$26+VLOOKUP(SUBSTITUTE(D$1,"성장단계","")&amp;"단계오프셋",ChapterTable!$S:$T,2,0))/ChapterTable!$Q$23)),
MAX(0,INT(($B684+ChapterTable!$S$26+VLOOKUP(SUBSTITUTE(D$1,"성장단계","")&amp;"보스단계오프셋",ChapterTable!$S:$T,2,0))/ChapterTable!$S$23)))</f>
        <v>2</v>
      </c>
      <c r="E684" s="1">
        <f ca="1">IF(AND($A684=0,$B684=1),
    VLOOKUP(1,ChapterTable!$1:$1048576,MATCH("최종"&amp;SUBSTITUTE(SUBSTITUTE(E$1,"standard",""),"|Float",""),ChapterTable!$1:$1,0),0)*ChapterTable!$Q$17,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VLOOKUP($A684-ChapterTable!$Q$11,ChapterTable!$1:$1048576,MATCH("최종"&amp;SUBSTITUTE(SUBSTITUTE(E$1,"standard",""),"|Float",""),ChapterTable!$1:$1,0),0)*ChapterTable!$Q$14
    ),
  OFFSET(E684,-$B684+IF($L684,1,0),0)*
    (VLOOKUP(SUBSTITUTE(SUBSTITUTE(E$1,"standard",""),"|Float","")&amp;"인게임누적곱배수",ChapterTable!$S:$T,2,0)^C684
    +VLOOKUP(SUBSTITUTE(SUBSTITUTE(E$1,"standard",""),"|Float","")&amp;"인게임누적합배수",ChapterTable!$S:$T,2,0)*C684)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VLOOKUP(1,ChapterTable!$1:$1048576,MATCH("최종"&amp;SUBSTITUTE(SUBSTITUTE(F$1,"standard",""),"|Float",""),ChapterTable!$1:$1,0),0)*ChapterTable!$Q$17,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VLOOKUP($A684-ChapterTable!$Q$11,ChapterTable!$1:$1048576,MATCH("최종"&amp;SUBSTITUTE(SUBSTITUTE(F$1,"standard",""),"|Float",""),ChapterTable!$1:$1,0),0)*ChapterTable!$Q$14
    ),
  OFFSET(F684,-$B684+IF($L684,1,0),0)*
    (VLOOKUP(SUBSTITUTE(SUBSTITUTE(F$1,"standard",""),"|Float","")&amp;"인게임누적곱배수",ChapterTable!$S:$T,2,0)^D684
    +VLOOKUP(SUBSTITUTE(SUBSTITUTE(F$1,"standard",""),"|Float","")&amp;"인게임누적합배수",ChapterTable!$S:$T,2,0)*D684)
  )
  )
  )
)</f>
        <v>40870.096435546875</v>
      </c>
      <c r="G684" t="s">
        <v>76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9.8000000000000007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IF(OR($L685=TRUE,$A685=0,MOD($A685,ChapterTable!$S$20)&lt;&gt;0),
MAX(0,INT(($B685+ChapterTable!$Q$26+VLOOKUP(SUBSTITUTE(C$1,"성장단계","")&amp;"단계오프셋",ChapterTable!$S:$T,2,0))/ChapterTable!$Q$23)),
MAX(0,INT(($B685+ChapterTable!$S$26+VLOOKUP(SUBSTITUTE(C$1,"성장단계","")&amp;"보스단계오프셋",ChapterTable!$S:$T,2,0))/ChapterTable!$S$23)))</f>
        <v>2</v>
      </c>
      <c r="D685">
        <f>IF(OR($L685=TRUE,$A685=0,MOD($A685,ChapterTable!$S$20)&lt;&gt;0),
MAX(0,INT(($B685+ChapterTable!$Q$26+VLOOKUP(SUBSTITUTE(D$1,"성장단계","")&amp;"단계오프셋",ChapterTable!$S:$T,2,0))/ChapterTable!$Q$23)),
MAX(0,INT(($B685+ChapterTable!$S$26+VLOOKUP(SUBSTITUTE(D$1,"성장단계","")&amp;"보스단계오프셋",ChapterTable!$S:$T,2,0))/ChapterTable!$S$23)))</f>
        <v>2</v>
      </c>
      <c r="E685" s="1">
        <f ca="1">IF(AND($A685=0,$B685=1),
    VLOOKUP(1,ChapterTable!$1:$1048576,MATCH("최종"&amp;SUBSTITUTE(SUBSTITUTE(E$1,"standard",""),"|Float",""),ChapterTable!$1:$1,0),0)*ChapterTable!$Q$17,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VLOOKUP($A685-ChapterTable!$Q$11,ChapterTable!$1:$1048576,MATCH("최종"&amp;SUBSTITUTE(SUBSTITUTE(E$1,"standard",""),"|Float",""),ChapterTable!$1:$1,0),0)*ChapterTable!$Q$14
    ),
  OFFSET(E685,-$B685+IF($L685,1,0),0)*
    (VLOOKUP(SUBSTITUTE(SUBSTITUTE(E$1,"standard",""),"|Float","")&amp;"인게임누적곱배수",ChapterTable!$S:$T,2,0)^C685
    +VLOOKUP(SUBSTITUTE(SUBSTITUTE(E$1,"standard",""),"|Float","")&amp;"인게임누적합배수",ChapterTable!$S:$T,2,0)*C685)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VLOOKUP(1,ChapterTable!$1:$1048576,MATCH("최종"&amp;SUBSTITUTE(SUBSTITUTE(F$1,"standard",""),"|Float",""),ChapterTable!$1:$1,0),0)*ChapterTable!$Q$17,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VLOOKUP($A685-ChapterTable!$Q$11,ChapterTable!$1:$1048576,MATCH("최종"&amp;SUBSTITUTE(SUBSTITUTE(F$1,"standard",""),"|Float",""),ChapterTable!$1:$1,0),0)*ChapterTable!$Q$14
    ),
  OFFSET(F685,-$B685+IF($L685,1,0),0)*
    (VLOOKUP(SUBSTITUTE(SUBSTITUTE(F$1,"standard",""),"|Float","")&amp;"인게임누적곱배수",ChapterTable!$S:$T,2,0)^D685
    +VLOOKUP(SUBSTITUTE(SUBSTITUTE(F$1,"standard",""),"|Float","")&amp;"인게임누적합배수",ChapterTable!$S:$T,2,0)*D685)
  )
  )
  )
)</f>
        <v>40870.096435546875</v>
      </c>
      <c r="G685" t="s">
        <v>76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9.8000000000000007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IF(OR($L686=TRUE,$A686=0,MOD($A686,ChapterTable!$S$20)&lt;&gt;0),
MAX(0,INT(($B686+ChapterTable!$Q$26+VLOOKUP(SUBSTITUTE(C$1,"성장단계","")&amp;"단계오프셋",ChapterTable!$S:$T,2,0))/ChapterTable!$Q$23)),
MAX(0,INT(($B686+ChapterTable!$S$26+VLOOKUP(SUBSTITUTE(C$1,"성장단계","")&amp;"보스단계오프셋",ChapterTable!$S:$T,2,0))/ChapterTable!$S$23)))</f>
        <v>3</v>
      </c>
      <c r="D686">
        <f>IF(OR($L686=TRUE,$A686=0,MOD($A686,ChapterTable!$S$20)&lt;&gt;0),
MAX(0,INT(($B686+ChapterTable!$Q$26+VLOOKUP(SUBSTITUTE(D$1,"성장단계","")&amp;"단계오프셋",ChapterTable!$S:$T,2,0))/ChapterTable!$Q$23)),
MAX(0,INT(($B686+ChapterTable!$S$26+VLOOKUP(SUBSTITUTE(D$1,"성장단계","")&amp;"보스단계오프셋",ChapterTable!$S:$T,2,0))/ChapterTable!$S$23)))</f>
        <v>2</v>
      </c>
      <c r="E686" s="1">
        <f ca="1">IF(AND($A686=0,$B686=1),
    VLOOKUP(1,ChapterTable!$1:$1048576,MATCH("최종"&amp;SUBSTITUTE(SUBSTITUTE(E$1,"standard",""),"|Float",""),ChapterTable!$1:$1,0),0)*ChapterTable!$Q$17,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VLOOKUP($A686-ChapterTable!$Q$11,ChapterTable!$1:$1048576,MATCH("최종"&amp;SUBSTITUTE(SUBSTITUTE(E$1,"standard",""),"|Float",""),ChapterTable!$1:$1,0),0)*ChapterTable!$Q$14
    ),
  OFFSET(E686,-$B686+IF($L686,1,0),0)*
    (VLOOKUP(SUBSTITUTE(SUBSTITUTE(E$1,"standard",""),"|Float","")&amp;"인게임누적곱배수",ChapterTable!$S:$T,2,0)^C686
    +VLOOKUP(SUBSTITUTE(SUBSTITUTE(E$1,"standard",""),"|Float","")&amp;"인게임누적합배수",ChapterTable!$S:$T,2,0)*C686)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VLOOKUP(1,ChapterTable!$1:$1048576,MATCH("최종"&amp;SUBSTITUTE(SUBSTITUTE(F$1,"standard",""),"|Float",""),ChapterTable!$1:$1,0),0)*ChapterTable!$Q$17,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VLOOKUP($A686-ChapterTable!$Q$11,ChapterTable!$1:$1048576,MATCH("최종"&amp;SUBSTITUTE(SUBSTITUTE(F$1,"standard",""),"|Float",""),ChapterTable!$1:$1,0),0)*ChapterTable!$Q$14
    ),
  OFFSET(F686,-$B686+IF($L686,1,0),0)*
    (VLOOKUP(SUBSTITUTE(SUBSTITUTE(F$1,"standard",""),"|Float","")&amp;"인게임누적곱배수",ChapterTable!$S:$T,2,0)^D686
    +VLOOKUP(SUBSTITUTE(SUBSTITUTE(F$1,"standard",""),"|Float","")&amp;"인게임누적합배수",ChapterTable!$S:$T,2,0)*D686)
  )
  )
  )
)</f>
        <v>40870.096435546875</v>
      </c>
      <c r="G686" t="s">
        <v>76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9.8000000000000007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IF(OR($L687=TRUE,$A687=0,MOD($A687,ChapterTable!$S$20)&lt;&gt;0),
MAX(0,INT(($B687+ChapterTable!$Q$26+VLOOKUP(SUBSTITUTE(C$1,"성장단계","")&amp;"단계오프셋",ChapterTable!$S:$T,2,0))/ChapterTable!$Q$23)),
MAX(0,INT(($B687+ChapterTable!$S$26+VLOOKUP(SUBSTITUTE(C$1,"성장단계","")&amp;"보스단계오프셋",ChapterTable!$S:$T,2,0))/ChapterTable!$S$23)))</f>
        <v>3</v>
      </c>
      <c r="D687">
        <f>IF(OR($L687=TRUE,$A687=0,MOD($A687,ChapterTable!$S$20)&lt;&gt;0),
MAX(0,INT(($B687+ChapterTable!$Q$26+VLOOKUP(SUBSTITUTE(D$1,"성장단계","")&amp;"단계오프셋",ChapterTable!$S:$T,2,0))/ChapterTable!$Q$23)),
MAX(0,INT(($B687+ChapterTable!$S$26+VLOOKUP(SUBSTITUTE(D$1,"성장단계","")&amp;"보스단계오프셋",ChapterTable!$S:$T,2,0))/ChapterTable!$S$23)))</f>
        <v>2</v>
      </c>
      <c r="E687" s="1">
        <f ca="1">IF(AND($A687=0,$B687=1),
    VLOOKUP(1,ChapterTable!$1:$1048576,MATCH("최종"&amp;SUBSTITUTE(SUBSTITUTE(E$1,"standard",""),"|Float",""),ChapterTable!$1:$1,0),0)*ChapterTable!$Q$17,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VLOOKUP($A687-ChapterTable!$Q$11,ChapterTable!$1:$1048576,MATCH("최종"&amp;SUBSTITUTE(SUBSTITUTE(E$1,"standard",""),"|Float",""),ChapterTable!$1:$1,0),0)*ChapterTable!$Q$14
    ),
  OFFSET(E687,-$B687+IF($L687,1,0),0)*
    (VLOOKUP(SUBSTITUTE(SUBSTITUTE(E$1,"standard",""),"|Float","")&amp;"인게임누적곱배수",ChapterTable!$S:$T,2,0)^C687
    +VLOOKUP(SUBSTITUTE(SUBSTITUTE(E$1,"standard",""),"|Float","")&amp;"인게임누적합배수",ChapterTable!$S:$T,2,0)*C687)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VLOOKUP(1,ChapterTable!$1:$1048576,MATCH("최종"&amp;SUBSTITUTE(SUBSTITUTE(F$1,"standard",""),"|Float",""),ChapterTable!$1:$1,0),0)*ChapterTable!$Q$17,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VLOOKUP($A687-ChapterTable!$Q$11,ChapterTable!$1:$1048576,MATCH("최종"&amp;SUBSTITUTE(SUBSTITUTE(F$1,"standard",""),"|Float",""),ChapterTable!$1:$1,0),0)*ChapterTable!$Q$14
    ),
  OFFSET(F687,-$B687+IF($L687,1,0),0)*
    (VLOOKUP(SUBSTITUTE(SUBSTITUTE(F$1,"standard",""),"|Float","")&amp;"인게임누적곱배수",ChapterTable!$S:$T,2,0)^D687
    +VLOOKUP(SUBSTITUTE(SUBSTITUTE(F$1,"standard",""),"|Float","")&amp;"인게임누적합배수",ChapterTable!$S:$T,2,0)*D687)
  )
  )
  )
)</f>
        <v>40870.096435546875</v>
      </c>
      <c r="G687" t="s">
        <v>76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9.8000000000000007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IF(OR($L688=TRUE,$A688=0,MOD($A688,ChapterTable!$S$20)&lt;&gt;0),
MAX(0,INT(($B688+ChapterTable!$Q$26+VLOOKUP(SUBSTITUTE(C$1,"성장단계","")&amp;"단계오프셋",ChapterTable!$S:$T,2,0))/ChapterTable!$Q$23)),
MAX(0,INT(($B688+ChapterTable!$S$26+VLOOKUP(SUBSTITUTE(C$1,"성장단계","")&amp;"보스단계오프셋",ChapterTable!$S:$T,2,0))/ChapterTable!$S$23)))</f>
        <v>3</v>
      </c>
      <c r="D688">
        <f>IF(OR($L688=TRUE,$A688=0,MOD($A688,ChapterTable!$S$20)&lt;&gt;0),
MAX(0,INT(($B688+ChapterTable!$Q$26+VLOOKUP(SUBSTITUTE(D$1,"성장단계","")&amp;"단계오프셋",ChapterTable!$S:$T,2,0))/ChapterTable!$Q$23)),
MAX(0,INT(($B688+ChapterTable!$S$26+VLOOKUP(SUBSTITUTE(D$1,"성장단계","")&amp;"보스단계오프셋",ChapterTable!$S:$T,2,0))/ChapterTable!$S$23)))</f>
        <v>2</v>
      </c>
      <c r="E688" s="1">
        <f ca="1">IF(AND($A688=0,$B688=1),
    VLOOKUP(1,ChapterTable!$1:$1048576,MATCH("최종"&amp;SUBSTITUTE(SUBSTITUTE(E$1,"standard",""),"|Float",""),ChapterTable!$1:$1,0),0)*ChapterTable!$Q$17,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VLOOKUP($A688-ChapterTable!$Q$11,ChapterTable!$1:$1048576,MATCH("최종"&amp;SUBSTITUTE(SUBSTITUTE(E$1,"standard",""),"|Float",""),ChapterTable!$1:$1,0),0)*ChapterTable!$Q$14
    ),
  OFFSET(E688,-$B688+IF($L688,1,0),0)*
    (VLOOKUP(SUBSTITUTE(SUBSTITUTE(E$1,"standard",""),"|Float","")&amp;"인게임누적곱배수",ChapterTable!$S:$T,2,0)^C688
    +VLOOKUP(SUBSTITUTE(SUBSTITUTE(E$1,"standard",""),"|Float","")&amp;"인게임누적합배수",ChapterTable!$S:$T,2,0)*C688)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VLOOKUP(1,ChapterTable!$1:$1048576,MATCH("최종"&amp;SUBSTITUTE(SUBSTITUTE(F$1,"standard",""),"|Float",""),ChapterTable!$1:$1,0),0)*ChapterTable!$Q$17,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VLOOKUP($A688-ChapterTable!$Q$11,ChapterTable!$1:$1048576,MATCH("최종"&amp;SUBSTITUTE(SUBSTITUTE(F$1,"standard",""),"|Float",""),ChapterTable!$1:$1,0),0)*ChapterTable!$Q$14
    ),
  OFFSET(F688,-$B688+IF($L688,1,0),0)*
    (VLOOKUP(SUBSTITUTE(SUBSTITUTE(F$1,"standard",""),"|Float","")&amp;"인게임누적곱배수",ChapterTable!$S:$T,2,0)^D688
    +VLOOKUP(SUBSTITUTE(SUBSTITUTE(F$1,"standard",""),"|Float","")&amp;"인게임누적합배수",ChapterTable!$S:$T,2,0)*D688)
  )
  )
  )
)</f>
        <v>40870.096435546875</v>
      </c>
      <c r="G688" t="s">
        <v>76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9.8000000000000007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IF(OR($L689=TRUE,$A689=0,MOD($A689,ChapterTable!$S$20)&lt;&gt;0),
MAX(0,INT(($B689+ChapterTable!$Q$26+VLOOKUP(SUBSTITUTE(C$1,"성장단계","")&amp;"단계오프셋",ChapterTable!$S:$T,2,0))/ChapterTable!$Q$23)),
MAX(0,INT(($B689+ChapterTable!$S$26+VLOOKUP(SUBSTITUTE(C$1,"성장단계","")&amp;"보스단계오프셋",ChapterTable!$S:$T,2,0))/ChapterTable!$S$23)))</f>
        <v>3</v>
      </c>
      <c r="D689">
        <f>IF(OR($L689=TRUE,$A689=0,MOD($A689,ChapterTable!$S$20)&lt;&gt;0),
MAX(0,INT(($B689+ChapterTable!$Q$26+VLOOKUP(SUBSTITUTE(D$1,"성장단계","")&amp;"단계오프셋",ChapterTable!$S:$T,2,0))/ChapterTable!$Q$23)),
MAX(0,INT(($B689+ChapterTable!$S$26+VLOOKUP(SUBSTITUTE(D$1,"성장단계","")&amp;"보스단계오프셋",ChapterTable!$S:$T,2,0))/ChapterTable!$S$23)))</f>
        <v>2</v>
      </c>
      <c r="E689" s="1">
        <f ca="1">IF(AND($A689=0,$B689=1),
    VLOOKUP(1,ChapterTable!$1:$1048576,MATCH("최종"&amp;SUBSTITUTE(SUBSTITUTE(E$1,"standard",""),"|Float",""),ChapterTable!$1:$1,0),0)*ChapterTable!$Q$17,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VLOOKUP($A689-ChapterTable!$Q$11,ChapterTable!$1:$1048576,MATCH("최종"&amp;SUBSTITUTE(SUBSTITUTE(E$1,"standard",""),"|Float",""),ChapterTable!$1:$1,0),0)*ChapterTable!$Q$14
    ),
  OFFSET(E689,-$B689+IF($L689,1,0),0)*
    (VLOOKUP(SUBSTITUTE(SUBSTITUTE(E$1,"standard",""),"|Float","")&amp;"인게임누적곱배수",ChapterTable!$S:$T,2,0)^C689
    +VLOOKUP(SUBSTITUTE(SUBSTITUTE(E$1,"standard",""),"|Float","")&amp;"인게임누적합배수",ChapterTable!$S:$T,2,0)*C689)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VLOOKUP(1,ChapterTable!$1:$1048576,MATCH("최종"&amp;SUBSTITUTE(SUBSTITUTE(F$1,"standard",""),"|Float",""),ChapterTable!$1:$1,0),0)*ChapterTable!$Q$17,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VLOOKUP($A689-ChapterTable!$Q$11,ChapterTable!$1:$1048576,MATCH("최종"&amp;SUBSTITUTE(SUBSTITUTE(F$1,"standard",""),"|Float",""),ChapterTable!$1:$1,0),0)*ChapterTable!$Q$14
    ),
  OFFSET(F689,-$B689+IF($L689,1,0),0)*
    (VLOOKUP(SUBSTITUTE(SUBSTITUTE(F$1,"standard",""),"|Float","")&amp;"인게임누적곱배수",ChapterTable!$S:$T,2,0)^D689
    +VLOOKUP(SUBSTITUTE(SUBSTITUTE(F$1,"standard",""),"|Float","")&amp;"인게임누적합배수",ChapterTable!$S:$T,2,0)*D689)
  )
  )
  )
)</f>
        <v>40870.096435546875</v>
      </c>
      <c r="G689" t="s">
        <v>76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9.8000000000000007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IF(OR($L690=TRUE,$A690=0,MOD($A690,ChapterTable!$S$20)&lt;&gt;0),
MAX(0,INT(($B690+ChapterTable!$Q$26+VLOOKUP(SUBSTITUTE(C$1,"성장단계","")&amp;"단계오프셋",ChapterTable!$S:$T,2,0))/ChapterTable!$Q$23)),
MAX(0,INT(($B690+ChapterTable!$S$26+VLOOKUP(SUBSTITUTE(C$1,"성장단계","")&amp;"보스단계오프셋",ChapterTable!$S:$T,2,0))/ChapterTable!$S$23)))</f>
        <v>3</v>
      </c>
      <c r="D690">
        <f>IF(OR($L690=TRUE,$A690=0,MOD($A690,ChapterTable!$S$20)&lt;&gt;0),
MAX(0,INT(($B690+ChapterTable!$Q$26+VLOOKUP(SUBSTITUTE(D$1,"성장단계","")&amp;"단계오프셋",ChapterTable!$S:$T,2,0))/ChapterTable!$Q$23)),
MAX(0,INT(($B690+ChapterTable!$S$26+VLOOKUP(SUBSTITUTE(D$1,"성장단계","")&amp;"보스단계오프셋",ChapterTable!$S:$T,2,0))/ChapterTable!$S$23)))</f>
        <v>2</v>
      </c>
      <c r="E690" s="1">
        <f ca="1">IF(AND($A690=0,$B690=1),
    VLOOKUP(1,ChapterTable!$1:$1048576,MATCH("최종"&amp;SUBSTITUTE(SUBSTITUTE(E$1,"standard",""),"|Float",""),ChapterTable!$1:$1,0),0)*ChapterTable!$Q$17,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VLOOKUP($A690-ChapterTable!$Q$11,ChapterTable!$1:$1048576,MATCH("최종"&amp;SUBSTITUTE(SUBSTITUTE(E$1,"standard",""),"|Float",""),ChapterTable!$1:$1,0),0)*ChapterTable!$Q$14
    ),
  OFFSET(E690,-$B690+IF($L690,1,0),0)*
    (VLOOKUP(SUBSTITUTE(SUBSTITUTE(E$1,"standard",""),"|Float","")&amp;"인게임누적곱배수",ChapterTable!$S:$T,2,0)^C690
    +VLOOKUP(SUBSTITUTE(SUBSTITUTE(E$1,"standard",""),"|Float","")&amp;"인게임누적합배수",ChapterTable!$S:$T,2,0)*C690)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VLOOKUP(1,ChapterTable!$1:$1048576,MATCH("최종"&amp;SUBSTITUTE(SUBSTITUTE(F$1,"standard",""),"|Float",""),ChapterTable!$1:$1,0),0)*ChapterTable!$Q$17,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VLOOKUP($A690-ChapterTable!$Q$11,ChapterTable!$1:$1048576,MATCH("최종"&amp;SUBSTITUTE(SUBSTITUTE(F$1,"standard",""),"|Float",""),ChapterTable!$1:$1,0),0)*ChapterTable!$Q$14
    ),
  OFFSET(F690,-$B690+IF($L690,1,0),0)*
    (VLOOKUP(SUBSTITUTE(SUBSTITUTE(F$1,"standard",""),"|Float","")&amp;"인게임누적곱배수",ChapterTable!$S:$T,2,0)^D690
    +VLOOKUP(SUBSTITUTE(SUBSTITUTE(F$1,"standard",""),"|Float","")&amp;"인게임누적합배수",ChapterTable!$S:$T,2,0)*D690)
  )
  )
  )
)</f>
        <v>40870.096435546875</v>
      </c>
      <c r="G690" t="s">
        <v>76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9.8000000000000007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IF(OR($L691=TRUE,$A691=0,MOD($A691,ChapterTable!$S$20)&lt;&gt;0),
MAX(0,INT(($B691+ChapterTable!$Q$26+VLOOKUP(SUBSTITUTE(C$1,"성장단계","")&amp;"단계오프셋",ChapterTable!$S:$T,2,0))/ChapterTable!$Q$23)),
MAX(0,INT(($B691+ChapterTable!$S$26+VLOOKUP(SUBSTITUTE(C$1,"성장단계","")&amp;"보스단계오프셋",ChapterTable!$S:$T,2,0))/ChapterTable!$S$23)))</f>
        <v>3</v>
      </c>
      <c r="D691">
        <f>IF(OR($L691=TRUE,$A691=0,MOD($A691,ChapterTable!$S$20)&lt;&gt;0),
MAX(0,INT(($B691+ChapterTable!$Q$26+VLOOKUP(SUBSTITUTE(D$1,"성장단계","")&amp;"단계오프셋",ChapterTable!$S:$T,2,0))/ChapterTable!$Q$23)),
MAX(0,INT(($B691+ChapterTable!$S$26+VLOOKUP(SUBSTITUTE(D$1,"성장단계","")&amp;"보스단계오프셋",ChapterTable!$S:$T,2,0))/ChapterTable!$S$23)))</f>
        <v>3</v>
      </c>
      <c r="E691" s="1">
        <f ca="1">IF(AND($A691=0,$B691=1),
    VLOOKUP(1,ChapterTable!$1:$1048576,MATCH("최종"&amp;SUBSTITUTE(SUBSTITUTE(E$1,"standard",""),"|Float",""),ChapterTable!$1:$1,0),0)*ChapterTable!$Q$17,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VLOOKUP($A691-ChapterTable!$Q$11,ChapterTable!$1:$1048576,MATCH("최종"&amp;SUBSTITUTE(SUBSTITUTE(E$1,"standard",""),"|Float",""),ChapterTable!$1:$1,0),0)*ChapterTable!$Q$14
    ),
  OFFSET(E691,-$B691+IF($L691,1,0),0)*
    (VLOOKUP(SUBSTITUTE(SUBSTITUTE(E$1,"standard",""),"|Float","")&amp;"인게임누적곱배수",ChapterTable!$S:$T,2,0)^C691
    +VLOOKUP(SUBSTITUTE(SUBSTITUTE(E$1,"standard",""),"|Float","")&amp;"인게임누적합배수",ChapterTable!$S:$T,2,0)*C691)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VLOOKUP(1,ChapterTable!$1:$1048576,MATCH("최종"&amp;SUBSTITUTE(SUBSTITUTE(F$1,"standard",""),"|Float",""),ChapterTable!$1:$1,0),0)*ChapterTable!$Q$17,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VLOOKUP($A691-ChapterTable!$Q$11,ChapterTable!$1:$1048576,MATCH("최종"&amp;SUBSTITUTE(SUBSTITUTE(F$1,"standard",""),"|Float",""),ChapterTable!$1:$1,0),0)*ChapterTable!$Q$14
    ),
  OFFSET(F691,-$B691+IF($L691,1,0),0)*
    (VLOOKUP(SUBSTITUTE(SUBSTITUTE(F$1,"standard",""),"|Float","")&amp;"인게임누적곱배수",ChapterTable!$S:$T,2,0)^D691
    +VLOOKUP(SUBSTITUTE(SUBSTITUTE(F$1,"standard",""),"|Float","")&amp;"인게임누적합배수",ChapterTable!$S:$T,2,0)*D691)
  )
  )
  )
)</f>
        <v>46708.681640625</v>
      </c>
      <c r="G691" t="s">
        <v>76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9.8000000000000007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IF(OR($L692=TRUE,$A692=0,MOD($A692,ChapterTable!$S$20)&lt;&gt;0),
MAX(0,INT(($B692+ChapterTable!$Q$26+VLOOKUP(SUBSTITUTE(C$1,"성장단계","")&amp;"단계오프셋",ChapterTable!$S:$T,2,0))/ChapterTable!$Q$23)),
MAX(0,INT(($B692+ChapterTable!$S$26+VLOOKUP(SUBSTITUTE(C$1,"성장단계","")&amp;"보스단계오프셋",ChapterTable!$S:$T,2,0))/ChapterTable!$S$23)))</f>
        <v>3</v>
      </c>
      <c r="D692">
        <f>IF(OR($L692=TRUE,$A692=0,MOD($A692,ChapterTable!$S$20)&lt;&gt;0),
MAX(0,INT(($B692+ChapterTable!$Q$26+VLOOKUP(SUBSTITUTE(D$1,"성장단계","")&amp;"단계오프셋",ChapterTable!$S:$T,2,0))/ChapterTable!$Q$23)),
MAX(0,INT(($B692+ChapterTable!$S$26+VLOOKUP(SUBSTITUTE(D$1,"성장단계","")&amp;"보스단계오프셋",ChapterTable!$S:$T,2,0))/ChapterTable!$S$23)))</f>
        <v>3</v>
      </c>
      <c r="E692" s="1">
        <f ca="1">IF(AND($A692=0,$B692=1),
    VLOOKUP(1,ChapterTable!$1:$1048576,MATCH("최종"&amp;SUBSTITUTE(SUBSTITUTE(E$1,"standard",""),"|Float",""),ChapterTable!$1:$1,0),0)*ChapterTable!$Q$17,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VLOOKUP($A692-ChapterTable!$Q$11,ChapterTable!$1:$1048576,MATCH("최종"&amp;SUBSTITUTE(SUBSTITUTE(E$1,"standard",""),"|Float",""),ChapterTable!$1:$1,0),0)*ChapterTable!$Q$14
    ),
  OFFSET(E692,-$B692+IF($L692,1,0),0)*
    (VLOOKUP(SUBSTITUTE(SUBSTITUTE(E$1,"standard",""),"|Float","")&amp;"인게임누적곱배수",ChapterTable!$S:$T,2,0)^C692
    +VLOOKUP(SUBSTITUTE(SUBSTITUTE(E$1,"standard",""),"|Float","")&amp;"인게임누적합배수",ChapterTable!$S:$T,2,0)*C692)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VLOOKUP(1,ChapterTable!$1:$1048576,MATCH("최종"&amp;SUBSTITUTE(SUBSTITUTE(F$1,"standard",""),"|Float",""),ChapterTable!$1:$1,0),0)*ChapterTable!$Q$17,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VLOOKUP($A692-ChapterTable!$Q$11,ChapterTable!$1:$1048576,MATCH("최종"&amp;SUBSTITUTE(SUBSTITUTE(F$1,"standard",""),"|Float",""),ChapterTable!$1:$1,0),0)*ChapterTable!$Q$14
    ),
  OFFSET(F692,-$B692+IF($L692,1,0),0)*
    (VLOOKUP(SUBSTITUTE(SUBSTITUTE(F$1,"standard",""),"|Float","")&amp;"인게임누적곱배수",ChapterTable!$S:$T,2,0)^D692
    +VLOOKUP(SUBSTITUTE(SUBSTITUTE(F$1,"standard",""),"|Float","")&amp;"인게임누적합배수",ChapterTable!$S:$T,2,0)*D692)
  )
  )
  )
)</f>
        <v>46708.681640625</v>
      </c>
      <c r="G692" t="s">
        <v>76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9.8000000000000007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IF(OR($L693=TRUE,$A693=0,MOD($A693,ChapterTable!$S$20)&lt;&gt;0),
MAX(0,INT(($B693+ChapterTable!$Q$26+VLOOKUP(SUBSTITUTE(C$1,"성장단계","")&amp;"단계오프셋",ChapterTable!$S:$T,2,0))/ChapterTable!$Q$23)),
MAX(0,INT(($B693+ChapterTable!$S$26+VLOOKUP(SUBSTITUTE(C$1,"성장단계","")&amp;"보스단계오프셋",ChapterTable!$S:$T,2,0))/ChapterTable!$S$23)))</f>
        <v>3</v>
      </c>
      <c r="D693">
        <f>IF(OR($L693=TRUE,$A693=0,MOD($A693,ChapterTable!$S$20)&lt;&gt;0),
MAX(0,INT(($B693+ChapterTable!$Q$26+VLOOKUP(SUBSTITUTE(D$1,"성장단계","")&amp;"단계오프셋",ChapterTable!$S:$T,2,0))/ChapterTable!$Q$23)),
MAX(0,INT(($B693+ChapterTable!$S$26+VLOOKUP(SUBSTITUTE(D$1,"성장단계","")&amp;"보스단계오프셋",ChapterTable!$S:$T,2,0))/ChapterTable!$S$23)))</f>
        <v>3</v>
      </c>
      <c r="E693" s="1">
        <f ca="1">IF(AND($A693=0,$B693=1),
    VLOOKUP(1,ChapterTable!$1:$1048576,MATCH("최종"&amp;SUBSTITUTE(SUBSTITUTE(E$1,"standard",""),"|Float",""),ChapterTable!$1:$1,0),0)*ChapterTable!$Q$17,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VLOOKUP($A693-ChapterTable!$Q$11,ChapterTable!$1:$1048576,MATCH("최종"&amp;SUBSTITUTE(SUBSTITUTE(E$1,"standard",""),"|Float",""),ChapterTable!$1:$1,0),0)*ChapterTable!$Q$14
    ),
  OFFSET(E693,-$B693+IF($L693,1,0),0)*
    (VLOOKUP(SUBSTITUTE(SUBSTITUTE(E$1,"standard",""),"|Float","")&amp;"인게임누적곱배수",ChapterTable!$S:$T,2,0)^C693
    +VLOOKUP(SUBSTITUTE(SUBSTITUTE(E$1,"standard",""),"|Float","")&amp;"인게임누적합배수",ChapterTable!$S:$T,2,0)*C693)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VLOOKUP(1,ChapterTable!$1:$1048576,MATCH("최종"&amp;SUBSTITUTE(SUBSTITUTE(F$1,"standard",""),"|Float",""),ChapterTable!$1:$1,0),0)*ChapterTable!$Q$17,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VLOOKUP($A693-ChapterTable!$Q$11,ChapterTable!$1:$1048576,MATCH("최종"&amp;SUBSTITUTE(SUBSTITUTE(F$1,"standard",""),"|Float",""),ChapterTable!$1:$1,0),0)*ChapterTable!$Q$14
    ),
  OFFSET(F693,-$B693+IF($L693,1,0),0)*
    (VLOOKUP(SUBSTITUTE(SUBSTITUTE(F$1,"standard",""),"|Float","")&amp;"인게임누적곱배수",ChapterTable!$S:$T,2,0)^D693
    +VLOOKUP(SUBSTITUTE(SUBSTITUTE(F$1,"standard",""),"|Float","")&amp;"인게임누적합배수",ChapterTable!$S:$T,2,0)*D693)
  )
  )
  )
)</f>
        <v>46708.681640625</v>
      </c>
      <c r="G693" t="s">
        <v>76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9.8000000000000007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IF(OR($L694=TRUE,$A694=0,MOD($A694,ChapterTable!$S$20)&lt;&gt;0),
MAX(0,INT(($B694+ChapterTable!$Q$26+VLOOKUP(SUBSTITUTE(C$1,"성장단계","")&amp;"단계오프셋",ChapterTable!$S:$T,2,0))/ChapterTable!$Q$23)),
MAX(0,INT(($B694+ChapterTable!$S$26+VLOOKUP(SUBSTITUTE(C$1,"성장단계","")&amp;"보스단계오프셋",ChapterTable!$S:$T,2,0))/ChapterTable!$S$23)))</f>
        <v>3</v>
      </c>
      <c r="D694">
        <f>IF(OR($L694=TRUE,$A694=0,MOD($A694,ChapterTable!$S$20)&lt;&gt;0),
MAX(0,INT(($B694+ChapterTable!$Q$26+VLOOKUP(SUBSTITUTE(D$1,"성장단계","")&amp;"단계오프셋",ChapterTable!$S:$T,2,0))/ChapterTable!$Q$23)),
MAX(0,INT(($B694+ChapterTable!$S$26+VLOOKUP(SUBSTITUTE(D$1,"성장단계","")&amp;"보스단계오프셋",ChapterTable!$S:$T,2,0))/ChapterTable!$S$23)))</f>
        <v>3</v>
      </c>
      <c r="E694" s="1">
        <f ca="1">IF(AND($A694=0,$B694=1),
    VLOOKUP(1,ChapterTable!$1:$1048576,MATCH("최종"&amp;SUBSTITUTE(SUBSTITUTE(E$1,"standard",""),"|Float",""),ChapterTable!$1:$1,0),0)*ChapterTable!$Q$17,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VLOOKUP($A694-ChapterTable!$Q$11,ChapterTable!$1:$1048576,MATCH("최종"&amp;SUBSTITUTE(SUBSTITUTE(E$1,"standard",""),"|Float",""),ChapterTable!$1:$1,0),0)*ChapterTable!$Q$14
    ),
  OFFSET(E694,-$B694+IF($L694,1,0),0)*
    (VLOOKUP(SUBSTITUTE(SUBSTITUTE(E$1,"standard",""),"|Float","")&amp;"인게임누적곱배수",ChapterTable!$S:$T,2,0)^C694
    +VLOOKUP(SUBSTITUTE(SUBSTITUTE(E$1,"standard",""),"|Float","")&amp;"인게임누적합배수",ChapterTable!$S:$T,2,0)*C694)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VLOOKUP(1,ChapterTable!$1:$1048576,MATCH("최종"&amp;SUBSTITUTE(SUBSTITUTE(F$1,"standard",""),"|Float",""),ChapterTable!$1:$1,0),0)*ChapterTable!$Q$17,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VLOOKUP($A694-ChapterTable!$Q$11,ChapterTable!$1:$1048576,MATCH("최종"&amp;SUBSTITUTE(SUBSTITUTE(F$1,"standard",""),"|Float",""),ChapterTable!$1:$1,0),0)*ChapterTable!$Q$14
    ),
  OFFSET(F694,-$B694+IF($L694,1,0),0)*
    (VLOOKUP(SUBSTITUTE(SUBSTITUTE(F$1,"standard",""),"|Float","")&amp;"인게임누적곱배수",ChapterTable!$S:$T,2,0)^D694
    +VLOOKUP(SUBSTITUTE(SUBSTITUTE(F$1,"standard",""),"|Float","")&amp;"인게임누적합배수",ChapterTable!$S:$T,2,0)*D694)
  )
  )
  )
)</f>
        <v>46708.681640625</v>
      </c>
      <c r="G694" t="s">
        <v>76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9.8000000000000007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IF(OR($L695=TRUE,$A695=0,MOD($A695,ChapterTable!$S$20)&lt;&gt;0),
MAX(0,INT(($B695+ChapterTable!$Q$26+VLOOKUP(SUBSTITUTE(C$1,"성장단계","")&amp;"단계오프셋",ChapterTable!$S:$T,2,0))/ChapterTable!$Q$23)),
MAX(0,INT(($B695+ChapterTable!$S$26+VLOOKUP(SUBSTITUTE(C$1,"성장단계","")&amp;"보스단계오프셋",ChapterTable!$S:$T,2,0))/ChapterTable!$S$23)))</f>
        <v>3</v>
      </c>
      <c r="D695">
        <f>IF(OR($L695=TRUE,$A695=0,MOD($A695,ChapterTable!$S$20)&lt;&gt;0),
MAX(0,INT(($B695+ChapterTable!$Q$26+VLOOKUP(SUBSTITUTE(D$1,"성장단계","")&amp;"단계오프셋",ChapterTable!$S:$T,2,0))/ChapterTable!$Q$23)),
MAX(0,INT(($B695+ChapterTable!$S$26+VLOOKUP(SUBSTITUTE(D$1,"성장단계","")&amp;"보스단계오프셋",ChapterTable!$S:$T,2,0))/ChapterTable!$S$23)))</f>
        <v>3</v>
      </c>
      <c r="E695" s="1">
        <f ca="1">IF(AND($A695=0,$B695=1),
    VLOOKUP(1,ChapterTable!$1:$1048576,MATCH("최종"&amp;SUBSTITUTE(SUBSTITUTE(E$1,"standard",""),"|Float",""),ChapterTable!$1:$1,0),0)*ChapterTable!$Q$17,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VLOOKUP($A695-ChapterTable!$Q$11,ChapterTable!$1:$1048576,MATCH("최종"&amp;SUBSTITUTE(SUBSTITUTE(E$1,"standard",""),"|Float",""),ChapterTable!$1:$1,0),0)*ChapterTable!$Q$14
    ),
  OFFSET(E695,-$B695+IF($L695,1,0),0)*
    (VLOOKUP(SUBSTITUTE(SUBSTITUTE(E$1,"standard",""),"|Float","")&amp;"인게임누적곱배수",ChapterTable!$S:$T,2,0)^C695
    +VLOOKUP(SUBSTITUTE(SUBSTITUTE(E$1,"standard",""),"|Float","")&amp;"인게임누적합배수",ChapterTable!$S:$T,2,0)*C695)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VLOOKUP(1,ChapterTable!$1:$1048576,MATCH("최종"&amp;SUBSTITUTE(SUBSTITUTE(F$1,"standard",""),"|Float",""),ChapterTable!$1:$1,0),0)*ChapterTable!$Q$17,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VLOOKUP($A695-ChapterTable!$Q$11,ChapterTable!$1:$1048576,MATCH("최종"&amp;SUBSTITUTE(SUBSTITUTE(F$1,"standard",""),"|Float",""),ChapterTable!$1:$1,0),0)*ChapterTable!$Q$14
    ),
  OFFSET(F695,-$B695+IF($L695,1,0),0)*
    (VLOOKUP(SUBSTITUTE(SUBSTITUTE(F$1,"standard",""),"|Float","")&amp;"인게임누적곱배수",ChapterTable!$S:$T,2,0)^D695
    +VLOOKUP(SUBSTITUTE(SUBSTITUTE(F$1,"standard",""),"|Float","")&amp;"인게임누적합배수",ChapterTable!$S:$T,2,0)*D695)
  )
  )
  )
)</f>
        <v>46708.681640625</v>
      </c>
      <c r="G695" t="s">
        <v>76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9.8000000000000007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IF(OR($L696=TRUE,$A696=0,MOD($A696,ChapterTable!$S$20)&lt;&gt;0),
MAX(0,INT(($B696+ChapterTable!$Q$26+VLOOKUP(SUBSTITUTE(C$1,"성장단계","")&amp;"단계오프셋",ChapterTable!$S:$T,2,0))/ChapterTable!$Q$23)),
MAX(0,INT(($B696+ChapterTable!$S$26+VLOOKUP(SUBSTITUTE(C$1,"성장단계","")&amp;"보스단계오프셋",ChapterTable!$S:$T,2,0))/ChapterTable!$S$23)))</f>
        <v>4</v>
      </c>
      <c r="D696">
        <f>IF(OR($L696=TRUE,$A696=0,MOD($A696,ChapterTable!$S$20)&lt;&gt;0),
MAX(0,INT(($B696+ChapterTable!$Q$26+VLOOKUP(SUBSTITUTE(D$1,"성장단계","")&amp;"단계오프셋",ChapterTable!$S:$T,2,0))/ChapterTable!$Q$23)),
MAX(0,INT(($B696+ChapterTable!$S$26+VLOOKUP(SUBSTITUTE(D$1,"성장단계","")&amp;"보스단계오프셋",ChapterTable!$S:$T,2,0))/ChapterTable!$S$23)))</f>
        <v>3</v>
      </c>
      <c r="E696" s="1">
        <f ca="1">IF(AND($A696=0,$B696=1),
    VLOOKUP(1,ChapterTable!$1:$1048576,MATCH("최종"&amp;SUBSTITUTE(SUBSTITUTE(E$1,"standard",""),"|Float",""),ChapterTable!$1:$1,0),0)*ChapterTable!$Q$17,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VLOOKUP($A696-ChapterTable!$Q$11,ChapterTable!$1:$1048576,MATCH("최종"&amp;SUBSTITUTE(SUBSTITUTE(E$1,"standard",""),"|Float",""),ChapterTable!$1:$1,0),0)*ChapterTable!$Q$14
    ),
  OFFSET(E696,-$B696+IF($L696,1,0),0)*
    (VLOOKUP(SUBSTITUTE(SUBSTITUTE(E$1,"standard",""),"|Float","")&amp;"인게임누적곱배수",ChapterTable!$S:$T,2,0)^C696
    +VLOOKUP(SUBSTITUTE(SUBSTITUTE(E$1,"standard",""),"|Float","")&amp;"인게임누적합배수",ChapterTable!$S:$T,2,0)*C696)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VLOOKUP(1,ChapterTable!$1:$1048576,MATCH("최종"&amp;SUBSTITUTE(SUBSTITUTE(F$1,"standard",""),"|Float",""),ChapterTable!$1:$1,0),0)*ChapterTable!$Q$17,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VLOOKUP($A696-ChapterTable!$Q$11,ChapterTable!$1:$1048576,MATCH("최종"&amp;SUBSTITUTE(SUBSTITUTE(F$1,"standard",""),"|Float",""),ChapterTable!$1:$1,0),0)*ChapterTable!$Q$14
    ),
  OFFSET(F696,-$B696+IF($L696,1,0),0)*
    (VLOOKUP(SUBSTITUTE(SUBSTITUTE(F$1,"standard",""),"|Float","")&amp;"인게임누적곱배수",ChapterTable!$S:$T,2,0)^D696
    +VLOOKUP(SUBSTITUTE(SUBSTITUTE(F$1,"standard",""),"|Float","")&amp;"인게임누적합배수",ChapterTable!$S:$T,2,0)*D696)
  )
  )
  )
)</f>
        <v>46708.681640625</v>
      </c>
      <c r="G696" t="s">
        <v>76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9.8000000000000007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IF(OR($L697=TRUE,$A697=0,MOD($A697,ChapterTable!$S$20)&lt;&gt;0),
MAX(0,INT(($B697+ChapterTable!$Q$26+VLOOKUP(SUBSTITUTE(C$1,"성장단계","")&amp;"단계오프셋",ChapterTable!$S:$T,2,0))/ChapterTable!$Q$23)),
MAX(0,INT(($B697+ChapterTable!$S$26+VLOOKUP(SUBSTITUTE(C$1,"성장단계","")&amp;"보스단계오프셋",ChapterTable!$S:$T,2,0))/ChapterTable!$S$23)))</f>
        <v>4</v>
      </c>
      <c r="D697">
        <f>IF(OR($L697=TRUE,$A697=0,MOD($A697,ChapterTable!$S$20)&lt;&gt;0),
MAX(0,INT(($B697+ChapterTable!$Q$26+VLOOKUP(SUBSTITUTE(D$1,"성장단계","")&amp;"단계오프셋",ChapterTable!$S:$T,2,0))/ChapterTable!$Q$23)),
MAX(0,INT(($B697+ChapterTable!$S$26+VLOOKUP(SUBSTITUTE(D$1,"성장단계","")&amp;"보스단계오프셋",ChapterTable!$S:$T,2,0))/ChapterTable!$S$23)))</f>
        <v>3</v>
      </c>
      <c r="E697" s="1">
        <f ca="1">IF(AND($A697=0,$B697=1),
    VLOOKUP(1,ChapterTable!$1:$1048576,MATCH("최종"&amp;SUBSTITUTE(SUBSTITUTE(E$1,"standard",""),"|Float",""),ChapterTable!$1:$1,0),0)*ChapterTable!$Q$17,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VLOOKUP($A697-ChapterTable!$Q$11,ChapterTable!$1:$1048576,MATCH("최종"&amp;SUBSTITUTE(SUBSTITUTE(E$1,"standard",""),"|Float",""),ChapterTable!$1:$1,0),0)*ChapterTable!$Q$14
    ),
  OFFSET(E697,-$B697+IF($L697,1,0),0)*
    (VLOOKUP(SUBSTITUTE(SUBSTITUTE(E$1,"standard",""),"|Float","")&amp;"인게임누적곱배수",ChapterTable!$S:$T,2,0)^C697
    +VLOOKUP(SUBSTITUTE(SUBSTITUTE(E$1,"standard",""),"|Float","")&amp;"인게임누적합배수",ChapterTable!$S:$T,2,0)*C697)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VLOOKUP(1,ChapterTable!$1:$1048576,MATCH("최종"&amp;SUBSTITUTE(SUBSTITUTE(F$1,"standard",""),"|Float",""),ChapterTable!$1:$1,0),0)*ChapterTable!$Q$17,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VLOOKUP($A697-ChapterTable!$Q$11,ChapterTable!$1:$1048576,MATCH("최종"&amp;SUBSTITUTE(SUBSTITUTE(F$1,"standard",""),"|Float",""),ChapterTable!$1:$1,0),0)*ChapterTable!$Q$14
    ),
  OFFSET(F697,-$B697+IF($L697,1,0),0)*
    (VLOOKUP(SUBSTITUTE(SUBSTITUTE(F$1,"standard",""),"|Float","")&amp;"인게임누적곱배수",ChapterTable!$S:$T,2,0)^D697
    +VLOOKUP(SUBSTITUTE(SUBSTITUTE(F$1,"standard",""),"|Float","")&amp;"인게임누적합배수",ChapterTable!$S:$T,2,0)*D697)
  )
  )
  )
)</f>
        <v>46708.681640625</v>
      </c>
      <c r="G697" t="s">
        <v>76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9.8000000000000007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IF(OR($L698=TRUE,$A698=0,MOD($A698,ChapterTable!$S$20)&lt;&gt;0),
MAX(0,INT(($B698+ChapterTable!$Q$26+VLOOKUP(SUBSTITUTE(C$1,"성장단계","")&amp;"단계오프셋",ChapterTable!$S:$T,2,0))/ChapterTable!$Q$23)),
MAX(0,INT(($B698+ChapterTable!$S$26+VLOOKUP(SUBSTITUTE(C$1,"성장단계","")&amp;"보스단계오프셋",ChapterTable!$S:$T,2,0))/ChapterTable!$S$23)))</f>
        <v>4</v>
      </c>
      <c r="D698">
        <f>IF(OR($L698=TRUE,$A698=0,MOD($A698,ChapterTable!$S$20)&lt;&gt;0),
MAX(0,INT(($B698+ChapterTable!$Q$26+VLOOKUP(SUBSTITUTE(D$1,"성장단계","")&amp;"단계오프셋",ChapterTable!$S:$T,2,0))/ChapterTable!$Q$23)),
MAX(0,INT(($B698+ChapterTable!$S$26+VLOOKUP(SUBSTITUTE(D$1,"성장단계","")&amp;"보스단계오프셋",ChapterTable!$S:$T,2,0))/ChapterTable!$S$23)))</f>
        <v>3</v>
      </c>
      <c r="E698" s="1">
        <f ca="1">IF(AND($A698=0,$B698=1),
    VLOOKUP(1,ChapterTable!$1:$1048576,MATCH("최종"&amp;SUBSTITUTE(SUBSTITUTE(E$1,"standard",""),"|Float",""),ChapterTable!$1:$1,0),0)*ChapterTable!$Q$17,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VLOOKUP($A698-ChapterTable!$Q$11,ChapterTable!$1:$1048576,MATCH("최종"&amp;SUBSTITUTE(SUBSTITUTE(E$1,"standard",""),"|Float",""),ChapterTable!$1:$1,0),0)*ChapterTable!$Q$14
    ),
  OFFSET(E698,-$B698+IF($L698,1,0),0)*
    (VLOOKUP(SUBSTITUTE(SUBSTITUTE(E$1,"standard",""),"|Float","")&amp;"인게임누적곱배수",ChapterTable!$S:$T,2,0)^C698
    +VLOOKUP(SUBSTITUTE(SUBSTITUTE(E$1,"standard",""),"|Float","")&amp;"인게임누적합배수",ChapterTable!$S:$T,2,0)*C698)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VLOOKUP(1,ChapterTable!$1:$1048576,MATCH("최종"&amp;SUBSTITUTE(SUBSTITUTE(F$1,"standard",""),"|Float",""),ChapterTable!$1:$1,0),0)*ChapterTable!$Q$17,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VLOOKUP($A698-ChapterTable!$Q$11,ChapterTable!$1:$1048576,MATCH("최종"&amp;SUBSTITUTE(SUBSTITUTE(F$1,"standard",""),"|Float",""),ChapterTable!$1:$1,0),0)*ChapterTable!$Q$14
    ),
  OFFSET(F698,-$B698+IF($L698,1,0),0)*
    (VLOOKUP(SUBSTITUTE(SUBSTITUTE(F$1,"standard",""),"|Float","")&amp;"인게임누적곱배수",ChapterTable!$S:$T,2,0)^D698
    +VLOOKUP(SUBSTITUTE(SUBSTITUTE(F$1,"standard",""),"|Float","")&amp;"인게임누적합배수",ChapterTable!$S:$T,2,0)*D698)
  )
  )
  )
)</f>
        <v>46708.681640625</v>
      </c>
      <c r="G698" t="s">
        <v>76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9.8000000000000007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IF(OR($L699=TRUE,$A699=0,MOD($A699,ChapterTable!$S$20)&lt;&gt;0),
MAX(0,INT(($B699+ChapterTable!$Q$26+VLOOKUP(SUBSTITUTE(C$1,"성장단계","")&amp;"단계오프셋",ChapterTable!$S:$T,2,0))/ChapterTable!$Q$23)),
MAX(0,INT(($B699+ChapterTable!$S$26+VLOOKUP(SUBSTITUTE(C$1,"성장단계","")&amp;"보스단계오프셋",ChapterTable!$S:$T,2,0))/ChapterTable!$S$23)))</f>
        <v>4</v>
      </c>
      <c r="D699">
        <f>IF(OR($L699=TRUE,$A699=0,MOD($A699,ChapterTable!$S$20)&lt;&gt;0),
MAX(0,INT(($B699+ChapterTable!$Q$26+VLOOKUP(SUBSTITUTE(D$1,"성장단계","")&amp;"단계오프셋",ChapterTable!$S:$T,2,0))/ChapterTable!$Q$23)),
MAX(0,INT(($B699+ChapterTable!$S$26+VLOOKUP(SUBSTITUTE(D$1,"성장단계","")&amp;"보스단계오프셋",ChapterTable!$S:$T,2,0))/ChapterTable!$S$23)))</f>
        <v>3</v>
      </c>
      <c r="E699" s="1">
        <f ca="1">IF(AND($A699=0,$B699=1),
    VLOOKUP(1,ChapterTable!$1:$1048576,MATCH("최종"&amp;SUBSTITUTE(SUBSTITUTE(E$1,"standard",""),"|Float",""),ChapterTable!$1:$1,0),0)*ChapterTable!$Q$17,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VLOOKUP($A699-ChapterTable!$Q$11,ChapterTable!$1:$1048576,MATCH("최종"&amp;SUBSTITUTE(SUBSTITUTE(E$1,"standard",""),"|Float",""),ChapterTable!$1:$1,0),0)*ChapterTable!$Q$14
    ),
  OFFSET(E699,-$B699+IF($L699,1,0),0)*
    (VLOOKUP(SUBSTITUTE(SUBSTITUTE(E$1,"standard",""),"|Float","")&amp;"인게임누적곱배수",ChapterTable!$S:$T,2,0)^C699
    +VLOOKUP(SUBSTITUTE(SUBSTITUTE(E$1,"standard",""),"|Float","")&amp;"인게임누적합배수",ChapterTable!$S:$T,2,0)*C699)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VLOOKUP(1,ChapterTable!$1:$1048576,MATCH("최종"&amp;SUBSTITUTE(SUBSTITUTE(F$1,"standard",""),"|Float",""),ChapterTable!$1:$1,0),0)*ChapterTable!$Q$17,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VLOOKUP($A699-ChapterTable!$Q$11,ChapterTable!$1:$1048576,MATCH("최종"&amp;SUBSTITUTE(SUBSTITUTE(F$1,"standard",""),"|Float",""),ChapterTable!$1:$1,0),0)*ChapterTable!$Q$14
    ),
  OFFSET(F699,-$B699+IF($L699,1,0),0)*
    (VLOOKUP(SUBSTITUTE(SUBSTITUTE(F$1,"standard",""),"|Float","")&amp;"인게임누적곱배수",ChapterTable!$S:$T,2,0)^D699
    +VLOOKUP(SUBSTITUTE(SUBSTITUTE(F$1,"standard",""),"|Float","")&amp;"인게임누적합배수",ChapterTable!$S:$T,2,0)*D699)
  )
  )
  )
)</f>
        <v>46708.681640625</v>
      </c>
      <c r="G699" t="s">
        <v>76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9.8000000000000007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IF(OR($L700=TRUE,$A700=0,MOD($A700,ChapterTable!$S$20)&lt;&gt;0),
MAX(0,INT(($B700+ChapterTable!$Q$26+VLOOKUP(SUBSTITUTE(C$1,"성장단계","")&amp;"단계오프셋",ChapterTable!$S:$T,2,0))/ChapterTable!$Q$23)),
MAX(0,INT(($B700+ChapterTable!$S$26+VLOOKUP(SUBSTITUTE(C$1,"성장단계","")&amp;"보스단계오프셋",ChapterTable!$S:$T,2,0))/ChapterTable!$S$23)))</f>
        <v>4</v>
      </c>
      <c r="D700">
        <f>IF(OR($L700=TRUE,$A700=0,MOD($A700,ChapterTable!$S$20)&lt;&gt;0),
MAX(0,INT(($B700+ChapterTable!$Q$26+VLOOKUP(SUBSTITUTE(D$1,"성장단계","")&amp;"단계오프셋",ChapterTable!$S:$T,2,0))/ChapterTable!$Q$23)),
MAX(0,INT(($B700+ChapterTable!$S$26+VLOOKUP(SUBSTITUTE(D$1,"성장단계","")&amp;"보스단계오프셋",ChapterTable!$S:$T,2,0))/ChapterTable!$S$23)))</f>
        <v>3</v>
      </c>
      <c r="E700" s="1">
        <f ca="1">IF(AND($A700=0,$B700=1),
    VLOOKUP(1,ChapterTable!$1:$1048576,MATCH("최종"&amp;SUBSTITUTE(SUBSTITUTE(E$1,"standard",""),"|Float",""),ChapterTable!$1:$1,0),0)*ChapterTable!$Q$17,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VLOOKUP($A700-ChapterTable!$Q$11,ChapterTable!$1:$1048576,MATCH("최종"&amp;SUBSTITUTE(SUBSTITUTE(E$1,"standard",""),"|Float",""),ChapterTable!$1:$1,0),0)*ChapterTable!$Q$14
    ),
  OFFSET(E700,-$B700+IF($L700,1,0),0)*
    (VLOOKUP(SUBSTITUTE(SUBSTITUTE(E$1,"standard",""),"|Float","")&amp;"인게임누적곱배수",ChapterTable!$S:$T,2,0)^C700
    +VLOOKUP(SUBSTITUTE(SUBSTITUTE(E$1,"standard",""),"|Float","")&amp;"인게임누적합배수",ChapterTable!$S:$T,2,0)*C700)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VLOOKUP(1,ChapterTable!$1:$1048576,MATCH("최종"&amp;SUBSTITUTE(SUBSTITUTE(F$1,"standard",""),"|Float",""),ChapterTable!$1:$1,0),0)*ChapterTable!$Q$17,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VLOOKUP($A700-ChapterTable!$Q$11,ChapterTable!$1:$1048576,MATCH("최종"&amp;SUBSTITUTE(SUBSTITUTE(F$1,"standard",""),"|Float",""),ChapterTable!$1:$1,0),0)*ChapterTable!$Q$14
    ),
  OFFSET(F700,-$B700+IF($L700,1,0),0)*
    (VLOOKUP(SUBSTITUTE(SUBSTITUTE(F$1,"standard",""),"|Float","")&amp;"인게임누적곱배수",ChapterTable!$S:$T,2,0)^D700
    +VLOOKUP(SUBSTITUTE(SUBSTITUTE(F$1,"standard",""),"|Float","")&amp;"인게임누적합배수",ChapterTable!$S:$T,2,0)*D700)
  )
  )
  )
)</f>
        <v>46708.681640625</v>
      </c>
      <c r="G700" t="s">
        <v>76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9.8000000000000007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IF(OR($L701=TRUE,$A701=0,MOD($A701,ChapterTable!$S$20)&lt;&gt;0),
MAX(0,INT(($B701+ChapterTable!$Q$26+VLOOKUP(SUBSTITUTE(C$1,"성장단계","")&amp;"단계오프셋",ChapterTable!$S:$T,2,0))/ChapterTable!$Q$23)),
MAX(0,INT(($B701+ChapterTable!$S$26+VLOOKUP(SUBSTITUTE(C$1,"성장단계","")&amp;"보스단계오프셋",ChapterTable!$S:$T,2,0))/ChapterTable!$S$23)))</f>
        <v>4</v>
      </c>
      <c r="D701">
        <f>IF(OR($L701=TRUE,$A701=0,MOD($A701,ChapterTable!$S$20)&lt;&gt;0),
MAX(0,INT(($B701+ChapterTable!$Q$26+VLOOKUP(SUBSTITUTE(D$1,"성장단계","")&amp;"단계오프셋",ChapterTable!$S:$T,2,0))/ChapterTable!$Q$23)),
MAX(0,INT(($B701+ChapterTable!$S$26+VLOOKUP(SUBSTITUTE(D$1,"성장단계","")&amp;"보스단계오프셋",ChapterTable!$S:$T,2,0))/ChapterTable!$S$23)))</f>
        <v>4</v>
      </c>
      <c r="E701" s="1">
        <f ca="1">IF(AND($A701=0,$B701=1),
    VLOOKUP(1,ChapterTable!$1:$1048576,MATCH("최종"&amp;SUBSTITUTE(SUBSTITUTE(E$1,"standard",""),"|Float",""),ChapterTable!$1:$1,0),0)*ChapterTable!$Q$17,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VLOOKUP($A701-ChapterTable!$Q$11,ChapterTable!$1:$1048576,MATCH("최종"&amp;SUBSTITUTE(SUBSTITUTE(E$1,"standard",""),"|Float",""),ChapterTable!$1:$1,0),0)*ChapterTable!$Q$14
    ),
  OFFSET(E701,-$B701+IF($L701,1,0),0)*
    (VLOOKUP(SUBSTITUTE(SUBSTITUTE(E$1,"standard",""),"|Float","")&amp;"인게임누적곱배수",ChapterTable!$S:$T,2,0)^C701
    +VLOOKUP(SUBSTITUTE(SUBSTITUTE(E$1,"standard",""),"|Float","")&amp;"인게임누적합배수",ChapterTable!$S:$T,2,0)*C701)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VLOOKUP(1,ChapterTable!$1:$1048576,MATCH("최종"&amp;SUBSTITUTE(SUBSTITUTE(F$1,"standard",""),"|Float",""),ChapterTable!$1:$1,0),0)*ChapterTable!$Q$17,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VLOOKUP($A701-ChapterTable!$Q$11,ChapterTable!$1:$1048576,MATCH("최종"&amp;SUBSTITUTE(SUBSTITUTE(F$1,"standard",""),"|Float",""),ChapterTable!$1:$1,0),0)*ChapterTable!$Q$14
    ),
  OFFSET(F701,-$B701+IF($L701,1,0),0)*
    (VLOOKUP(SUBSTITUTE(SUBSTITUTE(F$1,"standard",""),"|Float","")&amp;"인게임누적곱배수",ChapterTable!$S:$T,2,0)^D701
    +VLOOKUP(SUBSTITUTE(SUBSTITUTE(F$1,"standard",""),"|Float","")&amp;"인게임누적합배수",ChapterTable!$S:$T,2,0)*D701)
  )
  )
  )
)</f>
        <v>52547.266845703125</v>
      </c>
      <c r="G701" t="s">
        <v>76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9.8000000000000007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IF(OR($L702=TRUE,$A702=0,MOD($A702,ChapterTable!$S$20)&lt;&gt;0),
MAX(0,INT(($B702+ChapterTable!$Q$26+VLOOKUP(SUBSTITUTE(C$1,"성장단계","")&amp;"단계오프셋",ChapterTable!$S:$T,2,0))/ChapterTable!$Q$23)),
MAX(0,INT(($B702+ChapterTable!$S$26+VLOOKUP(SUBSTITUTE(C$1,"성장단계","")&amp;"보스단계오프셋",ChapterTable!$S:$T,2,0))/ChapterTable!$S$23)))</f>
        <v>4</v>
      </c>
      <c r="D702">
        <f>IF(OR($L702=TRUE,$A702=0,MOD($A702,ChapterTable!$S$20)&lt;&gt;0),
MAX(0,INT(($B702+ChapterTable!$Q$26+VLOOKUP(SUBSTITUTE(D$1,"성장단계","")&amp;"단계오프셋",ChapterTable!$S:$T,2,0))/ChapterTable!$Q$23)),
MAX(0,INT(($B702+ChapterTable!$S$26+VLOOKUP(SUBSTITUTE(D$1,"성장단계","")&amp;"보스단계오프셋",ChapterTable!$S:$T,2,0))/ChapterTable!$S$23)))</f>
        <v>4</v>
      </c>
      <c r="E702" s="1">
        <f ca="1">IF(AND($A702=0,$B702=1),
    VLOOKUP(1,ChapterTable!$1:$1048576,MATCH("최종"&amp;SUBSTITUTE(SUBSTITUTE(E$1,"standard",""),"|Float",""),ChapterTable!$1:$1,0),0)*ChapterTable!$Q$17,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VLOOKUP($A702-ChapterTable!$Q$11,ChapterTable!$1:$1048576,MATCH("최종"&amp;SUBSTITUTE(SUBSTITUTE(E$1,"standard",""),"|Float",""),ChapterTable!$1:$1,0),0)*ChapterTable!$Q$14
    ),
  OFFSET(E702,-$B702+IF($L702,1,0),0)*
    (VLOOKUP(SUBSTITUTE(SUBSTITUTE(E$1,"standard",""),"|Float","")&amp;"인게임누적곱배수",ChapterTable!$S:$T,2,0)^C702
    +VLOOKUP(SUBSTITUTE(SUBSTITUTE(E$1,"standard",""),"|Float","")&amp;"인게임누적합배수",ChapterTable!$S:$T,2,0)*C702)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VLOOKUP(1,ChapterTable!$1:$1048576,MATCH("최종"&amp;SUBSTITUTE(SUBSTITUTE(F$1,"standard",""),"|Float",""),ChapterTable!$1:$1,0),0)*ChapterTable!$Q$17,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VLOOKUP($A702-ChapterTable!$Q$11,ChapterTable!$1:$1048576,MATCH("최종"&amp;SUBSTITUTE(SUBSTITUTE(F$1,"standard",""),"|Float",""),ChapterTable!$1:$1,0),0)*ChapterTable!$Q$14
    ),
  OFFSET(F702,-$B702+IF($L702,1,0),0)*
    (VLOOKUP(SUBSTITUTE(SUBSTITUTE(F$1,"standard",""),"|Float","")&amp;"인게임누적곱배수",ChapterTable!$S:$T,2,0)^D702
    +VLOOKUP(SUBSTITUTE(SUBSTITUTE(F$1,"standard",""),"|Float","")&amp;"인게임누적합배수",ChapterTable!$S:$T,2,0)*D702)
  )
  )
  )
)</f>
        <v>52547.266845703125</v>
      </c>
      <c r="G702" t="s">
        <v>76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9.8000000000000007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IF(OR($L703=TRUE,$A703=0,MOD($A703,ChapterTable!$S$20)&lt;&gt;0),
MAX(0,INT(($B703+ChapterTable!$Q$26+VLOOKUP(SUBSTITUTE(C$1,"성장단계","")&amp;"단계오프셋",ChapterTable!$S:$T,2,0))/ChapterTable!$Q$23)),
MAX(0,INT(($B703+ChapterTable!$S$26+VLOOKUP(SUBSTITUTE(C$1,"성장단계","")&amp;"보스단계오프셋",ChapterTable!$S:$T,2,0))/ChapterTable!$S$23)))</f>
        <v>4</v>
      </c>
      <c r="D703">
        <f>IF(OR($L703=TRUE,$A703=0,MOD($A703,ChapterTable!$S$20)&lt;&gt;0),
MAX(0,INT(($B703+ChapterTable!$Q$26+VLOOKUP(SUBSTITUTE(D$1,"성장단계","")&amp;"단계오프셋",ChapterTable!$S:$T,2,0))/ChapterTable!$Q$23)),
MAX(0,INT(($B703+ChapterTable!$S$26+VLOOKUP(SUBSTITUTE(D$1,"성장단계","")&amp;"보스단계오프셋",ChapterTable!$S:$T,2,0))/ChapterTable!$S$23)))</f>
        <v>4</v>
      </c>
      <c r="E703" s="1">
        <f ca="1">IF(AND($A703=0,$B703=1),
    VLOOKUP(1,ChapterTable!$1:$1048576,MATCH("최종"&amp;SUBSTITUTE(SUBSTITUTE(E$1,"standard",""),"|Float",""),ChapterTable!$1:$1,0),0)*ChapterTable!$Q$17,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VLOOKUP($A703-ChapterTable!$Q$11,ChapterTable!$1:$1048576,MATCH("최종"&amp;SUBSTITUTE(SUBSTITUTE(E$1,"standard",""),"|Float",""),ChapterTable!$1:$1,0),0)*ChapterTable!$Q$14
    ),
  OFFSET(E703,-$B703+IF($L703,1,0),0)*
    (VLOOKUP(SUBSTITUTE(SUBSTITUTE(E$1,"standard",""),"|Float","")&amp;"인게임누적곱배수",ChapterTable!$S:$T,2,0)^C703
    +VLOOKUP(SUBSTITUTE(SUBSTITUTE(E$1,"standard",""),"|Float","")&amp;"인게임누적합배수",ChapterTable!$S:$T,2,0)*C703)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VLOOKUP(1,ChapterTable!$1:$1048576,MATCH("최종"&amp;SUBSTITUTE(SUBSTITUTE(F$1,"standard",""),"|Float",""),ChapterTable!$1:$1,0),0)*ChapterTable!$Q$17,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VLOOKUP($A703-ChapterTable!$Q$11,ChapterTable!$1:$1048576,MATCH("최종"&amp;SUBSTITUTE(SUBSTITUTE(F$1,"standard",""),"|Float",""),ChapterTable!$1:$1,0),0)*ChapterTable!$Q$14
    ),
  OFFSET(F703,-$B703+IF($L703,1,0),0)*
    (VLOOKUP(SUBSTITUTE(SUBSTITUTE(F$1,"standard",""),"|Float","")&amp;"인게임누적곱배수",ChapterTable!$S:$T,2,0)^D703
    +VLOOKUP(SUBSTITUTE(SUBSTITUTE(F$1,"standard",""),"|Float","")&amp;"인게임누적합배수",ChapterTable!$S:$T,2,0)*D703)
  )
  )
  )
)</f>
        <v>52547.266845703125</v>
      </c>
      <c r="G703" t="s">
        <v>76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9.8000000000000007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IF(OR($L704=TRUE,$A704=0,MOD($A704,ChapterTable!$S$20)&lt;&gt;0),
MAX(0,INT(($B704+ChapterTable!$Q$26+VLOOKUP(SUBSTITUTE(C$1,"성장단계","")&amp;"단계오프셋",ChapterTable!$S:$T,2,0))/ChapterTable!$Q$23)),
MAX(0,INT(($B704+ChapterTable!$S$26+VLOOKUP(SUBSTITUTE(C$1,"성장단계","")&amp;"보스단계오프셋",ChapterTable!$S:$T,2,0))/ChapterTable!$S$23)))</f>
        <v>4</v>
      </c>
      <c r="D704">
        <f>IF(OR($L704=TRUE,$A704=0,MOD($A704,ChapterTable!$S$20)&lt;&gt;0),
MAX(0,INT(($B704+ChapterTable!$Q$26+VLOOKUP(SUBSTITUTE(D$1,"성장단계","")&amp;"단계오프셋",ChapterTable!$S:$T,2,0))/ChapterTable!$Q$23)),
MAX(0,INT(($B704+ChapterTable!$S$26+VLOOKUP(SUBSTITUTE(D$1,"성장단계","")&amp;"보스단계오프셋",ChapterTable!$S:$T,2,0))/ChapterTable!$S$23)))</f>
        <v>4</v>
      </c>
      <c r="E704" s="1">
        <f ca="1">IF(AND($A704=0,$B704=1),
    VLOOKUP(1,ChapterTable!$1:$1048576,MATCH("최종"&amp;SUBSTITUTE(SUBSTITUTE(E$1,"standard",""),"|Float",""),ChapterTable!$1:$1,0),0)*ChapterTable!$Q$17,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VLOOKUP($A704-ChapterTable!$Q$11,ChapterTable!$1:$1048576,MATCH("최종"&amp;SUBSTITUTE(SUBSTITUTE(E$1,"standard",""),"|Float",""),ChapterTable!$1:$1,0),0)*ChapterTable!$Q$14
    ),
  OFFSET(E704,-$B704+IF($L704,1,0),0)*
    (VLOOKUP(SUBSTITUTE(SUBSTITUTE(E$1,"standard",""),"|Float","")&amp;"인게임누적곱배수",ChapterTable!$S:$T,2,0)^C704
    +VLOOKUP(SUBSTITUTE(SUBSTITUTE(E$1,"standard",""),"|Float","")&amp;"인게임누적합배수",ChapterTable!$S:$T,2,0)*C704)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VLOOKUP(1,ChapterTable!$1:$1048576,MATCH("최종"&amp;SUBSTITUTE(SUBSTITUTE(F$1,"standard",""),"|Float",""),ChapterTable!$1:$1,0),0)*ChapterTable!$Q$17,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VLOOKUP($A704-ChapterTable!$Q$11,ChapterTable!$1:$1048576,MATCH("최종"&amp;SUBSTITUTE(SUBSTITUTE(F$1,"standard",""),"|Float",""),ChapterTable!$1:$1,0),0)*ChapterTable!$Q$14
    ),
  OFFSET(F704,-$B704+IF($L704,1,0),0)*
    (VLOOKUP(SUBSTITUTE(SUBSTITUTE(F$1,"standard",""),"|Float","")&amp;"인게임누적곱배수",ChapterTable!$S:$T,2,0)^D704
    +VLOOKUP(SUBSTITUTE(SUBSTITUTE(F$1,"standard",""),"|Float","")&amp;"인게임누적합배수",ChapterTable!$S:$T,2,0)*D704)
  )
  )
  )
)</f>
        <v>52547.266845703125</v>
      </c>
      <c r="G704" t="s">
        <v>76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9.8000000000000007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IF(OR($L705=TRUE,$A705=0,MOD($A705,ChapterTable!$S$20)&lt;&gt;0),
MAX(0,INT(($B705+ChapterTable!$Q$26+VLOOKUP(SUBSTITUTE(C$1,"성장단계","")&amp;"단계오프셋",ChapterTable!$S:$T,2,0))/ChapterTable!$Q$23)),
MAX(0,INT(($B705+ChapterTable!$S$26+VLOOKUP(SUBSTITUTE(C$1,"성장단계","")&amp;"보스단계오프셋",ChapterTable!$S:$T,2,0))/ChapterTable!$S$23)))</f>
        <v>4</v>
      </c>
      <c r="D705">
        <f>IF(OR($L705=TRUE,$A705=0,MOD($A705,ChapterTable!$S$20)&lt;&gt;0),
MAX(0,INT(($B705+ChapterTable!$Q$26+VLOOKUP(SUBSTITUTE(D$1,"성장단계","")&amp;"단계오프셋",ChapterTable!$S:$T,2,0))/ChapterTable!$Q$23)),
MAX(0,INT(($B705+ChapterTable!$S$26+VLOOKUP(SUBSTITUTE(D$1,"성장단계","")&amp;"보스단계오프셋",ChapterTable!$S:$T,2,0))/ChapterTable!$S$23)))</f>
        <v>4</v>
      </c>
      <c r="E705" s="1">
        <f ca="1">IF(AND($A705=0,$B705=1),
    VLOOKUP(1,ChapterTable!$1:$1048576,MATCH("최종"&amp;SUBSTITUTE(SUBSTITUTE(E$1,"standard",""),"|Float",""),ChapterTable!$1:$1,0),0)*ChapterTable!$Q$17,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VLOOKUP($A705-ChapterTable!$Q$11,ChapterTable!$1:$1048576,MATCH("최종"&amp;SUBSTITUTE(SUBSTITUTE(E$1,"standard",""),"|Float",""),ChapterTable!$1:$1,0),0)*ChapterTable!$Q$14
    ),
  OFFSET(E705,-$B705+IF($L705,1,0),0)*
    (VLOOKUP(SUBSTITUTE(SUBSTITUTE(E$1,"standard",""),"|Float","")&amp;"인게임누적곱배수",ChapterTable!$S:$T,2,0)^C705
    +VLOOKUP(SUBSTITUTE(SUBSTITUTE(E$1,"standard",""),"|Float","")&amp;"인게임누적합배수",ChapterTable!$S:$T,2,0)*C705)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VLOOKUP(1,ChapterTable!$1:$1048576,MATCH("최종"&amp;SUBSTITUTE(SUBSTITUTE(F$1,"standard",""),"|Float",""),ChapterTable!$1:$1,0),0)*ChapterTable!$Q$17,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VLOOKUP($A705-ChapterTable!$Q$11,ChapterTable!$1:$1048576,MATCH("최종"&amp;SUBSTITUTE(SUBSTITUTE(F$1,"standard",""),"|Float",""),ChapterTable!$1:$1,0),0)*ChapterTable!$Q$14
    ),
  OFFSET(F705,-$B705+IF($L705,1,0),0)*
    (VLOOKUP(SUBSTITUTE(SUBSTITUTE(F$1,"standard",""),"|Float","")&amp;"인게임누적곱배수",ChapterTable!$S:$T,2,0)^D705
    +VLOOKUP(SUBSTITUTE(SUBSTITUTE(F$1,"standard",""),"|Float","")&amp;"인게임누적합배수",ChapterTable!$S:$T,2,0)*D705)
  )
  )
  )
)</f>
        <v>52547.266845703125</v>
      </c>
      <c r="G705" t="s">
        <v>76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9.8000000000000007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IF(OR($L706=TRUE,$A706=0,MOD($A706,ChapterTable!$S$20)&lt;&gt;0),
MAX(0,INT(($B706+ChapterTable!$Q$26+VLOOKUP(SUBSTITUTE(C$1,"성장단계","")&amp;"단계오프셋",ChapterTable!$S:$T,2,0))/ChapterTable!$Q$23)),
MAX(0,INT(($B706+ChapterTable!$S$26+VLOOKUP(SUBSTITUTE(C$1,"성장단계","")&amp;"보스단계오프셋",ChapterTable!$S:$T,2,0))/ChapterTable!$S$23)))</f>
        <v>5</v>
      </c>
      <c r="D706">
        <f>IF(OR($L706=TRUE,$A706=0,MOD($A706,ChapterTable!$S$20)&lt;&gt;0),
MAX(0,INT(($B706+ChapterTable!$Q$26+VLOOKUP(SUBSTITUTE(D$1,"성장단계","")&amp;"단계오프셋",ChapterTable!$S:$T,2,0))/ChapterTable!$Q$23)),
MAX(0,INT(($B706+ChapterTable!$S$26+VLOOKUP(SUBSTITUTE(D$1,"성장단계","")&amp;"보스단계오프셋",ChapterTable!$S:$T,2,0))/ChapterTable!$S$23)))</f>
        <v>4</v>
      </c>
      <c r="E706" s="1">
        <f ca="1">IF(AND($A706=0,$B706=1),
    VLOOKUP(1,ChapterTable!$1:$1048576,MATCH("최종"&amp;SUBSTITUTE(SUBSTITUTE(E$1,"standard",""),"|Float",""),ChapterTable!$1:$1,0),0)*ChapterTable!$Q$17,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VLOOKUP($A706-ChapterTable!$Q$11,ChapterTable!$1:$1048576,MATCH("최종"&amp;SUBSTITUTE(SUBSTITUTE(E$1,"standard",""),"|Float",""),ChapterTable!$1:$1,0),0)*ChapterTable!$Q$14
    ),
  OFFSET(E706,-$B706+IF($L706,1,0),0)*
    (VLOOKUP(SUBSTITUTE(SUBSTITUTE(E$1,"standard",""),"|Float","")&amp;"인게임누적곱배수",ChapterTable!$S:$T,2,0)^C706
    +VLOOKUP(SUBSTITUTE(SUBSTITUTE(E$1,"standard",""),"|Float","")&amp;"인게임누적합배수",ChapterTable!$S:$T,2,0)*C706)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VLOOKUP(1,ChapterTable!$1:$1048576,MATCH("최종"&amp;SUBSTITUTE(SUBSTITUTE(F$1,"standard",""),"|Float",""),ChapterTable!$1:$1,0),0)*ChapterTable!$Q$17,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VLOOKUP($A706-ChapterTable!$Q$11,ChapterTable!$1:$1048576,MATCH("최종"&amp;SUBSTITUTE(SUBSTITUTE(F$1,"standard",""),"|Float",""),ChapterTable!$1:$1,0),0)*ChapterTable!$Q$14
    ),
  OFFSET(F706,-$B706+IF($L706,1,0),0)*
    (VLOOKUP(SUBSTITUTE(SUBSTITUTE(F$1,"standard",""),"|Float","")&amp;"인게임누적곱배수",ChapterTable!$S:$T,2,0)^D706
    +VLOOKUP(SUBSTITUTE(SUBSTITUTE(F$1,"standard",""),"|Float","")&amp;"인게임누적합배수",ChapterTable!$S:$T,2,0)*D706)
  )
  )
  )
)</f>
        <v>52547.266845703125</v>
      </c>
      <c r="G706" t="s">
        <v>76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9.8000000000000007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IF(OR($L707=TRUE,$A707=0,MOD($A707,ChapterTable!$S$20)&lt;&gt;0),
MAX(0,INT(($B707+ChapterTable!$Q$26+VLOOKUP(SUBSTITUTE(C$1,"성장단계","")&amp;"단계오프셋",ChapterTable!$S:$T,2,0))/ChapterTable!$Q$23)),
MAX(0,INT(($B707+ChapterTable!$S$26+VLOOKUP(SUBSTITUTE(C$1,"성장단계","")&amp;"보스단계오프셋",ChapterTable!$S:$T,2,0))/ChapterTable!$S$23)))</f>
        <v>5</v>
      </c>
      <c r="D707">
        <f>IF(OR($L707=TRUE,$A707=0,MOD($A707,ChapterTable!$S$20)&lt;&gt;0),
MAX(0,INT(($B707+ChapterTable!$Q$26+VLOOKUP(SUBSTITUTE(D$1,"성장단계","")&amp;"단계오프셋",ChapterTable!$S:$T,2,0))/ChapterTable!$Q$23)),
MAX(0,INT(($B707+ChapterTable!$S$26+VLOOKUP(SUBSTITUTE(D$1,"성장단계","")&amp;"보스단계오프셋",ChapterTable!$S:$T,2,0))/ChapterTable!$S$23)))</f>
        <v>4</v>
      </c>
      <c r="E707" s="1">
        <f ca="1">IF(AND($A707=0,$B707=1),
    VLOOKUP(1,ChapterTable!$1:$1048576,MATCH("최종"&amp;SUBSTITUTE(SUBSTITUTE(E$1,"standard",""),"|Float",""),ChapterTable!$1:$1,0),0)*ChapterTable!$Q$17,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VLOOKUP($A707-ChapterTable!$Q$11,ChapterTable!$1:$1048576,MATCH("최종"&amp;SUBSTITUTE(SUBSTITUTE(E$1,"standard",""),"|Float",""),ChapterTable!$1:$1,0),0)*ChapterTable!$Q$14
    ),
  OFFSET(E707,-$B707+IF($L707,1,0),0)*
    (VLOOKUP(SUBSTITUTE(SUBSTITUTE(E$1,"standard",""),"|Float","")&amp;"인게임누적곱배수",ChapterTable!$S:$T,2,0)^C707
    +VLOOKUP(SUBSTITUTE(SUBSTITUTE(E$1,"standard",""),"|Float","")&amp;"인게임누적합배수",ChapterTable!$S:$T,2,0)*C707)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VLOOKUP(1,ChapterTable!$1:$1048576,MATCH("최종"&amp;SUBSTITUTE(SUBSTITUTE(F$1,"standard",""),"|Float",""),ChapterTable!$1:$1,0),0)*ChapterTable!$Q$17,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VLOOKUP($A707-ChapterTable!$Q$11,ChapterTable!$1:$1048576,MATCH("최종"&amp;SUBSTITUTE(SUBSTITUTE(F$1,"standard",""),"|Float",""),ChapterTable!$1:$1,0),0)*ChapterTable!$Q$14
    ),
  OFFSET(F707,-$B707+IF($L707,1,0),0)*
    (VLOOKUP(SUBSTITUTE(SUBSTITUTE(F$1,"standard",""),"|Float","")&amp;"인게임누적곱배수",ChapterTable!$S:$T,2,0)^D707
    +VLOOKUP(SUBSTITUTE(SUBSTITUTE(F$1,"standard",""),"|Float","")&amp;"인게임누적합배수",ChapterTable!$S:$T,2,0)*D707)
  )
  )
  )
)</f>
        <v>52547.266845703125</v>
      </c>
      <c r="G707" t="s">
        <v>76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9.8000000000000007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IF(OR($L708=TRUE,$A708=0,MOD($A708,ChapterTable!$S$20)&lt;&gt;0),
MAX(0,INT(($B708+ChapterTable!$Q$26+VLOOKUP(SUBSTITUTE(C$1,"성장단계","")&amp;"단계오프셋",ChapterTable!$S:$T,2,0))/ChapterTable!$Q$23)),
MAX(0,INT(($B708+ChapterTable!$S$26+VLOOKUP(SUBSTITUTE(C$1,"성장단계","")&amp;"보스단계오프셋",ChapterTable!$S:$T,2,0))/ChapterTable!$S$23)))</f>
        <v>5</v>
      </c>
      <c r="D708">
        <f>IF(OR($L708=TRUE,$A708=0,MOD($A708,ChapterTable!$S$20)&lt;&gt;0),
MAX(0,INT(($B708+ChapterTable!$Q$26+VLOOKUP(SUBSTITUTE(D$1,"성장단계","")&amp;"단계오프셋",ChapterTable!$S:$T,2,0))/ChapterTable!$Q$23)),
MAX(0,INT(($B708+ChapterTable!$S$26+VLOOKUP(SUBSTITUTE(D$1,"성장단계","")&amp;"보스단계오프셋",ChapterTable!$S:$T,2,0))/ChapterTable!$S$23)))</f>
        <v>4</v>
      </c>
      <c r="E708" s="1">
        <f ca="1">IF(AND($A708=0,$B708=1),
    VLOOKUP(1,ChapterTable!$1:$1048576,MATCH("최종"&amp;SUBSTITUTE(SUBSTITUTE(E$1,"standard",""),"|Float",""),ChapterTable!$1:$1,0),0)*ChapterTable!$Q$17,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VLOOKUP($A708-ChapterTable!$Q$11,ChapterTable!$1:$1048576,MATCH("최종"&amp;SUBSTITUTE(SUBSTITUTE(E$1,"standard",""),"|Float",""),ChapterTable!$1:$1,0),0)*ChapterTable!$Q$14
    ),
  OFFSET(E708,-$B708+IF($L708,1,0),0)*
    (VLOOKUP(SUBSTITUTE(SUBSTITUTE(E$1,"standard",""),"|Float","")&amp;"인게임누적곱배수",ChapterTable!$S:$T,2,0)^C708
    +VLOOKUP(SUBSTITUTE(SUBSTITUTE(E$1,"standard",""),"|Float","")&amp;"인게임누적합배수",ChapterTable!$S:$T,2,0)*C708)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VLOOKUP(1,ChapterTable!$1:$1048576,MATCH("최종"&amp;SUBSTITUTE(SUBSTITUTE(F$1,"standard",""),"|Float",""),ChapterTable!$1:$1,0),0)*ChapterTable!$Q$17,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VLOOKUP($A708-ChapterTable!$Q$11,ChapterTable!$1:$1048576,MATCH("최종"&amp;SUBSTITUTE(SUBSTITUTE(F$1,"standard",""),"|Float",""),ChapterTable!$1:$1,0),0)*ChapterTable!$Q$14
    ),
  OFFSET(F708,-$B708+IF($L708,1,0),0)*
    (VLOOKUP(SUBSTITUTE(SUBSTITUTE(F$1,"standard",""),"|Float","")&amp;"인게임누적곱배수",ChapterTable!$S:$T,2,0)^D708
    +VLOOKUP(SUBSTITUTE(SUBSTITUTE(F$1,"standard",""),"|Float","")&amp;"인게임누적합배수",ChapterTable!$S:$T,2,0)*D708)
  )
  )
  )
)</f>
        <v>52547.266845703125</v>
      </c>
      <c r="G708" t="s">
        <v>76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9.8000000000000007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IF(OR($L709=TRUE,$A709=0,MOD($A709,ChapterTable!$S$20)&lt;&gt;0),
MAX(0,INT(($B709+ChapterTable!$Q$26+VLOOKUP(SUBSTITUTE(C$1,"성장단계","")&amp;"단계오프셋",ChapterTable!$S:$T,2,0))/ChapterTable!$Q$23)),
MAX(0,INT(($B709+ChapterTable!$S$26+VLOOKUP(SUBSTITUTE(C$1,"성장단계","")&amp;"보스단계오프셋",ChapterTable!$S:$T,2,0))/ChapterTable!$S$23)))</f>
        <v>5</v>
      </c>
      <c r="D709">
        <f>IF(OR($L709=TRUE,$A709=0,MOD($A709,ChapterTable!$S$20)&lt;&gt;0),
MAX(0,INT(($B709+ChapterTable!$Q$26+VLOOKUP(SUBSTITUTE(D$1,"성장단계","")&amp;"단계오프셋",ChapterTable!$S:$T,2,0))/ChapterTable!$Q$23)),
MAX(0,INT(($B709+ChapterTable!$S$26+VLOOKUP(SUBSTITUTE(D$1,"성장단계","")&amp;"보스단계오프셋",ChapterTable!$S:$T,2,0))/ChapterTable!$S$23)))</f>
        <v>4</v>
      </c>
      <c r="E709" s="1">
        <f ca="1">IF(AND($A709=0,$B709=1),
    VLOOKUP(1,ChapterTable!$1:$1048576,MATCH("최종"&amp;SUBSTITUTE(SUBSTITUTE(E$1,"standard",""),"|Float",""),ChapterTable!$1:$1,0),0)*ChapterTable!$Q$17,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VLOOKUP($A709-ChapterTable!$Q$11,ChapterTable!$1:$1048576,MATCH("최종"&amp;SUBSTITUTE(SUBSTITUTE(E$1,"standard",""),"|Float",""),ChapterTable!$1:$1,0),0)*ChapterTable!$Q$14
    ),
  OFFSET(E709,-$B709+IF($L709,1,0),0)*
    (VLOOKUP(SUBSTITUTE(SUBSTITUTE(E$1,"standard",""),"|Float","")&amp;"인게임누적곱배수",ChapterTable!$S:$T,2,0)^C709
    +VLOOKUP(SUBSTITUTE(SUBSTITUTE(E$1,"standard",""),"|Float","")&amp;"인게임누적합배수",ChapterTable!$S:$T,2,0)*C709)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VLOOKUP(1,ChapterTable!$1:$1048576,MATCH("최종"&amp;SUBSTITUTE(SUBSTITUTE(F$1,"standard",""),"|Float",""),ChapterTable!$1:$1,0),0)*ChapterTable!$Q$17,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VLOOKUP($A709-ChapterTable!$Q$11,ChapterTable!$1:$1048576,MATCH("최종"&amp;SUBSTITUTE(SUBSTITUTE(F$1,"standard",""),"|Float",""),ChapterTable!$1:$1,0),0)*ChapterTable!$Q$14
    ),
  OFFSET(F709,-$B709+IF($L709,1,0),0)*
    (VLOOKUP(SUBSTITUTE(SUBSTITUTE(F$1,"standard",""),"|Float","")&amp;"인게임누적곱배수",ChapterTable!$S:$T,2,0)^D709
    +VLOOKUP(SUBSTITUTE(SUBSTITUTE(F$1,"standard",""),"|Float","")&amp;"인게임누적합배수",ChapterTable!$S:$T,2,0)*D709)
  )
  )
  )
)</f>
        <v>52547.266845703125</v>
      </c>
      <c r="G709" t="s">
        <v>76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9.8000000000000007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IF(OR($L710=TRUE,$A710=0,MOD($A710,ChapterTable!$S$20)&lt;&gt;0),
MAX(0,INT(($B710+ChapterTable!$Q$26+VLOOKUP(SUBSTITUTE(C$1,"성장단계","")&amp;"단계오프셋",ChapterTable!$S:$T,2,0))/ChapterTable!$Q$23)),
MAX(0,INT(($B710+ChapterTable!$S$26+VLOOKUP(SUBSTITUTE(C$1,"성장단계","")&amp;"보스단계오프셋",ChapterTable!$S:$T,2,0))/ChapterTable!$S$23)))</f>
        <v>5</v>
      </c>
      <c r="D710">
        <f>IF(OR($L710=TRUE,$A710=0,MOD($A710,ChapterTable!$S$20)&lt;&gt;0),
MAX(0,INT(($B710+ChapterTable!$Q$26+VLOOKUP(SUBSTITUTE(D$1,"성장단계","")&amp;"단계오프셋",ChapterTable!$S:$T,2,0))/ChapterTable!$Q$23)),
MAX(0,INT(($B710+ChapterTable!$S$26+VLOOKUP(SUBSTITUTE(D$1,"성장단계","")&amp;"보스단계오프셋",ChapterTable!$S:$T,2,0))/ChapterTable!$S$23)))</f>
        <v>4</v>
      </c>
      <c r="E710" s="1">
        <f ca="1">IF(AND($A710=0,$B710=1),
    VLOOKUP(1,ChapterTable!$1:$1048576,MATCH("최종"&amp;SUBSTITUTE(SUBSTITUTE(E$1,"standard",""),"|Float",""),ChapterTable!$1:$1,0),0)*ChapterTable!$Q$17,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VLOOKUP($A710-ChapterTable!$Q$11,ChapterTable!$1:$1048576,MATCH("최종"&amp;SUBSTITUTE(SUBSTITUTE(E$1,"standard",""),"|Float",""),ChapterTable!$1:$1,0),0)*ChapterTable!$Q$14
    ),
  OFFSET(E710,-$B710+IF($L710,1,0),0)*
    (VLOOKUP(SUBSTITUTE(SUBSTITUTE(E$1,"standard",""),"|Float","")&amp;"인게임누적곱배수",ChapterTable!$S:$T,2,0)^C710
    +VLOOKUP(SUBSTITUTE(SUBSTITUTE(E$1,"standard",""),"|Float","")&amp;"인게임누적합배수",ChapterTable!$S:$T,2,0)*C710)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VLOOKUP(1,ChapterTable!$1:$1048576,MATCH("최종"&amp;SUBSTITUTE(SUBSTITUTE(F$1,"standard",""),"|Float",""),ChapterTable!$1:$1,0),0)*ChapterTable!$Q$17,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VLOOKUP($A710-ChapterTable!$Q$11,ChapterTable!$1:$1048576,MATCH("최종"&amp;SUBSTITUTE(SUBSTITUTE(F$1,"standard",""),"|Float",""),ChapterTable!$1:$1,0),0)*ChapterTable!$Q$14
    ),
  OFFSET(F710,-$B710+IF($L710,1,0),0)*
    (VLOOKUP(SUBSTITUTE(SUBSTITUTE(F$1,"standard",""),"|Float","")&amp;"인게임누적곱배수",ChapterTable!$S:$T,2,0)^D710
    +VLOOKUP(SUBSTITUTE(SUBSTITUTE(F$1,"standard",""),"|Float","")&amp;"인게임누적합배수",ChapterTable!$S:$T,2,0)*D710)
  )
  )
  )
)</f>
        <v>52547.266845703125</v>
      </c>
      <c r="G710" t="s">
        <v>76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9.8000000000000007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IF(OR($L711=TRUE,$A711=0,MOD($A711,ChapterTable!$S$20)&lt;&gt;0),
MAX(0,INT(($B711+ChapterTable!$Q$26+VLOOKUP(SUBSTITUTE(C$1,"성장단계","")&amp;"단계오프셋",ChapterTable!$S:$T,2,0))/ChapterTable!$Q$23)),
MAX(0,INT(($B711+ChapterTable!$S$26+VLOOKUP(SUBSTITUTE(C$1,"성장단계","")&amp;"보스단계오프셋",ChapterTable!$S:$T,2,0))/ChapterTable!$S$23)))</f>
        <v>0</v>
      </c>
      <c r="D711">
        <f>IF(OR($L711=TRUE,$A711=0,MOD($A711,ChapterTable!$S$20)&lt;&gt;0),
MAX(0,INT(($B711+ChapterTable!$Q$26+VLOOKUP(SUBSTITUTE(D$1,"성장단계","")&amp;"단계오프셋",ChapterTable!$S:$T,2,0))/ChapterTable!$Q$23)),
MAX(0,INT(($B711+ChapterTable!$S$26+VLOOKUP(SUBSTITUTE(D$1,"성장단계","")&amp;"보스단계오프셋",ChapterTable!$S:$T,2,0))/ChapterTable!$S$23)))</f>
        <v>0</v>
      </c>
      <c r="E711" s="1">
        <f ca="1">IF(AND($A711=0,$B711=1),
    VLOOKUP(1,ChapterTable!$1:$1048576,MATCH("최종"&amp;SUBSTITUTE(SUBSTITUTE(E$1,"standard",""),"|Float",""),ChapterTable!$1:$1,0),0)*ChapterTable!$Q$17,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VLOOKUP($A711-ChapterTable!$Q$11,ChapterTable!$1:$1048576,MATCH("최종"&amp;SUBSTITUTE(SUBSTITUTE(E$1,"standard",""),"|Float",""),ChapterTable!$1:$1,0),0)*ChapterTable!$Q$14
    ),
  OFFSET(E711,-$B711+IF($L711,1,0),0)*
    (VLOOKUP(SUBSTITUTE(SUBSTITUTE(E$1,"standard",""),"|Float","")&amp;"인게임누적곱배수",ChapterTable!$S:$T,2,0)^C711
    +VLOOKUP(SUBSTITUTE(SUBSTITUTE(E$1,"standard",""),"|Float","")&amp;"인게임누적합배수",ChapterTable!$S:$T,2,0)*C711)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VLOOKUP(1,ChapterTable!$1:$1048576,MATCH("최종"&amp;SUBSTITUTE(SUBSTITUTE(F$1,"standard",""),"|Float",""),ChapterTable!$1:$1,0),0)*ChapterTable!$Q$17,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VLOOKUP($A711-ChapterTable!$Q$11,ChapterTable!$1:$1048576,MATCH("최종"&amp;SUBSTITUTE(SUBSTITUTE(F$1,"standard",""),"|Float",""),ChapterTable!$1:$1,0),0)*ChapterTable!$Q$14
    ),
  OFFSET(F711,-$B711+IF($L711,1,0),0)*
    (VLOOKUP(SUBSTITUTE(SUBSTITUTE(F$1,"standard",""),"|Float","")&amp;"인게임누적곱배수",ChapterTable!$S:$T,2,0)^D711
    +VLOOKUP(SUBSTITUTE(SUBSTITUTE(F$1,"standard",""),"|Float","")&amp;"인게임누적합배수",ChapterTable!$S:$T,2,0)*D711)
  )
  )
  )
)</f>
        <v>43789.389038085938</v>
      </c>
      <c r="G711" t="s">
        <v>76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9.8000000000000007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IF(OR($L712=TRUE,$A712=0,MOD($A712,ChapterTable!$S$20)&lt;&gt;0),
MAX(0,INT(($B712+ChapterTable!$Q$26+VLOOKUP(SUBSTITUTE(C$1,"성장단계","")&amp;"단계오프셋",ChapterTable!$S:$T,2,0))/ChapterTable!$Q$23)),
MAX(0,INT(($B712+ChapterTable!$S$26+VLOOKUP(SUBSTITUTE(C$1,"성장단계","")&amp;"보스단계오프셋",ChapterTable!$S:$T,2,0))/ChapterTable!$S$23)))</f>
        <v>0</v>
      </c>
      <c r="D712">
        <f>IF(OR($L712=TRUE,$A712=0,MOD($A712,ChapterTable!$S$20)&lt;&gt;0),
MAX(0,INT(($B712+ChapterTable!$Q$26+VLOOKUP(SUBSTITUTE(D$1,"성장단계","")&amp;"단계오프셋",ChapterTable!$S:$T,2,0))/ChapterTable!$Q$23)),
MAX(0,INT(($B712+ChapterTable!$S$26+VLOOKUP(SUBSTITUTE(D$1,"성장단계","")&amp;"보스단계오프셋",ChapterTable!$S:$T,2,0))/ChapterTable!$S$23)))</f>
        <v>0</v>
      </c>
      <c r="E712" s="1">
        <f ca="1">IF(AND($A712=0,$B712=1),
    VLOOKUP(1,ChapterTable!$1:$1048576,MATCH("최종"&amp;SUBSTITUTE(SUBSTITUTE(E$1,"standard",""),"|Float",""),ChapterTable!$1:$1,0),0)*ChapterTable!$Q$17,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VLOOKUP($A712-ChapterTable!$Q$11,ChapterTable!$1:$1048576,MATCH("최종"&amp;SUBSTITUTE(SUBSTITUTE(E$1,"standard",""),"|Float",""),ChapterTable!$1:$1,0),0)*ChapterTable!$Q$14
    ),
  OFFSET(E712,-$B712+IF($L712,1,0),0)*
    (VLOOKUP(SUBSTITUTE(SUBSTITUTE(E$1,"standard",""),"|Float","")&amp;"인게임누적곱배수",ChapterTable!$S:$T,2,0)^C712
    +VLOOKUP(SUBSTITUTE(SUBSTITUTE(E$1,"standard",""),"|Float","")&amp;"인게임누적합배수",ChapterTable!$S:$T,2,0)*C712)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VLOOKUP(1,ChapterTable!$1:$1048576,MATCH("최종"&amp;SUBSTITUTE(SUBSTITUTE(F$1,"standard",""),"|Float",""),ChapterTable!$1:$1,0),0)*ChapterTable!$Q$17,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VLOOKUP($A712-ChapterTable!$Q$11,ChapterTable!$1:$1048576,MATCH("최종"&amp;SUBSTITUTE(SUBSTITUTE(F$1,"standard",""),"|Float",""),ChapterTable!$1:$1,0),0)*ChapterTable!$Q$14
    ),
  OFFSET(F712,-$B712+IF($L712,1,0),0)*
    (VLOOKUP(SUBSTITUTE(SUBSTITUTE(F$1,"standard",""),"|Float","")&amp;"인게임누적곱배수",ChapterTable!$S:$T,2,0)^D712
    +VLOOKUP(SUBSTITUTE(SUBSTITUTE(F$1,"standard",""),"|Float","")&amp;"인게임누적합배수",ChapterTable!$S:$T,2,0)*D712)
  )
  )
  )
)</f>
        <v>43789.389038085938</v>
      </c>
      <c r="G712" t="s">
        <v>76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9.8000000000000007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IF(OR($L713=TRUE,$A713=0,MOD($A713,ChapterTable!$S$20)&lt;&gt;0),
MAX(0,INT(($B713+ChapterTable!$Q$26+VLOOKUP(SUBSTITUTE(C$1,"성장단계","")&amp;"단계오프셋",ChapterTable!$S:$T,2,0))/ChapterTable!$Q$23)),
MAX(0,INT(($B713+ChapterTable!$S$26+VLOOKUP(SUBSTITUTE(C$1,"성장단계","")&amp;"보스단계오프셋",ChapterTable!$S:$T,2,0))/ChapterTable!$S$23)))</f>
        <v>0</v>
      </c>
      <c r="D713">
        <f>IF(OR($L713=TRUE,$A713=0,MOD($A713,ChapterTable!$S$20)&lt;&gt;0),
MAX(0,INT(($B713+ChapterTable!$Q$26+VLOOKUP(SUBSTITUTE(D$1,"성장단계","")&amp;"단계오프셋",ChapterTable!$S:$T,2,0))/ChapterTable!$Q$23)),
MAX(0,INT(($B713+ChapterTable!$S$26+VLOOKUP(SUBSTITUTE(D$1,"성장단계","")&amp;"보스단계오프셋",ChapterTable!$S:$T,2,0))/ChapterTable!$S$23)))</f>
        <v>0</v>
      </c>
      <c r="E713" s="1">
        <f ca="1">IF(AND($A713=0,$B713=1),
    VLOOKUP(1,ChapterTable!$1:$1048576,MATCH("최종"&amp;SUBSTITUTE(SUBSTITUTE(E$1,"standard",""),"|Float",""),ChapterTable!$1:$1,0),0)*ChapterTable!$Q$17,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VLOOKUP($A713-ChapterTable!$Q$11,ChapterTable!$1:$1048576,MATCH("최종"&amp;SUBSTITUTE(SUBSTITUTE(E$1,"standard",""),"|Float",""),ChapterTable!$1:$1,0),0)*ChapterTable!$Q$14
    ),
  OFFSET(E713,-$B713+IF($L713,1,0),0)*
    (VLOOKUP(SUBSTITUTE(SUBSTITUTE(E$1,"standard",""),"|Float","")&amp;"인게임누적곱배수",ChapterTable!$S:$T,2,0)^C713
    +VLOOKUP(SUBSTITUTE(SUBSTITUTE(E$1,"standard",""),"|Float","")&amp;"인게임누적합배수",ChapterTable!$S:$T,2,0)*C713)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VLOOKUP(1,ChapterTable!$1:$1048576,MATCH("최종"&amp;SUBSTITUTE(SUBSTITUTE(F$1,"standard",""),"|Float",""),ChapterTable!$1:$1,0),0)*ChapterTable!$Q$17,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VLOOKUP($A713-ChapterTable!$Q$11,ChapterTable!$1:$1048576,MATCH("최종"&amp;SUBSTITUTE(SUBSTITUTE(F$1,"standard",""),"|Float",""),ChapterTable!$1:$1,0),0)*ChapterTable!$Q$14
    ),
  OFFSET(F713,-$B713+IF($L713,1,0),0)*
    (VLOOKUP(SUBSTITUTE(SUBSTITUTE(F$1,"standard",""),"|Float","")&amp;"인게임누적곱배수",ChapterTable!$S:$T,2,0)^D713
    +VLOOKUP(SUBSTITUTE(SUBSTITUTE(F$1,"standard",""),"|Float","")&amp;"인게임누적합배수",ChapterTable!$S:$T,2,0)*D713)
  )
  )
  )
)</f>
        <v>43789.389038085938</v>
      </c>
      <c r="G713" t="s">
        <v>76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9.8000000000000007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IF(OR($L714=TRUE,$A714=0,MOD($A714,ChapterTable!$S$20)&lt;&gt;0),
MAX(0,INT(($B714+ChapterTable!$Q$26+VLOOKUP(SUBSTITUTE(C$1,"성장단계","")&amp;"단계오프셋",ChapterTable!$S:$T,2,0))/ChapterTable!$Q$23)),
MAX(0,INT(($B714+ChapterTable!$S$26+VLOOKUP(SUBSTITUTE(C$1,"성장단계","")&amp;"보스단계오프셋",ChapterTable!$S:$T,2,0))/ChapterTable!$S$23)))</f>
        <v>0</v>
      </c>
      <c r="D714">
        <f>IF(OR($L714=TRUE,$A714=0,MOD($A714,ChapterTable!$S$20)&lt;&gt;0),
MAX(0,INT(($B714+ChapterTable!$Q$26+VLOOKUP(SUBSTITUTE(D$1,"성장단계","")&amp;"단계오프셋",ChapterTable!$S:$T,2,0))/ChapterTable!$Q$23)),
MAX(0,INT(($B714+ChapterTable!$S$26+VLOOKUP(SUBSTITUTE(D$1,"성장단계","")&amp;"보스단계오프셋",ChapterTable!$S:$T,2,0))/ChapterTable!$S$23)))</f>
        <v>0</v>
      </c>
      <c r="E714" s="1">
        <f ca="1">IF(AND($A714=0,$B714=1),
    VLOOKUP(1,ChapterTable!$1:$1048576,MATCH("최종"&amp;SUBSTITUTE(SUBSTITUTE(E$1,"standard",""),"|Float",""),ChapterTable!$1:$1,0),0)*ChapterTable!$Q$17,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VLOOKUP($A714-ChapterTable!$Q$11,ChapterTable!$1:$1048576,MATCH("최종"&amp;SUBSTITUTE(SUBSTITUTE(E$1,"standard",""),"|Float",""),ChapterTable!$1:$1,0),0)*ChapterTable!$Q$14
    ),
  OFFSET(E714,-$B714+IF($L714,1,0),0)*
    (VLOOKUP(SUBSTITUTE(SUBSTITUTE(E$1,"standard",""),"|Float","")&amp;"인게임누적곱배수",ChapterTable!$S:$T,2,0)^C714
    +VLOOKUP(SUBSTITUTE(SUBSTITUTE(E$1,"standard",""),"|Float","")&amp;"인게임누적합배수",ChapterTable!$S:$T,2,0)*C714)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VLOOKUP(1,ChapterTable!$1:$1048576,MATCH("최종"&amp;SUBSTITUTE(SUBSTITUTE(F$1,"standard",""),"|Float",""),ChapterTable!$1:$1,0),0)*ChapterTable!$Q$17,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VLOOKUP($A714-ChapterTable!$Q$11,ChapterTable!$1:$1048576,MATCH("최종"&amp;SUBSTITUTE(SUBSTITUTE(F$1,"standard",""),"|Float",""),ChapterTable!$1:$1,0),0)*ChapterTable!$Q$14
    ),
  OFFSET(F714,-$B714+IF($L714,1,0),0)*
    (VLOOKUP(SUBSTITUTE(SUBSTITUTE(F$1,"standard",""),"|Float","")&amp;"인게임누적곱배수",ChapterTable!$S:$T,2,0)^D714
    +VLOOKUP(SUBSTITUTE(SUBSTITUTE(F$1,"standard",""),"|Float","")&amp;"인게임누적합배수",ChapterTable!$S:$T,2,0)*D714)
  )
  )
  )
)</f>
        <v>43789.389038085938</v>
      </c>
      <c r="G714" t="s">
        <v>76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9.8000000000000007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IF(OR($L715=TRUE,$A715=0,MOD($A715,ChapterTable!$S$20)&lt;&gt;0),
MAX(0,INT(($B715+ChapterTable!$Q$26+VLOOKUP(SUBSTITUTE(C$1,"성장단계","")&amp;"단계오프셋",ChapterTable!$S:$T,2,0))/ChapterTable!$Q$23)),
MAX(0,INT(($B715+ChapterTable!$S$26+VLOOKUP(SUBSTITUTE(C$1,"성장단계","")&amp;"보스단계오프셋",ChapterTable!$S:$T,2,0))/ChapterTable!$S$23)))</f>
        <v>0</v>
      </c>
      <c r="D715">
        <f>IF(OR($L715=TRUE,$A715=0,MOD($A715,ChapterTable!$S$20)&lt;&gt;0),
MAX(0,INT(($B715+ChapterTable!$Q$26+VLOOKUP(SUBSTITUTE(D$1,"성장단계","")&amp;"단계오프셋",ChapterTable!$S:$T,2,0))/ChapterTable!$Q$23)),
MAX(0,INT(($B715+ChapterTable!$S$26+VLOOKUP(SUBSTITUTE(D$1,"성장단계","")&amp;"보스단계오프셋",ChapterTable!$S:$T,2,0))/ChapterTable!$S$23)))</f>
        <v>0</v>
      </c>
      <c r="E715" s="1">
        <f ca="1">IF(AND($A715=0,$B715=1),
    VLOOKUP(1,ChapterTable!$1:$1048576,MATCH("최종"&amp;SUBSTITUTE(SUBSTITUTE(E$1,"standard",""),"|Float",""),ChapterTable!$1:$1,0),0)*ChapterTable!$Q$17,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VLOOKUP($A715-ChapterTable!$Q$11,ChapterTable!$1:$1048576,MATCH("최종"&amp;SUBSTITUTE(SUBSTITUTE(E$1,"standard",""),"|Float",""),ChapterTable!$1:$1,0),0)*ChapterTable!$Q$14
    ),
  OFFSET(E715,-$B715+IF($L715,1,0),0)*
    (VLOOKUP(SUBSTITUTE(SUBSTITUTE(E$1,"standard",""),"|Float","")&amp;"인게임누적곱배수",ChapterTable!$S:$T,2,0)^C715
    +VLOOKUP(SUBSTITUTE(SUBSTITUTE(E$1,"standard",""),"|Float","")&amp;"인게임누적합배수",ChapterTable!$S:$T,2,0)*C715)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VLOOKUP(1,ChapterTable!$1:$1048576,MATCH("최종"&amp;SUBSTITUTE(SUBSTITUTE(F$1,"standard",""),"|Float",""),ChapterTable!$1:$1,0),0)*ChapterTable!$Q$17,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VLOOKUP($A715-ChapterTable!$Q$11,ChapterTable!$1:$1048576,MATCH("최종"&amp;SUBSTITUTE(SUBSTITUTE(F$1,"standard",""),"|Float",""),ChapterTable!$1:$1,0),0)*ChapterTable!$Q$14
    ),
  OFFSET(F715,-$B715+IF($L715,1,0),0)*
    (VLOOKUP(SUBSTITUTE(SUBSTITUTE(F$1,"standard",""),"|Float","")&amp;"인게임누적곱배수",ChapterTable!$S:$T,2,0)^D715
    +VLOOKUP(SUBSTITUTE(SUBSTITUTE(F$1,"standard",""),"|Float","")&amp;"인게임누적합배수",ChapterTable!$S:$T,2,0)*D715)
  )
  )
  )
)</f>
        <v>43789.389038085938</v>
      </c>
      <c r="G715" t="s">
        <v>76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9.8000000000000007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IF(OR($L716=TRUE,$A716=0,MOD($A716,ChapterTable!$S$20)&lt;&gt;0),
MAX(0,INT(($B716+ChapterTable!$Q$26+VLOOKUP(SUBSTITUTE(C$1,"성장단계","")&amp;"단계오프셋",ChapterTable!$S:$T,2,0))/ChapterTable!$Q$23)),
MAX(0,INT(($B716+ChapterTable!$S$26+VLOOKUP(SUBSTITUTE(C$1,"성장단계","")&amp;"보스단계오프셋",ChapterTable!$S:$T,2,0))/ChapterTable!$S$23)))</f>
        <v>0</v>
      </c>
      <c r="D716">
        <f>IF(OR($L716=TRUE,$A716=0,MOD($A716,ChapterTable!$S$20)&lt;&gt;0),
MAX(0,INT(($B716+ChapterTable!$Q$26+VLOOKUP(SUBSTITUTE(D$1,"성장단계","")&amp;"단계오프셋",ChapterTable!$S:$T,2,0))/ChapterTable!$Q$23)),
MAX(0,INT(($B716+ChapterTable!$S$26+VLOOKUP(SUBSTITUTE(D$1,"성장단계","")&amp;"보스단계오프셋",ChapterTable!$S:$T,2,0))/ChapterTable!$S$23)))</f>
        <v>0</v>
      </c>
      <c r="E716" s="1">
        <f ca="1">IF(AND($A716=0,$B716=1),
    VLOOKUP(1,ChapterTable!$1:$1048576,MATCH("최종"&amp;SUBSTITUTE(SUBSTITUTE(E$1,"standard",""),"|Float",""),ChapterTable!$1:$1,0),0)*ChapterTable!$Q$17,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VLOOKUP($A716-ChapterTable!$Q$11,ChapterTable!$1:$1048576,MATCH("최종"&amp;SUBSTITUTE(SUBSTITUTE(E$1,"standard",""),"|Float",""),ChapterTable!$1:$1,0),0)*ChapterTable!$Q$14
    ),
  OFFSET(E716,-$B716+IF($L716,1,0),0)*
    (VLOOKUP(SUBSTITUTE(SUBSTITUTE(E$1,"standard",""),"|Float","")&amp;"인게임누적곱배수",ChapterTable!$S:$T,2,0)^C716
    +VLOOKUP(SUBSTITUTE(SUBSTITUTE(E$1,"standard",""),"|Float","")&amp;"인게임누적합배수",ChapterTable!$S:$T,2,0)*C716)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VLOOKUP(1,ChapterTable!$1:$1048576,MATCH("최종"&amp;SUBSTITUTE(SUBSTITUTE(F$1,"standard",""),"|Float",""),ChapterTable!$1:$1,0),0)*ChapterTable!$Q$17,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VLOOKUP($A716-ChapterTable!$Q$11,ChapterTable!$1:$1048576,MATCH("최종"&amp;SUBSTITUTE(SUBSTITUTE(F$1,"standard",""),"|Float",""),ChapterTable!$1:$1,0),0)*ChapterTable!$Q$14
    ),
  OFFSET(F716,-$B716+IF($L716,1,0),0)*
    (VLOOKUP(SUBSTITUTE(SUBSTITUTE(F$1,"standard",""),"|Float","")&amp;"인게임누적곱배수",ChapterTable!$S:$T,2,0)^D716
    +VLOOKUP(SUBSTITUTE(SUBSTITUTE(F$1,"standard",""),"|Float","")&amp;"인게임누적합배수",ChapterTable!$S:$T,2,0)*D716)
  )
  )
  )
)</f>
        <v>43789.389038085938</v>
      </c>
      <c r="G716" t="s">
        <v>76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9.8000000000000007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IF(OR($L717=TRUE,$A717=0,MOD($A717,ChapterTable!$S$20)&lt;&gt;0),
MAX(0,INT(($B717+ChapterTable!$Q$26+VLOOKUP(SUBSTITUTE(C$1,"성장단계","")&amp;"단계오프셋",ChapterTable!$S:$T,2,0))/ChapterTable!$Q$23)),
MAX(0,INT(($B717+ChapterTable!$S$26+VLOOKUP(SUBSTITUTE(C$1,"성장단계","")&amp;"보스단계오프셋",ChapterTable!$S:$T,2,0))/ChapterTable!$S$23)))</f>
        <v>1</v>
      </c>
      <c r="D717">
        <f>IF(OR($L717=TRUE,$A717=0,MOD($A717,ChapterTable!$S$20)&lt;&gt;0),
MAX(0,INT(($B717+ChapterTable!$Q$26+VLOOKUP(SUBSTITUTE(D$1,"성장단계","")&amp;"단계오프셋",ChapterTable!$S:$T,2,0))/ChapterTable!$Q$23)),
MAX(0,INT(($B717+ChapterTable!$S$26+VLOOKUP(SUBSTITUTE(D$1,"성장단계","")&amp;"보스단계오프셋",ChapterTable!$S:$T,2,0))/ChapterTable!$S$23)))</f>
        <v>0</v>
      </c>
      <c r="E717" s="1">
        <f ca="1">IF(AND($A717=0,$B717=1),
    VLOOKUP(1,ChapterTable!$1:$1048576,MATCH("최종"&amp;SUBSTITUTE(SUBSTITUTE(E$1,"standard",""),"|Float",""),ChapterTable!$1:$1,0),0)*ChapterTable!$Q$17,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VLOOKUP($A717-ChapterTable!$Q$11,ChapterTable!$1:$1048576,MATCH("최종"&amp;SUBSTITUTE(SUBSTITUTE(E$1,"standard",""),"|Float",""),ChapterTable!$1:$1,0),0)*ChapterTable!$Q$14
    ),
  OFFSET(E717,-$B717+IF($L717,1,0),0)*
    (VLOOKUP(SUBSTITUTE(SUBSTITUTE(E$1,"standard",""),"|Float","")&amp;"인게임누적곱배수",ChapterTable!$S:$T,2,0)^C717
    +VLOOKUP(SUBSTITUTE(SUBSTITUTE(E$1,"standard",""),"|Float","")&amp;"인게임누적합배수",ChapterTable!$S:$T,2,0)*C717)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VLOOKUP(1,ChapterTable!$1:$1048576,MATCH("최종"&amp;SUBSTITUTE(SUBSTITUTE(F$1,"standard",""),"|Float",""),ChapterTable!$1:$1,0),0)*ChapterTable!$Q$17,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VLOOKUP($A717-ChapterTable!$Q$11,ChapterTable!$1:$1048576,MATCH("최종"&amp;SUBSTITUTE(SUBSTITUTE(F$1,"standard",""),"|Float",""),ChapterTable!$1:$1,0),0)*ChapterTable!$Q$14
    ),
  OFFSET(F717,-$B717+IF($L717,1,0),0)*
    (VLOOKUP(SUBSTITUTE(SUBSTITUTE(F$1,"standard",""),"|Float","")&amp;"인게임누적곱배수",ChapterTable!$S:$T,2,0)^D717
    +VLOOKUP(SUBSTITUTE(SUBSTITUTE(F$1,"standard",""),"|Float","")&amp;"인게임누적합배수",ChapterTable!$S:$T,2,0)*D717)
  )
  )
  )
)</f>
        <v>43789.389038085938</v>
      </c>
      <c r="G717" t="s">
        <v>76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9.8000000000000007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IF(OR($L718=TRUE,$A718=0,MOD($A718,ChapterTable!$S$20)&lt;&gt;0),
MAX(0,INT(($B718+ChapterTable!$Q$26+VLOOKUP(SUBSTITUTE(C$1,"성장단계","")&amp;"단계오프셋",ChapterTable!$S:$T,2,0))/ChapterTable!$Q$23)),
MAX(0,INT(($B718+ChapterTable!$S$26+VLOOKUP(SUBSTITUTE(C$1,"성장단계","")&amp;"보스단계오프셋",ChapterTable!$S:$T,2,0))/ChapterTable!$S$23)))</f>
        <v>1</v>
      </c>
      <c r="D718">
        <f>IF(OR($L718=TRUE,$A718=0,MOD($A718,ChapterTable!$S$20)&lt;&gt;0),
MAX(0,INT(($B718+ChapterTable!$Q$26+VLOOKUP(SUBSTITUTE(D$1,"성장단계","")&amp;"단계오프셋",ChapterTable!$S:$T,2,0))/ChapterTable!$Q$23)),
MAX(0,INT(($B718+ChapterTable!$S$26+VLOOKUP(SUBSTITUTE(D$1,"성장단계","")&amp;"보스단계오프셋",ChapterTable!$S:$T,2,0))/ChapterTable!$S$23)))</f>
        <v>0</v>
      </c>
      <c r="E718" s="1">
        <f ca="1">IF(AND($A718=0,$B718=1),
    VLOOKUP(1,ChapterTable!$1:$1048576,MATCH("최종"&amp;SUBSTITUTE(SUBSTITUTE(E$1,"standard",""),"|Float",""),ChapterTable!$1:$1,0),0)*ChapterTable!$Q$17,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VLOOKUP($A718-ChapterTable!$Q$11,ChapterTable!$1:$1048576,MATCH("최종"&amp;SUBSTITUTE(SUBSTITUTE(E$1,"standard",""),"|Float",""),ChapterTable!$1:$1,0),0)*ChapterTable!$Q$14
    ),
  OFFSET(E718,-$B718+IF($L718,1,0),0)*
    (VLOOKUP(SUBSTITUTE(SUBSTITUTE(E$1,"standard",""),"|Float","")&amp;"인게임누적곱배수",ChapterTable!$S:$T,2,0)^C718
    +VLOOKUP(SUBSTITUTE(SUBSTITUTE(E$1,"standard",""),"|Float","")&amp;"인게임누적합배수",ChapterTable!$S:$T,2,0)*C718)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VLOOKUP(1,ChapterTable!$1:$1048576,MATCH("최종"&amp;SUBSTITUTE(SUBSTITUTE(F$1,"standard",""),"|Float",""),ChapterTable!$1:$1,0),0)*ChapterTable!$Q$17,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VLOOKUP($A718-ChapterTable!$Q$11,ChapterTable!$1:$1048576,MATCH("최종"&amp;SUBSTITUTE(SUBSTITUTE(F$1,"standard",""),"|Float",""),ChapterTable!$1:$1,0),0)*ChapterTable!$Q$14
    ),
  OFFSET(F718,-$B718+IF($L718,1,0),0)*
    (VLOOKUP(SUBSTITUTE(SUBSTITUTE(F$1,"standard",""),"|Float","")&amp;"인게임누적곱배수",ChapterTable!$S:$T,2,0)^D718
    +VLOOKUP(SUBSTITUTE(SUBSTITUTE(F$1,"standard",""),"|Float","")&amp;"인게임누적합배수",ChapterTable!$S:$T,2,0)*D718)
  )
  )
  )
)</f>
        <v>43789.389038085938</v>
      </c>
      <c r="G718" t="s">
        <v>76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9.8000000000000007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IF(OR($L719=TRUE,$A719=0,MOD($A719,ChapterTable!$S$20)&lt;&gt;0),
MAX(0,INT(($B719+ChapterTable!$Q$26+VLOOKUP(SUBSTITUTE(C$1,"성장단계","")&amp;"단계오프셋",ChapterTable!$S:$T,2,0))/ChapterTable!$Q$23)),
MAX(0,INT(($B719+ChapterTable!$S$26+VLOOKUP(SUBSTITUTE(C$1,"성장단계","")&amp;"보스단계오프셋",ChapterTable!$S:$T,2,0))/ChapterTable!$S$23)))</f>
        <v>1</v>
      </c>
      <c r="D719">
        <f>IF(OR($L719=TRUE,$A719=0,MOD($A719,ChapterTable!$S$20)&lt;&gt;0),
MAX(0,INT(($B719+ChapterTable!$Q$26+VLOOKUP(SUBSTITUTE(D$1,"성장단계","")&amp;"단계오프셋",ChapterTable!$S:$T,2,0))/ChapterTable!$Q$23)),
MAX(0,INT(($B719+ChapterTable!$S$26+VLOOKUP(SUBSTITUTE(D$1,"성장단계","")&amp;"보스단계오프셋",ChapterTable!$S:$T,2,0))/ChapterTable!$S$23)))</f>
        <v>0</v>
      </c>
      <c r="E719" s="1">
        <f ca="1">IF(AND($A719=0,$B719=1),
    VLOOKUP(1,ChapterTable!$1:$1048576,MATCH("최종"&amp;SUBSTITUTE(SUBSTITUTE(E$1,"standard",""),"|Float",""),ChapterTable!$1:$1,0),0)*ChapterTable!$Q$17,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VLOOKUP($A719-ChapterTable!$Q$11,ChapterTable!$1:$1048576,MATCH("최종"&amp;SUBSTITUTE(SUBSTITUTE(E$1,"standard",""),"|Float",""),ChapterTable!$1:$1,0),0)*ChapterTable!$Q$14
    ),
  OFFSET(E719,-$B719+IF($L719,1,0),0)*
    (VLOOKUP(SUBSTITUTE(SUBSTITUTE(E$1,"standard",""),"|Float","")&amp;"인게임누적곱배수",ChapterTable!$S:$T,2,0)^C719
    +VLOOKUP(SUBSTITUTE(SUBSTITUTE(E$1,"standard",""),"|Float","")&amp;"인게임누적합배수",ChapterTable!$S:$T,2,0)*C719)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VLOOKUP(1,ChapterTable!$1:$1048576,MATCH("최종"&amp;SUBSTITUTE(SUBSTITUTE(F$1,"standard",""),"|Float",""),ChapterTable!$1:$1,0),0)*ChapterTable!$Q$17,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VLOOKUP($A719-ChapterTable!$Q$11,ChapterTable!$1:$1048576,MATCH("최종"&amp;SUBSTITUTE(SUBSTITUTE(F$1,"standard",""),"|Float",""),ChapterTable!$1:$1,0),0)*ChapterTable!$Q$14
    ),
  OFFSET(F719,-$B719+IF($L719,1,0),0)*
    (VLOOKUP(SUBSTITUTE(SUBSTITUTE(F$1,"standard",""),"|Float","")&amp;"인게임누적곱배수",ChapterTable!$S:$T,2,0)^D719
    +VLOOKUP(SUBSTITUTE(SUBSTITUTE(F$1,"standard",""),"|Float","")&amp;"인게임누적합배수",ChapterTable!$S:$T,2,0)*D719)
  )
  )
  )
)</f>
        <v>43789.389038085938</v>
      </c>
      <c r="G719" t="s">
        <v>76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9.8000000000000007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IF(OR($L720=TRUE,$A720=0,MOD($A720,ChapterTable!$S$20)&lt;&gt;0),
MAX(0,INT(($B720+ChapterTable!$Q$26+VLOOKUP(SUBSTITUTE(C$1,"성장단계","")&amp;"단계오프셋",ChapterTable!$S:$T,2,0))/ChapterTable!$Q$23)),
MAX(0,INT(($B720+ChapterTable!$S$26+VLOOKUP(SUBSTITUTE(C$1,"성장단계","")&amp;"보스단계오프셋",ChapterTable!$S:$T,2,0))/ChapterTable!$S$23)))</f>
        <v>1</v>
      </c>
      <c r="D720">
        <f>IF(OR($L720=TRUE,$A720=0,MOD($A720,ChapterTable!$S$20)&lt;&gt;0),
MAX(0,INT(($B720+ChapterTable!$Q$26+VLOOKUP(SUBSTITUTE(D$1,"성장단계","")&amp;"단계오프셋",ChapterTable!$S:$T,2,0))/ChapterTable!$Q$23)),
MAX(0,INT(($B720+ChapterTable!$S$26+VLOOKUP(SUBSTITUTE(D$1,"성장단계","")&amp;"보스단계오프셋",ChapterTable!$S:$T,2,0))/ChapterTable!$S$23)))</f>
        <v>0</v>
      </c>
      <c r="E720" s="1">
        <f ca="1">IF(AND($A720=0,$B720=1),
    VLOOKUP(1,ChapterTable!$1:$1048576,MATCH("최종"&amp;SUBSTITUTE(SUBSTITUTE(E$1,"standard",""),"|Float",""),ChapterTable!$1:$1,0),0)*ChapterTable!$Q$17,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VLOOKUP($A720-ChapterTable!$Q$11,ChapterTable!$1:$1048576,MATCH("최종"&amp;SUBSTITUTE(SUBSTITUTE(E$1,"standard",""),"|Float",""),ChapterTable!$1:$1,0),0)*ChapterTable!$Q$14
    ),
  OFFSET(E720,-$B720+IF($L720,1,0),0)*
    (VLOOKUP(SUBSTITUTE(SUBSTITUTE(E$1,"standard",""),"|Float","")&amp;"인게임누적곱배수",ChapterTable!$S:$T,2,0)^C720
    +VLOOKUP(SUBSTITUTE(SUBSTITUTE(E$1,"standard",""),"|Float","")&amp;"인게임누적합배수",ChapterTable!$S:$T,2,0)*C720)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VLOOKUP(1,ChapterTable!$1:$1048576,MATCH("최종"&amp;SUBSTITUTE(SUBSTITUTE(F$1,"standard",""),"|Float",""),ChapterTable!$1:$1,0),0)*ChapterTable!$Q$17,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VLOOKUP($A720-ChapterTable!$Q$11,ChapterTable!$1:$1048576,MATCH("최종"&amp;SUBSTITUTE(SUBSTITUTE(F$1,"standard",""),"|Float",""),ChapterTable!$1:$1,0),0)*ChapterTable!$Q$14
    ),
  OFFSET(F720,-$B720+IF($L720,1,0),0)*
    (VLOOKUP(SUBSTITUTE(SUBSTITUTE(F$1,"standard",""),"|Float","")&amp;"인게임누적곱배수",ChapterTable!$S:$T,2,0)^D720
    +VLOOKUP(SUBSTITUTE(SUBSTITUTE(F$1,"standard",""),"|Float","")&amp;"인게임누적합배수",ChapterTable!$S:$T,2,0)*D720)
  )
  )
  )
)</f>
        <v>43789.389038085938</v>
      </c>
      <c r="G720" t="s">
        <v>76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9.8000000000000007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IF(OR($L721=TRUE,$A721=0,MOD($A721,ChapterTable!$S$20)&lt;&gt;0),
MAX(0,INT(($B721+ChapterTable!$Q$26+VLOOKUP(SUBSTITUTE(C$1,"성장단계","")&amp;"단계오프셋",ChapterTable!$S:$T,2,0))/ChapterTable!$Q$23)),
MAX(0,INT(($B721+ChapterTable!$S$26+VLOOKUP(SUBSTITUTE(C$1,"성장단계","")&amp;"보스단계오프셋",ChapterTable!$S:$T,2,0))/ChapterTable!$S$23)))</f>
        <v>1</v>
      </c>
      <c r="D721">
        <f>IF(OR($L721=TRUE,$A721=0,MOD($A721,ChapterTable!$S$20)&lt;&gt;0),
MAX(0,INT(($B721+ChapterTable!$Q$26+VLOOKUP(SUBSTITUTE(D$1,"성장단계","")&amp;"단계오프셋",ChapterTable!$S:$T,2,0))/ChapterTable!$Q$23)),
MAX(0,INT(($B721+ChapterTable!$S$26+VLOOKUP(SUBSTITUTE(D$1,"성장단계","")&amp;"보스단계오프셋",ChapterTable!$S:$T,2,0))/ChapterTable!$S$23)))</f>
        <v>0</v>
      </c>
      <c r="E721" s="1">
        <f ca="1">IF(AND($A721=0,$B721=1),
    VLOOKUP(1,ChapterTable!$1:$1048576,MATCH("최종"&amp;SUBSTITUTE(SUBSTITUTE(E$1,"standard",""),"|Float",""),ChapterTable!$1:$1,0),0)*ChapterTable!$Q$17,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VLOOKUP($A721-ChapterTable!$Q$11,ChapterTable!$1:$1048576,MATCH("최종"&amp;SUBSTITUTE(SUBSTITUTE(E$1,"standard",""),"|Float",""),ChapterTable!$1:$1,0),0)*ChapterTable!$Q$14
    ),
  OFFSET(E721,-$B721+IF($L721,1,0),0)*
    (VLOOKUP(SUBSTITUTE(SUBSTITUTE(E$1,"standard",""),"|Float","")&amp;"인게임누적곱배수",ChapterTable!$S:$T,2,0)^C721
    +VLOOKUP(SUBSTITUTE(SUBSTITUTE(E$1,"standard",""),"|Float","")&amp;"인게임누적합배수",ChapterTable!$S:$T,2,0)*C721)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VLOOKUP(1,ChapterTable!$1:$1048576,MATCH("최종"&amp;SUBSTITUTE(SUBSTITUTE(F$1,"standard",""),"|Float",""),ChapterTable!$1:$1,0),0)*ChapterTable!$Q$17,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VLOOKUP($A721-ChapterTable!$Q$11,ChapterTable!$1:$1048576,MATCH("최종"&amp;SUBSTITUTE(SUBSTITUTE(F$1,"standard",""),"|Float",""),ChapterTable!$1:$1,0),0)*ChapterTable!$Q$14
    ),
  OFFSET(F721,-$B721+IF($L721,1,0),0)*
    (VLOOKUP(SUBSTITUTE(SUBSTITUTE(F$1,"standard",""),"|Float","")&amp;"인게임누적곱배수",ChapterTable!$S:$T,2,0)^D721
    +VLOOKUP(SUBSTITUTE(SUBSTITUTE(F$1,"standard",""),"|Float","")&amp;"인게임누적합배수",ChapterTable!$S:$T,2,0)*D721)
  )
  )
  )
)</f>
        <v>43789.389038085938</v>
      </c>
      <c r="G721" t="s">
        <v>76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9.8000000000000007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IF(OR($L722=TRUE,$A722=0,MOD($A722,ChapterTable!$S$20)&lt;&gt;0),
MAX(0,INT(($B722+ChapterTable!$Q$26+VLOOKUP(SUBSTITUTE(C$1,"성장단계","")&amp;"단계오프셋",ChapterTable!$S:$T,2,0))/ChapterTable!$Q$23)),
MAX(0,INT(($B722+ChapterTable!$S$26+VLOOKUP(SUBSTITUTE(C$1,"성장단계","")&amp;"보스단계오프셋",ChapterTable!$S:$T,2,0))/ChapterTable!$S$23)))</f>
        <v>1</v>
      </c>
      <c r="D722">
        <f>IF(OR($L722=TRUE,$A722=0,MOD($A722,ChapterTable!$S$20)&lt;&gt;0),
MAX(0,INT(($B722+ChapterTable!$Q$26+VLOOKUP(SUBSTITUTE(D$1,"성장단계","")&amp;"단계오프셋",ChapterTable!$S:$T,2,0))/ChapterTable!$Q$23)),
MAX(0,INT(($B722+ChapterTable!$S$26+VLOOKUP(SUBSTITUTE(D$1,"성장단계","")&amp;"보스단계오프셋",ChapterTable!$S:$T,2,0))/ChapterTable!$S$23)))</f>
        <v>1</v>
      </c>
      <c r="E722" s="1">
        <f ca="1">IF(AND($A722=0,$B722=1),
    VLOOKUP(1,ChapterTable!$1:$1048576,MATCH("최종"&amp;SUBSTITUTE(SUBSTITUTE(E$1,"standard",""),"|Float",""),ChapterTable!$1:$1,0),0)*ChapterTable!$Q$17,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VLOOKUP($A722-ChapterTable!$Q$11,ChapterTable!$1:$1048576,MATCH("최종"&amp;SUBSTITUTE(SUBSTITUTE(E$1,"standard",""),"|Float",""),ChapterTable!$1:$1,0),0)*ChapterTable!$Q$14
    ),
  OFFSET(E722,-$B722+IF($L722,1,0),0)*
    (VLOOKUP(SUBSTITUTE(SUBSTITUTE(E$1,"standard",""),"|Float","")&amp;"인게임누적곱배수",ChapterTable!$S:$T,2,0)^C722
    +VLOOKUP(SUBSTITUTE(SUBSTITUTE(E$1,"standard",""),"|Float","")&amp;"인게임누적합배수",ChapterTable!$S:$T,2,0)*C722)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VLOOKUP(1,ChapterTable!$1:$1048576,MATCH("최종"&amp;SUBSTITUTE(SUBSTITUTE(F$1,"standard",""),"|Float",""),ChapterTable!$1:$1,0),0)*ChapterTable!$Q$17,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VLOOKUP($A722-ChapterTable!$Q$11,ChapterTable!$1:$1048576,MATCH("최종"&amp;SUBSTITUTE(SUBSTITUTE(F$1,"standard",""),"|Float",""),ChapterTable!$1:$1,0),0)*ChapterTable!$Q$14
    ),
  OFFSET(F722,-$B722+IF($L722,1,0),0)*
    (VLOOKUP(SUBSTITUTE(SUBSTITUTE(F$1,"standard",""),"|Float","")&amp;"인게임누적곱배수",ChapterTable!$S:$T,2,0)^D722
    +VLOOKUP(SUBSTITUTE(SUBSTITUTE(F$1,"standard",""),"|Float","")&amp;"인게임누적합배수",ChapterTable!$S:$T,2,0)*D722)
  )
  )
  )
)</f>
        <v>52547.266845703125</v>
      </c>
      <c r="G722" t="s">
        <v>76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9.8000000000000007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IF(OR($L723=TRUE,$A723=0,MOD($A723,ChapterTable!$S$20)&lt;&gt;0),
MAX(0,INT(($B723+ChapterTable!$Q$26+VLOOKUP(SUBSTITUTE(C$1,"성장단계","")&amp;"단계오프셋",ChapterTable!$S:$T,2,0))/ChapterTable!$Q$23)),
MAX(0,INT(($B723+ChapterTable!$S$26+VLOOKUP(SUBSTITUTE(C$1,"성장단계","")&amp;"보스단계오프셋",ChapterTable!$S:$T,2,0))/ChapterTable!$S$23)))</f>
        <v>1</v>
      </c>
      <c r="D723">
        <f>IF(OR($L723=TRUE,$A723=0,MOD($A723,ChapterTable!$S$20)&lt;&gt;0),
MAX(0,INT(($B723+ChapterTable!$Q$26+VLOOKUP(SUBSTITUTE(D$1,"성장단계","")&amp;"단계오프셋",ChapterTable!$S:$T,2,0))/ChapterTable!$Q$23)),
MAX(0,INT(($B723+ChapterTable!$S$26+VLOOKUP(SUBSTITUTE(D$1,"성장단계","")&amp;"보스단계오프셋",ChapterTable!$S:$T,2,0))/ChapterTable!$S$23)))</f>
        <v>1</v>
      </c>
      <c r="E723" s="1">
        <f ca="1">IF(AND($A723=0,$B723=1),
    VLOOKUP(1,ChapterTable!$1:$1048576,MATCH("최종"&amp;SUBSTITUTE(SUBSTITUTE(E$1,"standard",""),"|Float",""),ChapterTable!$1:$1,0),0)*ChapterTable!$Q$17,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VLOOKUP($A723-ChapterTable!$Q$11,ChapterTable!$1:$1048576,MATCH("최종"&amp;SUBSTITUTE(SUBSTITUTE(E$1,"standard",""),"|Float",""),ChapterTable!$1:$1,0),0)*ChapterTable!$Q$14
    ),
  OFFSET(E723,-$B723+IF($L723,1,0),0)*
    (VLOOKUP(SUBSTITUTE(SUBSTITUTE(E$1,"standard",""),"|Float","")&amp;"인게임누적곱배수",ChapterTable!$S:$T,2,0)^C723
    +VLOOKUP(SUBSTITUTE(SUBSTITUTE(E$1,"standard",""),"|Float","")&amp;"인게임누적합배수",ChapterTable!$S:$T,2,0)*C723)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VLOOKUP(1,ChapterTable!$1:$1048576,MATCH("최종"&amp;SUBSTITUTE(SUBSTITUTE(F$1,"standard",""),"|Float",""),ChapterTable!$1:$1,0),0)*ChapterTable!$Q$17,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VLOOKUP($A723-ChapterTable!$Q$11,ChapterTable!$1:$1048576,MATCH("최종"&amp;SUBSTITUTE(SUBSTITUTE(F$1,"standard",""),"|Float",""),ChapterTable!$1:$1,0),0)*ChapterTable!$Q$14
    ),
  OFFSET(F723,-$B723+IF($L723,1,0),0)*
    (VLOOKUP(SUBSTITUTE(SUBSTITUTE(F$1,"standard",""),"|Float","")&amp;"인게임누적곱배수",ChapterTable!$S:$T,2,0)^D723
    +VLOOKUP(SUBSTITUTE(SUBSTITUTE(F$1,"standard",""),"|Float","")&amp;"인게임누적합배수",ChapterTable!$S:$T,2,0)*D723)
  )
  )
  )
)</f>
        <v>52547.266845703125</v>
      </c>
      <c r="G723" t="s">
        <v>76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9.8000000000000007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IF(OR($L724=TRUE,$A724=0,MOD($A724,ChapterTable!$S$20)&lt;&gt;0),
MAX(0,INT(($B724+ChapterTable!$Q$26+VLOOKUP(SUBSTITUTE(C$1,"성장단계","")&amp;"단계오프셋",ChapterTable!$S:$T,2,0))/ChapterTable!$Q$23)),
MAX(0,INT(($B724+ChapterTable!$S$26+VLOOKUP(SUBSTITUTE(C$1,"성장단계","")&amp;"보스단계오프셋",ChapterTable!$S:$T,2,0))/ChapterTable!$S$23)))</f>
        <v>1</v>
      </c>
      <c r="D724">
        <f>IF(OR($L724=TRUE,$A724=0,MOD($A724,ChapterTable!$S$20)&lt;&gt;0),
MAX(0,INT(($B724+ChapterTable!$Q$26+VLOOKUP(SUBSTITUTE(D$1,"성장단계","")&amp;"단계오프셋",ChapterTable!$S:$T,2,0))/ChapterTable!$Q$23)),
MAX(0,INT(($B724+ChapterTable!$S$26+VLOOKUP(SUBSTITUTE(D$1,"성장단계","")&amp;"보스단계오프셋",ChapterTable!$S:$T,2,0))/ChapterTable!$S$23)))</f>
        <v>1</v>
      </c>
      <c r="E724" s="1">
        <f ca="1">IF(AND($A724=0,$B724=1),
    VLOOKUP(1,ChapterTable!$1:$1048576,MATCH("최종"&amp;SUBSTITUTE(SUBSTITUTE(E$1,"standard",""),"|Float",""),ChapterTable!$1:$1,0),0)*ChapterTable!$Q$17,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VLOOKUP($A724-ChapterTable!$Q$11,ChapterTable!$1:$1048576,MATCH("최종"&amp;SUBSTITUTE(SUBSTITUTE(E$1,"standard",""),"|Float",""),ChapterTable!$1:$1,0),0)*ChapterTable!$Q$14
    ),
  OFFSET(E724,-$B724+IF($L724,1,0),0)*
    (VLOOKUP(SUBSTITUTE(SUBSTITUTE(E$1,"standard",""),"|Float","")&amp;"인게임누적곱배수",ChapterTable!$S:$T,2,0)^C724
    +VLOOKUP(SUBSTITUTE(SUBSTITUTE(E$1,"standard",""),"|Float","")&amp;"인게임누적합배수",ChapterTable!$S:$T,2,0)*C724)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VLOOKUP(1,ChapterTable!$1:$1048576,MATCH("최종"&amp;SUBSTITUTE(SUBSTITUTE(F$1,"standard",""),"|Float",""),ChapterTable!$1:$1,0),0)*ChapterTable!$Q$17,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VLOOKUP($A724-ChapterTable!$Q$11,ChapterTable!$1:$1048576,MATCH("최종"&amp;SUBSTITUTE(SUBSTITUTE(F$1,"standard",""),"|Float",""),ChapterTable!$1:$1,0),0)*ChapterTable!$Q$14
    ),
  OFFSET(F724,-$B724+IF($L724,1,0),0)*
    (VLOOKUP(SUBSTITUTE(SUBSTITUTE(F$1,"standard",""),"|Float","")&amp;"인게임누적곱배수",ChapterTable!$S:$T,2,0)^D724
    +VLOOKUP(SUBSTITUTE(SUBSTITUTE(F$1,"standard",""),"|Float","")&amp;"인게임누적합배수",ChapterTable!$S:$T,2,0)*D724)
  )
  )
  )
)</f>
        <v>52547.266845703125</v>
      </c>
      <c r="G724" t="s">
        <v>76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9.8000000000000007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IF(OR($L725=TRUE,$A725=0,MOD($A725,ChapterTable!$S$20)&lt;&gt;0),
MAX(0,INT(($B725+ChapterTable!$Q$26+VLOOKUP(SUBSTITUTE(C$1,"성장단계","")&amp;"단계오프셋",ChapterTable!$S:$T,2,0))/ChapterTable!$Q$23)),
MAX(0,INT(($B725+ChapterTable!$S$26+VLOOKUP(SUBSTITUTE(C$1,"성장단계","")&amp;"보스단계오프셋",ChapterTable!$S:$T,2,0))/ChapterTable!$S$23)))</f>
        <v>1</v>
      </c>
      <c r="D725">
        <f>IF(OR($L725=TRUE,$A725=0,MOD($A725,ChapterTable!$S$20)&lt;&gt;0),
MAX(0,INT(($B725+ChapterTable!$Q$26+VLOOKUP(SUBSTITUTE(D$1,"성장단계","")&amp;"단계오프셋",ChapterTable!$S:$T,2,0))/ChapterTable!$Q$23)),
MAX(0,INT(($B725+ChapterTable!$S$26+VLOOKUP(SUBSTITUTE(D$1,"성장단계","")&amp;"보스단계오프셋",ChapterTable!$S:$T,2,0))/ChapterTable!$S$23)))</f>
        <v>1</v>
      </c>
      <c r="E725" s="1">
        <f ca="1">IF(AND($A725=0,$B725=1),
    VLOOKUP(1,ChapterTable!$1:$1048576,MATCH("최종"&amp;SUBSTITUTE(SUBSTITUTE(E$1,"standard",""),"|Float",""),ChapterTable!$1:$1,0),0)*ChapterTable!$Q$17,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VLOOKUP($A725-ChapterTable!$Q$11,ChapterTable!$1:$1048576,MATCH("최종"&amp;SUBSTITUTE(SUBSTITUTE(E$1,"standard",""),"|Float",""),ChapterTable!$1:$1,0),0)*ChapterTable!$Q$14
    ),
  OFFSET(E725,-$B725+IF($L725,1,0),0)*
    (VLOOKUP(SUBSTITUTE(SUBSTITUTE(E$1,"standard",""),"|Float","")&amp;"인게임누적곱배수",ChapterTable!$S:$T,2,0)^C725
    +VLOOKUP(SUBSTITUTE(SUBSTITUTE(E$1,"standard",""),"|Float","")&amp;"인게임누적합배수",ChapterTable!$S:$T,2,0)*C725)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VLOOKUP(1,ChapterTable!$1:$1048576,MATCH("최종"&amp;SUBSTITUTE(SUBSTITUTE(F$1,"standard",""),"|Float",""),ChapterTable!$1:$1,0),0)*ChapterTable!$Q$17,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VLOOKUP($A725-ChapterTable!$Q$11,ChapterTable!$1:$1048576,MATCH("최종"&amp;SUBSTITUTE(SUBSTITUTE(F$1,"standard",""),"|Float",""),ChapterTable!$1:$1,0),0)*ChapterTable!$Q$14
    ),
  OFFSET(F725,-$B725+IF($L725,1,0),0)*
    (VLOOKUP(SUBSTITUTE(SUBSTITUTE(F$1,"standard",""),"|Float","")&amp;"인게임누적곱배수",ChapterTable!$S:$T,2,0)^D725
    +VLOOKUP(SUBSTITUTE(SUBSTITUTE(F$1,"standard",""),"|Float","")&amp;"인게임누적합배수",ChapterTable!$S:$T,2,0)*D725)
  )
  )
  )
)</f>
        <v>52547.266845703125</v>
      </c>
      <c r="G725" t="s">
        <v>76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9.8000000000000007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IF(OR($L726=TRUE,$A726=0,MOD($A726,ChapterTable!$S$20)&lt;&gt;0),
MAX(0,INT(($B726+ChapterTable!$Q$26+VLOOKUP(SUBSTITUTE(C$1,"성장단계","")&amp;"단계오프셋",ChapterTable!$S:$T,2,0))/ChapterTable!$Q$23)),
MAX(0,INT(($B726+ChapterTable!$S$26+VLOOKUP(SUBSTITUTE(C$1,"성장단계","")&amp;"보스단계오프셋",ChapterTable!$S:$T,2,0))/ChapterTable!$S$23)))</f>
        <v>1</v>
      </c>
      <c r="D726">
        <f>IF(OR($L726=TRUE,$A726=0,MOD($A726,ChapterTable!$S$20)&lt;&gt;0),
MAX(0,INT(($B726+ChapterTable!$Q$26+VLOOKUP(SUBSTITUTE(D$1,"성장단계","")&amp;"단계오프셋",ChapterTable!$S:$T,2,0))/ChapterTable!$Q$23)),
MAX(0,INT(($B726+ChapterTable!$S$26+VLOOKUP(SUBSTITUTE(D$1,"성장단계","")&amp;"보스단계오프셋",ChapterTable!$S:$T,2,0))/ChapterTable!$S$23)))</f>
        <v>1</v>
      </c>
      <c r="E726" s="1">
        <f ca="1">IF(AND($A726=0,$B726=1),
    VLOOKUP(1,ChapterTable!$1:$1048576,MATCH("최종"&amp;SUBSTITUTE(SUBSTITUTE(E$1,"standard",""),"|Float",""),ChapterTable!$1:$1,0),0)*ChapterTable!$Q$17,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VLOOKUP($A726-ChapterTable!$Q$11,ChapterTable!$1:$1048576,MATCH("최종"&amp;SUBSTITUTE(SUBSTITUTE(E$1,"standard",""),"|Float",""),ChapterTable!$1:$1,0),0)*ChapterTable!$Q$14
    ),
  OFFSET(E726,-$B726+IF($L726,1,0),0)*
    (VLOOKUP(SUBSTITUTE(SUBSTITUTE(E$1,"standard",""),"|Float","")&amp;"인게임누적곱배수",ChapterTable!$S:$T,2,0)^C726
    +VLOOKUP(SUBSTITUTE(SUBSTITUTE(E$1,"standard",""),"|Float","")&amp;"인게임누적합배수",ChapterTable!$S:$T,2,0)*C726)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VLOOKUP(1,ChapterTable!$1:$1048576,MATCH("최종"&amp;SUBSTITUTE(SUBSTITUTE(F$1,"standard",""),"|Float",""),ChapterTable!$1:$1,0),0)*ChapterTable!$Q$17,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VLOOKUP($A726-ChapterTable!$Q$11,ChapterTable!$1:$1048576,MATCH("최종"&amp;SUBSTITUTE(SUBSTITUTE(F$1,"standard",""),"|Float",""),ChapterTable!$1:$1,0),0)*ChapterTable!$Q$14
    ),
  OFFSET(F726,-$B726+IF($L726,1,0),0)*
    (VLOOKUP(SUBSTITUTE(SUBSTITUTE(F$1,"standard",""),"|Float","")&amp;"인게임누적곱배수",ChapterTable!$S:$T,2,0)^D726
    +VLOOKUP(SUBSTITUTE(SUBSTITUTE(F$1,"standard",""),"|Float","")&amp;"인게임누적합배수",ChapterTable!$S:$T,2,0)*D726)
  )
  )
  )
)</f>
        <v>52547.266845703125</v>
      </c>
      <c r="G726" t="s">
        <v>76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9.8000000000000007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IF(OR($L727=TRUE,$A727=0,MOD($A727,ChapterTable!$S$20)&lt;&gt;0),
MAX(0,INT(($B727+ChapterTable!$Q$26+VLOOKUP(SUBSTITUTE(C$1,"성장단계","")&amp;"단계오프셋",ChapterTable!$S:$T,2,0))/ChapterTable!$Q$23)),
MAX(0,INT(($B727+ChapterTable!$S$26+VLOOKUP(SUBSTITUTE(C$1,"성장단계","")&amp;"보스단계오프셋",ChapterTable!$S:$T,2,0))/ChapterTable!$S$23)))</f>
        <v>2</v>
      </c>
      <c r="D727">
        <f>IF(OR($L727=TRUE,$A727=0,MOD($A727,ChapterTable!$S$20)&lt;&gt;0),
MAX(0,INT(($B727+ChapterTable!$Q$26+VLOOKUP(SUBSTITUTE(D$1,"성장단계","")&amp;"단계오프셋",ChapterTable!$S:$T,2,0))/ChapterTable!$Q$23)),
MAX(0,INT(($B727+ChapterTable!$S$26+VLOOKUP(SUBSTITUTE(D$1,"성장단계","")&amp;"보스단계오프셋",ChapterTable!$S:$T,2,0))/ChapterTable!$S$23)))</f>
        <v>1</v>
      </c>
      <c r="E727" s="1">
        <f ca="1">IF(AND($A727=0,$B727=1),
    VLOOKUP(1,ChapterTable!$1:$1048576,MATCH("최종"&amp;SUBSTITUTE(SUBSTITUTE(E$1,"standard",""),"|Float",""),ChapterTable!$1:$1,0),0)*ChapterTable!$Q$17,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VLOOKUP($A727-ChapterTable!$Q$11,ChapterTable!$1:$1048576,MATCH("최종"&amp;SUBSTITUTE(SUBSTITUTE(E$1,"standard",""),"|Float",""),ChapterTable!$1:$1,0),0)*ChapterTable!$Q$14
    ),
  OFFSET(E727,-$B727+IF($L727,1,0),0)*
    (VLOOKUP(SUBSTITUTE(SUBSTITUTE(E$1,"standard",""),"|Float","")&amp;"인게임누적곱배수",ChapterTable!$S:$T,2,0)^C727
    +VLOOKUP(SUBSTITUTE(SUBSTITUTE(E$1,"standard",""),"|Float","")&amp;"인게임누적합배수",ChapterTable!$S:$T,2,0)*C727)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VLOOKUP(1,ChapterTable!$1:$1048576,MATCH("최종"&amp;SUBSTITUTE(SUBSTITUTE(F$1,"standard",""),"|Float",""),ChapterTable!$1:$1,0),0)*ChapterTable!$Q$17,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VLOOKUP($A727-ChapterTable!$Q$11,ChapterTable!$1:$1048576,MATCH("최종"&amp;SUBSTITUTE(SUBSTITUTE(F$1,"standard",""),"|Float",""),ChapterTable!$1:$1,0),0)*ChapterTable!$Q$14
    ),
  OFFSET(F727,-$B727+IF($L727,1,0),0)*
    (VLOOKUP(SUBSTITUTE(SUBSTITUTE(F$1,"standard",""),"|Float","")&amp;"인게임누적곱배수",ChapterTable!$S:$T,2,0)^D727
    +VLOOKUP(SUBSTITUTE(SUBSTITUTE(F$1,"standard",""),"|Float","")&amp;"인게임누적합배수",ChapterTable!$S:$T,2,0)*D727)
  )
  )
  )
)</f>
        <v>52547.266845703125</v>
      </c>
      <c r="G727" t="s">
        <v>76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9.8000000000000007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IF(OR($L728=TRUE,$A728=0,MOD($A728,ChapterTable!$S$20)&lt;&gt;0),
MAX(0,INT(($B728+ChapterTable!$Q$26+VLOOKUP(SUBSTITUTE(C$1,"성장단계","")&amp;"단계오프셋",ChapterTable!$S:$T,2,0))/ChapterTable!$Q$23)),
MAX(0,INT(($B728+ChapterTable!$S$26+VLOOKUP(SUBSTITUTE(C$1,"성장단계","")&amp;"보스단계오프셋",ChapterTable!$S:$T,2,0))/ChapterTable!$S$23)))</f>
        <v>2</v>
      </c>
      <c r="D728">
        <f>IF(OR($L728=TRUE,$A728=0,MOD($A728,ChapterTable!$S$20)&lt;&gt;0),
MAX(0,INT(($B728+ChapterTable!$Q$26+VLOOKUP(SUBSTITUTE(D$1,"성장단계","")&amp;"단계오프셋",ChapterTable!$S:$T,2,0))/ChapterTable!$Q$23)),
MAX(0,INT(($B728+ChapterTable!$S$26+VLOOKUP(SUBSTITUTE(D$1,"성장단계","")&amp;"보스단계오프셋",ChapterTable!$S:$T,2,0))/ChapterTable!$S$23)))</f>
        <v>1</v>
      </c>
      <c r="E728" s="1">
        <f ca="1">IF(AND($A728=0,$B728=1),
    VLOOKUP(1,ChapterTable!$1:$1048576,MATCH("최종"&amp;SUBSTITUTE(SUBSTITUTE(E$1,"standard",""),"|Float",""),ChapterTable!$1:$1,0),0)*ChapterTable!$Q$17,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VLOOKUP($A728-ChapterTable!$Q$11,ChapterTable!$1:$1048576,MATCH("최종"&amp;SUBSTITUTE(SUBSTITUTE(E$1,"standard",""),"|Float",""),ChapterTable!$1:$1,0),0)*ChapterTable!$Q$14
    ),
  OFFSET(E728,-$B728+IF($L728,1,0),0)*
    (VLOOKUP(SUBSTITUTE(SUBSTITUTE(E$1,"standard",""),"|Float","")&amp;"인게임누적곱배수",ChapterTable!$S:$T,2,0)^C728
    +VLOOKUP(SUBSTITUTE(SUBSTITUTE(E$1,"standard",""),"|Float","")&amp;"인게임누적합배수",ChapterTable!$S:$T,2,0)*C728)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VLOOKUP(1,ChapterTable!$1:$1048576,MATCH("최종"&amp;SUBSTITUTE(SUBSTITUTE(F$1,"standard",""),"|Float",""),ChapterTable!$1:$1,0),0)*ChapterTable!$Q$17,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VLOOKUP($A728-ChapterTable!$Q$11,ChapterTable!$1:$1048576,MATCH("최종"&amp;SUBSTITUTE(SUBSTITUTE(F$1,"standard",""),"|Float",""),ChapterTable!$1:$1,0),0)*ChapterTable!$Q$14
    ),
  OFFSET(F728,-$B728+IF($L728,1,0),0)*
    (VLOOKUP(SUBSTITUTE(SUBSTITUTE(F$1,"standard",""),"|Float","")&amp;"인게임누적곱배수",ChapterTable!$S:$T,2,0)^D728
    +VLOOKUP(SUBSTITUTE(SUBSTITUTE(F$1,"standard",""),"|Float","")&amp;"인게임누적합배수",ChapterTable!$S:$T,2,0)*D728)
  )
  )
  )
)</f>
        <v>52547.266845703125</v>
      </c>
      <c r="G728" t="s">
        <v>76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9.8000000000000007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IF(OR($L729=TRUE,$A729=0,MOD($A729,ChapterTable!$S$20)&lt;&gt;0),
MAX(0,INT(($B729+ChapterTable!$Q$26+VLOOKUP(SUBSTITUTE(C$1,"성장단계","")&amp;"단계오프셋",ChapterTable!$S:$T,2,0))/ChapterTable!$Q$23)),
MAX(0,INT(($B729+ChapterTable!$S$26+VLOOKUP(SUBSTITUTE(C$1,"성장단계","")&amp;"보스단계오프셋",ChapterTable!$S:$T,2,0))/ChapterTable!$S$23)))</f>
        <v>2</v>
      </c>
      <c r="D729">
        <f>IF(OR($L729=TRUE,$A729=0,MOD($A729,ChapterTable!$S$20)&lt;&gt;0),
MAX(0,INT(($B729+ChapterTable!$Q$26+VLOOKUP(SUBSTITUTE(D$1,"성장단계","")&amp;"단계오프셋",ChapterTable!$S:$T,2,0))/ChapterTable!$Q$23)),
MAX(0,INT(($B729+ChapterTable!$S$26+VLOOKUP(SUBSTITUTE(D$1,"성장단계","")&amp;"보스단계오프셋",ChapterTable!$S:$T,2,0))/ChapterTable!$S$23)))</f>
        <v>1</v>
      </c>
      <c r="E729" s="1">
        <f ca="1">IF(AND($A729=0,$B729=1),
    VLOOKUP(1,ChapterTable!$1:$1048576,MATCH("최종"&amp;SUBSTITUTE(SUBSTITUTE(E$1,"standard",""),"|Float",""),ChapterTable!$1:$1,0),0)*ChapterTable!$Q$17,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VLOOKUP($A729-ChapterTable!$Q$11,ChapterTable!$1:$1048576,MATCH("최종"&amp;SUBSTITUTE(SUBSTITUTE(E$1,"standard",""),"|Float",""),ChapterTable!$1:$1,0),0)*ChapterTable!$Q$14
    ),
  OFFSET(E729,-$B729+IF($L729,1,0),0)*
    (VLOOKUP(SUBSTITUTE(SUBSTITUTE(E$1,"standard",""),"|Float","")&amp;"인게임누적곱배수",ChapterTable!$S:$T,2,0)^C729
    +VLOOKUP(SUBSTITUTE(SUBSTITUTE(E$1,"standard",""),"|Float","")&amp;"인게임누적합배수",ChapterTable!$S:$T,2,0)*C729)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VLOOKUP(1,ChapterTable!$1:$1048576,MATCH("최종"&amp;SUBSTITUTE(SUBSTITUTE(F$1,"standard",""),"|Float",""),ChapterTable!$1:$1,0),0)*ChapterTable!$Q$17,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VLOOKUP($A729-ChapterTable!$Q$11,ChapterTable!$1:$1048576,MATCH("최종"&amp;SUBSTITUTE(SUBSTITUTE(F$1,"standard",""),"|Float",""),ChapterTable!$1:$1,0),0)*ChapterTable!$Q$14
    ),
  OFFSET(F729,-$B729+IF($L729,1,0),0)*
    (VLOOKUP(SUBSTITUTE(SUBSTITUTE(F$1,"standard",""),"|Float","")&amp;"인게임누적곱배수",ChapterTable!$S:$T,2,0)^D729
    +VLOOKUP(SUBSTITUTE(SUBSTITUTE(F$1,"standard",""),"|Float","")&amp;"인게임누적합배수",ChapterTable!$S:$T,2,0)*D729)
  )
  )
  )
)</f>
        <v>52547.266845703125</v>
      </c>
      <c r="G729" t="s">
        <v>76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9.8000000000000007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IF(OR($L730=TRUE,$A730=0,MOD($A730,ChapterTable!$S$20)&lt;&gt;0),
MAX(0,INT(($B730+ChapterTable!$Q$26+VLOOKUP(SUBSTITUTE(C$1,"성장단계","")&amp;"단계오프셋",ChapterTable!$S:$T,2,0))/ChapterTable!$Q$23)),
MAX(0,INT(($B730+ChapterTable!$S$26+VLOOKUP(SUBSTITUTE(C$1,"성장단계","")&amp;"보스단계오프셋",ChapterTable!$S:$T,2,0))/ChapterTable!$S$23)))</f>
        <v>2</v>
      </c>
      <c r="D730">
        <f>IF(OR($L730=TRUE,$A730=0,MOD($A730,ChapterTable!$S$20)&lt;&gt;0),
MAX(0,INT(($B730+ChapterTable!$Q$26+VLOOKUP(SUBSTITUTE(D$1,"성장단계","")&amp;"단계오프셋",ChapterTable!$S:$T,2,0))/ChapterTable!$Q$23)),
MAX(0,INT(($B730+ChapterTable!$S$26+VLOOKUP(SUBSTITUTE(D$1,"성장단계","")&amp;"보스단계오프셋",ChapterTable!$S:$T,2,0))/ChapterTable!$S$23)))</f>
        <v>1</v>
      </c>
      <c r="E730" s="1">
        <f ca="1">IF(AND($A730=0,$B730=1),
    VLOOKUP(1,ChapterTable!$1:$1048576,MATCH("최종"&amp;SUBSTITUTE(SUBSTITUTE(E$1,"standard",""),"|Float",""),ChapterTable!$1:$1,0),0)*ChapterTable!$Q$17,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VLOOKUP($A730-ChapterTable!$Q$11,ChapterTable!$1:$1048576,MATCH("최종"&amp;SUBSTITUTE(SUBSTITUTE(E$1,"standard",""),"|Float",""),ChapterTable!$1:$1,0),0)*ChapterTable!$Q$14
    ),
  OFFSET(E730,-$B730+IF($L730,1,0),0)*
    (VLOOKUP(SUBSTITUTE(SUBSTITUTE(E$1,"standard",""),"|Float","")&amp;"인게임누적곱배수",ChapterTable!$S:$T,2,0)^C730
    +VLOOKUP(SUBSTITUTE(SUBSTITUTE(E$1,"standard",""),"|Float","")&amp;"인게임누적합배수",ChapterTable!$S:$T,2,0)*C730)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VLOOKUP(1,ChapterTable!$1:$1048576,MATCH("최종"&amp;SUBSTITUTE(SUBSTITUTE(F$1,"standard",""),"|Float",""),ChapterTable!$1:$1,0),0)*ChapterTable!$Q$17,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VLOOKUP($A730-ChapterTable!$Q$11,ChapterTable!$1:$1048576,MATCH("최종"&amp;SUBSTITUTE(SUBSTITUTE(F$1,"standard",""),"|Float",""),ChapterTable!$1:$1,0),0)*ChapterTable!$Q$14
    ),
  OFFSET(F730,-$B730+IF($L730,1,0),0)*
    (VLOOKUP(SUBSTITUTE(SUBSTITUTE(F$1,"standard",""),"|Float","")&amp;"인게임누적곱배수",ChapterTable!$S:$T,2,0)^D730
    +VLOOKUP(SUBSTITUTE(SUBSTITUTE(F$1,"standard",""),"|Float","")&amp;"인게임누적합배수",ChapterTable!$S:$T,2,0)*D730)
  )
  )
  )
)</f>
        <v>52547.266845703125</v>
      </c>
      <c r="G730" t="s">
        <v>76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9.8000000000000007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IF(OR($L731=TRUE,$A731=0,MOD($A731,ChapterTable!$S$20)&lt;&gt;0),
MAX(0,INT(($B731+ChapterTable!$Q$26+VLOOKUP(SUBSTITUTE(C$1,"성장단계","")&amp;"단계오프셋",ChapterTable!$S:$T,2,0))/ChapterTable!$Q$23)),
MAX(0,INT(($B731+ChapterTable!$S$26+VLOOKUP(SUBSTITUTE(C$1,"성장단계","")&amp;"보스단계오프셋",ChapterTable!$S:$T,2,0))/ChapterTable!$S$23)))</f>
        <v>2</v>
      </c>
      <c r="D731">
        <f>IF(OR($L731=TRUE,$A731=0,MOD($A731,ChapterTable!$S$20)&lt;&gt;0),
MAX(0,INT(($B731+ChapterTable!$Q$26+VLOOKUP(SUBSTITUTE(D$1,"성장단계","")&amp;"단계오프셋",ChapterTable!$S:$T,2,0))/ChapterTable!$Q$23)),
MAX(0,INT(($B731+ChapterTable!$S$26+VLOOKUP(SUBSTITUTE(D$1,"성장단계","")&amp;"보스단계오프셋",ChapterTable!$S:$T,2,0))/ChapterTable!$S$23)))</f>
        <v>1</v>
      </c>
      <c r="E731" s="1">
        <f ca="1">IF(AND($A731=0,$B731=1),
    VLOOKUP(1,ChapterTable!$1:$1048576,MATCH("최종"&amp;SUBSTITUTE(SUBSTITUTE(E$1,"standard",""),"|Float",""),ChapterTable!$1:$1,0),0)*ChapterTable!$Q$17,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VLOOKUP($A731-ChapterTable!$Q$11,ChapterTable!$1:$1048576,MATCH("최종"&amp;SUBSTITUTE(SUBSTITUTE(E$1,"standard",""),"|Float",""),ChapterTable!$1:$1,0),0)*ChapterTable!$Q$14
    ),
  OFFSET(E731,-$B731+IF($L731,1,0),0)*
    (VLOOKUP(SUBSTITUTE(SUBSTITUTE(E$1,"standard",""),"|Float","")&amp;"인게임누적곱배수",ChapterTable!$S:$T,2,0)^C731
    +VLOOKUP(SUBSTITUTE(SUBSTITUTE(E$1,"standard",""),"|Float","")&amp;"인게임누적합배수",ChapterTable!$S:$T,2,0)*C731)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VLOOKUP(1,ChapterTable!$1:$1048576,MATCH("최종"&amp;SUBSTITUTE(SUBSTITUTE(F$1,"standard",""),"|Float",""),ChapterTable!$1:$1,0),0)*ChapterTable!$Q$17,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VLOOKUP($A731-ChapterTable!$Q$11,ChapterTable!$1:$1048576,MATCH("최종"&amp;SUBSTITUTE(SUBSTITUTE(F$1,"standard",""),"|Float",""),ChapterTable!$1:$1,0),0)*ChapterTable!$Q$14
    ),
  OFFSET(F731,-$B731+IF($L731,1,0),0)*
    (VLOOKUP(SUBSTITUTE(SUBSTITUTE(F$1,"standard",""),"|Float","")&amp;"인게임누적곱배수",ChapterTable!$S:$T,2,0)^D731
    +VLOOKUP(SUBSTITUTE(SUBSTITUTE(F$1,"standard",""),"|Float","")&amp;"인게임누적합배수",ChapterTable!$S:$T,2,0)*D731)
  )
  )
  )
)</f>
        <v>52547.266845703125</v>
      </c>
      <c r="G731" t="s">
        <v>76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9.8000000000000007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IF(OR($L732=TRUE,$A732=0,MOD($A732,ChapterTable!$S$20)&lt;&gt;0),
MAX(0,INT(($B732+ChapterTable!$Q$26+VLOOKUP(SUBSTITUTE(C$1,"성장단계","")&amp;"단계오프셋",ChapterTable!$S:$T,2,0))/ChapterTable!$Q$23)),
MAX(0,INT(($B732+ChapterTable!$S$26+VLOOKUP(SUBSTITUTE(C$1,"성장단계","")&amp;"보스단계오프셋",ChapterTable!$S:$T,2,0))/ChapterTable!$S$23)))</f>
        <v>2</v>
      </c>
      <c r="D732">
        <f>IF(OR($L732=TRUE,$A732=0,MOD($A732,ChapterTable!$S$20)&lt;&gt;0),
MAX(0,INT(($B732+ChapterTable!$Q$26+VLOOKUP(SUBSTITUTE(D$1,"성장단계","")&amp;"단계오프셋",ChapterTable!$S:$T,2,0))/ChapterTable!$Q$23)),
MAX(0,INT(($B732+ChapterTable!$S$26+VLOOKUP(SUBSTITUTE(D$1,"성장단계","")&amp;"보스단계오프셋",ChapterTable!$S:$T,2,0))/ChapterTable!$S$23)))</f>
        <v>2</v>
      </c>
      <c r="E732" s="1">
        <f ca="1">IF(AND($A732=0,$B732=1),
    VLOOKUP(1,ChapterTable!$1:$1048576,MATCH("최종"&amp;SUBSTITUTE(SUBSTITUTE(E$1,"standard",""),"|Float",""),ChapterTable!$1:$1,0),0)*ChapterTable!$Q$17,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VLOOKUP($A732-ChapterTable!$Q$11,ChapterTable!$1:$1048576,MATCH("최종"&amp;SUBSTITUTE(SUBSTITUTE(E$1,"standard",""),"|Float",""),ChapterTable!$1:$1,0),0)*ChapterTable!$Q$14
    ),
  OFFSET(E732,-$B732+IF($L732,1,0),0)*
    (VLOOKUP(SUBSTITUTE(SUBSTITUTE(E$1,"standard",""),"|Float","")&amp;"인게임누적곱배수",ChapterTable!$S:$T,2,0)^C732
    +VLOOKUP(SUBSTITUTE(SUBSTITUTE(E$1,"standard",""),"|Float","")&amp;"인게임누적합배수",ChapterTable!$S:$T,2,0)*C732)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VLOOKUP(1,ChapterTable!$1:$1048576,MATCH("최종"&amp;SUBSTITUTE(SUBSTITUTE(F$1,"standard",""),"|Float",""),ChapterTable!$1:$1,0),0)*ChapterTable!$Q$17,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VLOOKUP($A732-ChapterTable!$Q$11,ChapterTable!$1:$1048576,MATCH("최종"&amp;SUBSTITUTE(SUBSTITUTE(F$1,"standard",""),"|Float",""),ChapterTable!$1:$1,0),0)*ChapterTable!$Q$14
    ),
  OFFSET(F732,-$B732+IF($L732,1,0),0)*
    (VLOOKUP(SUBSTITUTE(SUBSTITUTE(F$1,"standard",""),"|Float","")&amp;"인게임누적곱배수",ChapterTable!$S:$T,2,0)^D732
    +VLOOKUP(SUBSTITUTE(SUBSTITUTE(F$1,"standard",""),"|Float","")&amp;"인게임누적합배수",ChapterTable!$S:$T,2,0)*D732)
  )
  )
  )
)</f>
        <v>61305.144653320305</v>
      </c>
      <c r="G732" t="s">
        <v>76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9.8000000000000007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IF(OR($L733=TRUE,$A733=0,MOD($A733,ChapterTable!$S$20)&lt;&gt;0),
MAX(0,INT(($B733+ChapterTable!$Q$26+VLOOKUP(SUBSTITUTE(C$1,"성장단계","")&amp;"단계오프셋",ChapterTable!$S:$T,2,0))/ChapterTable!$Q$23)),
MAX(0,INT(($B733+ChapterTable!$S$26+VLOOKUP(SUBSTITUTE(C$1,"성장단계","")&amp;"보스단계오프셋",ChapterTable!$S:$T,2,0))/ChapterTable!$S$23)))</f>
        <v>2</v>
      </c>
      <c r="D733">
        <f>IF(OR($L733=TRUE,$A733=0,MOD($A733,ChapterTable!$S$20)&lt;&gt;0),
MAX(0,INT(($B733+ChapterTable!$Q$26+VLOOKUP(SUBSTITUTE(D$1,"성장단계","")&amp;"단계오프셋",ChapterTable!$S:$T,2,0))/ChapterTable!$Q$23)),
MAX(0,INT(($B733+ChapterTable!$S$26+VLOOKUP(SUBSTITUTE(D$1,"성장단계","")&amp;"보스단계오프셋",ChapterTable!$S:$T,2,0))/ChapterTable!$S$23)))</f>
        <v>2</v>
      </c>
      <c r="E733" s="1">
        <f ca="1">IF(AND($A733=0,$B733=1),
    VLOOKUP(1,ChapterTable!$1:$1048576,MATCH("최종"&amp;SUBSTITUTE(SUBSTITUTE(E$1,"standard",""),"|Float",""),ChapterTable!$1:$1,0),0)*ChapterTable!$Q$17,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VLOOKUP($A733-ChapterTable!$Q$11,ChapterTable!$1:$1048576,MATCH("최종"&amp;SUBSTITUTE(SUBSTITUTE(E$1,"standard",""),"|Float",""),ChapterTable!$1:$1,0),0)*ChapterTable!$Q$14
    ),
  OFFSET(E733,-$B733+IF($L733,1,0),0)*
    (VLOOKUP(SUBSTITUTE(SUBSTITUTE(E$1,"standard",""),"|Float","")&amp;"인게임누적곱배수",ChapterTable!$S:$T,2,0)^C733
    +VLOOKUP(SUBSTITUTE(SUBSTITUTE(E$1,"standard",""),"|Float","")&amp;"인게임누적합배수",ChapterTable!$S:$T,2,0)*C733)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VLOOKUP(1,ChapterTable!$1:$1048576,MATCH("최종"&amp;SUBSTITUTE(SUBSTITUTE(F$1,"standard",""),"|Float",""),ChapterTable!$1:$1,0),0)*ChapterTable!$Q$17,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VLOOKUP($A733-ChapterTable!$Q$11,ChapterTable!$1:$1048576,MATCH("최종"&amp;SUBSTITUTE(SUBSTITUTE(F$1,"standard",""),"|Float",""),ChapterTable!$1:$1,0),0)*ChapterTable!$Q$14
    ),
  OFFSET(F733,-$B733+IF($L733,1,0),0)*
    (VLOOKUP(SUBSTITUTE(SUBSTITUTE(F$1,"standard",""),"|Float","")&amp;"인게임누적곱배수",ChapterTable!$S:$T,2,0)^D733
    +VLOOKUP(SUBSTITUTE(SUBSTITUTE(F$1,"standard",""),"|Float","")&amp;"인게임누적합배수",ChapterTable!$S:$T,2,0)*D733)
  )
  )
  )
)</f>
        <v>61305.144653320305</v>
      </c>
      <c r="G733" t="s">
        <v>76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9.8000000000000007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IF(OR($L734=TRUE,$A734=0,MOD($A734,ChapterTable!$S$20)&lt;&gt;0),
MAX(0,INT(($B734+ChapterTable!$Q$26+VLOOKUP(SUBSTITUTE(C$1,"성장단계","")&amp;"단계오프셋",ChapterTable!$S:$T,2,0))/ChapterTable!$Q$23)),
MAX(0,INT(($B734+ChapterTable!$S$26+VLOOKUP(SUBSTITUTE(C$1,"성장단계","")&amp;"보스단계오프셋",ChapterTable!$S:$T,2,0))/ChapterTable!$S$23)))</f>
        <v>2</v>
      </c>
      <c r="D734">
        <f>IF(OR($L734=TRUE,$A734=0,MOD($A734,ChapterTable!$S$20)&lt;&gt;0),
MAX(0,INT(($B734+ChapterTable!$Q$26+VLOOKUP(SUBSTITUTE(D$1,"성장단계","")&amp;"단계오프셋",ChapterTable!$S:$T,2,0))/ChapterTable!$Q$23)),
MAX(0,INT(($B734+ChapterTable!$S$26+VLOOKUP(SUBSTITUTE(D$1,"성장단계","")&amp;"보스단계오프셋",ChapterTable!$S:$T,2,0))/ChapterTable!$S$23)))</f>
        <v>2</v>
      </c>
      <c r="E734" s="1">
        <f ca="1">IF(AND($A734=0,$B734=1),
    VLOOKUP(1,ChapterTable!$1:$1048576,MATCH("최종"&amp;SUBSTITUTE(SUBSTITUTE(E$1,"standard",""),"|Float",""),ChapterTable!$1:$1,0),0)*ChapterTable!$Q$17,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VLOOKUP($A734-ChapterTable!$Q$11,ChapterTable!$1:$1048576,MATCH("최종"&amp;SUBSTITUTE(SUBSTITUTE(E$1,"standard",""),"|Float",""),ChapterTable!$1:$1,0),0)*ChapterTable!$Q$14
    ),
  OFFSET(E734,-$B734+IF($L734,1,0),0)*
    (VLOOKUP(SUBSTITUTE(SUBSTITUTE(E$1,"standard",""),"|Float","")&amp;"인게임누적곱배수",ChapterTable!$S:$T,2,0)^C734
    +VLOOKUP(SUBSTITUTE(SUBSTITUTE(E$1,"standard",""),"|Float","")&amp;"인게임누적합배수",ChapterTable!$S:$T,2,0)*C734)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VLOOKUP(1,ChapterTable!$1:$1048576,MATCH("최종"&amp;SUBSTITUTE(SUBSTITUTE(F$1,"standard",""),"|Float",""),ChapterTable!$1:$1,0),0)*ChapterTable!$Q$17,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VLOOKUP($A734-ChapterTable!$Q$11,ChapterTable!$1:$1048576,MATCH("최종"&amp;SUBSTITUTE(SUBSTITUTE(F$1,"standard",""),"|Float",""),ChapterTable!$1:$1,0),0)*ChapterTable!$Q$14
    ),
  OFFSET(F734,-$B734+IF($L734,1,0),0)*
    (VLOOKUP(SUBSTITUTE(SUBSTITUTE(F$1,"standard",""),"|Float","")&amp;"인게임누적곱배수",ChapterTable!$S:$T,2,0)^D734
    +VLOOKUP(SUBSTITUTE(SUBSTITUTE(F$1,"standard",""),"|Float","")&amp;"인게임누적합배수",ChapterTable!$S:$T,2,0)*D734)
  )
  )
  )
)</f>
        <v>61305.144653320305</v>
      </c>
      <c r="G734" t="s">
        <v>76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9.8000000000000007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IF(OR($L735=TRUE,$A735=0,MOD($A735,ChapterTable!$S$20)&lt;&gt;0),
MAX(0,INT(($B735+ChapterTable!$Q$26+VLOOKUP(SUBSTITUTE(C$1,"성장단계","")&amp;"단계오프셋",ChapterTable!$S:$T,2,0))/ChapterTable!$Q$23)),
MAX(0,INT(($B735+ChapterTable!$S$26+VLOOKUP(SUBSTITUTE(C$1,"성장단계","")&amp;"보스단계오프셋",ChapterTable!$S:$T,2,0))/ChapterTable!$S$23)))</f>
        <v>2</v>
      </c>
      <c r="D735">
        <f>IF(OR($L735=TRUE,$A735=0,MOD($A735,ChapterTable!$S$20)&lt;&gt;0),
MAX(0,INT(($B735+ChapterTable!$Q$26+VLOOKUP(SUBSTITUTE(D$1,"성장단계","")&amp;"단계오프셋",ChapterTable!$S:$T,2,0))/ChapterTable!$Q$23)),
MAX(0,INT(($B735+ChapterTable!$S$26+VLOOKUP(SUBSTITUTE(D$1,"성장단계","")&amp;"보스단계오프셋",ChapterTable!$S:$T,2,0))/ChapterTable!$S$23)))</f>
        <v>2</v>
      </c>
      <c r="E735" s="1">
        <f ca="1">IF(AND($A735=0,$B735=1),
    VLOOKUP(1,ChapterTable!$1:$1048576,MATCH("최종"&amp;SUBSTITUTE(SUBSTITUTE(E$1,"standard",""),"|Float",""),ChapterTable!$1:$1,0),0)*ChapterTable!$Q$17,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VLOOKUP($A735-ChapterTable!$Q$11,ChapterTable!$1:$1048576,MATCH("최종"&amp;SUBSTITUTE(SUBSTITUTE(E$1,"standard",""),"|Float",""),ChapterTable!$1:$1,0),0)*ChapterTable!$Q$14
    ),
  OFFSET(E735,-$B735+IF($L735,1,0),0)*
    (VLOOKUP(SUBSTITUTE(SUBSTITUTE(E$1,"standard",""),"|Float","")&amp;"인게임누적곱배수",ChapterTable!$S:$T,2,0)^C735
    +VLOOKUP(SUBSTITUTE(SUBSTITUTE(E$1,"standard",""),"|Float","")&amp;"인게임누적합배수",ChapterTable!$S:$T,2,0)*C735)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VLOOKUP(1,ChapterTable!$1:$1048576,MATCH("최종"&amp;SUBSTITUTE(SUBSTITUTE(F$1,"standard",""),"|Float",""),ChapterTable!$1:$1,0),0)*ChapterTable!$Q$17,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VLOOKUP($A735-ChapterTable!$Q$11,ChapterTable!$1:$1048576,MATCH("최종"&amp;SUBSTITUTE(SUBSTITUTE(F$1,"standard",""),"|Float",""),ChapterTable!$1:$1,0),0)*ChapterTable!$Q$14
    ),
  OFFSET(F735,-$B735+IF($L735,1,0),0)*
    (VLOOKUP(SUBSTITUTE(SUBSTITUTE(F$1,"standard",""),"|Float","")&amp;"인게임누적곱배수",ChapterTable!$S:$T,2,0)^D735
    +VLOOKUP(SUBSTITUTE(SUBSTITUTE(F$1,"standard",""),"|Float","")&amp;"인게임누적합배수",ChapterTable!$S:$T,2,0)*D735)
  )
  )
  )
)</f>
        <v>61305.144653320305</v>
      </c>
      <c r="G735" t="s">
        <v>76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9.8000000000000007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IF(OR($L736=TRUE,$A736=0,MOD($A736,ChapterTable!$S$20)&lt;&gt;0),
MAX(0,INT(($B736+ChapterTable!$Q$26+VLOOKUP(SUBSTITUTE(C$1,"성장단계","")&amp;"단계오프셋",ChapterTable!$S:$T,2,0))/ChapterTable!$Q$23)),
MAX(0,INT(($B736+ChapterTable!$S$26+VLOOKUP(SUBSTITUTE(C$1,"성장단계","")&amp;"보스단계오프셋",ChapterTable!$S:$T,2,0))/ChapterTable!$S$23)))</f>
        <v>2</v>
      </c>
      <c r="D736">
        <f>IF(OR($L736=TRUE,$A736=0,MOD($A736,ChapterTable!$S$20)&lt;&gt;0),
MAX(0,INT(($B736+ChapterTable!$Q$26+VLOOKUP(SUBSTITUTE(D$1,"성장단계","")&amp;"단계오프셋",ChapterTable!$S:$T,2,0))/ChapterTable!$Q$23)),
MAX(0,INT(($B736+ChapterTable!$S$26+VLOOKUP(SUBSTITUTE(D$1,"성장단계","")&amp;"보스단계오프셋",ChapterTable!$S:$T,2,0))/ChapterTable!$S$23)))</f>
        <v>2</v>
      </c>
      <c r="E736" s="1">
        <f ca="1">IF(AND($A736=0,$B736=1),
    VLOOKUP(1,ChapterTable!$1:$1048576,MATCH("최종"&amp;SUBSTITUTE(SUBSTITUTE(E$1,"standard",""),"|Float",""),ChapterTable!$1:$1,0),0)*ChapterTable!$Q$17,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VLOOKUP($A736-ChapterTable!$Q$11,ChapterTable!$1:$1048576,MATCH("최종"&amp;SUBSTITUTE(SUBSTITUTE(E$1,"standard",""),"|Float",""),ChapterTable!$1:$1,0),0)*ChapterTable!$Q$14
    ),
  OFFSET(E736,-$B736+IF($L736,1,0),0)*
    (VLOOKUP(SUBSTITUTE(SUBSTITUTE(E$1,"standard",""),"|Float","")&amp;"인게임누적곱배수",ChapterTable!$S:$T,2,0)^C736
    +VLOOKUP(SUBSTITUTE(SUBSTITUTE(E$1,"standard",""),"|Float","")&amp;"인게임누적합배수",ChapterTable!$S:$T,2,0)*C736)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VLOOKUP(1,ChapterTable!$1:$1048576,MATCH("최종"&amp;SUBSTITUTE(SUBSTITUTE(F$1,"standard",""),"|Float",""),ChapterTable!$1:$1,0),0)*ChapterTable!$Q$17,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VLOOKUP($A736-ChapterTable!$Q$11,ChapterTable!$1:$1048576,MATCH("최종"&amp;SUBSTITUTE(SUBSTITUTE(F$1,"standard",""),"|Float",""),ChapterTable!$1:$1,0),0)*ChapterTable!$Q$14
    ),
  OFFSET(F736,-$B736+IF($L736,1,0),0)*
    (VLOOKUP(SUBSTITUTE(SUBSTITUTE(F$1,"standard",""),"|Float","")&amp;"인게임누적곱배수",ChapterTable!$S:$T,2,0)^D736
    +VLOOKUP(SUBSTITUTE(SUBSTITUTE(F$1,"standard",""),"|Float","")&amp;"인게임누적합배수",ChapterTable!$S:$T,2,0)*D736)
  )
  )
  )
)</f>
        <v>61305.144653320305</v>
      </c>
      <c r="G736" t="s">
        <v>76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9.8000000000000007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IF(OR($L737=TRUE,$A737=0,MOD($A737,ChapterTable!$S$20)&lt;&gt;0),
MAX(0,INT(($B737+ChapterTable!$Q$26+VLOOKUP(SUBSTITUTE(C$1,"성장단계","")&amp;"단계오프셋",ChapterTable!$S:$T,2,0))/ChapterTable!$Q$23)),
MAX(0,INT(($B737+ChapterTable!$S$26+VLOOKUP(SUBSTITUTE(C$1,"성장단계","")&amp;"보스단계오프셋",ChapterTable!$S:$T,2,0))/ChapterTable!$S$23)))</f>
        <v>3</v>
      </c>
      <c r="D737">
        <f>IF(OR($L737=TRUE,$A737=0,MOD($A737,ChapterTable!$S$20)&lt;&gt;0),
MAX(0,INT(($B737+ChapterTable!$Q$26+VLOOKUP(SUBSTITUTE(D$1,"성장단계","")&amp;"단계오프셋",ChapterTable!$S:$T,2,0))/ChapterTable!$Q$23)),
MAX(0,INT(($B737+ChapterTable!$S$26+VLOOKUP(SUBSTITUTE(D$1,"성장단계","")&amp;"보스단계오프셋",ChapterTable!$S:$T,2,0))/ChapterTable!$S$23)))</f>
        <v>2</v>
      </c>
      <c r="E737" s="1">
        <f ca="1">IF(AND($A737=0,$B737=1),
    VLOOKUP(1,ChapterTable!$1:$1048576,MATCH("최종"&amp;SUBSTITUTE(SUBSTITUTE(E$1,"standard",""),"|Float",""),ChapterTable!$1:$1,0),0)*ChapterTable!$Q$17,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VLOOKUP($A737-ChapterTable!$Q$11,ChapterTable!$1:$1048576,MATCH("최종"&amp;SUBSTITUTE(SUBSTITUTE(E$1,"standard",""),"|Float",""),ChapterTable!$1:$1,0),0)*ChapterTable!$Q$14
    ),
  OFFSET(E737,-$B737+IF($L737,1,0),0)*
    (VLOOKUP(SUBSTITUTE(SUBSTITUTE(E$1,"standard",""),"|Float","")&amp;"인게임누적곱배수",ChapterTable!$S:$T,2,0)^C737
    +VLOOKUP(SUBSTITUTE(SUBSTITUTE(E$1,"standard",""),"|Float","")&amp;"인게임누적합배수",ChapterTable!$S:$T,2,0)*C737)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VLOOKUP(1,ChapterTable!$1:$1048576,MATCH("최종"&amp;SUBSTITUTE(SUBSTITUTE(F$1,"standard",""),"|Float",""),ChapterTable!$1:$1,0),0)*ChapterTable!$Q$17,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VLOOKUP($A737-ChapterTable!$Q$11,ChapterTable!$1:$1048576,MATCH("최종"&amp;SUBSTITUTE(SUBSTITUTE(F$1,"standard",""),"|Float",""),ChapterTable!$1:$1,0),0)*ChapterTable!$Q$14
    ),
  OFFSET(F737,-$B737+IF($L737,1,0),0)*
    (VLOOKUP(SUBSTITUTE(SUBSTITUTE(F$1,"standard",""),"|Float","")&amp;"인게임누적곱배수",ChapterTable!$S:$T,2,0)^D737
    +VLOOKUP(SUBSTITUTE(SUBSTITUTE(F$1,"standard",""),"|Float","")&amp;"인게임누적합배수",ChapterTable!$S:$T,2,0)*D737)
  )
  )
  )
)</f>
        <v>61305.144653320305</v>
      </c>
      <c r="G737" t="s">
        <v>76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9.8000000000000007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IF(OR($L738=TRUE,$A738=0,MOD($A738,ChapterTable!$S$20)&lt;&gt;0),
MAX(0,INT(($B738+ChapterTable!$Q$26+VLOOKUP(SUBSTITUTE(C$1,"성장단계","")&amp;"단계오프셋",ChapterTable!$S:$T,2,0))/ChapterTable!$Q$23)),
MAX(0,INT(($B738+ChapterTable!$S$26+VLOOKUP(SUBSTITUTE(C$1,"성장단계","")&amp;"보스단계오프셋",ChapterTable!$S:$T,2,0))/ChapterTable!$S$23)))</f>
        <v>3</v>
      </c>
      <c r="D738">
        <f>IF(OR($L738=TRUE,$A738=0,MOD($A738,ChapterTable!$S$20)&lt;&gt;0),
MAX(0,INT(($B738+ChapterTable!$Q$26+VLOOKUP(SUBSTITUTE(D$1,"성장단계","")&amp;"단계오프셋",ChapterTable!$S:$T,2,0))/ChapterTable!$Q$23)),
MAX(0,INT(($B738+ChapterTable!$S$26+VLOOKUP(SUBSTITUTE(D$1,"성장단계","")&amp;"보스단계오프셋",ChapterTable!$S:$T,2,0))/ChapterTable!$S$23)))</f>
        <v>2</v>
      </c>
      <c r="E738" s="1">
        <f ca="1">IF(AND($A738=0,$B738=1),
    VLOOKUP(1,ChapterTable!$1:$1048576,MATCH("최종"&amp;SUBSTITUTE(SUBSTITUTE(E$1,"standard",""),"|Float",""),ChapterTable!$1:$1,0),0)*ChapterTable!$Q$17,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VLOOKUP($A738-ChapterTable!$Q$11,ChapterTable!$1:$1048576,MATCH("최종"&amp;SUBSTITUTE(SUBSTITUTE(E$1,"standard",""),"|Float",""),ChapterTable!$1:$1,0),0)*ChapterTable!$Q$14
    ),
  OFFSET(E738,-$B738+IF($L738,1,0),0)*
    (VLOOKUP(SUBSTITUTE(SUBSTITUTE(E$1,"standard",""),"|Float","")&amp;"인게임누적곱배수",ChapterTable!$S:$T,2,0)^C738
    +VLOOKUP(SUBSTITUTE(SUBSTITUTE(E$1,"standard",""),"|Float","")&amp;"인게임누적합배수",ChapterTable!$S:$T,2,0)*C738)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VLOOKUP(1,ChapterTable!$1:$1048576,MATCH("최종"&amp;SUBSTITUTE(SUBSTITUTE(F$1,"standard",""),"|Float",""),ChapterTable!$1:$1,0),0)*ChapterTable!$Q$17,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VLOOKUP($A738-ChapterTable!$Q$11,ChapterTable!$1:$1048576,MATCH("최종"&amp;SUBSTITUTE(SUBSTITUTE(F$1,"standard",""),"|Float",""),ChapterTable!$1:$1,0),0)*ChapterTable!$Q$14
    ),
  OFFSET(F738,-$B738+IF($L738,1,0),0)*
    (VLOOKUP(SUBSTITUTE(SUBSTITUTE(F$1,"standard",""),"|Float","")&amp;"인게임누적곱배수",ChapterTable!$S:$T,2,0)^D738
    +VLOOKUP(SUBSTITUTE(SUBSTITUTE(F$1,"standard",""),"|Float","")&amp;"인게임누적합배수",ChapterTable!$S:$T,2,0)*D738)
  )
  )
  )
)</f>
        <v>61305.144653320305</v>
      </c>
      <c r="G738" t="s">
        <v>76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9.8000000000000007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IF(OR($L739=TRUE,$A739=0,MOD($A739,ChapterTable!$S$20)&lt;&gt;0),
MAX(0,INT(($B739+ChapterTable!$Q$26+VLOOKUP(SUBSTITUTE(C$1,"성장단계","")&amp;"단계오프셋",ChapterTable!$S:$T,2,0))/ChapterTable!$Q$23)),
MAX(0,INT(($B739+ChapterTable!$S$26+VLOOKUP(SUBSTITUTE(C$1,"성장단계","")&amp;"보스단계오프셋",ChapterTable!$S:$T,2,0))/ChapterTable!$S$23)))</f>
        <v>3</v>
      </c>
      <c r="D739">
        <f>IF(OR($L739=TRUE,$A739=0,MOD($A739,ChapterTable!$S$20)&lt;&gt;0),
MAX(0,INT(($B739+ChapterTable!$Q$26+VLOOKUP(SUBSTITUTE(D$1,"성장단계","")&amp;"단계오프셋",ChapterTable!$S:$T,2,0))/ChapterTable!$Q$23)),
MAX(0,INT(($B739+ChapterTable!$S$26+VLOOKUP(SUBSTITUTE(D$1,"성장단계","")&amp;"보스단계오프셋",ChapterTable!$S:$T,2,0))/ChapterTable!$S$23)))</f>
        <v>2</v>
      </c>
      <c r="E739" s="1">
        <f ca="1">IF(AND($A739=0,$B739=1),
    VLOOKUP(1,ChapterTable!$1:$1048576,MATCH("최종"&amp;SUBSTITUTE(SUBSTITUTE(E$1,"standard",""),"|Float",""),ChapterTable!$1:$1,0),0)*ChapterTable!$Q$17,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VLOOKUP($A739-ChapterTable!$Q$11,ChapterTable!$1:$1048576,MATCH("최종"&amp;SUBSTITUTE(SUBSTITUTE(E$1,"standard",""),"|Float",""),ChapterTable!$1:$1,0),0)*ChapterTable!$Q$14
    ),
  OFFSET(E739,-$B739+IF($L739,1,0),0)*
    (VLOOKUP(SUBSTITUTE(SUBSTITUTE(E$1,"standard",""),"|Float","")&amp;"인게임누적곱배수",ChapterTable!$S:$T,2,0)^C739
    +VLOOKUP(SUBSTITUTE(SUBSTITUTE(E$1,"standard",""),"|Float","")&amp;"인게임누적합배수",ChapterTable!$S:$T,2,0)*C739)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VLOOKUP(1,ChapterTable!$1:$1048576,MATCH("최종"&amp;SUBSTITUTE(SUBSTITUTE(F$1,"standard",""),"|Float",""),ChapterTable!$1:$1,0),0)*ChapterTable!$Q$17,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VLOOKUP($A739-ChapterTable!$Q$11,ChapterTable!$1:$1048576,MATCH("최종"&amp;SUBSTITUTE(SUBSTITUTE(F$1,"standard",""),"|Float",""),ChapterTable!$1:$1,0),0)*ChapterTable!$Q$14
    ),
  OFFSET(F739,-$B739+IF($L739,1,0),0)*
    (VLOOKUP(SUBSTITUTE(SUBSTITUTE(F$1,"standard",""),"|Float","")&amp;"인게임누적곱배수",ChapterTable!$S:$T,2,0)^D739
    +VLOOKUP(SUBSTITUTE(SUBSTITUTE(F$1,"standard",""),"|Float","")&amp;"인게임누적합배수",ChapterTable!$S:$T,2,0)*D739)
  )
  )
  )
)</f>
        <v>61305.144653320305</v>
      </c>
      <c r="G739" t="s">
        <v>76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9.8000000000000007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IF(OR($L740=TRUE,$A740=0,MOD($A740,ChapterTable!$S$20)&lt;&gt;0),
MAX(0,INT(($B740+ChapterTable!$Q$26+VLOOKUP(SUBSTITUTE(C$1,"성장단계","")&amp;"단계오프셋",ChapterTable!$S:$T,2,0))/ChapterTable!$Q$23)),
MAX(0,INT(($B740+ChapterTable!$S$26+VLOOKUP(SUBSTITUTE(C$1,"성장단계","")&amp;"보스단계오프셋",ChapterTable!$S:$T,2,0))/ChapterTable!$S$23)))</f>
        <v>3</v>
      </c>
      <c r="D740">
        <f>IF(OR($L740=TRUE,$A740=0,MOD($A740,ChapterTable!$S$20)&lt;&gt;0),
MAX(0,INT(($B740+ChapterTable!$Q$26+VLOOKUP(SUBSTITUTE(D$1,"성장단계","")&amp;"단계오프셋",ChapterTable!$S:$T,2,0))/ChapterTable!$Q$23)),
MAX(0,INT(($B740+ChapterTable!$S$26+VLOOKUP(SUBSTITUTE(D$1,"성장단계","")&amp;"보스단계오프셋",ChapterTable!$S:$T,2,0))/ChapterTable!$S$23)))</f>
        <v>2</v>
      </c>
      <c r="E740" s="1">
        <f ca="1">IF(AND($A740=0,$B740=1),
    VLOOKUP(1,ChapterTable!$1:$1048576,MATCH("최종"&amp;SUBSTITUTE(SUBSTITUTE(E$1,"standard",""),"|Float",""),ChapterTable!$1:$1,0),0)*ChapterTable!$Q$17,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VLOOKUP($A740-ChapterTable!$Q$11,ChapterTable!$1:$1048576,MATCH("최종"&amp;SUBSTITUTE(SUBSTITUTE(E$1,"standard",""),"|Float",""),ChapterTable!$1:$1,0),0)*ChapterTable!$Q$14
    ),
  OFFSET(E740,-$B740+IF($L740,1,0),0)*
    (VLOOKUP(SUBSTITUTE(SUBSTITUTE(E$1,"standard",""),"|Float","")&amp;"인게임누적곱배수",ChapterTable!$S:$T,2,0)^C740
    +VLOOKUP(SUBSTITUTE(SUBSTITUTE(E$1,"standard",""),"|Float","")&amp;"인게임누적합배수",ChapterTable!$S:$T,2,0)*C740)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VLOOKUP(1,ChapterTable!$1:$1048576,MATCH("최종"&amp;SUBSTITUTE(SUBSTITUTE(F$1,"standard",""),"|Float",""),ChapterTable!$1:$1,0),0)*ChapterTable!$Q$17,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VLOOKUP($A740-ChapterTable!$Q$11,ChapterTable!$1:$1048576,MATCH("최종"&amp;SUBSTITUTE(SUBSTITUTE(F$1,"standard",""),"|Float",""),ChapterTable!$1:$1,0),0)*ChapterTable!$Q$14
    ),
  OFFSET(F740,-$B740+IF($L740,1,0),0)*
    (VLOOKUP(SUBSTITUTE(SUBSTITUTE(F$1,"standard",""),"|Float","")&amp;"인게임누적곱배수",ChapterTable!$S:$T,2,0)^D740
    +VLOOKUP(SUBSTITUTE(SUBSTITUTE(F$1,"standard",""),"|Float","")&amp;"인게임누적합배수",ChapterTable!$S:$T,2,0)*D740)
  )
  )
  )
)</f>
        <v>61305.144653320305</v>
      </c>
      <c r="G740" t="s">
        <v>76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9.8000000000000007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IF(OR($L741=TRUE,$A741=0,MOD($A741,ChapterTable!$S$20)&lt;&gt;0),
MAX(0,INT(($B741+ChapterTable!$Q$26+VLOOKUP(SUBSTITUTE(C$1,"성장단계","")&amp;"단계오프셋",ChapterTable!$S:$T,2,0))/ChapterTable!$Q$23)),
MAX(0,INT(($B741+ChapterTable!$S$26+VLOOKUP(SUBSTITUTE(C$1,"성장단계","")&amp;"보스단계오프셋",ChapterTable!$S:$T,2,0))/ChapterTable!$S$23)))</f>
        <v>3</v>
      </c>
      <c r="D741">
        <f>IF(OR($L741=TRUE,$A741=0,MOD($A741,ChapterTable!$S$20)&lt;&gt;0),
MAX(0,INT(($B741+ChapterTable!$Q$26+VLOOKUP(SUBSTITUTE(D$1,"성장단계","")&amp;"단계오프셋",ChapterTable!$S:$T,2,0))/ChapterTable!$Q$23)),
MAX(0,INT(($B741+ChapterTable!$S$26+VLOOKUP(SUBSTITUTE(D$1,"성장단계","")&amp;"보스단계오프셋",ChapterTable!$S:$T,2,0))/ChapterTable!$S$23)))</f>
        <v>2</v>
      </c>
      <c r="E741" s="1">
        <f ca="1">IF(AND($A741=0,$B741=1),
    VLOOKUP(1,ChapterTable!$1:$1048576,MATCH("최종"&amp;SUBSTITUTE(SUBSTITUTE(E$1,"standard",""),"|Float",""),ChapterTable!$1:$1,0),0)*ChapterTable!$Q$17,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VLOOKUP($A741-ChapterTable!$Q$11,ChapterTable!$1:$1048576,MATCH("최종"&amp;SUBSTITUTE(SUBSTITUTE(E$1,"standard",""),"|Float",""),ChapterTable!$1:$1,0),0)*ChapterTable!$Q$14
    ),
  OFFSET(E741,-$B741+IF($L741,1,0),0)*
    (VLOOKUP(SUBSTITUTE(SUBSTITUTE(E$1,"standard",""),"|Float","")&amp;"인게임누적곱배수",ChapterTable!$S:$T,2,0)^C741
    +VLOOKUP(SUBSTITUTE(SUBSTITUTE(E$1,"standard",""),"|Float","")&amp;"인게임누적합배수",ChapterTable!$S:$T,2,0)*C741)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VLOOKUP(1,ChapterTable!$1:$1048576,MATCH("최종"&amp;SUBSTITUTE(SUBSTITUTE(F$1,"standard",""),"|Float",""),ChapterTable!$1:$1,0),0)*ChapterTable!$Q$17,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VLOOKUP($A741-ChapterTable!$Q$11,ChapterTable!$1:$1048576,MATCH("최종"&amp;SUBSTITUTE(SUBSTITUTE(F$1,"standard",""),"|Float",""),ChapterTable!$1:$1,0),0)*ChapterTable!$Q$14
    ),
  OFFSET(F741,-$B741+IF($L741,1,0),0)*
    (VLOOKUP(SUBSTITUTE(SUBSTITUTE(F$1,"standard",""),"|Float","")&amp;"인게임누적곱배수",ChapterTable!$S:$T,2,0)^D741
    +VLOOKUP(SUBSTITUTE(SUBSTITUTE(F$1,"standard",""),"|Float","")&amp;"인게임누적합배수",ChapterTable!$S:$T,2,0)*D741)
  )
  )
  )
)</f>
        <v>61305.144653320305</v>
      </c>
      <c r="G741" t="s">
        <v>76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9.8000000000000007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IF(OR($L742=TRUE,$A742=0,MOD($A742,ChapterTable!$S$20)&lt;&gt;0),
MAX(0,INT(($B742+ChapterTable!$Q$26+VLOOKUP(SUBSTITUTE(C$1,"성장단계","")&amp;"단계오프셋",ChapterTable!$S:$T,2,0))/ChapterTable!$Q$23)),
MAX(0,INT(($B742+ChapterTable!$S$26+VLOOKUP(SUBSTITUTE(C$1,"성장단계","")&amp;"보스단계오프셋",ChapterTable!$S:$T,2,0))/ChapterTable!$S$23)))</f>
        <v>3</v>
      </c>
      <c r="D742">
        <f>IF(OR($L742=TRUE,$A742=0,MOD($A742,ChapterTable!$S$20)&lt;&gt;0),
MAX(0,INT(($B742+ChapterTable!$Q$26+VLOOKUP(SUBSTITUTE(D$1,"성장단계","")&amp;"단계오프셋",ChapterTable!$S:$T,2,0))/ChapterTable!$Q$23)),
MAX(0,INT(($B742+ChapterTable!$S$26+VLOOKUP(SUBSTITUTE(D$1,"성장단계","")&amp;"보스단계오프셋",ChapterTable!$S:$T,2,0))/ChapterTable!$S$23)))</f>
        <v>3</v>
      </c>
      <c r="E742" s="1">
        <f ca="1">IF(AND($A742=0,$B742=1),
    VLOOKUP(1,ChapterTable!$1:$1048576,MATCH("최종"&amp;SUBSTITUTE(SUBSTITUTE(E$1,"standard",""),"|Float",""),ChapterTable!$1:$1,0),0)*ChapterTable!$Q$17,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VLOOKUP($A742-ChapterTable!$Q$11,ChapterTable!$1:$1048576,MATCH("최종"&amp;SUBSTITUTE(SUBSTITUTE(E$1,"standard",""),"|Float",""),ChapterTable!$1:$1,0),0)*ChapterTable!$Q$14
    ),
  OFFSET(E742,-$B742+IF($L742,1,0),0)*
    (VLOOKUP(SUBSTITUTE(SUBSTITUTE(E$1,"standard",""),"|Float","")&amp;"인게임누적곱배수",ChapterTable!$S:$T,2,0)^C742
    +VLOOKUP(SUBSTITUTE(SUBSTITUTE(E$1,"standard",""),"|Float","")&amp;"인게임누적합배수",ChapterTable!$S:$T,2,0)*C742)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VLOOKUP(1,ChapterTable!$1:$1048576,MATCH("최종"&amp;SUBSTITUTE(SUBSTITUTE(F$1,"standard",""),"|Float",""),ChapterTable!$1:$1,0),0)*ChapterTable!$Q$17,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VLOOKUP($A742-ChapterTable!$Q$11,ChapterTable!$1:$1048576,MATCH("최종"&amp;SUBSTITUTE(SUBSTITUTE(F$1,"standard",""),"|Float",""),ChapterTable!$1:$1,0),0)*ChapterTable!$Q$14
    ),
  OFFSET(F742,-$B742+IF($L742,1,0),0)*
    (VLOOKUP(SUBSTITUTE(SUBSTITUTE(F$1,"standard",""),"|Float","")&amp;"인게임누적곱배수",ChapterTable!$S:$T,2,0)^D742
    +VLOOKUP(SUBSTITUTE(SUBSTITUTE(F$1,"standard",""),"|Float","")&amp;"인게임누적합배수",ChapterTable!$S:$T,2,0)*D742)
  )
  )
  )
)</f>
        <v>70063.0224609375</v>
      </c>
      <c r="G742" t="s">
        <v>76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9.8000000000000007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IF(OR($L743=TRUE,$A743=0,MOD($A743,ChapterTable!$S$20)&lt;&gt;0),
MAX(0,INT(($B743+ChapterTable!$Q$26+VLOOKUP(SUBSTITUTE(C$1,"성장단계","")&amp;"단계오프셋",ChapterTable!$S:$T,2,0))/ChapterTable!$Q$23)),
MAX(0,INT(($B743+ChapterTable!$S$26+VLOOKUP(SUBSTITUTE(C$1,"성장단계","")&amp;"보스단계오프셋",ChapterTable!$S:$T,2,0))/ChapterTable!$S$23)))</f>
        <v>3</v>
      </c>
      <c r="D743">
        <f>IF(OR($L743=TRUE,$A743=0,MOD($A743,ChapterTable!$S$20)&lt;&gt;0),
MAX(0,INT(($B743+ChapterTable!$Q$26+VLOOKUP(SUBSTITUTE(D$1,"성장단계","")&amp;"단계오프셋",ChapterTable!$S:$T,2,0))/ChapterTable!$Q$23)),
MAX(0,INT(($B743+ChapterTable!$S$26+VLOOKUP(SUBSTITUTE(D$1,"성장단계","")&amp;"보스단계오프셋",ChapterTable!$S:$T,2,0))/ChapterTable!$S$23)))</f>
        <v>3</v>
      </c>
      <c r="E743" s="1">
        <f ca="1">IF(AND($A743=0,$B743=1),
    VLOOKUP(1,ChapterTable!$1:$1048576,MATCH("최종"&amp;SUBSTITUTE(SUBSTITUTE(E$1,"standard",""),"|Float",""),ChapterTable!$1:$1,0),0)*ChapterTable!$Q$17,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VLOOKUP($A743-ChapterTable!$Q$11,ChapterTable!$1:$1048576,MATCH("최종"&amp;SUBSTITUTE(SUBSTITUTE(E$1,"standard",""),"|Float",""),ChapterTable!$1:$1,0),0)*ChapterTable!$Q$14
    ),
  OFFSET(E743,-$B743+IF($L743,1,0),0)*
    (VLOOKUP(SUBSTITUTE(SUBSTITUTE(E$1,"standard",""),"|Float","")&amp;"인게임누적곱배수",ChapterTable!$S:$T,2,0)^C743
    +VLOOKUP(SUBSTITUTE(SUBSTITUTE(E$1,"standard",""),"|Float","")&amp;"인게임누적합배수",ChapterTable!$S:$T,2,0)*C743)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VLOOKUP(1,ChapterTable!$1:$1048576,MATCH("최종"&amp;SUBSTITUTE(SUBSTITUTE(F$1,"standard",""),"|Float",""),ChapterTable!$1:$1,0),0)*ChapterTable!$Q$17,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VLOOKUP($A743-ChapterTable!$Q$11,ChapterTable!$1:$1048576,MATCH("최종"&amp;SUBSTITUTE(SUBSTITUTE(F$1,"standard",""),"|Float",""),ChapterTable!$1:$1,0),0)*ChapterTable!$Q$14
    ),
  OFFSET(F743,-$B743+IF($L743,1,0),0)*
    (VLOOKUP(SUBSTITUTE(SUBSTITUTE(F$1,"standard",""),"|Float","")&amp;"인게임누적곱배수",ChapterTable!$S:$T,2,0)^D743
    +VLOOKUP(SUBSTITUTE(SUBSTITUTE(F$1,"standard",""),"|Float","")&amp;"인게임누적합배수",ChapterTable!$S:$T,2,0)*D743)
  )
  )
  )
)</f>
        <v>70063.0224609375</v>
      </c>
      <c r="G743" t="s">
        <v>76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9.8000000000000007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IF(OR($L744=TRUE,$A744=0,MOD($A744,ChapterTable!$S$20)&lt;&gt;0),
MAX(0,INT(($B744+ChapterTable!$Q$26+VLOOKUP(SUBSTITUTE(C$1,"성장단계","")&amp;"단계오프셋",ChapterTable!$S:$T,2,0))/ChapterTable!$Q$23)),
MAX(0,INT(($B744+ChapterTable!$S$26+VLOOKUP(SUBSTITUTE(C$1,"성장단계","")&amp;"보스단계오프셋",ChapterTable!$S:$T,2,0))/ChapterTable!$S$23)))</f>
        <v>3</v>
      </c>
      <c r="D744">
        <f>IF(OR($L744=TRUE,$A744=0,MOD($A744,ChapterTable!$S$20)&lt;&gt;0),
MAX(0,INT(($B744+ChapterTable!$Q$26+VLOOKUP(SUBSTITUTE(D$1,"성장단계","")&amp;"단계오프셋",ChapterTable!$S:$T,2,0))/ChapterTable!$Q$23)),
MAX(0,INT(($B744+ChapterTable!$S$26+VLOOKUP(SUBSTITUTE(D$1,"성장단계","")&amp;"보스단계오프셋",ChapterTable!$S:$T,2,0))/ChapterTable!$S$23)))</f>
        <v>3</v>
      </c>
      <c r="E744" s="1">
        <f ca="1">IF(AND($A744=0,$B744=1),
    VLOOKUP(1,ChapterTable!$1:$1048576,MATCH("최종"&amp;SUBSTITUTE(SUBSTITUTE(E$1,"standard",""),"|Float",""),ChapterTable!$1:$1,0),0)*ChapterTable!$Q$17,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VLOOKUP($A744-ChapterTable!$Q$11,ChapterTable!$1:$1048576,MATCH("최종"&amp;SUBSTITUTE(SUBSTITUTE(E$1,"standard",""),"|Float",""),ChapterTable!$1:$1,0),0)*ChapterTable!$Q$14
    ),
  OFFSET(E744,-$B744+IF($L744,1,0),0)*
    (VLOOKUP(SUBSTITUTE(SUBSTITUTE(E$1,"standard",""),"|Float","")&amp;"인게임누적곱배수",ChapterTable!$S:$T,2,0)^C744
    +VLOOKUP(SUBSTITUTE(SUBSTITUTE(E$1,"standard",""),"|Float","")&amp;"인게임누적합배수",ChapterTable!$S:$T,2,0)*C744)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VLOOKUP(1,ChapterTable!$1:$1048576,MATCH("최종"&amp;SUBSTITUTE(SUBSTITUTE(F$1,"standard",""),"|Float",""),ChapterTable!$1:$1,0),0)*ChapterTable!$Q$17,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VLOOKUP($A744-ChapterTable!$Q$11,ChapterTable!$1:$1048576,MATCH("최종"&amp;SUBSTITUTE(SUBSTITUTE(F$1,"standard",""),"|Float",""),ChapterTable!$1:$1,0),0)*ChapterTable!$Q$14
    ),
  OFFSET(F744,-$B744+IF($L744,1,0),0)*
    (VLOOKUP(SUBSTITUTE(SUBSTITUTE(F$1,"standard",""),"|Float","")&amp;"인게임누적곱배수",ChapterTable!$S:$T,2,0)^D744
    +VLOOKUP(SUBSTITUTE(SUBSTITUTE(F$1,"standard",""),"|Float","")&amp;"인게임누적합배수",ChapterTable!$S:$T,2,0)*D744)
  )
  )
  )
)</f>
        <v>70063.0224609375</v>
      </c>
      <c r="G744" t="s">
        <v>76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9.8000000000000007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IF(OR($L745=TRUE,$A745=0,MOD($A745,ChapterTable!$S$20)&lt;&gt;0),
MAX(0,INT(($B745+ChapterTable!$Q$26+VLOOKUP(SUBSTITUTE(C$1,"성장단계","")&amp;"단계오프셋",ChapterTable!$S:$T,2,0))/ChapterTable!$Q$23)),
MAX(0,INT(($B745+ChapterTable!$S$26+VLOOKUP(SUBSTITUTE(C$1,"성장단계","")&amp;"보스단계오프셋",ChapterTable!$S:$T,2,0))/ChapterTable!$S$23)))</f>
        <v>3</v>
      </c>
      <c r="D745">
        <f>IF(OR($L745=TRUE,$A745=0,MOD($A745,ChapterTable!$S$20)&lt;&gt;0),
MAX(0,INT(($B745+ChapterTable!$Q$26+VLOOKUP(SUBSTITUTE(D$1,"성장단계","")&amp;"단계오프셋",ChapterTable!$S:$T,2,0))/ChapterTable!$Q$23)),
MAX(0,INT(($B745+ChapterTable!$S$26+VLOOKUP(SUBSTITUTE(D$1,"성장단계","")&amp;"보스단계오프셋",ChapterTable!$S:$T,2,0))/ChapterTable!$S$23)))</f>
        <v>3</v>
      </c>
      <c r="E745" s="1">
        <f ca="1">IF(AND($A745=0,$B745=1),
    VLOOKUP(1,ChapterTable!$1:$1048576,MATCH("최종"&amp;SUBSTITUTE(SUBSTITUTE(E$1,"standard",""),"|Float",""),ChapterTable!$1:$1,0),0)*ChapterTable!$Q$17,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VLOOKUP($A745-ChapterTable!$Q$11,ChapterTable!$1:$1048576,MATCH("최종"&amp;SUBSTITUTE(SUBSTITUTE(E$1,"standard",""),"|Float",""),ChapterTable!$1:$1,0),0)*ChapterTable!$Q$14
    ),
  OFFSET(E745,-$B745+IF($L745,1,0),0)*
    (VLOOKUP(SUBSTITUTE(SUBSTITUTE(E$1,"standard",""),"|Float","")&amp;"인게임누적곱배수",ChapterTable!$S:$T,2,0)^C745
    +VLOOKUP(SUBSTITUTE(SUBSTITUTE(E$1,"standard",""),"|Float","")&amp;"인게임누적합배수",ChapterTable!$S:$T,2,0)*C745)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VLOOKUP(1,ChapterTable!$1:$1048576,MATCH("최종"&amp;SUBSTITUTE(SUBSTITUTE(F$1,"standard",""),"|Float",""),ChapterTable!$1:$1,0),0)*ChapterTable!$Q$17,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VLOOKUP($A745-ChapterTable!$Q$11,ChapterTable!$1:$1048576,MATCH("최종"&amp;SUBSTITUTE(SUBSTITUTE(F$1,"standard",""),"|Float",""),ChapterTable!$1:$1,0),0)*ChapterTable!$Q$14
    ),
  OFFSET(F745,-$B745+IF($L745,1,0),0)*
    (VLOOKUP(SUBSTITUTE(SUBSTITUTE(F$1,"standard",""),"|Float","")&amp;"인게임누적곱배수",ChapterTable!$S:$T,2,0)^D745
    +VLOOKUP(SUBSTITUTE(SUBSTITUTE(F$1,"standard",""),"|Float","")&amp;"인게임누적합배수",ChapterTable!$S:$T,2,0)*D745)
  )
  )
  )
)</f>
        <v>70063.0224609375</v>
      </c>
      <c r="G745" t="s">
        <v>76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9.8000000000000007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IF(OR($L746=TRUE,$A746=0,MOD($A746,ChapterTable!$S$20)&lt;&gt;0),
MAX(0,INT(($B746+ChapterTable!$Q$26+VLOOKUP(SUBSTITUTE(C$1,"성장단계","")&amp;"단계오프셋",ChapterTable!$S:$T,2,0))/ChapterTable!$Q$23)),
MAX(0,INT(($B746+ChapterTable!$S$26+VLOOKUP(SUBSTITUTE(C$1,"성장단계","")&amp;"보스단계오프셋",ChapterTable!$S:$T,2,0))/ChapterTable!$S$23)))</f>
        <v>3</v>
      </c>
      <c r="D746">
        <f>IF(OR($L746=TRUE,$A746=0,MOD($A746,ChapterTable!$S$20)&lt;&gt;0),
MAX(0,INT(($B746+ChapterTable!$Q$26+VLOOKUP(SUBSTITUTE(D$1,"성장단계","")&amp;"단계오프셋",ChapterTable!$S:$T,2,0))/ChapterTable!$Q$23)),
MAX(0,INT(($B746+ChapterTable!$S$26+VLOOKUP(SUBSTITUTE(D$1,"성장단계","")&amp;"보스단계오프셋",ChapterTable!$S:$T,2,0))/ChapterTable!$S$23)))</f>
        <v>3</v>
      </c>
      <c r="E746" s="1">
        <f ca="1">IF(AND($A746=0,$B746=1),
    VLOOKUP(1,ChapterTable!$1:$1048576,MATCH("최종"&amp;SUBSTITUTE(SUBSTITUTE(E$1,"standard",""),"|Float",""),ChapterTable!$1:$1,0),0)*ChapterTable!$Q$17,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VLOOKUP($A746-ChapterTable!$Q$11,ChapterTable!$1:$1048576,MATCH("최종"&amp;SUBSTITUTE(SUBSTITUTE(E$1,"standard",""),"|Float",""),ChapterTable!$1:$1,0),0)*ChapterTable!$Q$14
    ),
  OFFSET(E746,-$B746+IF($L746,1,0),0)*
    (VLOOKUP(SUBSTITUTE(SUBSTITUTE(E$1,"standard",""),"|Float","")&amp;"인게임누적곱배수",ChapterTable!$S:$T,2,0)^C746
    +VLOOKUP(SUBSTITUTE(SUBSTITUTE(E$1,"standard",""),"|Float","")&amp;"인게임누적합배수",ChapterTable!$S:$T,2,0)*C746)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VLOOKUP(1,ChapterTable!$1:$1048576,MATCH("최종"&amp;SUBSTITUTE(SUBSTITUTE(F$1,"standard",""),"|Float",""),ChapterTable!$1:$1,0),0)*ChapterTable!$Q$17,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VLOOKUP($A746-ChapterTable!$Q$11,ChapterTable!$1:$1048576,MATCH("최종"&amp;SUBSTITUTE(SUBSTITUTE(F$1,"standard",""),"|Float",""),ChapterTable!$1:$1,0),0)*ChapterTable!$Q$14
    ),
  OFFSET(F746,-$B746+IF($L746,1,0),0)*
    (VLOOKUP(SUBSTITUTE(SUBSTITUTE(F$1,"standard",""),"|Float","")&amp;"인게임누적곱배수",ChapterTable!$S:$T,2,0)^D746
    +VLOOKUP(SUBSTITUTE(SUBSTITUTE(F$1,"standard",""),"|Float","")&amp;"인게임누적합배수",ChapterTable!$S:$T,2,0)*D746)
  )
  )
  )
)</f>
        <v>70063.0224609375</v>
      </c>
      <c r="G746" t="s">
        <v>76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9.8000000000000007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IF(OR($L747=TRUE,$A747=0,MOD($A747,ChapterTable!$S$20)&lt;&gt;0),
MAX(0,INT(($B747+ChapterTable!$Q$26+VLOOKUP(SUBSTITUTE(C$1,"성장단계","")&amp;"단계오프셋",ChapterTable!$S:$T,2,0))/ChapterTable!$Q$23)),
MAX(0,INT(($B747+ChapterTable!$S$26+VLOOKUP(SUBSTITUTE(C$1,"성장단계","")&amp;"보스단계오프셋",ChapterTable!$S:$T,2,0))/ChapterTable!$S$23)))</f>
        <v>4</v>
      </c>
      <c r="D747">
        <f>IF(OR($L747=TRUE,$A747=0,MOD($A747,ChapterTable!$S$20)&lt;&gt;0),
MAX(0,INT(($B747+ChapterTable!$Q$26+VLOOKUP(SUBSTITUTE(D$1,"성장단계","")&amp;"단계오프셋",ChapterTable!$S:$T,2,0))/ChapterTable!$Q$23)),
MAX(0,INT(($B747+ChapterTable!$S$26+VLOOKUP(SUBSTITUTE(D$1,"성장단계","")&amp;"보스단계오프셋",ChapterTable!$S:$T,2,0))/ChapterTable!$S$23)))</f>
        <v>3</v>
      </c>
      <c r="E747" s="1">
        <f ca="1">IF(AND($A747=0,$B747=1),
    VLOOKUP(1,ChapterTable!$1:$1048576,MATCH("최종"&amp;SUBSTITUTE(SUBSTITUTE(E$1,"standard",""),"|Float",""),ChapterTable!$1:$1,0),0)*ChapterTable!$Q$17,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VLOOKUP($A747-ChapterTable!$Q$11,ChapterTable!$1:$1048576,MATCH("최종"&amp;SUBSTITUTE(SUBSTITUTE(E$1,"standard",""),"|Float",""),ChapterTable!$1:$1,0),0)*ChapterTable!$Q$14
    ),
  OFFSET(E747,-$B747+IF($L747,1,0),0)*
    (VLOOKUP(SUBSTITUTE(SUBSTITUTE(E$1,"standard",""),"|Float","")&amp;"인게임누적곱배수",ChapterTable!$S:$T,2,0)^C747
    +VLOOKUP(SUBSTITUTE(SUBSTITUTE(E$1,"standard",""),"|Float","")&amp;"인게임누적합배수",ChapterTable!$S:$T,2,0)*C747)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VLOOKUP(1,ChapterTable!$1:$1048576,MATCH("최종"&amp;SUBSTITUTE(SUBSTITUTE(F$1,"standard",""),"|Float",""),ChapterTable!$1:$1,0),0)*ChapterTable!$Q$17,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VLOOKUP($A747-ChapterTable!$Q$11,ChapterTable!$1:$1048576,MATCH("최종"&amp;SUBSTITUTE(SUBSTITUTE(F$1,"standard",""),"|Float",""),ChapterTable!$1:$1,0),0)*ChapterTable!$Q$14
    ),
  OFFSET(F747,-$B747+IF($L747,1,0),0)*
    (VLOOKUP(SUBSTITUTE(SUBSTITUTE(F$1,"standard",""),"|Float","")&amp;"인게임누적곱배수",ChapterTable!$S:$T,2,0)^D747
    +VLOOKUP(SUBSTITUTE(SUBSTITUTE(F$1,"standard",""),"|Float","")&amp;"인게임누적합배수",ChapterTable!$S:$T,2,0)*D747)
  )
  )
  )
)</f>
        <v>70063.0224609375</v>
      </c>
      <c r="G747" t="s">
        <v>76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9.8000000000000007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IF(OR($L748=TRUE,$A748=0,MOD($A748,ChapterTable!$S$20)&lt;&gt;0),
MAX(0,INT(($B748+ChapterTable!$Q$26+VLOOKUP(SUBSTITUTE(C$1,"성장단계","")&amp;"단계오프셋",ChapterTable!$S:$T,2,0))/ChapterTable!$Q$23)),
MAX(0,INT(($B748+ChapterTable!$S$26+VLOOKUP(SUBSTITUTE(C$1,"성장단계","")&amp;"보스단계오프셋",ChapterTable!$S:$T,2,0))/ChapterTable!$S$23)))</f>
        <v>4</v>
      </c>
      <c r="D748">
        <f>IF(OR($L748=TRUE,$A748=0,MOD($A748,ChapterTable!$S$20)&lt;&gt;0),
MAX(0,INT(($B748+ChapterTable!$Q$26+VLOOKUP(SUBSTITUTE(D$1,"성장단계","")&amp;"단계오프셋",ChapterTable!$S:$T,2,0))/ChapterTable!$Q$23)),
MAX(0,INT(($B748+ChapterTable!$S$26+VLOOKUP(SUBSTITUTE(D$1,"성장단계","")&amp;"보스단계오프셋",ChapterTable!$S:$T,2,0))/ChapterTable!$S$23)))</f>
        <v>3</v>
      </c>
      <c r="E748" s="1">
        <f ca="1">IF(AND($A748=0,$B748=1),
    VLOOKUP(1,ChapterTable!$1:$1048576,MATCH("최종"&amp;SUBSTITUTE(SUBSTITUTE(E$1,"standard",""),"|Float",""),ChapterTable!$1:$1,0),0)*ChapterTable!$Q$17,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VLOOKUP($A748-ChapterTable!$Q$11,ChapterTable!$1:$1048576,MATCH("최종"&amp;SUBSTITUTE(SUBSTITUTE(E$1,"standard",""),"|Float",""),ChapterTable!$1:$1,0),0)*ChapterTable!$Q$14
    ),
  OFFSET(E748,-$B748+IF($L748,1,0),0)*
    (VLOOKUP(SUBSTITUTE(SUBSTITUTE(E$1,"standard",""),"|Float","")&amp;"인게임누적곱배수",ChapterTable!$S:$T,2,0)^C748
    +VLOOKUP(SUBSTITUTE(SUBSTITUTE(E$1,"standard",""),"|Float","")&amp;"인게임누적합배수",ChapterTable!$S:$T,2,0)*C748)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VLOOKUP(1,ChapterTable!$1:$1048576,MATCH("최종"&amp;SUBSTITUTE(SUBSTITUTE(F$1,"standard",""),"|Float",""),ChapterTable!$1:$1,0),0)*ChapterTable!$Q$17,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VLOOKUP($A748-ChapterTable!$Q$11,ChapterTable!$1:$1048576,MATCH("최종"&amp;SUBSTITUTE(SUBSTITUTE(F$1,"standard",""),"|Float",""),ChapterTable!$1:$1,0),0)*ChapterTable!$Q$14
    ),
  OFFSET(F748,-$B748+IF($L748,1,0),0)*
    (VLOOKUP(SUBSTITUTE(SUBSTITUTE(F$1,"standard",""),"|Float","")&amp;"인게임누적곱배수",ChapterTable!$S:$T,2,0)^D748
    +VLOOKUP(SUBSTITUTE(SUBSTITUTE(F$1,"standard",""),"|Float","")&amp;"인게임누적합배수",ChapterTable!$S:$T,2,0)*D748)
  )
  )
  )
)</f>
        <v>70063.0224609375</v>
      </c>
      <c r="G748" t="s">
        <v>76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9.8000000000000007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IF(OR($L749=TRUE,$A749=0,MOD($A749,ChapterTable!$S$20)&lt;&gt;0),
MAX(0,INT(($B749+ChapterTable!$Q$26+VLOOKUP(SUBSTITUTE(C$1,"성장단계","")&amp;"단계오프셋",ChapterTable!$S:$T,2,0))/ChapterTable!$Q$23)),
MAX(0,INT(($B749+ChapterTable!$S$26+VLOOKUP(SUBSTITUTE(C$1,"성장단계","")&amp;"보스단계오프셋",ChapterTable!$S:$T,2,0))/ChapterTable!$S$23)))</f>
        <v>4</v>
      </c>
      <c r="D749">
        <f>IF(OR($L749=TRUE,$A749=0,MOD($A749,ChapterTable!$S$20)&lt;&gt;0),
MAX(0,INT(($B749+ChapterTable!$Q$26+VLOOKUP(SUBSTITUTE(D$1,"성장단계","")&amp;"단계오프셋",ChapterTable!$S:$T,2,0))/ChapterTable!$Q$23)),
MAX(0,INT(($B749+ChapterTable!$S$26+VLOOKUP(SUBSTITUTE(D$1,"성장단계","")&amp;"보스단계오프셋",ChapterTable!$S:$T,2,0))/ChapterTable!$S$23)))</f>
        <v>3</v>
      </c>
      <c r="E749" s="1">
        <f ca="1">IF(AND($A749=0,$B749=1),
    VLOOKUP(1,ChapterTable!$1:$1048576,MATCH("최종"&amp;SUBSTITUTE(SUBSTITUTE(E$1,"standard",""),"|Float",""),ChapterTable!$1:$1,0),0)*ChapterTable!$Q$17,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VLOOKUP($A749-ChapterTable!$Q$11,ChapterTable!$1:$1048576,MATCH("최종"&amp;SUBSTITUTE(SUBSTITUTE(E$1,"standard",""),"|Float",""),ChapterTable!$1:$1,0),0)*ChapterTable!$Q$14
    ),
  OFFSET(E749,-$B749+IF($L749,1,0),0)*
    (VLOOKUP(SUBSTITUTE(SUBSTITUTE(E$1,"standard",""),"|Float","")&amp;"인게임누적곱배수",ChapterTable!$S:$T,2,0)^C749
    +VLOOKUP(SUBSTITUTE(SUBSTITUTE(E$1,"standard",""),"|Float","")&amp;"인게임누적합배수",ChapterTable!$S:$T,2,0)*C749)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VLOOKUP(1,ChapterTable!$1:$1048576,MATCH("최종"&amp;SUBSTITUTE(SUBSTITUTE(F$1,"standard",""),"|Float",""),ChapterTable!$1:$1,0),0)*ChapterTable!$Q$17,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VLOOKUP($A749-ChapterTable!$Q$11,ChapterTable!$1:$1048576,MATCH("최종"&amp;SUBSTITUTE(SUBSTITUTE(F$1,"standard",""),"|Float",""),ChapterTable!$1:$1,0),0)*ChapterTable!$Q$14
    ),
  OFFSET(F749,-$B749+IF($L749,1,0),0)*
    (VLOOKUP(SUBSTITUTE(SUBSTITUTE(F$1,"standard",""),"|Float","")&amp;"인게임누적곱배수",ChapterTable!$S:$T,2,0)^D749
    +VLOOKUP(SUBSTITUTE(SUBSTITUTE(F$1,"standard",""),"|Float","")&amp;"인게임누적합배수",ChapterTable!$S:$T,2,0)*D749)
  )
  )
  )
)</f>
        <v>70063.0224609375</v>
      </c>
      <c r="G749" t="s">
        <v>76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9.8000000000000007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IF(OR($L750=TRUE,$A750=0,MOD($A750,ChapterTable!$S$20)&lt;&gt;0),
MAX(0,INT(($B750+ChapterTable!$Q$26+VLOOKUP(SUBSTITUTE(C$1,"성장단계","")&amp;"단계오프셋",ChapterTable!$S:$T,2,0))/ChapterTable!$Q$23)),
MAX(0,INT(($B750+ChapterTable!$S$26+VLOOKUP(SUBSTITUTE(C$1,"성장단계","")&amp;"보스단계오프셋",ChapterTable!$S:$T,2,0))/ChapterTable!$S$23)))</f>
        <v>4</v>
      </c>
      <c r="D750">
        <f>IF(OR($L750=TRUE,$A750=0,MOD($A750,ChapterTable!$S$20)&lt;&gt;0),
MAX(0,INT(($B750+ChapterTable!$Q$26+VLOOKUP(SUBSTITUTE(D$1,"성장단계","")&amp;"단계오프셋",ChapterTable!$S:$T,2,0))/ChapterTable!$Q$23)),
MAX(0,INT(($B750+ChapterTable!$S$26+VLOOKUP(SUBSTITUTE(D$1,"성장단계","")&amp;"보스단계오프셋",ChapterTable!$S:$T,2,0))/ChapterTable!$S$23)))</f>
        <v>3</v>
      </c>
      <c r="E750" s="1">
        <f ca="1">IF(AND($A750=0,$B750=1),
    VLOOKUP(1,ChapterTable!$1:$1048576,MATCH("최종"&amp;SUBSTITUTE(SUBSTITUTE(E$1,"standard",""),"|Float",""),ChapterTable!$1:$1,0),0)*ChapterTable!$Q$17,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VLOOKUP($A750-ChapterTable!$Q$11,ChapterTable!$1:$1048576,MATCH("최종"&amp;SUBSTITUTE(SUBSTITUTE(E$1,"standard",""),"|Float",""),ChapterTable!$1:$1,0),0)*ChapterTable!$Q$14
    ),
  OFFSET(E750,-$B750+IF($L750,1,0),0)*
    (VLOOKUP(SUBSTITUTE(SUBSTITUTE(E$1,"standard",""),"|Float","")&amp;"인게임누적곱배수",ChapterTable!$S:$T,2,0)^C750
    +VLOOKUP(SUBSTITUTE(SUBSTITUTE(E$1,"standard",""),"|Float","")&amp;"인게임누적합배수",ChapterTable!$S:$T,2,0)*C750)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VLOOKUP(1,ChapterTable!$1:$1048576,MATCH("최종"&amp;SUBSTITUTE(SUBSTITUTE(F$1,"standard",""),"|Float",""),ChapterTable!$1:$1,0),0)*ChapterTable!$Q$17,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VLOOKUP($A750-ChapterTable!$Q$11,ChapterTable!$1:$1048576,MATCH("최종"&amp;SUBSTITUTE(SUBSTITUTE(F$1,"standard",""),"|Float",""),ChapterTable!$1:$1,0),0)*ChapterTable!$Q$14
    ),
  OFFSET(F750,-$B750+IF($L750,1,0),0)*
    (VLOOKUP(SUBSTITUTE(SUBSTITUTE(F$1,"standard",""),"|Float","")&amp;"인게임누적곱배수",ChapterTable!$S:$T,2,0)^D750
    +VLOOKUP(SUBSTITUTE(SUBSTITUTE(F$1,"standard",""),"|Float","")&amp;"인게임누적합배수",ChapterTable!$S:$T,2,0)*D750)
  )
  )
  )
)</f>
        <v>70063.0224609375</v>
      </c>
      <c r="G750" t="s">
        <v>76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9.8000000000000007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IF(OR($L751=TRUE,$A751=0,MOD($A751,ChapterTable!$S$20)&lt;&gt;0),
MAX(0,INT(($B751+ChapterTable!$Q$26+VLOOKUP(SUBSTITUTE(C$1,"성장단계","")&amp;"단계오프셋",ChapterTable!$S:$T,2,0))/ChapterTable!$Q$23)),
MAX(0,INT(($B751+ChapterTable!$S$26+VLOOKUP(SUBSTITUTE(C$1,"성장단계","")&amp;"보스단계오프셋",ChapterTable!$S:$T,2,0))/ChapterTable!$S$23)))</f>
        <v>4</v>
      </c>
      <c r="D751">
        <f>IF(OR($L751=TRUE,$A751=0,MOD($A751,ChapterTable!$S$20)&lt;&gt;0),
MAX(0,INT(($B751+ChapterTable!$Q$26+VLOOKUP(SUBSTITUTE(D$1,"성장단계","")&amp;"단계오프셋",ChapterTable!$S:$T,2,0))/ChapterTable!$Q$23)),
MAX(0,INT(($B751+ChapterTable!$S$26+VLOOKUP(SUBSTITUTE(D$1,"성장단계","")&amp;"보스단계오프셋",ChapterTable!$S:$T,2,0))/ChapterTable!$S$23)))</f>
        <v>3</v>
      </c>
      <c r="E751" s="1">
        <f ca="1">IF(AND($A751=0,$B751=1),
    VLOOKUP(1,ChapterTable!$1:$1048576,MATCH("최종"&amp;SUBSTITUTE(SUBSTITUTE(E$1,"standard",""),"|Float",""),ChapterTable!$1:$1,0),0)*ChapterTable!$Q$17,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VLOOKUP($A751-ChapterTable!$Q$11,ChapterTable!$1:$1048576,MATCH("최종"&amp;SUBSTITUTE(SUBSTITUTE(E$1,"standard",""),"|Float",""),ChapterTable!$1:$1,0),0)*ChapterTable!$Q$14
    ),
  OFFSET(E751,-$B751+IF($L751,1,0),0)*
    (VLOOKUP(SUBSTITUTE(SUBSTITUTE(E$1,"standard",""),"|Float","")&amp;"인게임누적곱배수",ChapterTable!$S:$T,2,0)^C751
    +VLOOKUP(SUBSTITUTE(SUBSTITUTE(E$1,"standard",""),"|Float","")&amp;"인게임누적합배수",ChapterTable!$S:$T,2,0)*C751)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VLOOKUP(1,ChapterTable!$1:$1048576,MATCH("최종"&amp;SUBSTITUTE(SUBSTITUTE(F$1,"standard",""),"|Float",""),ChapterTable!$1:$1,0),0)*ChapterTable!$Q$17,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VLOOKUP($A751-ChapterTable!$Q$11,ChapterTable!$1:$1048576,MATCH("최종"&amp;SUBSTITUTE(SUBSTITUTE(F$1,"standard",""),"|Float",""),ChapterTable!$1:$1,0),0)*ChapterTable!$Q$14
    ),
  OFFSET(F751,-$B751+IF($L751,1,0),0)*
    (VLOOKUP(SUBSTITUTE(SUBSTITUTE(F$1,"standard",""),"|Float","")&amp;"인게임누적곱배수",ChapterTable!$S:$T,2,0)^D751
    +VLOOKUP(SUBSTITUTE(SUBSTITUTE(F$1,"standard",""),"|Float","")&amp;"인게임누적합배수",ChapterTable!$S:$T,2,0)*D751)
  )
  )
  )
)</f>
        <v>70063.0224609375</v>
      </c>
      <c r="G751" t="s">
        <v>76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9.8000000000000007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IF(OR($L752=TRUE,$A752=0,MOD($A752,ChapterTable!$S$20)&lt;&gt;0),
MAX(0,INT(($B752+ChapterTable!$Q$26+VLOOKUP(SUBSTITUTE(C$1,"성장단계","")&amp;"단계오프셋",ChapterTable!$S:$T,2,0))/ChapterTable!$Q$23)),
MAX(0,INT(($B752+ChapterTable!$S$26+VLOOKUP(SUBSTITUTE(C$1,"성장단계","")&amp;"보스단계오프셋",ChapterTable!$S:$T,2,0))/ChapterTable!$S$23)))</f>
        <v>4</v>
      </c>
      <c r="D752">
        <f>IF(OR($L752=TRUE,$A752=0,MOD($A752,ChapterTable!$S$20)&lt;&gt;0),
MAX(0,INT(($B752+ChapterTable!$Q$26+VLOOKUP(SUBSTITUTE(D$1,"성장단계","")&amp;"단계오프셋",ChapterTable!$S:$T,2,0))/ChapterTable!$Q$23)),
MAX(0,INT(($B752+ChapterTable!$S$26+VLOOKUP(SUBSTITUTE(D$1,"성장단계","")&amp;"보스단계오프셋",ChapterTable!$S:$T,2,0))/ChapterTable!$S$23)))</f>
        <v>4</v>
      </c>
      <c r="E752" s="1">
        <f ca="1">IF(AND($A752=0,$B752=1),
    VLOOKUP(1,ChapterTable!$1:$1048576,MATCH("최종"&amp;SUBSTITUTE(SUBSTITUTE(E$1,"standard",""),"|Float",""),ChapterTable!$1:$1,0),0)*ChapterTable!$Q$17,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VLOOKUP($A752-ChapterTable!$Q$11,ChapterTable!$1:$1048576,MATCH("최종"&amp;SUBSTITUTE(SUBSTITUTE(E$1,"standard",""),"|Float",""),ChapterTable!$1:$1,0),0)*ChapterTable!$Q$14
    ),
  OFFSET(E752,-$B752+IF($L752,1,0),0)*
    (VLOOKUP(SUBSTITUTE(SUBSTITUTE(E$1,"standard",""),"|Float","")&amp;"인게임누적곱배수",ChapterTable!$S:$T,2,0)^C752
    +VLOOKUP(SUBSTITUTE(SUBSTITUTE(E$1,"standard",""),"|Float","")&amp;"인게임누적합배수",ChapterTable!$S:$T,2,0)*C752)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VLOOKUP(1,ChapterTable!$1:$1048576,MATCH("최종"&amp;SUBSTITUTE(SUBSTITUTE(F$1,"standard",""),"|Float",""),ChapterTable!$1:$1,0),0)*ChapterTable!$Q$17,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VLOOKUP($A752-ChapterTable!$Q$11,ChapterTable!$1:$1048576,MATCH("최종"&amp;SUBSTITUTE(SUBSTITUTE(F$1,"standard",""),"|Float",""),ChapterTable!$1:$1,0),0)*ChapterTable!$Q$14
    ),
  OFFSET(F752,-$B752+IF($L752,1,0),0)*
    (VLOOKUP(SUBSTITUTE(SUBSTITUTE(F$1,"standard",""),"|Float","")&amp;"인게임누적곱배수",ChapterTable!$S:$T,2,0)^D752
    +VLOOKUP(SUBSTITUTE(SUBSTITUTE(F$1,"standard",""),"|Float","")&amp;"인게임누적합배수",ChapterTable!$S:$T,2,0)*D752)
  )
  )
  )
)</f>
        <v>78820.900268554688</v>
      </c>
      <c r="G752" t="s">
        <v>76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9.8000000000000007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IF(OR($L753=TRUE,$A753=0,MOD($A753,ChapterTable!$S$20)&lt;&gt;0),
MAX(0,INT(($B753+ChapterTable!$Q$26+VLOOKUP(SUBSTITUTE(C$1,"성장단계","")&amp;"단계오프셋",ChapterTable!$S:$T,2,0))/ChapterTable!$Q$23)),
MAX(0,INT(($B753+ChapterTable!$S$26+VLOOKUP(SUBSTITUTE(C$1,"성장단계","")&amp;"보스단계오프셋",ChapterTable!$S:$T,2,0))/ChapterTable!$S$23)))</f>
        <v>4</v>
      </c>
      <c r="D753">
        <f>IF(OR($L753=TRUE,$A753=0,MOD($A753,ChapterTable!$S$20)&lt;&gt;0),
MAX(0,INT(($B753+ChapterTable!$Q$26+VLOOKUP(SUBSTITUTE(D$1,"성장단계","")&amp;"단계오프셋",ChapterTable!$S:$T,2,0))/ChapterTable!$Q$23)),
MAX(0,INT(($B753+ChapterTable!$S$26+VLOOKUP(SUBSTITUTE(D$1,"성장단계","")&amp;"보스단계오프셋",ChapterTable!$S:$T,2,0))/ChapterTable!$S$23)))</f>
        <v>4</v>
      </c>
      <c r="E753" s="1">
        <f ca="1">IF(AND($A753=0,$B753=1),
    VLOOKUP(1,ChapterTable!$1:$1048576,MATCH("최종"&amp;SUBSTITUTE(SUBSTITUTE(E$1,"standard",""),"|Float",""),ChapterTable!$1:$1,0),0)*ChapterTable!$Q$17,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VLOOKUP($A753-ChapterTable!$Q$11,ChapterTable!$1:$1048576,MATCH("최종"&amp;SUBSTITUTE(SUBSTITUTE(E$1,"standard",""),"|Float",""),ChapterTable!$1:$1,0),0)*ChapterTable!$Q$14
    ),
  OFFSET(E753,-$B753+IF($L753,1,0),0)*
    (VLOOKUP(SUBSTITUTE(SUBSTITUTE(E$1,"standard",""),"|Float","")&amp;"인게임누적곱배수",ChapterTable!$S:$T,2,0)^C753
    +VLOOKUP(SUBSTITUTE(SUBSTITUTE(E$1,"standard",""),"|Float","")&amp;"인게임누적합배수",ChapterTable!$S:$T,2,0)*C753)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VLOOKUP(1,ChapterTable!$1:$1048576,MATCH("최종"&amp;SUBSTITUTE(SUBSTITUTE(F$1,"standard",""),"|Float",""),ChapterTable!$1:$1,0),0)*ChapterTable!$Q$17,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VLOOKUP($A753-ChapterTable!$Q$11,ChapterTable!$1:$1048576,MATCH("최종"&amp;SUBSTITUTE(SUBSTITUTE(F$1,"standard",""),"|Float",""),ChapterTable!$1:$1,0),0)*ChapterTable!$Q$14
    ),
  OFFSET(F753,-$B753+IF($L753,1,0),0)*
    (VLOOKUP(SUBSTITUTE(SUBSTITUTE(F$1,"standard",""),"|Float","")&amp;"인게임누적곱배수",ChapterTable!$S:$T,2,0)^D753
    +VLOOKUP(SUBSTITUTE(SUBSTITUTE(F$1,"standard",""),"|Float","")&amp;"인게임누적합배수",ChapterTable!$S:$T,2,0)*D753)
  )
  )
  )
)</f>
        <v>78820.900268554688</v>
      </c>
      <c r="G753" t="s">
        <v>76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9.8000000000000007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IF(OR($L754=TRUE,$A754=0,MOD($A754,ChapterTable!$S$20)&lt;&gt;0),
MAX(0,INT(($B754+ChapterTable!$Q$26+VLOOKUP(SUBSTITUTE(C$1,"성장단계","")&amp;"단계오프셋",ChapterTable!$S:$T,2,0))/ChapterTable!$Q$23)),
MAX(0,INT(($B754+ChapterTable!$S$26+VLOOKUP(SUBSTITUTE(C$1,"성장단계","")&amp;"보스단계오프셋",ChapterTable!$S:$T,2,0))/ChapterTable!$S$23)))</f>
        <v>4</v>
      </c>
      <c r="D754">
        <f>IF(OR($L754=TRUE,$A754=0,MOD($A754,ChapterTable!$S$20)&lt;&gt;0),
MAX(0,INT(($B754+ChapterTable!$Q$26+VLOOKUP(SUBSTITUTE(D$1,"성장단계","")&amp;"단계오프셋",ChapterTable!$S:$T,2,0))/ChapterTable!$Q$23)),
MAX(0,INT(($B754+ChapterTable!$S$26+VLOOKUP(SUBSTITUTE(D$1,"성장단계","")&amp;"보스단계오프셋",ChapterTable!$S:$T,2,0))/ChapterTable!$S$23)))</f>
        <v>4</v>
      </c>
      <c r="E754" s="1">
        <f ca="1">IF(AND($A754=0,$B754=1),
    VLOOKUP(1,ChapterTable!$1:$1048576,MATCH("최종"&amp;SUBSTITUTE(SUBSTITUTE(E$1,"standard",""),"|Float",""),ChapterTable!$1:$1,0),0)*ChapterTable!$Q$17,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VLOOKUP($A754-ChapterTable!$Q$11,ChapterTable!$1:$1048576,MATCH("최종"&amp;SUBSTITUTE(SUBSTITUTE(E$1,"standard",""),"|Float",""),ChapterTable!$1:$1,0),0)*ChapterTable!$Q$14
    ),
  OFFSET(E754,-$B754+IF($L754,1,0),0)*
    (VLOOKUP(SUBSTITUTE(SUBSTITUTE(E$1,"standard",""),"|Float","")&amp;"인게임누적곱배수",ChapterTable!$S:$T,2,0)^C754
    +VLOOKUP(SUBSTITUTE(SUBSTITUTE(E$1,"standard",""),"|Float","")&amp;"인게임누적합배수",ChapterTable!$S:$T,2,0)*C754)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VLOOKUP(1,ChapterTable!$1:$1048576,MATCH("최종"&amp;SUBSTITUTE(SUBSTITUTE(F$1,"standard",""),"|Float",""),ChapterTable!$1:$1,0),0)*ChapterTable!$Q$17,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VLOOKUP($A754-ChapterTable!$Q$11,ChapterTable!$1:$1048576,MATCH("최종"&amp;SUBSTITUTE(SUBSTITUTE(F$1,"standard",""),"|Float",""),ChapterTable!$1:$1,0),0)*ChapterTable!$Q$14
    ),
  OFFSET(F754,-$B754+IF($L754,1,0),0)*
    (VLOOKUP(SUBSTITUTE(SUBSTITUTE(F$1,"standard",""),"|Float","")&amp;"인게임누적곱배수",ChapterTable!$S:$T,2,0)^D754
    +VLOOKUP(SUBSTITUTE(SUBSTITUTE(F$1,"standard",""),"|Float","")&amp;"인게임누적합배수",ChapterTable!$S:$T,2,0)*D754)
  )
  )
  )
)</f>
        <v>78820.900268554688</v>
      </c>
      <c r="G754" t="s">
        <v>76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9.8000000000000007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IF(OR($L755=TRUE,$A755=0,MOD($A755,ChapterTable!$S$20)&lt;&gt;0),
MAX(0,INT(($B755+ChapterTable!$Q$26+VLOOKUP(SUBSTITUTE(C$1,"성장단계","")&amp;"단계오프셋",ChapterTable!$S:$T,2,0))/ChapterTable!$Q$23)),
MAX(0,INT(($B755+ChapterTable!$S$26+VLOOKUP(SUBSTITUTE(C$1,"성장단계","")&amp;"보스단계오프셋",ChapterTable!$S:$T,2,0))/ChapterTable!$S$23)))</f>
        <v>4</v>
      </c>
      <c r="D755">
        <f>IF(OR($L755=TRUE,$A755=0,MOD($A755,ChapterTable!$S$20)&lt;&gt;0),
MAX(0,INT(($B755+ChapterTable!$Q$26+VLOOKUP(SUBSTITUTE(D$1,"성장단계","")&amp;"단계오프셋",ChapterTable!$S:$T,2,0))/ChapterTable!$Q$23)),
MAX(0,INT(($B755+ChapterTable!$S$26+VLOOKUP(SUBSTITUTE(D$1,"성장단계","")&amp;"보스단계오프셋",ChapterTable!$S:$T,2,0))/ChapterTable!$S$23)))</f>
        <v>4</v>
      </c>
      <c r="E755" s="1">
        <f ca="1">IF(AND($A755=0,$B755=1),
    VLOOKUP(1,ChapterTable!$1:$1048576,MATCH("최종"&amp;SUBSTITUTE(SUBSTITUTE(E$1,"standard",""),"|Float",""),ChapterTable!$1:$1,0),0)*ChapterTable!$Q$17,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VLOOKUP($A755-ChapterTable!$Q$11,ChapterTable!$1:$1048576,MATCH("최종"&amp;SUBSTITUTE(SUBSTITUTE(E$1,"standard",""),"|Float",""),ChapterTable!$1:$1,0),0)*ChapterTable!$Q$14
    ),
  OFFSET(E755,-$B755+IF($L755,1,0),0)*
    (VLOOKUP(SUBSTITUTE(SUBSTITUTE(E$1,"standard",""),"|Float","")&amp;"인게임누적곱배수",ChapterTable!$S:$T,2,0)^C755
    +VLOOKUP(SUBSTITUTE(SUBSTITUTE(E$1,"standard",""),"|Float","")&amp;"인게임누적합배수",ChapterTable!$S:$T,2,0)*C755)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VLOOKUP(1,ChapterTable!$1:$1048576,MATCH("최종"&amp;SUBSTITUTE(SUBSTITUTE(F$1,"standard",""),"|Float",""),ChapterTable!$1:$1,0),0)*ChapterTable!$Q$17,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VLOOKUP($A755-ChapterTable!$Q$11,ChapterTable!$1:$1048576,MATCH("최종"&amp;SUBSTITUTE(SUBSTITUTE(F$1,"standard",""),"|Float",""),ChapterTable!$1:$1,0),0)*ChapterTable!$Q$14
    ),
  OFFSET(F755,-$B755+IF($L755,1,0),0)*
    (VLOOKUP(SUBSTITUTE(SUBSTITUTE(F$1,"standard",""),"|Float","")&amp;"인게임누적곱배수",ChapterTable!$S:$T,2,0)^D755
    +VLOOKUP(SUBSTITUTE(SUBSTITUTE(F$1,"standard",""),"|Float","")&amp;"인게임누적합배수",ChapterTable!$S:$T,2,0)*D755)
  )
  )
  )
)</f>
        <v>78820.900268554688</v>
      </c>
      <c r="G755" t="s">
        <v>76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9.8000000000000007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IF(OR($L756=TRUE,$A756=0,MOD($A756,ChapterTable!$S$20)&lt;&gt;0),
MAX(0,INT(($B756+ChapterTable!$Q$26+VLOOKUP(SUBSTITUTE(C$1,"성장단계","")&amp;"단계오프셋",ChapterTable!$S:$T,2,0))/ChapterTable!$Q$23)),
MAX(0,INT(($B756+ChapterTable!$S$26+VLOOKUP(SUBSTITUTE(C$1,"성장단계","")&amp;"보스단계오프셋",ChapterTable!$S:$T,2,0))/ChapterTable!$S$23)))</f>
        <v>4</v>
      </c>
      <c r="D756">
        <f>IF(OR($L756=TRUE,$A756=0,MOD($A756,ChapterTable!$S$20)&lt;&gt;0),
MAX(0,INT(($B756+ChapterTable!$Q$26+VLOOKUP(SUBSTITUTE(D$1,"성장단계","")&amp;"단계오프셋",ChapterTable!$S:$T,2,0))/ChapterTable!$Q$23)),
MAX(0,INT(($B756+ChapterTable!$S$26+VLOOKUP(SUBSTITUTE(D$1,"성장단계","")&amp;"보스단계오프셋",ChapterTable!$S:$T,2,0))/ChapterTable!$S$23)))</f>
        <v>4</v>
      </c>
      <c r="E756" s="1">
        <f ca="1">IF(AND($A756=0,$B756=1),
    VLOOKUP(1,ChapterTable!$1:$1048576,MATCH("최종"&amp;SUBSTITUTE(SUBSTITUTE(E$1,"standard",""),"|Float",""),ChapterTable!$1:$1,0),0)*ChapterTable!$Q$17,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VLOOKUP($A756-ChapterTable!$Q$11,ChapterTable!$1:$1048576,MATCH("최종"&amp;SUBSTITUTE(SUBSTITUTE(E$1,"standard",""),"|Float",""),ChapterTable!$1:$1,0),0)*ChapterTable!$Q$14
    ),
  OFFSET(E756,-$B756+IF($L756,1,0),0)*
    (VLOOKUP(SUBSTITUTE(SUBSTITUTE(E$1,"standard",""),"|Float","")&amp;"인게임누적곱배수",ChapterTable!$S:$T,2,0)^C756
    +VLOOKUP(SUBSTITUTE(SUBSTITUTE(E$1,"standard",""),"|Float","")&amp;"인게임누적합배수",ChapterTable!$S:$T,2,0)*C756)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VLOOKUP(1,ChapterTable!$1:$1048576,MATCH("최종"&amp;SUBSTITUTE(SUBSTITUTE(F$1,"standard",""),"|Float",""),ChapterTable!$1:$1,0),0)*ChapterTable!$Q$17,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VLOOKUP($A756-ChapterTable!$Q$11,ChapterTable!$1:$1048576,MATCH("최종"&amp;SUBSTITUTE(SUBSTITUTE(F$1,"standard",""),"|Float",""),ChapterTable!$1:$1,0),0)*ChapterTable!$Q$14
    ),
  OFFSET(F756,-$B756+IF($L756,1,0),0)*
    (VLOOKUP(SUBSTITUTE(SUBSTITUTE(F$1,"standard",""),"|Float","")&amp;"인게임누적곱배수",ChapterTable!$S:$T,2,0)^D756
    +VLOOKUP(SUBSTITUTE(SUBSTITUTE(F$1,"standard",""),"|Float","")&amp;"인게임누적합배수",ChapterTable!$S:$T,2,0)*D756)
  )
  )
  )
)</f>
        <v>78820.900268554688</v>
      </c>
      <c r="G756" t="s">
        <v>76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9.8000000000000007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IF(OR($L757=TRUE,$A757=0,MOD($A757,ChapterTable!$S$20)&lt;&gt;0),
MAX(0,INT(($B757+ChapterTable!$Q$26+VLOOKUP(SUBSTITUTE(C$1,"성장단계","")&amp;"단계오프셋",ChapterTable!$S:$T,2,0))/ChapterTable!$Q$23)),
MAX(0,INT(($B757+ChapterTable!$S$26+VLOOKUP(SUBSTITUTE(C$1,"성장단계","")&amp;"보스단계오프셋",ChapterTable!$S:$T,2,0))/ChapterTable!$S$23)))</f>
        <v>5</v>
      </c>
      <c r="D757">
        <f>IF(OR($L757=TRUE,$A757=0,MOD($A757,ChapterTable!$S$20)&lt;&gt;0),
MAX(0,INT(($B757+ChapterTable!$Q$26+VLOOKUP(SUBSTITUTE(D$1,"성장단계","")&amp;"단계오프셋",ChapterTable!$S:$T,2,0))/ChapterTable!$Q$23)),
MAX(0,INT(($B757+ChapterTable!$S$26+VLOOKUP(SUBSTITUTE(D$1,"성장단계","")&amp;"보스단계오프셋",ChapterTable!$S:$T,2,0))/ChapterTable!$S$23)))</f>
        <v>4</v>
      </c>
      <c r="E757" s="1">
        <f ca="1">IF(AND($A757=0,$B757=1),
    VLOOKUP(1,ChapterTable!$1:$1048576,MATCH("최종"&amp;SUBSTITUTE(SUBSTITUTE(E$1,"standard",""),"|Float",""),ChapterTable!$1:$1,0),0)*ChapterTable!$Q$17,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VLOOKUP($A757-ChapterTable!$Q$11,ChapterTable!$1:$1048576,MATCH("최종"&amp;SUBSTITUTE(SUBSTITUTE(E$1,"standard",""),"|Float",""),ChapterTable!$1:$1,0),0)*ChapterTable!$Q$14
    ),
  OFFSET(E757,-$B757+IF($L757,1,0),0)*
    (VLOOKUP(SUBSTITUTE(SUBSTITUTE(E$1,"standard",""),"|Float","")&amp;"인게임누적곱배수",ChapterTable!$S:$T,2,0)^C757
    +VLOOKUP(SUBSTITUTE(SUBSTITUTE(E$1,"standard",""),"|Float","")&amp;"인게임누적합배수",ChapterTable!$S:$T,2,0)*C757)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VLOOKUP(1,ChapterTable!$1:$1048576,MATCH("최종"&amp;SUBSTITUTE(SUBSTITUTE(F$1,"standard",""),"|Float",""),ChapterTable!$1:$1,0),0)*ChapterTable!$Q$17,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VLOOKUP($A757-ChapterTable!$Q$11,ChapterTable!$1:$1048576,MATCH("최종"&amp;SUBSTITUTE(SUBSTITUTE(F$1,"standard",""),"|Float",""),ChapterTable!$1:$1,0),0)*ChapterTable!$Q$14
    ),
  OFFSET(F757,-$B757+IF($L757,1,0),0)*
    (VLOOKUP(SUBSTITUTE(SUBSTITUTE(F$1,"standard",""),"|Float","")&amp;"인게임누적곱배수",ChapterTable!$S:$T,2,0)^D757
    +VLOOKUP(SUBSTITUTE(SUBSTITUTE(F$1,"standard",""),"|Float","")&amp;"인게임누적합배수",ChapterTable!$S:$T,2,0)*D757)
  )
  )
  )
)</f>
        <v>78820.900268554688</v>
      </c>
      <c r="G757" t="s">
        <v>76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9.8000000000000007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IF(OR($L758=TRUE,$A758=0,MOD($A758,ChapterTable!$S$20)&lt;&gt;0),
MAX(0,INT(($B758+ChapterTable!$Q$26+VLOOKUP(SUBSTITUTE(C$1,"성장단계","")&amp;"단계오프셋",ChapterTable!$S:$T,2,0))/ChapterTable!$Q$23)),
MAX(0,INT(($B758+ChapterTable!$S$26+VLOOKUP(SUBSTITUTE(C$1,"성장단계","")&amp;"보스단계오프셋",ChapterTable!$S:$T,2,0))/ChapterTable!$S$23)))</f>
        <v>5</v>
      </c>
      <c r="D758">
        <f>IF(OR($L758=TRUE,$A758=0,MOD($A758,ChapterTable!$S$20)&lt;&gt;0),
MAX(0,INT(($B758+ChapterTable!$Q$26+VLOOKUP(SUBSTITUTE(D$1,"성장단계","")&amp;"단계오프셋",ChapterTable!$S:$T,2,0))/ChapterTable!$Q$23)),
MAX(0,INT(($B758+ChapterTable!$S$26+VLOOKUP(SUBSTITUTE(D$1,"성장단계","")&amp;"보스단계오프셋",ChapterTable!$S:$T,2,0))/ChapterTable!$S$23)))</f>
        <v>4</v>
      </c>
      <c r="E758" s="1">
        <f ca="1">IF(AND($A758=0,$B758=1),
    VLOOKUP(1,ChapterTable!$1:$1048576,MATCH("최종"&amp;SUBSTITUTE(SUBSTITUTE(E$1,"standard",""),"|Float",""),ChapterTable!$1:$1,0),0)*ChapterTable!$Q$17,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VLOOKUP($A758-ChapterTable!$Q$11,ChapterTable!$1:$1048576,MATCH("최종"&amp;SUBSTITUTE(SUBSTITUTE(E$1,"standard",""),"|Float",""),ChapterTable!$1:$1,0),0)*ChapterTable!$Q$14
    ),
  OFFSET(E758,-$B758+IF($L758,1,0),0)*
    (VLOOKUP(SUBSTITUTE(SUBSTITUTE(E$1,"standard",""),"|Float","")&amp;"인게임누적곱배수",ChapterTable!$S:$T,2,0)^C758
    +VLOOKUP(SUBSTITUTE(SUBSTITUTE(E$1,"standard",""),"|Float","")&amp;"인게임누적합배수",ChapterTable!$S:$T,2,0)*C758)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VLOOKUP(1,ChapterTable!$1:$1048576,MATCH("최종"&amp;SUBSTITUTE(SUBSTITUTE(F$1,"standard",""),"|Float",""),ChapterTable!$1:$1,0),0)*ChapterTable!$Q$17,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VLOOKUP($A758-ChapterTable!$Q$11,ChapterTable!$1:$1048576,MATCH("최종"&amp;SUBSTITUTE(SUBSTITUTE(F$1,"standard",""),"|Float",""),ChapterTable!$1:$1,0),0)*ChapterTable!$Q$14
    ),
  OFFSET(F758,-$B758+IF($L758,1,0),0)*
    (VLOOKUP(SUBSTITUTE(SUBSTITUTE(F$1,"standard",""),"|Float","")&amp;"인게임누적곱배수",ChapterTable!$S:$T,2,0)^D758
    +VLOOKUP(SUBSTITUTE(SUBSTITUTE(F$1,"standard",""),"|Float","")&amp;"인게임누적합배수",ChapterTable!$S:$T,2,0)*D758)
  )
  )
  )
)</f>
        <v>78820.900268554688</v>
      </c>
      <c r="G758" t="s">
        <v>76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9.8000000000000007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IF(OR($L759=TRUE,$A759=0,MOD($A759,ChapterTable!$S$20)&lt;&gt;0),
MAX(0,INT(($B759+ChapterTable!$Q$26+VLOOKUP(SUBSTITUTE(C$1,"성장단계","")&amp;"단계오프셋",ChapterTable!$S:$T,2,0))/ChapterTable!$Q$23)),
MAX(0,INT(($B759+ChapterTable!$S$26+VLOOKUP(SUBSTITUTE(C$1,"성장단계","")&amp;"보스단계오프셋",ChapterTable!$S:$T,2,0))/ChapterTable!$S$23)))</f>
        <v>5</v>
      </c>
      <c r="D759">
        <f>IF(OR($L759=TRUE,$A759=0,MOD($A759,ChapterTable!$S$20)&lt;&gt;0),
MAX(0,INT(($B759+ChapterTable!$Q$26+VLOOKUP(SUBSTITUTE(D$1,"성장단계","")&amp;"단계오프셋",ChapterTable!$S:$T,2,0))/ChapterTable!$Q$23)),
MAX(0,INT(($B759+ChapterTable!$S$26+VLOOKUP(SUBSTITUTE(D$1,"성장단계","")&amp;"보스단계오프셋",ChapterTable!$S:$T,2,0))/ChapterTable!$S$23)))</f>
        <v>4</v>
      </c>
      <c r="E759" s="1">
        <f ca="1">IF(AND($A759=0,$B759=1),
    VLOOKUP(1,ChapterTable!$1:$1048576,MATCH("최종"&amp;SUBSTITUTE(SUBSTITUTE(E$1,"standard",""),"|Float",""),ChapterTable!$1:$1,0),0)*ChapterTable!$Q$17,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VLOOKUP($A759-ChapterTable!$Q$11,ChapterTable!$1:$1048576,MATCH("최종"&amp;SUBSTITUTE(SUBSTITUTE(E$1,"standard",""),"|Float",""),ChapterTable!$1:$1,0),0)*ChapterTable!$Q$14
    ),
  OFFSET(E759,-$B759+IF($L759,1,0),0)*
    (VLOOKUP(SUBSTITUTE(SUBSTITUTE(E$1,"standard",""),"|Float","")&amp;"인게임누적곱배수",ChapterTable!$S:$T,2,0)^C759
    +VLOOKUP(SUBSTITUTE(SUBSTITUTE(E$1,"standard",""),"|Float","")&amp;"인게임누적합배수",ChapterTable!$S:$T,2,0)*C759)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VLOOKUP(1,ChapterTable!$1:$1048576,MATCH("최종"&amp;SUBSTITUTE(SUBSTITUTE(F$1,"standard",""),"|Float",""),ChapterTable!$1:$1,0),0)*ChapterTable!$Q$17,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VLOOKUP($A759-ChapterTable!$Q$11,ChapterTable!$1:$1048576,MATCH("최종"&amp;SUBSTITUTE(SUBSTITUTE(F$1,"standard",""),"|Float",""),ChapterTable!$1:$1,0),0)*ChapterTable!$Q$14
    ),
  OFFSET(F759,-$B759+IF($L759,1,0),0)*
    (VLOOKUP(SUBSTITUTE(SUBSTITUTE(F$1,"standard",""),"|Float","")&amp;"인게임누적곱배수",ChapterTable!$S:$T,2,0)^D759
    +VLOOKUP(SUBSTITUTE(SUBSTITUTE(F$1,"standard",""),"|Float","")&amp;"인게임누적합배수",ChapterTable!$S:$T,2,0)*D759)
  )
  )
  )
)</f>
        <v>78820.900268554688</v>
      </c>
      <c r="G759" t="s">
        <v>76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9.8000000000000007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IF(OR($L760=TRUE,$A760=0,MOD($A760,ChapterTable!$S$20)&lt;&gt;0),
MAX(0,INT(($B760+ChapterTable!$Q$26+VLOOKUP(SUBSTITUTE(C$1,"성장단계","")&amp;"단계오프셋",ChapterTable!$S:$T,2,0))/ChapterTable!$Q$23)),
MAX(0,INT(($B760+ChapterTable!$S$26+VLOOKUP(SUBSTITUTE(C$1,"성장단계","")&amp;"보스단계오프셋",ChapterTable!$S:$T,2,0))/ChapterTable!$S$23)))</f>
        <v>5</v>
      </c>
      <c r="D760">
        <f>IF(OR($L760=TRUE,$A760=0,MOD($A760,ChapterTable!$S$20)&lt;&gt;0),
MAX(0,INT(($B760+ChapterTable!$Q$26+VLOOKUP(SUBSTITUTE(D$1,"성장단계","")&amp;"단계오프셋",ChapterTable!$S:$T,2,0))/ChapterTable!$Q$23)),
MAX(0,INT(($B760+ChapterTable!$S$26+VLOOKUP(SUBSTITUTE(D$1,"성장단계","")&amp;"보스단계오프셋",ChapterTable!$S:$T,2,0))/ChapterTable!$S$23)))</f>
        <v>4</v>
      </c>
      <c r="E760" s="1">
        <f ca="1">IF(AND($A760=0,$B760=1),
    VLOOKUP(1,ChapterTable!$1:$1048576,MATCH("최종"&amp;SUBSTITUTE(SUBSTITUTE(E$1,"standard",""),"|Float",""),ChapterTable!$1:$1,0),0)*ChapterTable!$Q$17,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VLOOKUP($A760-ChapterTable!$Q$11,ChapterTable!$1:$1048576,MATCH("최종"&amp;SUBSTITUTE(SUBSTITUTE(E$1,"standard",""),"|Float",""),ChapterTable!$1:$1,0),0)*ChapterTable!$Q$14
    ),
  OFFSET(E760,-$B760+IF($L760,1,0),0)*
    (VLOOKUP(SUBSTITUTE(SUBSTITUTE(E$1,"standard",""),"|Float","")&amp;"인게임누적곱배수",ChapterTable!$S:$T,2,0)^C760
    +VLOOKUP(SUBSTITUTE(SUBSTITUTE(E$1,"standard",""),"|Float","")&amp;"인게임누적합배수",ChapterTable!$S:$T,2,0)*C760)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VLOOKUP(1,ChapterTable!$1:$1048576,MATCH("최종"&amp;SUBSTITUTE(SUBSTITUTE(F$1,"standard",""),"|Float",""),ChapterTable!$1:$1,0),0)*ChapterTable!$Q$17,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VLOOKUP($A760-ChapterTable!$Q$11,ChapterTable!$1:$1048576,MATCH("최종"&amp;SUBSTITUTE(SUBSTITUTE(F$1,"standard",""),"|Float",""),ChapterTable!$1:$1,0),0)*ChapterTable!$Q$14
    ),
  OFFSET(F760,-$B760+IF($L760,1,0),0)*
    (VLOOKUP(SUBSTITUTE(SUBSTITUTE(F$1,"standard",""),"|Float","")&amp;"인게임누적곱배수",ChapterTable!$S:$T,2,0)^D760
    +VLOOKUP(SUBSTITUTE(SUBSTITUTE(F$1,"standard",""),"|Float","")&amp;"인게임누적합배수",ChapterTable!$S:$T,2,0)*D760)
  )
  )
  )
)</f>
        <v>78820.900268554688</v>
      </c>
      <c r="G760" t="s">
        <v>76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9.8000000000000007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IF(OR($L761=TRUE,$A761=0,MOD($A761,ChapterTable!$S$20)&lt;&gt;0),
MAX(0,INT(($B761+ChapterTable!$Q$26+VLOOKUP(SUBSTITUTE(C$1,"성장단계","")&amp;"단계오프셋",ChapterTable!$S:$T,2,0))/ChapterTable!$Q$23)),
MAX(0,INT(($B761+ChapterTable!$S$26+VLOOKUP(SUBSTITUTE(C$1,"성장단계","")&amp;"보스단계오프셋",ChapterTable!$S:$T,2,0))/ChapterTable!$S$23)))</f>
        <v>5</v>
      </c>
      <c r="D761">
        <f>IF(OR($L761=TRUE,$A761=0,MOD($A761,ChapterTable!$S$20)&lt;&gt;0),
MAX(0,INT(($B761+ChapterTable!$Q$26+VLOOKUP(SUBSTITUTE(D$1,"성장단계","")&amp;"단계오프셋",ChapterTable!$S:$T,2,0))/ChapterTable!$Q$23)),
MAX(0,INT(($B761+ChapterTable!$S$26+VLOOKUP(SUBSTITUTE(D$1,"성장단계","")&amp;"보스단계오프셋",ChapterTable!$S:$T,2,0))/ChapterTable!$S$23)))</f>
        <v>4</v>
      </c>
      <c r="E761" s="1">
        <f ca="1">IF(AND($A761=0,$B761=1),
    VLOOKUP(1,ChapterTable!$1:$1048576,MATCH("최종"&amp;SUBSTITUTE(SUBSTITUTE(E$1,"standard",""),"|Float",""),ChapterTable!$1:$1,0),0)*ChapterTable!$Q$17,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VLOOKUP($A761-ChapterTable!$Q$11,ChapterTable!$1:$1048576,MATCH("최종"&amp;SUBSTITUTE(SUBSTITUTE(E$1,"standard",""),"|Float",""),ChapterTable!$1:$1,0),0)*ChapterTable!$Q$14
    ),
  OFFSET(E761,-$B761+IF($L761,1,0),0)*
    (VLOOKUP(SUBSTITUTE(SUBSTITUTE(E$1,"standard",""),"|Float","")&amp;"인게임누적곱배수",ChapterTable!$S:$T,2,0)^C761
    +VLOOKUP(SUBSTITUTE(SUBSTITUTE(E$1,"standard",""),"|Float","")&amp;"인게임누적합배수",ChapterTable!$S:$T,2,0)*C761)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VLOOKUP(1,ChapterTable!$1:$1048576,MATCH("최종"&amp;SUBSTITUTE(SUBSTITUTE(F$1,"standard",""),"|Float",""),ChapterTable!$1:$1,0),0)*ChapterTable!$Q$17,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VLOOKUP($A761-ChapterTable!$Q$11,ChapterTable!$1:$1048576,MATCH("최종"&amp;SUBSTITUTE(SUBSTITUTE(F$1,"standard",""),"|Float",""),ChapterTable!$1:$1,0),0)*ChapterTable!$Q$14
    ),
  OFFSET(F761,-$B761+IF($L761,1,0),0)*
    (VLOOKUP(SUBSTITUTE(SUBSTITUTE(F$1,"standard",""),"|Float","")&amp;"인게임누적곱배수",ChapterTable!$S:$T,2,0)^D761
    +VLOOKUP(SUBSTITUTE(SUBSTITUTE(F$1,"standard",""),"|Float","")&amp;"인게임누적합배수",ChapterTable!$S:$T,2,0)*D761)
  )
  )
  )
)</f>
        <v>78820.900268554688</v>
      </c>
      <c r="G761" t="s">
        <v>76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9.8000000000000007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IF(OR($L762=TRUE,$A762=0,MOD($A762,ChapterTable!$S$20)&lt;&gt;0),
MAX(0,INT(($B762+ChapterTable!$Q$26+VLOOKUP(SUBSTITUTE(C$1,"성장단계","")&amp;"단계오프셋",ChapterTable!$S:$T,2,0))/ChapterTable!$Q$23)),
MAX(0,INT(($B762+ChapterTable!$S$26+VLOOKUP(SUBSTITUTE(C$1,"성장단계","")&amp;"보스단계오프셋",ChapterTable!$S:$T,2,0))/ChapterTable!$S$23)))</f>
        <v>0</v>
      </c>
      <c r="D762">
        <f>IF(OR($L762=TRUE,$A762=0,MOD($A762,ChapterTable!$S$20)&lt;&gt;0),
MAX(0,INT(($B762+ChapterTable!$Q$26+VLOOKUP(SUBSTITUTE(D$1,"성장단계","")&amp;"단계오프셋",ChapterTable!$S:$T,2,0))/ChapterTable!$Q$23)),
MAX(0,INT(($B762+ChapterTable!$S$26+VLOOKUP(SUBSTITUTE(D$1,"성장단계","")&amp;"보스단계오프셋",ChapterTable!$S:$T,2,0))/ChapterTable!$S$23)))</f>
        <v>0</v>
      </c>
      <c r="E762" s="1">
        <f ca="1">IF(AND($A762=0,$B762=1),
    VLOOKUP(1,ChapterTable!$1:$1048576,MATCH("최종"&amp;SUBSTITUTE(SUBSTITUTE(E$1,"standard",""),"|Float",""),ChapterTable!$1:$1,0),0)*ChapterTable!$Q$17,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VLOOKUP($A762-ChapterTable!$Q$11,ChapterTable!$1:$1048576,MATCH("최종"&amp;SUBSTITUTE(SUBSTITUTE(E$1,"standard",""),"|Float",""),ChapterTable!$1:$1,0),0)*ChapterTable!$Q$14
    ),
  OFFSET(E762,-$B762+IF($L762,1,0),0)*
    (VLOOKUP(SUBSTITUTE(SUBSTITUTE(E$1,"standard",""),"|Float","")&amp;"인게임누적곱배수",ChapterTable!$S:$T,2,0)^C762
    +VLOOKUP(SUBSTITUTE(SUBSTITUTE(E$1,"standard",""),"|Float","")&amp;"인게임누적합배수",ChapterTable!$S:$T,2,0)*C762)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VLOOKUP(1,ChapterTable!$1:$1048576,MATCH("최종"&amp;SUBSTITUTE(SUBSTITUTE(F$1,"standard",""),"|Float",""),ChapterTable!$1:$1,0),0)*ChapterTable!$Q$17,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VLOOKUP($A762-ChapterTable!$Q$11,ChapterTable!$1:$1048576,MATCH("최종"&amp;SUBSTITUTE(SUBSTITUTE(F$1,"standard",""),"|Float",""),ChapterTable!$1:$1,0),0)*ChapterTable!$Q$14
    ),
  OFFSET(F762,-$B762+IF($L762,1,0),0)*
    (VLOOKUP(SUBSTITUTE(SUBSTITUTE(F$1,"standard",""),"|Float","")&amp;"인게임누적곱배수",ChapterTable!$S:$T,2,0)^D762
    +VLOOKUP(SUBSTITUTE(SUBSTITUTE(F$1,"standard",""),"|Float","")&amp;"인게임누적합배수",ChapterTable!$S:$T,2,0)*D762)
  )
  )
  )
)</f>
        <v>65684.083557128906</v>
      </c>
      <c r="G762" t="s">
        <v>76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9.8000000000000007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IF(OR($L763=TRUE,$A763=0,MOD($A763,ChapterTable!$S$20)&lt;&gt;0),
MAX(0,INT(($B763+ChapterTable!$Q$26+VLOOKUP(SUBSTITUTE(C$1,"성장단계","")&amp;"단계오프셋",ChapterTable!$S:$T,2,0))/ChapterTable!$Q$23)),
MAX(0,INT(($B763+ChapterTable!$S$26+VLOOKUP(SUBSTITUTE(C$1,"성장단계","")&amp;"보스단계오프셋",ChapterTable!$S:$T,2,0))/ChapterTable!$S$23)))</f>
        <v>0</v>
      </c>
      <c r="D763">
        <f>IF(OR($L763=TRUE,$A763=0,MOD($A763,ChapterTable!$S$20)&lt;&gt;0),
MAX(0,INT(($B763+ChapterTable!$Q$26+VLOOKUP(SUBSTITUTE(D$1,"성장단계","")&amp;"단계오프셋",ChapterTable!$S:$T,2,0))/ChapterTable!$Q$23)),
MAX(0,INT(($B763+ChapterTable!$S$26+VLOOKUP(SUBSTITUTE(D$1,"성장단계","")&amp;"보스단계오프셋",ChapterTable!$S:$T,2,0))/ChapterTable!$S$23)))</f>
        <v>0</v>
      </c>
      <c r="E763" s="1">
        <f ca="1">IF(AND($A763=0,$B763=1),
    VLOOKUP(1,ChapterTable!$1:$1048576,MATCH("최종"&amp;SUBSTITUTE(SUBSTITUTE(E$1,"standard",""),"|Float",""),ChapterTable!$1:$1,0),0)*ChapterTable!$Q$17,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VLOOKUP($A763-ChapterTable!$Q$11,ChapterTable!$1:$1048576,MATCH("최종"&amp;SUBSTITUTE(SUBSTITUTE(E$1,"standard",""),"|Float",""),ChapterTable!$1:$1,0),0)*ChapterTable!$Q$14
    ),
  OFFSET(E763,-$B763+IF($L763,1,0),0)*
    (VLOOKUP(SUBSTITUTE(SUBSTITUTE(E$1,"standard",""),"|Float","")&amp;"인게임누적곱배수",ChapterTable!$S:$T,2,0)^C763
    +VLOOKUP(SUBSTITUTE(SUBSTITUTE(E$1,"standard",""),"|Float","")&amp;"인게임누적합배수",ChapterTable!$S:$T,2,0)*C763)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VLOOKUP(1,ChapterTable!$1:$1048576,MATCH("최종"&amp;SUBSTITUTE(SUBSTITUTE(F$1,"standard",""),"|Float",""),ChapterTable!$1:$1,0),0)*ChapterTable!$Q$17,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VLOOKUP($A763-ChapterTable!$Q$11,ChapterTable!$1:$1048576,MATCH("최종"&amp;SUBSTITUTE(SUBSTITUTE(F$1,"standard",""),"|Float",""),ChapterTable!$1:$1,0),0)*ChapterTable!$Q$14
    ),
  OFFSET(F763,-$B763+IF($L763,1,0),0)*
    (VLOOKUP(SUBSTITUTE(SUBSTITUTE(F$1,"standard",""),"|Float","")&amp;"인게임누적곱배수",ChapterTable!$S:$T,2,0)^D763
    +VLOOKUP(SUBSTITUTE(SUBSTITUTE(F$1,"standard",""),"|Float","")&amp;"인게임누적합배수",ChapterTable!$S:$T,2,0)*D763)
  )
  )
  )
)</f>
        <v>65684.083557128906</v>
      </c>
      <c r="G763" t="s">
        <v>76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9.8000000000000007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IF(OR($L764=TRUE,$A764=0,MOD($A764,ChapterTable!$S$20)&lt;&gt;0),
MAX(0,INT(($B764+ChapterTable!$Q$26+VLOOKUP(SUBSTITUTE(C$1,"성장단계","")&amp;"단계오프셋",ChapterTable!$S:$T,2,0))/ChapterTable!$Q$23)),
MAX(0,INT(($B764+ChapterTable!$S$26+VLOOKUP(SUBSTITUTE(C$1,"성장단계","")&amp;"보스단계오프셋",ChapterTable!$S:$T,2,0))/ChapterTable!$S$23)))</f>
        <v>0</v>
      </c>
      <c r="D764">
        <f>IF(OR($L764=TRUE,$A764=0,MOD($A764,ChapterTable!$S$20)&lt;&gt;0),
MAX(0,INT(($B764+ChapterTable!$Q$26+VLOOKUP(SUBSTITUTE(D$1,"성장단계","")&amp;"단계오프셋",ChapterTable!$S:$T,2,0))/ChapterTable!$Q$23)),
MAX(0,INT(($B764+ChapterTable!$S$26+VLOOKUP(SUBSTITUTE(D$1,"성장단계","")&amp;"보스단계오프셋",ChapterTable!$S:$T,2,0))/ChapterTable!$S$23)))</f>
        <v>0</v>
      </c>
      <c r="E764" s="1">
        <f ca="1">IF(AND($A764=0,$B764=1),
    VLOOKUP(1,ChapterTable!$1:$1048576,MATCH("최종"&amp;SUBSTITUTE(SUBSTITUTE(E$1,"standard",""),"|Float",""),ChapterTable!$1:$1,0),0)*ChapterTable!$Q$17,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VLOOKUP($A764-ChapterTable!$Q$11,ChapterTable!$1:$1048576,MATCH("최종"&amp;SUBSTITUTE(SUBSTITUTE(E$1,"standard",""),"|Float",""),ChapterTable!$1:$1,0),0)*ChapterTable!$Q$14
    ),
  OFFSET(E764,-$B764+IF($L764,1,0),0)*
    (VLOOKUP(SUBSTITUTE(SUBSTITUTE(E$1,"standard",""),"|Float","")&amp;"인게임누적곱배수",ChapterTable!$S:$T,2,0)^C764
    +VLOOKUP(SUBSTITUTE(SUBSTITUTE(E$1,"standard",""),"|Float","")&amp;"인게임누적합배수",ChapterTable!$S:$T,2,0)*C764)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VLOOKUP(1,ChapterTable!$1:$1048576,MATCH("최종"&amp;SUBSTITUTE(SUBSTITUTE(F$1,"standard",""),"|Float",""),ChapterTable!$1:$1,0),0)*ChapterTable!$Q$17,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VLOOKUP($A764-ChapterTable!$Q$11,ChapterTable!$1:$1048576,MATCH("최종"&amp;SUBSTITUTE(SUBSTITUTE(F$1,"standard",""),"|Float",""),ChapterTable!$1:$1,0),0)*ChapterTable!$Q$14
    ),
  OFFSET(F764,-$B764+IF($L764,1,0),0)*
    (VLOOKUP(SUBSTITUTE(SUBSTITUTE(F$1,"standard",""),"|Float","")&amp;"인게임누적곱배수",ChapterTable!$S:$T,2,0)^D764
    +VLOOKUP(SUBSTITUTE(SUBSTITUTE(F$1,"standard",""),"|Float","")&amp;"인게임누적합배수",ChapterTable!$S:$T,2,0)*D764)
  )
  )
  )
)</f>
        <v>65684.083557128906</v>
      </c>
      <c r="G764" t="s">
        <v>76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9.8000000000000007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IF(OR($L765=TRUE,$A765=0,MOD($A765,ChapterTable!$S$20)&lt;&gt;0),
MAX(0,INT(($B765+ChapterTable!$Q$26+VLOOKUP(SUBSTITUTE(C$1,"성장단계","")&amp;"단계오프셋",ChapterTable!$S:$T,2,0))/ChapterTable!$Q$23)),
MAX(0,INT(($B765+ChapterTable!$S$26+VLOOKUP(SUBSTITUTE(C$1,"성장단계","")&amp;"보스단계오프셋",ChapterTable!$S:$T,2,0))/ChapterTable!$S$23)))</f>
        <v>0</v>
      </c>
      <c r="D765">
        <f>IF(OR($L765=TRUE,$A765=0,MOD($A765,ChapterTable!$S$20)&lt;&gt;0),
MAX(0,INT(($B765+ChapterTable!$Q$26+VLOOKUP(SUBSTITUTE(D$1,"성장단계","")&amp;"단계오프셋",ChapterTable!$S:$T,2,0))/ChapterTable!$Q$23)),
MAX(0,INT(($B765+ChapterTable!$S$26+VLOOKUP(SUBSTITUTE(D$1,"성장단계","")&amp;"보스단계오프셋",ChapterTable!$S:$T,2,0))/ChapterTable!$S$23)))</f>
        <v>0</v>
      </c>
      <c r="E765" s="1">
        <f ca="1">IF(AND($A765=0,$B765=1),
    VLOOKUP(1,ChapterTable!$1:$1048576,MATCH("최종"&amp;SUBSTITUTE(SUBSTITUTE(E$1,"standard",""),"|Float",""),ChapterTable!$1:$1,0),0)*ChapterTable!$Q$17,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VLOOKUP($A765-ChapterTable!$Q$11,ChapterTable!$1:$1048576,MATCH("최종"&amp;SUBSTITUTE(SUBSTITUTE(E$1,"standard",""),"|Float",""),ChapterTable!$1:$1,0),0)*ChapterTable!$Q$14
    ),
  OFFSET(E765,-$B765+IF($L765,1,0),0)*
    (VLOOKUP(SUBSTITUTE(SUBSTITUTE(E$1,"standard",""),"|Float","")&amp;"인게임누적곱배수",ChapterTable!$S:$T,2,0)^C765
    +VLOOKUP(SUBSTITUTE(SUBSTITUTE(E$1,"standard",""),"|Float","")&amp;"인게임누적합배수",ChapterTable!$S:$T,2,0)*C765)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VLOOKUP(1,ChapterTable!$1:$1048576,MATCH("최종"&amp;SUBSTITUTE(SUBSTITUTE(F$1,"standard",""),"|Float",""),ChapterTable!$1:$1,0),0)*ChapterTable!$Q$17,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VLOOKUP($A765-ChapterTable!$Q$11,ChapterTable!$1:$1048576,MATCH("최종"&amp;SUBSTITUTE(SUBSTITUTE(F$1,"standard",""),"|Float",""),ChapterTable!$1:$1,0),0)*ChapterTable!$Q$14
    ),
  OFFSET(F765,-$B765+IF($L765,1,0),0)*
    (VLOOKUP(SUBSTITUTE(SUBSTITUTE(F$1,"standard",""),"|Float","")&amp;"인게임누적곱배수",ChapterTable!$S:$T,2,0)^D765
    +VLOOKUP(SUBSTITUTE(SUBSTITUTE(F$1,"standard",""),"|Float","")&amp;"인게임누적합배수",ChapterTable!$S:$T,2,0)*D765)
  )
  )
  )
)</f>
        <v>65684.083557128906</v>
      </c>
      <c r="G765" t="s">
        <v>76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9.8000000000000007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IF(OR($L766=TRUE,$A766=0,MOD($A766,ChapterTable!$S$20)&lt;&gt;0),
MAX(0,INT(($B766+ChapterTable!$Q$26+VLOOKUP(SUBSTITUTE(C$1,"성장단계","")&amp;"단계오프셋",ChapterTable!$S:$T,2,0))/ChapterTable!$Q$23)),
MAX(0,INT(($B766+ChapterTable!$S$26+VLOOKUP(SUBSTITUTE(C$1,"성장단계","")&amp;"보스단계오프셋",ChapterTable!$S:$T,2,0))/ChapterTable!$S$23)))</f>
        <v>0</v>
      </c>
      <c r="D766">
        <f>IF(OR($L766=TRUE,$A766=0,MOD($A766,ChapterTable!$S$20)&lt;&gt;0),
MAX(0,INT(($B766+ChapterTable!$Q$26+VLOOKUP(SUBSTITUTE(D$1,"성장단계","")&amp;"단계오프셋",ChapterTable!$S:$T,2,0))/ChapterTable!$Q$23)),
MAX(0,INT(($B766+ChapterTable!$S$26+VLOOKUP(SUBSTITUTE(D$1,"성장단계","")&amp;"보스단계오프셋",ChapterTable!$S:$T,2,0))/ChapterTable!$S$23)))</f>
        <v>0</v>
      </c>
      <c r="E766" s="1">
        <f ca="1">IF(AND($A766=0,$B766=1),
    VLOOKUP(1,ChapterTable!$1:$1048576,MATCH("최종"&amp;SUBSTITUTE(SUBSTITUTE(E$1,"standard",""),"|Float",""),ChapterTable!$1:$1,0),0)*ChapterTable!$Q$17,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VLOOKUP($A766-ChapterTable!$Q$11,ChapterTable!$1:$1048576,MATCH("최종"&amp;SUBSTITUTE(SUBSTITUTE(E$1,"standard",""),"|Float",""),ChapterTable!$1:$1,0),0)*ChapterTable!$Q$14
    ),
  OFFSET(E766,-$B766+IF($L766,1,0),0)*
    (VLOOKUP(SUBSTITUTE(SUBSTITUTE(E$1,"standard",""),"|Float","")&amp;"인게임누적곱배수",ChapterTable!$S:$T,2,0)^C766
    +VLOOKUP(SUBSTITUTE(SUBSTITUTE(E$1,"standard",""),"|Float","")&amp;"인게임누적합배수",ChapterTable!$S:$T,2,0)*C766)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VLOOKUP(1,ChapterTable!$1:$1048576,MATCH("최종"&amp;SUBSTITUTE(SUBSTITUTE(F$1,"standard",""),"|Float",""),ChapterTable!$1:$1,0),0)*ChapterTable!$Q$17,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VLOOKUP($A766-ChapterTable!$Q$11,ChapterTable!$1:$1048576,MATCH("최종"&amp;SUBSTITUTE(SUBSTITUTE(F$1,"standard",""),"|Float",""),ChapterTable!$1:$1,0),0)*ChapterTable!$Q$14
    ),
  OFFSET(F766,-$B766+IF($L766,1,0),0)*
    (VLOOKUP(SUBSTITUTE(SUBSTITUTE(F$1,"standard",""),"|Float","")&amp;"인게임누적곱배수",ChapterTable!$S:$T,2,0)^D766
    +VLOOKUP(SUBSTITUTE(SUBSTITUTE(F$1,"standard",""),"|Float","")&amp;"인게임누적합배수",ChapterTable!$S:$T,2,0)*D766)
  )
  )
  )
)</f>
        <v>65684.083557128906</v>
      </c>
      <c r="G766" t="s">
        <v>76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9.8000000000000007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IF(OR($L767=TRUE,$A767=0,MOD($A767,ChapterTable!$S$20)&lt;&gt;0),
MAX(0,INT(($B767+ChapterTable!$Q$26+VLOOKUP(SUBSTITUTE(C$1,"성장단계","")&amp;"단계오프셋",ChapterTable!$S:$T,2,0))/ChapterTable!$Q$23)),
MAX(0,INT(($B767+ChapterTable!$S$26+VLOOKUP(SUBSTITUTE(C$1,"성장단계","")&amp;"보스단계오프셋",ChapterTable!$S:$T,2,0))/ChapterTable!$S$23)))</f>
        <v>0</v>
      </c>
      <c r="D767">
        <f>IF(OR($L767=TRUE,$A767=0,MOD($A767,ChapterTable!$S$20)&lt;&gt;0),
MAX(0,INT(($B767+ChapterTable!$Q$26+VLOOKUP(SUBSTITUTE(D$1,"성장단계","")&amp;"단계오프셋",ChapterTable!$S:$T,2,0))/ChapterTable!$Q$23)),
MAX(0,INT(($B767+ChapterTable!$S$26+VLOOKUP(SUBSTITUTE(D$1,"성장단계","")&amp;"보스단계오프셋",ChapterTable!$S:$T,2,0))/ChapterTable!$S$23)))</f>
        <v>0</v>
      </c>
      <c r="E767" s="1">
        <f ca="1">IF(AND($A767=0,$B767=1),
    VLOOKUP(1,ChapterTable!$1:$1048576,MATCH("최종"&amp;SUBSTITUTE(SUBSTITUTE(E$1,"standard",""),"|Float",""),ChapterTable!$1:$1,0),0)*ChapterTable!$Q$17,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VLOOKUP($A767-ChapterTable!$Q$11,ChapterTable!$1:$1048576,MATCH("최종"&amp;SUBSTITUTE(SUBSTITUTE(E$1,"standard",""),"|Float",""),ChapterTable!$1:$1,0),0)*ChapterTable!$Q$14
    ),
  OFFSET(E767,-$B767+IF($L767,1,0),0)*
    (VLOOKUP(SUBSTITUTE(SUBSTITUTE(E$1,"standard",""),"|Float","")&amp;"인게임누적곱배수",ChapterTable!$S:$T,2,0)^C767
    +VLOOKUP(SUBSTITUTE(SUBSTITUTE(E$1,"standard",""),"|Float","")&amp;"인게임누적합배수",ChapterTable!$S:$T,2,0)*C767)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VLOOKUP(1,ChapterTable!$1:$1048576,MATCH("최종"&amp;SUBSTITUTE(SUBSTITUTE(F$1,"standard",""),"|Float",""),ChapterTable!$1:$1,0),0)*ChapterTable!$Q$17,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VLOOKUP($A767-ChapterTable!$Q$11,ChapterTable!$1:$1048576,MATCH("최종"&amp;SUBSTITUTE(SUBSTITUTE(F$1,"standard",""),"|Float",""),ChapterTable!$1:$1,0),0)*ChapterTable!$Q$14
    ),
  OFFSET(F767,-$B767+IF($L767,1,0),0)*
    (VLOOKUP(SUBSTITUTE(SUBSTITUTE(F$1,"standard",""),"|Float","")&amp;"인게임누적곱배수",ChapterTable!$S:$T,2,0)^D767
    +VLOOKUP(SUBSTITUTE(SUBSTITUTE(F$1,"standard",""),"|Float","")&amp;"인게임누적합배수",ChapterTable!$S:$T,2,0)*D767)
  )
  )
  )
)</f>
        <v>65684.083557128906</v>
      </c>
      <c r="G767" t="s">
        <v>76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9.8000000000000007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IF(OR($L768=TRUE,$A768=0,MOD($A768,ChapterTable!$S$20)&lt;&gt;0),
MAX(0,INT(($B768+ChapterTable!$Q$26+VLOOKUP(SUBSTITUTE(C$1,"성장단계","")&amp;"단계오프셋",ChapterTable!$S:$T,2,0))/ChapterTable!$Q$23)),
MAX(0,INT(($B768+ChapterTable!$S$26+VLOOKUP(SUBSTITUTE(C$1,"성장단계","")&amp;"보스단계오프셋",ChapterTable!$S:$T,2,0))/ChapterTable!$S$23)))</f>
        <v>1</v>
      </c>
      <c r="D768">
        <f>IF(OR($L768=TRUE,$A768=0,MOD($A768,ChapterTable!$S$20)&lt;&gt;0),
MAX(0,INT(($B768+ChapterTable!$Q$26+VLOOKUP(SUBSTITUTE(D$1,"성장단계","")&amp;"단계오프셋",ChapterTable!$S:$T,2,0))/ChapterTable!$Q$23)),
MAX(0,INT(($B768+ChapterTable!$S$26+VLOOKUP(SUBSTITUTE(D$1,"성장단계","")&amp;"보스단계오프셋",ChapterTable!$S:$T,2,0))/ChapterTable!$S$23)))</f>
        <v>0</v>
      </c>
      <c r="E768" s="1">
        <f ca="1">IF(AND($A768=0,$B768=1),
    VLOOKUP(1,ChapterTable!$1:$1048576,MATCH("최종"&amp;SUBSTITUTE(SUBSTITUTE(E$1,"standard",""),"|Float",""),ChapterTable!$1:$1,0),0)*ChapterTable!$Q$17,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VLOOKUP($A768-ChapterTable!$Q$11,ChapterTable!$1:$1048576,MATCH("최종"&amp;SUBSTITUTE(SUBSTITUTE(E$1,"standard",""),"|Float",""),ChapterTable!$1:$1,0),0)*ChapterTable!$Q$14
    ),
  OFFSET(E768,-$B768+IF($L768,1,0),0)*
    (VLOOKUP(SUBSTITUTE(SUBSTITUTE(E$1,"standard",""),"|Float","")&amp;"인게임누적곱배수",ChapterTable!$S:$T,2,0)^C768
    +VLOOKUP(SUBSTITUTE(SUBSTITUTE(E$1,"standard",""),"|Float","")&amp;"인게임누적합배수",ChapterTable!$S:$T,2,0)*C768)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VLOOKUP(1,ChapterTable!$1:$1048576,MATCH("최종"&amp;SUBSTITUTE(SUBSTITUTE(F$1,"standard",""),"|Float",""),ChapterTable!$1:$1,0),0)*ChapterTable!$Q$17,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VLOOKUP($A768-ChapterTable!$Q$11,ChapterTable!$1:$1048576,MATCH("최종"&amp;SUBSTITUTE(SUBSTITUTE(F$1,"standard",""),"|Float",""),ChapterTable!$1:$1,0),0)*ChapterTable!$Q$14
    ),
  OFFSET(F768,-$B768+IF($L768,1,0),0)*
    (VLOOKUP(SUBSTITUTE(SUBSTITUTE(F$1,"standard",""),"|Float","")&amp;"인게임누적곱배수",ChapterTable!$S:$T,2,0)^D768
    +VLOOKUP(SUBSTITUTE(SUBSTITUTE(F$1,"standard",""),"|Float","")&amp;"인게임누적합배수",ChapterTable!$S:$T,2,0)*D768)
  )
  )
  )
)</f>
        <v>65684.083557128906</v>
      </c>
      <c r="G768" t="s">
        <v>76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9.8000000000000007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IF(OR($L769=TRUE,$A769=0,MOD($A769,ChapterTable!$S$20)&lt;&gt;0),
MAX(0,INT(($B769+ChapterTable!$Q$26+VLOOKUP(SUBSTITUTE(C$1,"성장단계","")&amp;"단계오프셋",ChapterTable!$S:$T,2,0))/ChapterTable!$Q$23)),
MAX(0,INT(($B769+ChapterTable!$S$26+VLOOKUP(SUBSTITUTE(C$1,"성장단계","")&amp;"보스단계오프셋",ChapterTable!$S:$T,2,0))/ChapterTable!$S$23)))</f>
        <v>1</v>
      </c>
      <c r="D769">
        <f>IF(OR($L769=TRUE,$A769=0,MOD($A769,ChapterTable!$S$20)&lt;&gt;0),
MAX(0,INT(($B769+ChapterTable!$Q$26+VLOOKUP(SUBSTITUTE(D$1,"성장단계","")&amp;"단계오프셋",ChapterTable!$S:$T,2,0))/ChapterTable!$Q$23)),
MAX(0,INT(($B769+ChapterTable!$S$26+VLOOKUP(SUBSTITUTE(D$1,"성장단계","")&amp;"보스단계오프셋",ChapterTable!$S:$T,2,0))/ChapterTable!$S$23)))</f>
        <v>0</v>
      </c>
      <c r="E769" s="1">
        <f ca="1">IF(AND($A769=0,$B769=1),
    VLOOKUP(1,ChapterTable!$1:$1048576,MATCH("최종"&amp;SUBSTITUTE(SUBSTITUTE(E$1,"standard",""),"|Float",""),ChapterTable!$1:$1,0),0)*ChapterTable!$Q$17,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VLOOKUP($A769-ChapterTable!$Q$11,ChapterTable!$1:$1048576,MATCH("최종"&amp;SUBSTITUTE(SUBSTITUTE(E$1,"standard",""),"|Float",""),ChapterTable!$1:$1,0),0)*ChapterTable!$Q$14
    ),
  OFFSET(E769,-$B769+IF($L769,1,0),0)*
    (VLOOKUP(SUBSTITUTE(SUBSTITUTE(E$1,"standard",""),"|Float","")&amp;"인게임누적곱배수",ChapterTable!$S:$T,2,0)^C769
    +VLOOKUP(SUBSTITUTE(SUBSTITUTE(E$1,"standard",""),"|Float","")&amp;"인게임누적합배수",ChapterTable!$S:$T,2,0)*C769)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VLOOKUP(1,ChapterTable!$1:$1048576,MATCH("최종"&amp;SUBSTITUTE(SUBSTITUTE(F$1,"standard",""),"|Float",""),ChapterTable!$1:$1,0),0)*ChapterTable!$Q$17,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VLOOKUP($A769-ChapterTable!$Q$11,ChapterTable!$1:$1048576,MATCH("최종"&amp;SUBSTITUTE(SUBSTITUTE(F$1,"standard",""),"|Float",""),ChapterTable!$1:$1,0),0)*ChapterTable!$Q$14
    ),
  OFFSET(F769,-$B769+IF($L769,1,0),0)*
    (VLOOKUP(SUBSTITUTE(SUBSTITUTE(F$1,"standard",""),"|Float","")&amp;"인게임누적곱배수",ChapterTable!$S:$T,2,0)^D769
    +VLOOKUP(SUBSTITUTE(SUBSTITUTE(F$1,"standard",""),"|Float","")&amp;"인게임누적합배수",ChapterTable!$S:$T,2,0)*D769)
  )
  )
  )
)</f>
        <v>65684.083557128906</v>
      </c>
      <c r="G769" t="s">
        <v>76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9.8000000000000007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IF(OR($L770=TRUE,$A770=0,MOD($A770,ChapterTable!$S$20)&lt;&gt;0),
MAX(0,INT(($B770+ChapterTable!$Q$26+VLOOKUP(SUBSTITUTE(C$1,"성장단계","")&amp;"단계오프셋",ChapterTable!$S:$T,2,0))/ChapterTable!$Q$23)),
MAX(0,INT(($B770+ChapterTable!$S$26+VLOOKUP(SUBSTITUTE(C$1,"성장단계","")&amp;"보스단계오프셋",ChapterTable!$S:$T,2,0))/ChapterTable!$S$23)))</f>
        <v>1</v>
      </c>
      <c r="D770">
        <f>IF(OR($L770=TRUE,$A770=0,MOD($A770,ChapterTable!$S$20)&lt;&gt;0),
MAX(0,INT(($B770+ChapterTable!$Q$26+VLOOKUP(SUBSTITUTE(D$1,"성장단계","")&amp;"단계오프셋",ChapterTable!$S:$T,2,0))/ChapterTable!$Q$23)),
MAX(0,INT(($B770+ChapterTable!$S$26+VLOOKUP(SUBSTITUTE(D$1,"성장단계","")&amp;"보스단계오프셋",ChapterTable!$S:$T,2,0))/ChapterTable!$S$23)))</f>
        <v>0</v>
      </c>
      <c r="E770" s="1">
        <f ca="1">IF(AND($A770=0,$B770=1),
    VLOOKUP(1,ChapterTable!$1:$1048576,MATCH("최종"&amp;SUBSTITUTE(SUBSTITUTE(E$1,"standard",""),"|Float",""),ChapterTable!$1:$1,0),0)*ChapterTable!$Q$17,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VLOOKUP($A770-ChapterTable!$Q$11,ChapterTable!$1:$1048576,MATCH("최종"&amp;SUBSTITUTE(SUBSTITUTE(E$1,"standard",""),"|Float",""),ChapterTable!$1:$1,0),0)*ChapterTable!$Q$14
    ),
  OFFSET(E770,-$B770+IF($L770,1,0),0)*
    (VLOOKUP(SUBSTITUTE(SUBSTITUTE(E$1,"standard",""),"|Float","")&amp;"인게임누적곱배수",ChapterTable!$S:$T,2,0)^C770
    +VLOOKUP(SUBSTITUTE(SUBSTITUTE(E$1,"standard",""),"|Float","")&amp;"인게임누적합배수",ChapterTable!$S:$T,2,0)*C770)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VLOOKUP(1,ChapterTable!$1:$1048576,MATCH("최종"&amp;SUBSTITUTE(SUBSTITUTE(F$1,"standard",""),"|Float",""),ChapterTable!$1:$1,0),0)*ChapterTable!$Q$17,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VLOOKUP($A770-ChapterTable!$Q$11,ChapterTable!$1:$1048576,MATCH("최종"&amp;SUBSTITUTE(SUBSTITUTE(F$1,"standard",""),"|Float",""),ChapterTable!$1:$1,0),0)*ChapterTable!$Q$14
    ),
  OFFSET(F770,-$B770+IF($L770,1,0),0)*
    (VLOOKUP(SUBSTITUTE(SUBSTITUTE(F$1,"standard",""),"|Float","")&amp;"인게임누적곱배수",ChapterTable!$S:$T,2,0)^D770
    +VLOOKUP(SUBSTITUTE(SUBSTITUTE(F$1,"standard",""),"|Float","")&amp;"인게임누적합배수",ChapterTable!$S:$T,2,0)*D770)
  )
  )
  )
)</f>
        <v>65684.083557128906</v>
      </c>
      <c r="G770" t="s">
        <v>76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9.8000000000000007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IF(OR($L771=TRUE,$A771=0,MOD($A771,ChapterTable!$S$20)&lt;&gt;0),
MAX(0,INT(($B771+ChapterTable!$Q$26+VLOOKUP(SUBSTITUTE(C$1,"성장단계","")&amp;"단계오프셋",ChapterTable!$S:$T,2,0))/ChapterTable!$Q$23)),
MAX(0,INT(($B771+ChapterTable!$S$26+VLOOKUP(SUBSTITUTE(C$1,"성장단계","")&amp;"보스단계오프셋",ChapterTable!$S:$T,2,0))/ChapterTable!$S$23)))</f>
        <v>1</v>
      </c>
      <c r="D771">
        <f>IF(OR($L771=TRUE,$A771=0,MOD($A771,ChapterTable!$S$20)&lt;&gt;0),
MAX(0,INT(($B771+ChapterTable!$Q$26+VLOOKUP(SUBSTITUTE(D$1,"성장단계","")&amp;"단계오프셋",ChapterTable!$S:$T,2,0))/ChapterTable!$Q$23)),
MAX(0,INT(($B771+ChapterTable!$S$26+VLOOKUP(SUBSTITUTE(D$1,"성장단계","")&amp;"보스단계오프셋",ChapterTable!$S:$T,2,0))/ChapterTable!$S$23)))</f>
        <v>0</v>
      </c>
      <c r="E771" s="1">
        <f ca="1">IF(AND($A771=0,$B771=1),
    VLOOKUP(1,ChapterTable!$1:$1048576,MATCH("최종"&amp;SUBSTITUTE(SUBSTITUTE(E$1,"standard",""),"|Float",""),ChapterTable!$1:$1,0),0)*ChapterTable!$Q$17,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VLOOKUP($A771-ChapterTable!$Q$11,ChapterTable!$1:$1048576,MATCH("최종"&amp;SUBSTITUTE(SUBSTITUTE(E$1,"standard",""),"|Float",""),ChapterTable!$1:$1,0),0)*ChapterTable!$Q$14
    ),
  OFFSET(E771,-$B771+IF($L771,1,0),0)*
    (VLOOKUP(SUBSTITUTE(SUBSTITUTE(E$1,"standard",""),"|Float","")&amp;"인게임누적곱배수",ChapterTable!$S:$T,2,0)^C771
    +VLOOKUP(SUBSTITUTE(SUBSTITUTE(E$1,"standard",""),"|Float","")&amp;"인게임누적합배수",ChapterTable!$S:$T,2,0)*C771)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VLOOKUP(1,ChapterTable!$1:$1048576,MATCH("최종"&amp;SUBSTITUTE(SUBSTITUTE(F$1,"standard",""),"|Float",""),ChapterTable!$1:$1,0),0)*ChapterTable!$Q$17,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VLOOKUP($A771-ChapterTable!$Q$11,ChapterTable!$1:$1048576,MATCH("최종"&amp;SUBSTITUTE(SUBSTITUTE(F$1,"standard",""),"|Float",""),ChapterTable!$1:$1,0),0)*ChapterTable!$Q$14
    ),
  OFFSET(F771,-$B771+IF($L771,1,0),0)*
    (VLOOKUP(SUBSTITUTE(SUBSTITUTE(F$1,"standard",""),"|Float","")&amp;"인게임누적곱배수",ChapterTable!$S:$T,2,0)^D771
    +VLOOKUP(SUBSTITUTE(SUBSTITUTE(F$1,"standard",""),"|Float","")&amp;"인게임누적합배수",ChapterTable!$S:$T,2,0)*D771)
  )
  )
  )
)</f>
        <v>65684.083557128906</v>
      </c>
      <c r="G771" t="s">
        <v>76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9.8000000000000007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IF(OR($L772=TRUE,$A772=0,MOD($A772,ChapterTable!$S$20)&lt;&gt;0),
MAX(0,INT(($B772+ChapterTable!$Q$26+VLOOKUP(SUBSTITUTE(C$1,"성장단계","")&amp;"단계오프셋",ChapterTable!$S:$T,2,0))/ChapterTable!$Q$23)),
MAX(0,INT(($B772+ChapterTable!$S$26+VLOOKUP(SUBSTITUTE(C$1,"성장단계","")&amp;"보스단계오프셋",ChapterTable!$S:$T,2,0))/ChapterTable!$S$23)))</f>
        <v>1</v>
      </c>
      <c r="D772">
        <f>IF(OR($L772=TRUE,$A772=0,MOD($A772,ChapterTable!$S$20)&lt;&gt;0),
MAX(0,INT(($B772+ChapterTable!$Q$26+VLOOKUP(SUBSTITUTE(D$1,"성장단계","")&amp;"단계오프셋",ChapterTable!$S:$T,2,0))/ChapterTable!$Q$23)),
MAX(0,INT(($B772+ChapterTable!$S$26+VLOOKUP(SUBSTITUTE(D$1,"성장단계","")&amp;"보스단계오프셋",ChapterTable!$S:$T,2,0))/ChapterTable!$S$23)))</f>
        <v>0</v>
      </c>
      <c r="E772" s="1">
        <f ca="1">IF(AND($A772=0,$B772=1),
    VLOOKUP(1,ChapterTable!$1:$1048576,MATCH("최종"&amp;SUBSTITUTE(SUBSTITUTE(E$1,"standard",""),"|Float",""),ChapterTable!$1:$1,0),0)*ChapterTable!$Q$17,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VLOOKUP($A772-ChapterTable!$Q$11,ChapterTable!$1:$1048576,MATCH("최종"&amp;SUBSTITUTE(SUBSTITUTE(E$1,"standard",""),"|Float",""),ChapterTable!$1:$1,0),0)*ChapterTable!$Q$14
    ),
  OFFSET(E772,-$B772+IF($L772,1,0),0)*
    (VLOOKUP(SUBSTITUTE(SUBSTITUTE(E$1,"standard",""),"|Float","")&amp;"인게임누적곱배수",ChapterTable!$S:$T,2,0)^C772
    +VLOOKUP(SUBSTITUTE(SUBSTITUTE(E$1,"standard",""),"|Float","")&amp;"인게임누적합배수",ChapterTable!$S:$T,2,0)*C772)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VLOOKUP(1,ChapterTable!$1:$1048576,MATCH("최종"&amp;SUBSTITUTE(SUBSTITUTE(F$1,"standard",""),"|Float",""),ChapterTable!$1:$1,0),0)*ChapterTable!$Q$17,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VLOOKUP($A772-ChapterTable!$Q$11,ChapterTable!$1:$1048576,MATCH("최종"&amp;SUBSTITUTE(SUBSTITUTE(F$1,"standard",""),"|Float",""),ChapterTable!$1:$1,0),0)*ChapterTable!$Q$14
    ),
  OFFSET(F772,-$B772+IF($L772,1,0),0)*
    (VLOOKUP(SUBSTITUTE(SUBSTITUTE(F$1,"standard",""),"|Float","")&amp;"인게임누적곱배수",ChapterTable!$S:$T,2,0)^D772
    +VLOOKUP(SUBSTITUTE(SUBSTITUTE(F$1,"standard",""),"|Float","")&amp;"인게임누적합배수",ChapterTable!$S:$T,2,0)*D772)
  )
  )
  )
)</f>
        <v>65684.083557128906</v>
      </c>
      <c r="G772" t="s">
        <v>76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9.8000000000000007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IF(OR($L773=TRUE,$A773=0,MOD($A773,ChapterTable!$S$20)&lt;&gt;0),
MAX(0,INT(($B773+ChapterTable!$Q$26+VLOOKUP(SUBSTITUTE(C$1,"성장단계","")&amp;"단계오프셋",ChapterTable!$S:$T,2,0))/ChapterTable!$Q$23)),
MAX(0,INT(($B773+ChapterTable!$S$26+VLOOKUP(SUBSTITUTE(C$1,"성장단계","")&amp;"보스단계오프셋",ChapterTable!$S:$T,2,0))/ChapterTable!$S$23)))</f>
        <v>1</v>
      </c>
      <c r="D773">
        <f>IF(OR($L773=TRUE,$A773=0,MOD($A773,ChapterTable!$S$20)&lt;&gt;0),
MAX(0,INT(($B773+ChapterTable!$Q$26+VLOOKUP(SUBSTITUTE(D$1,"성장단계","")&amp;"단계오프셋",ChapterTable!$S:$T,2,0))/ChapterTable!$Q$23)),
MAX(0,INT(($B773+ChapterTable!$S$26+VLOOKUP(SUBSTITUTE(D$1,"성장단계","")&amp;"보스단계오프셋",ChapterTable!$S:$T,2,0))/ChapterTable!$S$23)))</f>
        <v>1</v>
      </c>
      <c r="E773" s="1">
        <f ca="1">IF(AND($A773=0,$B773=1),
    VLOOKUP(1,ChapterTable!$1:$1048576,MATCH("최종"&amp;SUBSTITUTE(SUBSTITUTE(E$1,"standard",""),"|Float",""),ChapterTable!$1:$1,0),0)*ChapterTable!$Q$17,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VLOOKUP($A773-ChapterTable!$Q$11,ChapterTable!$1:$1048576,MATCH("최종"&amp;SUBSTITUTE(SUBSTITUTE(E$1,"standard",""),"|Float",""),ChapterTable!$1:$1,0),0)*ChapterTable!$Q$14
    ),
  OFFSET(E773,-$B773+IF($L773,1,0),0)*
    (VLOOKUP(SUBSTITUTE(SUBSTITUTE(E$1,"standard",""),"|Float","")&amp;"인게임누적곱배수",ChapterTable!$S:$T,2,0)^C773
    +VLOOKUP(SUBSTITUTE(SUBSTITUTE(E$1,"standard",""),"|Float","")&amp;"인게임누적합배수",ChapterTable!$S:$T,2,0)*C773)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VLOOKUP(1,ChapterTable!$1:$1048576,MATCH("최종"&amp;SUBSTITUTE(SUBSTITUTE(F$1,"standard",""),"|Float",""),ChapterTable!$1:$1,0),0)*ChapterTable!$Q$17,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VLOOKUP($A773-ChapterTable!$Q$11,ChapterTable!$1:$1048576,MATCH("최종"&amp;SUBSTITUTE(SUBSTITUTE(F$1,"standard",""),"|Float",""),ChapterTable!$1:$1,0),0)*ChapterTable!$Q$14
    ),
  OFFSET(F773,-$B773+IF($L773,1,0),0)*
    (VLOOKUP(SUBSTITUTE(SUBSTITUTE(F$1,"standard",""),"|Float","")&amp;"인게임누적곱배수",ChapterTable!$S:$T,2,0)^D773
    +VLOOKUP(SUBSTITUTE(SUBSTITUTE(F$1,"standard",""),"|Float","")&amp;"인게임누적합배수",ChapterTable!$S:$T,2,0)*D773)
  )
  )
  )
)</f>
        <v>78820.900268554688</v>
      </c>
      <c r="G773" t="s">
        <v>76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9.8000000000000007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IF(OR($L774=TRUE,$A774=0,MOD($A774,ChapterTable!$S$20)&lt;&gt;0),
MAX(0,INT(($B774+ChapterTable!$Q$26+VLOOKUP(SUBSTITUTE(C$1,"성장단계","")&amp;"단계오프셋",ChapterTable!$S:$T,2,0))/ChapterTable!$Q$23)),
MAX(0,INT(($B774+ChapterTable!$S$26+VLOOKUP(SUBSTITUTE(C$1,"성장단계","")&amp;"보스단계오프셋",ChapterTable!$S:$T,2,0))/ChapterTable!$S$23)))</f>
        <v>1</v>
      </c>
      <c r="D774">
        <f>IF(OR($L774=TRUE,$A774=0,MOD($A774,ChapterTable!$S$20)&lt;&gt;0),
MAX(0,INT(($B774+ChapterTable!$Q$26+VLOOKUP(SUBSTITUTE(D$1,"성장단계","")&amp;"단계오프셋",ChapterTable!$S:$T,2,0))/ChapterTable!$Q$23)),
MAX(0,INT(($B774+ChapterTable!$S$26+VLOOKUP(SUBSTITUTE(D$1,"성장단계","")&amp;"보스단계오프셋",ChapterTable!$S:$T,2,0))/ChapterTable!$S$23)))</f>
        <v>1</v>
      </c>
      <c r="E774" s="1">
        <f ca="1">IF(AND($A774=0,$B774=1),
    VLOOKUP(1,ChapterTable!$1:$1048576,MATCH("최종"&amp;SUBSTITUTE(SUBSTITUTE(E$1,"standard",""),"|Float",""),ChapterTable!$1:$1,0),0)*ChapterTable!$Q$17,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VLOOKUP($A774-ChapterTable!$Q$11,ChapterTable!$1:$1048576,MATCH("최종"&amp;SUBSTITUTE(SUBSTITUTE(E$1,"standard",""),"|Float",""),ChapterTable!$1:$1,0),0)*ChapterTable!$Q$14
    ),
  OFFSET(E774,-$B774+IF($L774,1,0),0)*
    (VLOOKUP(SUBSTITUTE(SUBSTITUTE(E$1,"standard",""),"|Float","")&amp;"인게임누적곱배수",ChapterTable!$S:$T,2,0)^C774
    +VLOOKUP(SUBSTITUTE(SUBSTITUTE(E$1,"standard",""),"|Float","")&amp;"인게임누적합배수",ChapterTable!$S:$T,2,0)*C774)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VLOOKUP(1,ChapterTable!$1:$1048576,MATCH("최종"&amp;SUBSTITUTE(SUBSTITUTE(F$1,"standard",""),"|Float",""),ChapterTable!$1:$1,0),0)*ChapterTable!$Q$17,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VLOOKUP($A774-ChapterTable!$Q$11,ChapterTable!$1:$1048576,MATCH("최종"&amp;SUBSTITUTE(SUBSTITUTE(F$1,"standard",""),"|Float",""),ChapterTable!$1:$1,0),0)*ChapterTable!$Q$14
    ),
  OFFSET(F774,-$B774+IF($L774,1,0),0)*
    (VLOOKUP(SUBSTITUTE(SUBSTITUTE(F$1,"standard",""),"|Float","")&amp;"인게임누적곱배수",ChapterTable!$S:$T,2,0)^D774
    +VLOOKUP(SUBSTITUTE(SUBSTITUTE(F$1,"standard",""),"|Float","")&amp;"인게임누적합배수",ChapterTable!$S:$T,2,0)*D774)
  )
  )
  )
)</f>
        <v>78820.900268554688</v>
      </c>
      <c r="G774" t="s">
        <v>76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9.8000000000000007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IF(OR($L775=TRUE,$A775=0,MOD($A775,ChapterTable!$S$20)&lt;&gt;0),
MAX(0,INT(($B775+ChapterTable!$Q$26+VLOOKUP(SUBSTITUTE(C$1,"성장단계","")&amp;"단계오프셋",ChapterTable!$S:$T,2,0))/ChapterTable!$Q$23)),
MAX(0,INT(($B775+ChapterTable!$S$26+VLOOKUP(SUBSTITUTE(C$1,"성장단계","")&amp;"보스단계오프셋",ChapterTable!$S:$T,2,0))/ChapterTable!$S$23)))</f>
        <v>1</v>
      </c>
      <c r="D775">
        <f>IF(OR($L775=TRUE,$A775=0,MOD($A775,ChapterTable!$S$20)&lt;&gt;0),
MAX(0,INT(($B775+ChapterTable!$Q$26+VLOOKUP(SUBSTITUTE(D$1,"성장단계","")&amp;"단계오프셋",ChapterTable!$S:$T,2,0))/ChapterTable!$Q$23)),
MAX(0,INT(($B775+ChapterTable!$S$26+VLOOKUP(SUBSTITUTE(D$1,"성장단계","")&amp;"보스단계오프셋",ChapterTable!$S:$T,2,0))/ChapterTable!$S$23)))</f>
        <v>1</v>
      </c>
      <c r="E775" s="1">
        <f ca="1">IF(AND($A775=0,$B775=1),
    VLOOKUP(1,ChapterTable!$1:$1048576,MATCH("최종"&amp;SUBSTITUTE(SUBSTITUTE(E$1,"standard",""),"|Float",""),ChapterTable!$1:$1,0),0)*ChapterTable!$Q$17,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VLOOKUP($A775-ChapterTable!$Q$11,ChapterTable!$1:$1048576,MATCH("최종"&amp;SUBSTITUTE(SUBSTITUTE(E$1,"standard",""),"|Float",""),ChapterTable!$1:$1,0),0)*ChapterTable!$Q$14
    ),
  OFFSET(E775,-$B775+IF($L775,1,0),0)*
    (VLOOKUP(SUBSTITUTE(SUBSTITUTE(E$1,"standard",""),"|Float","")&amp;"인게임누적곱배수",ChapterTable!$S:$T,2,0)^C775
    +VLOOKUP(SUBSTITUTE(SUBSTITUTE(E$1,"standard",""),"|Float","")&amp;"인게임누적합배수",ChapterTable!$S:$T,2,0)*C775)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VLOOKUP(1,ChapterTable!$1:$1048576,MATCH("최종"&amp;SUBSTITUTE(SUBSTITUTE(F$1,"standard",""),"|Float",""),ChapterTable!$1:$1,0),0)*ChapterTable!$Q$17,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VLOOKUP($A775-ChapterTable!$Q$11,ChapterTable!$1:$1048576,MATCH("최종"&amp;SUBSTITUTE(SUBSTITUTE(F$1,"standard",""),"|Float",""),ChapterTable!$1:$1,0),0)*ChapterTable!$Q$14
    ),
  OFFSET(F775,-$B775+IF($L775,1,0),0)*
    (VLOOKUP(SUBSTITUTE(SUBSTITUTE(F$1,"standard",""),"|Float","")&amp;"인게임누적곱배수",ChapterTable!$S:$T,2,0)^D775
    +VLOOKUP(SUBSTITUTE(SUBSTITUTE(F$1,"standard",""),"|Float","")&amp;"인게임누적합배수",ChapterTable!$S:$T,2,0)*D775)
  )
  )
  )
)</f>
        <v>78820.900268554688</v>
      </c>
      <c r="G775" t="s">
        <v>76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9.8000000000000007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IF(OR($L776=TRUE,$A776=0,MOD($A776,ChapterTable!$S$20)&lt;&gt;0),
MAX(0,INT(($B776+ChapterTable!$Q$26+VLOOKUP(SUBSTITUTE(C$1,"성장단계","")&amp;"단계오프셋",ChapterTable!$S:$T,2,0))/ChapterTable!$Q$23)),
MAX(0,INT(($B776+ChapterTable!$S$26+VLOOKUP(SUBSTITUTE(C$1,"성장단계","")&amp;"보스단계오프셋",ChapterTable!$S:$T,2,0))/ChapterTable!$S$23)))</f>
        <v>1</v>
      </c>
      <c r="D776">
        <f>IF(OR($L776=TRUE,$A776=0,MOD($A776,ChapterTable!$S$20)&lt;&gt;0),
MAX(0,INT(($B776+ChapterTable!$Q$26+VLOOKUP(SUBSTITUTE(D$1,"성장단계","")&amp;"단계오프셋",ChapterTable!$S:$T,2,0))/ChapterTable!$Q$23)),
MAX(0,INT(($B776+ChapterTable!$S$26+VLOOKUP(SUBSTITUTE(D$1,"성장단계","")&amp;"보스단계오프셋",ChapterTable!$S:$T,2,0))/ChapterTable!$S$23)))</f>
        <v>1</v>
      </c>
      <c r="E776" s="1">
        <f ca="1">IF(AND($A776=0,$B776=1),
    VLOOKUP(1,ChapterTable!$1:$1048576,MATCH("최종"&amp;SUBSTITUTE(SUBSTITUTE(E$1,"standard",""),"|Float",""),ChapterTable!$1:$1,0),0)*ChapterTable!$Q$17,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VLOOKUP($A776-ChapterTable!$Q$11,ChapterTable!$1:$1048576,MATCH("최종"&amp;SUBSTITUTE(SUBSTITUTE(E$1,"standard",""),"|Float",""),ChapterTable!$1:$1,0),0)*ChapterTable!$Q$14
    ),
  OFFSET(E776,-$B776+IF($L776,1,0),0)*
    (VLOOKUP(SUBSTITUTE(SUBSTITUTE(E$1,"standard",""),"|Float","")&amp;"인게임누적곱배수",ChapterTable!$S:$T,2,0)^C776
    +VLOOKUP(SUBSTITUTE(SUBSTITUTE(E$1,"standard",""),"|Float","")&amp;"인게임누적합배수",ChapterTable!$S:$T,2,0)*C776)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VLOOKUP(1,ChapterTable!$1:$1048576,MATCH("최종"&amp;SUBSTITUTE(SUBSTITUTE(F$1,"standard",""),"|Float",""),ChapterTable!$1:$1,0),0)*ChapterTable!$Q$17,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VLOOKUP($A776-ChapterTable!$Q$11,ChapterTable!$1:$1048576,MATCH("최종"&amp;SUBSTITUTE(SUBSTITUTE(F$1,"standard",""),"|Float",""),ChapterTable!$1:$1,0),0)*ChapterTable!$Q$14
    ),
  OFFSET(F776,-$B776+IF($L776,1,0),0)*
    (VLOOKUP(SUBSTITUTE(SUBSTITUTE(F$1,"standard",""),"|Float","")&amp;"인게임누적곱배수",ChapterTable!$S:$T,2,0)^D776
    +VLOOKUP(SUBSTITUTE(SUBSTITUTE(F$1,"standard",""),"|Float","")&amp;"인게임누적합배수",ChapterTable!$S:$T,2,0)*D776)
  )
  )
  )
)</f>
        <v>78820.900268554688</v>
      </c>
      <c r="G776" t="s">
        <v>76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9.8000000000000007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IF(OR($L777=TRUE,$A777=0,MOD($A777,ChapterTable!$S$20)&lt;&gt;0),
MAX(0,INT(($B777+ChapterTable!$Q$26+VLOOKUP(SUBSTITUTE(C$1,"성장단계","")&amp;"단계오프셋",ChapterTable!$S:$T,2,0))/ChapterTable!$Q$23)),
MAX(0,INT(($B777+ChapterTable!$S$26+VLOOKUP(SUBSTITUTE(C$1,"성장단계","")&amp;"보스단계오프셋",ChapterTable!$S:$T,2,0))/ChapterTable!$S$23)))</f>
        <v>1</v>
      </c>
      <c r="D777">
        <f>IF(OR($L777=TRUE,$A777=0,MOD($A777,ChapterTable!$S$20)&lt;&gt;0),
MAX(0,INT(($B777+ChapterTable!$Q$26+VLOOKUP(SUBSTITUTE(D$1,"성장단계","")&amp;"단계오프셋",ChapterTable!$S:$T,2,0))/ChapterTable!$Q$23)),
MAX(0,INT(($B777+ChapterTable!$S$26+VLOOKUP(SUBSTITUTE(D$1,"성장단계","")&amp;"보스단계오프셋",ChapterTable!$S:$T,2,0))/ChapterTable!$S$23)))</f>
        <v>1</v>
      </c>
      <c r="E777" s="1">
        <f ca="1">IF(AND($A777=0,$B777=1),
    VLOOKUP(1,ChapterTable!$1:$1048576,MATCH("최종"&amp;SUBSTITUTE(SUBSTITUTE(E$1,"standard",""),"|Float",""),ChapterTable!$1:$1,0),0)*ChapterTable!$Q$17,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VLOOKUP($A777-ChapterTable!$Q$11,ChapterTable!$1:$1048576,MATCH("최종"&amp;SUBSTITUTE(SUBSTITUTE(E$1,"standard",""),"|Float",""),ChapterTable!$1:$1,0),0)*ChapterTable!$Q$14
    ),
  OFFSET(E777,-$B777+IF($L777,1,0),0)*
    (VLOOKUP(SUBSTITUTE(SUBSTITUTE(E$1,"standard",""),"|Float","")&amp;"인게임누적곱배수",ChapterTable!$S:$T,2,0)^C777
    +VLOOKUP(SUBSTITUTE(SUBSTITUTE(E$1,"standard",""),"|Float","")&amp;"인게임누적합배수",ChapterTable!$S:$T,2,0)*C777)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VLOOKUP(1,ChapterTable!$1:$1048576,MATCH("최종"&amp;SUBSTITUTE(SUBSTITUTE(F$1,"standard",""),"|Float",""),ChapterTable!$1:$1,0),0)*ChapterTable!$Q$17,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VLOOKUP($A777-ChapterTable!$Q$11,ChapterTable!$1:$1048576,MATCH("최종"&amp;SUBSTITUTE(SUBSTITUTE(F$1,"standard",""),"|Float",""),ChapterTable!$1:$1,0),0)*ChapterTable!$Q$14
    ),
  OFFSET(F777,-$B777+IF($L777,1,0),0)*
    (VLOOKUP(SUBSTITUTE(SUBSTITUTE(F$1,"standard",""),"|Float","")&amp;"인게임누적곱배수",ChapterTable!$S:$T,2,0)^D777
    +VLOOKUP(SUBSTITUTE(SUBSTITUTE(F$1,"standard",""),"|Float","")&amp;"인게임누적합배수",ChapterTable!$S:$T,2,0)*D777)
  )
  )
  )
)</f>
        <v>78820.900268554688</v>
      </c>
      <c r="G777" t="s">
        <v>76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9.8000000000000007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IF(OR($L778=TRUE,$A778=0,MOD($A778,ChapterTable!$S$20)&lt;&gt;0),
MAX(0,INT(($B778+ChapterTable!$Q$26+VLOOKUP(SUBSTITUTE(C$1,"성장단계","")&amp;"단계오프셋",ChapterTable!$S:$T,2,0))/ChapterTable!$Q$23)),
MAX(0,INT(($B778+ChapterTable!$S$26+VLOOKUP(SUBSTITUTE(C$1,"성장단계","")&amp;"보스단계오프셋",ChapterTable!$S:$T,2,0))/ChapterTable!$S$23)))</f>
        <v>2</v>
      </c>
      <c r="D778">
        <f>IF(OR($L778=TRUE,$A778=0,MOD($A778,ChapterTable!$S$20)&lt;&gt;0),
MAX(0,INT(($B778+ChapterTable!$Q$26+VLOOKUP(SUBSTITUTE(D$1,"성장단계","")&amp;"단계오프셋",ChapterTable!$S:$T,2,0))/ChapterTable!$Q$23)),
MAX(0,INT(($B778+ChapterTable!$S$26+VLOOKUP(SUBSTITUTE(D$1,"성장단계","")&amp;"보스단계오프셋",ChapterTable!$S:$T,2,0))/ChapterTable!$S$23)))</f>
        <v>1</v>
      </c>
      <c r="E778" s="1">
        <f ca="1">IF(AND($A778=0,$B778=1),
    VLOOKUP(1,ChapterTable!$1:$1048576,MATCH("최종"&amp;SUBSTITUTE(SUBSTITUTE(E$1,"standard",""),"|Float",""),ChapterTable!$1:$1,0),0)*ChapterTable!$Q$17,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VLOOKUP($A778-ChapterTable!$Q$11,ChapterTable!$1:$1048576,MATCH("최종"&amp;SUBSTITUTE(SUBSTITUTE(E$1,"standard",""),"|Float",""),ChapterTable!$1:$1,0),0)*ChapterTable!$Q$14
    ),
  OFFSET(E778,-$B778+IF($L778,1,0),0)*
    (VLOOKUP(SUBSTITUTE(SUBSTITUTE(E$1,"standard",""),"|Float","")&amp;"인게임누적곱배수",ChapterTable!$S:$T,2,0)^C778
    +VLOOKUP(SUBSTITUTE(SUBSTITUTE(E$1,"standard",""),"|Float","")&amp;"인게임누적합배수",ChapterTable!$S:$T,2,0)*C778)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VLOOKUP(1,ChapterTable!$1:$1048576,MATCH("최종"&amp;SUBSTITUTE(SUBSTITUTE(F$1,"standard",""),"|Float",""),ChapterTable!$1:$1,0),0)*ChapterTable!$Q$17,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VLOOKUP($A778-ChapterTable!$Q$11,ChapterTable!$1:$1048576,MATCH("최종"&amp;SUBSTITUTE(SUBSTITUTE(F$1,"standard",""),"|Float",""),ChapterTable!$1:$1,0),0)*ChapterTable!$Q$14
    ),
  OFFSET(F778,-$B778+IF($L778,1,0),0)*
    (VLOOKUP(SUBSTITUTE(SUBSTITUTE(F$1,"standard",""),"|Float","")&amp;"인게임누적곱배수",ChapterTable!$S:$T,2,0)^D778
    +VLOOKUP(SUBSTITUTE(SUBSTITUTE(F$1,"standard",""),"|Float","")&amp;"인게임누적합배수",ChapterTable!$S:$T,2,0)*D778)
  )
  )
  )
)</f>
        <v>78820.900268554688</v>
      </c>
      <c r="G778" t="s">
        <v>76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9.8000000000000007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IF(OR($L779=TRUE,$A779=0,MOD($A779,ChapterTable!$S$20)&lt;&gt;0),
MAX(0,INT(($B779+ChapterTable!$Q$26+VLOOKUP(SUBSTITUTE(C$1,"성장단계","")&amp;"단계오프셋",ChapterTable!$S:$T,2,0))/ChapterTable!$Q$23)),
MAX(0,INT(($B779+ChapterTable!$S$26+VLOOKUP(SUBSTITUTE(C$1,"성장단계","")&amp;"보스단계오프셋",ChapterTable!$S:$T,2,0))/ChapterTable!$S$23)))</f>
        <v>2</v>
      </c>
      <c r="D779">
        <f>IF(OR($L779=TRUE,$A779=0,MOD($A779,ChapterTable!$S$20)&lt;&gt;0),
MAX(0,INT(($B779+ChapterTable!$Q$26+VLOOKUP(SUBSTITUTE(D$1,"성장단계","")&amp;"단계오프셋",ChapterTable!$S:$T,2,0))/ChapterTable!$Q$23)),
MAX(0,INT(($B779+ChapterTable!$S$26+VLOOKUP(SUBSTITUTE(D$1,"성장단계","")&amp;"보스단계오프셋",ChapterTable!$S:$T,2,0))/ChapterTable!$S$23)))</f>
        <v>1</v>
      </c>
      <c r="E779" s="1">
        <f ca="1">IF(AND($A779=0,$B779=1),
    VLOOKUP(1,ChapterTable!$1:$1048576,MATCH("최종"&amp;SUBSTITUTE(SUBSTITUTE(E$1,"standard",""),"|Float",""),ChapterTable!$1:$1,0),0)*ChapterTable!$Q$17,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VLOOKUP($A779-ChapterTable!$Q$11,ChapterTable!$1:$1048576,MATCH("최종"&amp;SUBSTITUTE(SUBSTITUTE(E$1,"standard",""),"|Float",""),ChapterTable!$1:$1,0),0)*ChapterTable!$Q$14
    ),
  OFFSET(E779,-$B779+IF($L779,1,0),0)*
    (VLOOKUP(SUBSTITUTE(SUBSTITUTE(E$1,"standard",""),"|Float","")&amp;"인게임누적곱배수",ChapterTable!$S:$T,2,0)^C779
    +VLOOKUP(SUBSTITUTE(SUBSTITUTE(E$1,"standard",""),"|Float","")&amp;"인게임누적합배수",ChapterTable!$S:$T,2,0)*C779)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VLOOKUP(1,ChapterTable!$1:$1048576,MATCH("최종"&amp;SUBSTITUTE(SUBSTITUTE(F$1,"standard",""),"|Float",""),ChapterTable!$1:$1,0),0)*ChapterTable!$Q$17,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VLOOKUP($A779-ChapterTable!$Q$11,ChapterTable!$1:$1048576,MATCH("최종"&amp;SUBSTITUTE(SUBSTITUTE(F$1,"standard",""),"|Float",""),ChapterTable!$1:$1,0),0)*ChapterTable!$Q$14
    ),
  OFFSET(F779,-$B779+IF($L779,1,0),0)*
    (VLOOKUP(SUBSTITUTE(SUBSTITUTE(F$1,"standard",""),"|Float","")&amp;"인게임누적곱배수",ChapterTable!$S:$T,2,0)^D779
    +VLOOKUP(SUBSTITUTE(SUBSTITUTE(F$1,"standard",""),"|Float","")&amp;"인게임누적합배수",ChapterTable!$S:$T,2,0)*D779)
  )
  )
  )
)</f>
        <v>78820.900268554688</v>
      </c>
      <c r="G779" t="s">
        <v>76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9.8000000000000007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IF(OR($L780=TRUE,$A780=0,MOD($A780,ChapterTable!$S$20)&lt;&gt;0),
MAX(0,INT(($B780+ChapterTable!$Q$26+VLOOKUP(SUBSTITUTE(C$1,"성장단계","")&amp;"단계오프셋",ChapterTable!$S:$T,2,0))/ChapterTable!$Q$23)),
MAX(0,INT(($B780+ChapterTable!$S$26+VLOOKUP(SUBSTITUTE(C$1,"성장단계","")&amp;"보스단계오프셋",ChapterTable!$S:$T,2,0))/ChapterTable!$S$23)))</f>
        <v>2</v>
      </c>
      <c r="D780">
        <f>IF(OR($L780=TRUE,$A780=0,MOD($A780,ChapterTable!$S$20)&lt;&gt;0),
MAX(0,INT(($B780+ChapterTable!$Q$26+VLOOKUP(SUBSTITUTE(D$1,"성장단계","")&amp;"단계오프셋",ChapterTable!$S:$T,2,0))/ChapterTable!$Q$23)),
MAX(0,INT(($B780+ChapterTable!$S$26+VLOOKUP(SUBSTITUTE(D$1,"성장단계","")&amp;"보스단계오프셋",ChapterTable!$S:$T,2,0))/ChapterTable!$S$23)))</f>
        <v>1</v>
      </c>
      <c r="E780" s="1">
        <f ca="1">IF(AND($A780=0,$B780=1),
    VLOOKUP(1,ChapterTable!$1:$1048576,MATCH("최종"&amp;SUBSTITUTE(SUBSTITUTE(E$1,"standard",""),"|Float",""),ChapterTable!$1:$1,0),0)*ChapterTable!$Q$17,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VLOOKUP($A780-ChapterTable!$Q$11,ChapterTable!$1:$1048576,MATCH("최종"&amp;SUBSTITUTE(SUBSTITUTE(E$1,"standard",""),"|Float",""),ChapterTable!$1:$1,0),0)*ChapterTable!$Q$14
    ),
  OFFSET(E780,-$B780+IF($L780,1,0),0)*
    (VLOOKUP(SUBSTITUTE(SUBSTITUTE(E$1,"standard",""),"|Float","")&amp;"인게임누적곱배수",ChapterTable!$S:$T,2,0)^C780
    +VLOOKUP(SUBSTITUTE(SUBSTITUTE(E$1,"standard",""),"|Float","")&amp;"인게임누적합배수",ChapterTable!$S:$T,2,0)*C780)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VLOOKUP(1,ChapterTable!$1:$1048576,MATCH("최종"&amp;SUBSTITUTE(SUBSTITUTE(F$1,"standard",""),"|Float",""),ChapterTable!$1:$1,0),0)*ChapterTable!$Q$17,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VLOOKUP($A780-ChapterTable!$Q$11,ChapterTable!$1:$1048576,MATCH("최종"&amp;SUBSTITUTE(SUBSTITUTE(F$1,"standard",""),"|Float",""),ChapterTable!$1:$1,0),0)*ChapterTable!$Q$14
    ),
  OFFSET(F780,-$B780+IF($L780,1,0),0)*
    (VLOOKUP(SUBSTITUTE(SUBSTITUTE(F$1,"standard",""),"|Float","")&amp;"인게임누적곱배수",ChapterTable!$S:$T,2,0)^D780
    +VLOOKUP(SUBSTITUTE(SUBSTITUTE(F$1,"standard",""),"|Float","")&amp;"인게임누적합배수",ChapterTable!$S:$T,2,0)*D780)
  )
  )
  )
)</f>
        <v>78820.900268554688</v>
      </c>
      <c r="G780" t="s">
        <v>76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9.8000000000000007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IF(OR($L781=TRUE,$A781=0,MOD($A781,ChapterTable!$S$20)&lt;&gt;0),
MAX(0,INT(($B781+ChapterTable!$Q$26+VLOOKUP(SUBSTITUTE(C$1,"성장단계","")&amp;"단계오프셋",ChapterTable!$S:$T,2,0))/ChapterTable!$Q$23)),
MAX(0,INT(($B781+ChapterTable!$S$26+VLOOKUP(SUBSTITUTE(C$1,"성장단계","")&amp;"보스단계오프셋",ChapterTable!$S:$T,2,0))/ChapterTable!$S$23)))</f>
        <v>2</v>
      </c>
      <c r="D781">
        <f>IF(OR($L781=TRUE,$A781=0,MOD($A781,ChapterTable!$S$20)&lt;&gt;0),
MAX(0,INT(($B781+ChapterTable!$Q$26+VLOOKUP(SUBSTITUTE(D$1,"성장단계","")&amp;"단계오프셋",ChapterTable!$S:$T,2,0))/ChapterTable!$Q$23)),
MAX(0,INT(($B781+ChapterTable!$S$26+VLOOKUP(SUBSTITUTE(D$1,"성장단계","")&amp;"보스단계오프셋",ChapterTable!$S:$T,2,0))/ChapterTable!$S$23)))</f>
        <v>1</v>
      </c>
      <c r="E781" s="1">
        <f ca="1">IF(AND($A781=0,$B781=1),
    VLOOKUP(1,ChapterTable!$1:$1048576,MATCH("최종"&amp;SUBSTITUTE(SUBSTITUTE(E$1,"standard",""),"|Float",""),ChapterTable!$1:$1,0),0)*ChapterTable!$Q$17,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VLOOKUP($A781-ChapterTable!$Q$11,ChapterTable!$1:$1048576,MATCH("최종"&amp;SUBSTITUTE(SUBSTITUTE(E$1,"standard",""),"|Float",""),ChapterTable!$1:$1,0),0)*ChapterTable!$Q$14
    ),
  OFFSET(E781,-$B781+IF($L781,1,0),0)*
    (VLOOKUP(SUBSTITUTE(SUBSTITUTE(E$1,"standard",""),"|Float","")&amp;"인게임누적곱배수",ChapterTable!$S:$T,2,0)^C781
    +VLOOKUP(SUBSTITUTE(SUBSTITUTE(E$1,"standard",""),"|Float","")&amp;"인게임누적합배수",ChapterTable!$S:$T,2,0)*C781)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VLOOKUP(1,ChapterTable!$1:$1048576,MATCH("최종"&amp;SUBSTITUTE(SUBSTITUTE(F$1,"standard",""),"|Float",""),ChapterTable!$1:$1,0),0)*ChapterTable!$Q$17,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VLOOKUP($A781-ChapterTable!$Q$11,ChapterTable!$1:$1048576,MATCH("최종"&amp;SUBSTITUTE(SUBSTITUTE(F$1,"standard",""),"|Float",""),ChapterTable!$1:$1,0),0)*ChapterTable!$Q$14
    ),
  OFFSET(F781,-$B781+IF($L781,1,0),0)*
    (VLOOKUP(SUBSTITUTE(SUBSTITUTE(F$1,"standard",""),"|Float","")&amp;"인게임누적곱배수",ChapterTable!$S:$T,2,0)^D781
    +VLOOKUP(SUBSTITUTE(SUBSTITUTE(F$1,"standard",""),"|Float","")&amp;"인게임누적합배수",ChapterTable!$S:$T,2,0)*D781)
  )
  )
  )
)</f>
        <v>78820.900268554688</v>
      </c>
      <c r="G781" t="s">
        <v>76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9.8000000000000007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IF(OR($L782=TRUE,$A782=0,MOD($A782,ChapterTable!$S$20)&lt;&gt;0),
MAX(0,INT(($B782+ChapterTable!$Q$26+VLOOKUP(SUBSTITUTE(C$1,"성장단계","")&amp;"단계오프셋",ChapterTable!$S:$T,2,0))/ChapterTable!$Q$23)),
MAX(0,INT(($B782+ChapterTable!$S$26+VLOOKUP(SUBSTITUTE(C$1,"성장단계","")&amp;"보스단계오프셋",ChapterTable!$S:$T,2,0))/ChapterTable!$S$23)))</f>
        <v>2</v>
      </c>
      <c r="D782">
        <f>IF(OR($L782=TRUE,$A782=0,MOD($A782,ChapterTable!$S$20)&lt;&gt;0),
MAX(0,INT(($B782+ChapterTable!$Q$26+VLOOKUP(SUBSTITUTE(D$1,"성장단계","")&amp;"단계오프셋",ChapterTable!$S:$T,2,0))/ChapterTable!$Q$23)),
MAX(0,INT(($B782+ChapterTable!$S$26+VLOOKUP(SUBSTITUTE(D$1,"성장단계","")&amp;"보스단계오프셋",ChapterTable!$S:$T,2,0))/ChapterTable!$S$23)))</f>
        <v>1</v>
      </c>
      <c r="E782" s="1">
        <f ca="1">IF(AND($A782=0,$B782=1),
    VLOOKUP(1,ChapterTable!$1:$1048576,MATCH("최종"&amp;SUBSTITUTE(SUBSTITUTE(E$1,"standard",""),"|Float",""),ChapterTable!$1:$1,0),0)*ChapterTable!$Q$17,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VLOOKUP($A782-ChapterTable!$Q$11,ChapterTable!$1:$1048576,MATCH("최종"&amp;SUBSTITUTE(SUBSTITUTE(E$1,"standard",""),"|Float",""),ChapterTable!$1:$1,0),0)*ChapterTable!$Q$14
    ),
  OFFSET(E782,-$B782+IF($L782,1,0),0)*
    (VLOOKUP(SUBSTITUTE(SUBSTITUTE(E$1,"standard",""),"|Float","")&amp;"인게임누적곱배수",ChapterTable!$S:$T,2,0)^C782
    +VLOOKUP(SUBSTITUTE(SUBSTITUTE(E$1,"standard",""),"|Float","")&amp;"인게임누적합배수",ChapterTable!$S:$T,2,0)*C782)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VLOOKUP(1,ChapterTable!$1:$1048576,MATCH("최종"&amp;SUBSTITUTE(SUBSTITUTE(F$1,"standard",""),"|Float",""),ChapterTable!$1:$1,0),0)*ChapterTable!$Q$17,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VLOOKUP($A782-ChapterTable!$Q$11,ChapterTable!$1:$1048576,MATCH("최종"&amp;SUBSTITUTE(SUBSTITUTE(F$1,"standard",""),"|Float",""),ChapterTable!$1:$1,0),0)*ChapterTable!$Q$14
    ),
  OFFSET(F782,-$B782+IF($L782,1,0),0)*
    (VLOOKUP(SUBSTITUTE(SUBSTITUTE(F$1,"standard",""),"|Float","")&amp;"인게임누적곱배수",ChapterTable!$S:$T,2,0)^D782
    +VLOOKUP(SUBSTITUTE(SUBSTITUTE(F$1,"standard",""),"|Float","")&amp;"인게임누적합배수",ChapterTable!$S:$T,2,0)*D782)
  )
  )
  )
)</f>
        <v>78820.900268554688</v>
      </c>
      <c r="G782" t="s">
        <v>76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9.8000000000000007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IF(OR($L783=TRUE,$A783=0,MOD($A783,ChapterTable!$S$20)&lt;&gt;0),
MAX(0,INT(($B783+ChapterTable!$Q$26+VLOOKUP(SUBSTITUTE(C$1,"성장단계","")&amp;"단계오프셋",ChapterTable!$S:$T,2,0))/ChapterTable!$Q$23)),
MAX(0,INT(($B783+ChapterTable!$S$26+VLOOKUP(SUBSTITUTE(C$1,"성장단계","")&amp;"보스단계오프셋",ChapterTable!$S:$T,2,0))/ChapterTable!$S$23)))</f>
        <v>2</v>
      </c>
      <c r="D783">
        <f>IF(OR($L783=TRUE,$A783=0,MOD($A783,ChapterTable!$S$20)&lt;&gt;0),
MAX(0,INT(($B783+ChapterTable!$Q$26+VLOOKUP(SUBSTITUTE(D$1,"성장단계","")&amp;"단계오프셋",ChapterTable!$S:$T,2,0))/ChapterTable!$Q$23)),
MAX(0,INT(($B783+ChapterTable!$S$26+VLOOKUP(SUBSTITUTE(D$1,"성장단계","")&amp;"보스단계오프셋",ChapterTable!$S:$T,2,0))/ChapterTable!$S$23)))</f>
        <v>2</v>
      </c>
      <c r="E783" s="1">
        <f ca="1">IF(AND($A783=0,$B783=1),
    VLOOKUP(1,ChapterTable!$1:$1048576,MATCH("최종"&amp;SUBSTITUTE(SUBSTITUTE(E$1,"standard",""),"|Float",""),ChapterTable!$1:$1,0),0)*ChapterTable!$Q$17,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VLOOKUP($A783-ChapterTable!$Q$11,ChapterTable!$1:$1048576,MATCH("최종"&amp;SUBSTITUTE(SUBSTITUTE(E$1,"standard",""),"|Float",""),ChapterTable!$1:$1,0),0)*ChapterTable!$Q$14
    ),
  OFFSET(E783,-$B783+IF($L783,1,0),0)*
    (VLOOKUP(SUBSTITUTE(SUBSTITUTE(E$1,"standard",""),"|Float","")&amp;"인게임누적곱배수",ChapterTable!$S:$T,2,0)^C783
    +VLOOKUP(SUBSTITUTE(SUBSTITUTE(E$1,"standard",""),"|Float","")&amp;"인게임누적합배수",ChapterTable!$S:$T,2,0)*C783)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VLOOKUP(1,ChapterTable!$1:$1048576,MATCH("최종"&amp;SUBSTITUTE(SUBSTITUTE(F$1,"standard",""),"|Float",""),ChapterTable!$1:$1,0),0)*ChapterTable!$Q$17,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VLOOKUP($A783-ChapterTable!$Q$11,ChapterTable!$1:$1048576,MATCH("최종"&amp;SUBSTITUTE(SUBSTITUTE(F$1,"standard",""),"|Float",""),ChapterTable!$1:$1,0),0)*ChapterTable!$Q$14
    ),
  OFFSET(F783,-$B783+IF($L783,1,0),0)*
    (VLOOKUP(SUBSTITUTE(SUBSTITUTE(F$1,"standard",""),"|Float","")&amp;"인게임누적곱배수",ChapterTable!$S:$T,2,0)^D783
    +VLOOKUP(SUBSTITUTE(SUBSTITUTE(F$1,"standard",""),"|Float","")&amp;"인게임누적합배수",ChapterTable!$S:$T,2,0)*D783)
  )
  )
  )
)</f>
        <v>91957.716979980469</v>
      </c>
      <c r="G783" t="s">
        <v>76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9.8000000000000007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IF(OR($L784=TRUE,$A784=0,MOD($A784,ChapterTable!$S$20)&lt;&gt;0),
MAX(0,INT(($B784+ChapterTable!$Q$26+VLOOKUP(SUBSTITUTE(C$1,"성장단계","")&amp;"단계오프셋",ChapterTable!$S:$T,2,0))/ChapterTable!$Q$23)),
MAX(0,INT(($B784+ChapterTable!$S$26+VLOOKUP(SUBSTITUTE(C$1,"성장단계","")&amp;"보스단계오프셋",ChapterTable!$S:$T,2,0))/ChapterTable!$S$23)))</f>
        <v>2</v>
      </c>
      <c r="D784">
        <f>IF(OR($L784=TRUE,$A784=0,MOD($A784,ChapterTable!$S$20)&lt;&gt;0),
MAX(0,INT(($B784+ChapterTable!$Q$26+VLOOKUP(SUBSTITUTE(D$1,"성장단계","")&amp;"단계오프셋",ChapterTable!$S:$T,2,0))/ChapterTable!$Q$23)),
MAX(0,INT(($B784+ChapterTable!$S$26+VLOOKUP(SUBSTITUTE(D$1,"성장단계","")&amp;"보스단계오프셋",ChapterTable!$S:$T,2,0))/ChapterTable!$S$23)))</f>
        <v>2</v>
      </c>
      <c r="E784" s="1">
        <f ca="1">IF(AND($A784=0,$B784=1),
    VLOOKUP(1,ChapterTable!$1:$1048576,MATCH("최종"&amp;SUBSTITUTE(SUBSTITUTE(E$1,"standard",""),"|Float",""),ChapterTable!$1:$1,0),0)*ChapterTable!$Q$17,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VLOOKUP($A784-ChapterTable!$Q$11,ChapterTable!$1:$1048576,MATCH("최종"&amp;SUBSTITUTE(SUBSTITUTE(E$1,"standard",""),"|Float",""),ChapterTable!$1:$1,0),0)*ChapterTable!$Q$14
    ),
  OFFSET(E784,-$B784+IF($L784,1,0),0)*
    (VLOOKUP(SUBSTITUTE(SUBSTITUTE(E$1,"standard",""),"|Float","")&amp;"인게임누적곱배수",ChapterTable!$S:$T,2,0)^C784
    +VLOOKUP(SUBSTITUTE(SUBSTITUTE(E$1,"standard",""),"|Float","")&amp;"인게임누적합배수",ChapterTable!$S:$T,2,0)*C784)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VLOOKUP(1,ChapterTable!$1:$1048576,MATCH("최종"&amp;SUBSTITUTE(SUBSTITUTE(F$1,"standard",""),"|Float",""),ChapterTable!$1:$1,0),0)*ChapterTable!$Q$17,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VLOOKUP($A784-ChapterTable!$Q$11,ChapterTable!$1:$1048576,MATCH("최종"&amp;SUBSTITUTE(SUBSTITUTE(F$1,"standard",""),"|Float",""),ChapterTable!$1:$1,0),0)*ChapterTable!$Q$14
    ),
  OFFSET(F784,-$B784+IF($L784,1,0),0)*
    (VLOOKUP(SUBSTITUTE(SUBSTITUTE(F$1,"standard",""),"|Float","")&amp;"인게임누적곱배수",ChapterTable!$S:$T,2,0)^D784
    +VLOOKUP(SUBSTITUTE(SUBSTITUTE(F$1,"standard",""),"|Float","")&amp;"인게임누적합배수",ChapterTable!$S:$T,2,0)*D784)
  )
  )
  )
)</f>
        <v>91957.716979980469</v>
      </c>
      <c r="G784" t="s">
        <v>76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9.8000000000000007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IF(OR($L785=TRUE,$A785=0,MOD($A785,ChapterTable!$S$20)&lt;&gt;0),
MAX(0,INT(($B785+ChapterTable!$Q$26+VLOOKUP(SUBSTITUTE(C$1,"성장단계","")&amp;"단계오프셋",ChapterTable!$S:$T,2,0))/ChapterTable!$Q$23)),
MAX(0,INT(($B785+ChapterTable!$S$26+VLOOKUP(SUBSTITUTE(C$1,"성장단계","")&amp;"보스단계오프셋",ChapterTable!$S:$T,2,0))/ChapterTable!$S$23)))</f>
        <v>2</v>
      </c>
      <c r="D785">
        <f>IF(OR($L785=TRUE,$A785=0,MOD($A785,ChapterTable!$S$20)&lt;&gt;0),
MAX(0,INT(($B785+ChapterTable!$Q$26+VLOOKUP(SUBSTITUTE(D$1,"성장단계","")&amp;"단계오프셋",ChapterTable!$S:$T,2,0))/ChapterTable!$Q$23)),
MAX(0,INT(($B785+ChapterTable!$S$26+VLOOKUP(SUBSTITUTE(D$1,"성장단계","")&amp;"보스단계오프셋",ChapterTable!$S:$T,2,0))/ChapterTable!$S$23)))</f>
        <v>2</v>
      </c>
      <c r="E785" s="1">
        <f ca="1">IF(AND($A785=0,$B785=1),
    VLOOKUP(1,ChapterTable!$1:$1048576,MATCH("최종"&amp;SUBSTITUTE(SUBSTITUTE(E$1,"standard",""),"|Float",""),ChapterTable!$1:$1,0),0)*ChapterTable!$Q$17,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VLOOKUP($A785-ChapterTable!$Q$11,ChapterTable!$1:$1048576,MATCH("최종"&amp;SUBSTITUTE(SUBSTITUTE(E$1,"standard",""),"|Float",""),ChapterTable!$1:$1,0),0)*ChapterTable!$Q$14
    ),
  OFFSET(E785,-$B785+IF($L785,1,0),0)*
    (VLOOKUP(SUBSTITUTE(SUBSTITUTE(E$1,"standard",""),"|Float","")&amp;"인게임누적곱배수",ChapterTable!$S:$T,2,0)^C785
    +VLOOKUP(SUBSTITUTE(SUBSTITUTE(E$1,"standard",""),"|Float","")&amp;"인게임누적합배수",ChapterTable!$S:$T,2,0)*C785)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VLOOKUP(1,ChapterTable!$1:$1048576,MATCH("최종"&amp;SUBSTITUTE(SUBSTITUTE(F$1,"standard",""),"|Float",""),ChapterTable!$1:$1,0),0)*ChapterTable!$Q$17,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VLOOKUP($A785-ChapterTable!$Q$11,ChapterTable!$1:$1048576,MATCH("최종"&amp;SUBSTITUTE(SUBSTITUTE(F$1,"standard",""),"|Float",""),ChapterTable!$1:$1,0),0)*ChapterTable!$Q$14
    ),
  OFFSET(F785,-$B785+IF($L785,1,0),0)*
    (VLOOKUP(SUBSTITUTE(SUBSTITUTE(F$1,"standard",""),"|Float","")&amp;"인게임누적곱배수",ChapterTable!$S:$T,2,0)^D785
    +VLOOKUP(SUBSTITUTE(SUBSTITUTE(F$1,"standard",""),"|Float","")&amp;"인게임누적합배수",ChapterTable!$S:$T,2,0)*D785)
  )
  )
  )
)</f>
        <v>91957.716979980469</v>
      </c>
      <c r="G785" t="s">
        <v>76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9.8000000000000007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IF(OR($L786=TRUE,$A786=0,MOD($A786,ChapterTable!$S$20)&lt;&gt;0),
MAX(0,INT(($B786+ChapterTable!$Q$26+VLOOKUP(SUBSTITUTE(C$1,"성장단계","")&amp;"단계오프셋",ChapterTable!$S:$T,2,0))/ChapterTable!$Q$23)),
MAX(0,INT(($B786+ChapterTable!$S$26+VLOOKUP(SUBSTITUTE(C$1,"성장단계","")&amp;"보스단계오프셋",ChapterTable!$S:$T,2,0))/ChapterTable!$S$23)))</f>
        <v>2</v>
      </c>
      <c r="D786">
        <f>IF(OR($L786=TRUE,$A786=0,MOD($A786,ChapterTable!$S$20)&lt;&gt;0),
MAX(0,INT(($B786+ChapterTable!$Q$26+VLOOKUP(SUBSTITUTE(D$1,"성장단계","")&amp;"단계오프셋",ChapterTable!$S:$T,2,0))/ChapterTable!$Q$23)),
MAX(0,INT(($B786+ChapterTable!$S$26+VLOOKUP(SUBSTITUTE(D$1,"성장단계","")&amp;"보스단계오프셋",ChapterTable!$S:$T,2,0))/ChapterTable!$S$23)))</f>
        <v>2</v>
      </c>
      <c r="E786" s="1">
        <f ca="1">IF(AND($A786=0,$B786=1),
    VLOOKUP(1,ChapterTable!$1:$1048576,MATCH("최종"&amp;SUBSTITUTE(SUBSTITUTE(E$1,"standard",""),"|Float",""),ChapterTable!$1:$1,0),0)*ChapterTable!$Q$17,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VLOOKUP($A786-ChapterTable!$Q$11,ChapterTable!$1:$1048576,MATCH("최종"&amp;SUBSTITUTE(SUBSTITUTE(E$1,"standard",""),"|Float",""),ChapterTable!$1:$1,0),0)*ChapterTable!$Q$14
    ),
  OFFSET(E786,-$B786+IF($L786,1,0),0)*
    (VLOOKUP(SUBSTITUTE(SUBSTITUTE(E$1,"standard",""),"|Float","")&amp;"인게임누적곱배수",ChapterTable!$S:$T,2,0)^C786
    +VLOOKUP(SUBSTITUTE(SUBSTITUTE(E$1,"standard",""),"|Float","")&amp;"인게임누적합배수",ChapterTable!$S:$T,2,0)*C786)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VLOOKUP(1,ChapterTable!$1:$1048576,MATCH("최종"&amp;SUBSTITUTE(SUBSTITUTE(F$1,"standard",""),"|Float",""),ChapterTable!$1:$1,0),0)*ChapterTable!$Q$17,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VLOOKUP($A786-ChapterTable!$Q$11,ChapterTable!$1:$1048576,MATCH("최종"&amp;SUBSTITUTE(SUBSTITUTE(F$1,"standard",""),"|Float",""),ChapterTable!$1:$1,0),0)*ChapterTable!$Q$14
    ),
  OFFSET(F786,-$B786+IF($L786,1,0),0)*
    (VLOOKUP(SUBSTITUTE(SUBSTITUTE(F$1,"standard",""),"|Float","")&amp;"인게임누적곱배수",ChapterTable!$S:$T,2,0)^D786
    +VLOOKUP(SUBSTITUTE(SUBSTITUTE(F$1,"standard",""),"|Float","")&amp;"인게임누적합배수",ChapterTable!$S:$T,2,0)*D786)
  )
  )
  )
)</f>
        <v>91957.716979980469</v>
      </c>
      <c r="G786" t="s">
        <v>76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9.8000000000000007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IF(OR($L787=TRUE,$A787=0,MOD($A787,ChapterTable!$S$20)&lt;&gt;0),
MAX(0,INT(($B787+ChapterTable!$Q$26+VLOOKUP(SUBSTITUTE(C$1,"성장단계","")&amp;"단계오프셋",ChapterTable!$S:$T,2,0))/ChapterTable!$Q$23)),
MAX(0,INT(($B787+ChapterTable!$S$26+VLOOKUP(SUBSTITUTE(C$1,"성장단계","")&amp;"보스단계오프셋",ChapterTable!$S:$T,2,0))/ChapterTable!$S$23)))</f>
        <v>2</v>
      </c>
      <c r="D787">
        <f>IF(OR($L787=TRUE,$A787=0,MOD($A787,ChapterTable!$S$20)&lt;&gt;0),
MAX(0,INT(($B787+ChapterTable!$Q$26+VLOOKUP(SUBSTITUTE(D$1,"성장단계","")&amp;"단계오프셋",ChapterTable!$S:$T,2,0))/ChapterTable!$Q$23)),
MAX(0,INT(($B787+ChapterTable!$S$26+VLOOKUP(SUBSTITUTE(D$1,"성장단계","")&amp;"보스단계오프셋",ChapterTable!$S:$T,2,0))/ChapterTable!$S$23)))</f>
        <v>2</v>
      </c>
      <c r="E787" s="1">
        <f ca="1">IF(AND($A787=0,$B787=1),
    VLOOKUP(1,ChapterTable!$1:$1048576,MATCH("최종"&amp;SUBSTITUTE(SUBSTITUTE(E$1,"standard",""),"|Float",""),ChapterTable!$1:$1,0),0)*ChapterTable!$Q$17,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VLOOKUP($A787-ChapterTable!$Q$11,ChapterTable!$1:$1048576,MATCH("최종"&amp;SUBSTITUTE(SUBSTITUTE(E$1,"standard",""),"|Float",""),ChapterTable!$1:$1,0),0)*ChapterTable!$Q$14
    ),
  OFFSET(E787,-$B787+IF($L787,1,0),0)*
    (VLOOKUP(SUBSTITUTE(SUBSTITUTE(E$1,"standard",""),"|Float","")&amp;"인게임누적곱배수",ChapterTable!$S:$T,2,0)^C787
    +VLOOKUP(SUBSTITUTE(SUBSTITUTE(E$1,"standard",""),"|Float","")&amp;"인게임누적합배수",ChapterTable!$S:$T,2,0)*C787)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VLOOKUP(1,ChapterTable!$1:$1048576,MATCH("최종"&amp;SUBSTITUTE(SUBSTITUTE(F$1,"standard",""),"|Float",""),ChapterTable!$1:$1,0),0)*ChapterTable!$Q$17,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VLOOKUP($A787-ChapterTable!$Q$11,ChapterTable!$1:$1048576,MATCH("최종"&amp;SUBSTITUTE(SUBSTITUTE(F$1,"standard",""),"|Float",""),ChapterTable!$1:$1,0),0)*ChapterTable!$Q$14
    ),
  OFFSET(F787,-$B787+IF($L787,1,0),0)*
    (VLOOKUP(SUBSTITUTE(SUBSTITUTE(F$1,"standard",""),"|Float","")&amp;"인게임누적곱배수",ChapterTable!$S:$T,2,0)^D787
    +VLOOKUP(SUBSTITUTE(SUBSTITUTE(F$1,"standard",""),"|Float","")&amp;"인게임누적합배수",ChapterTable!$S:$T,2,0)*D787)
  )
  )
  )
)</f>
        <v>91957.716979980469</v>
      </c>
      <c r="G787" t="s">
        <v>76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9.8000000000000007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IF(OR($L788=TRUE,$A788=0,MOD($A788,ChapterTable!$S$20)&lt;&gt;0),
MAX(0,INT(($B788+ChapterTable!$Q$26+VLOOKUP(SUBSTITUTE(C$1,"성장단계","")&amp;"단계오프셋",ChapterTable!$S:$T,2,0))/ChapterTable!$Q$23)),
MAX(0,INT(($B788+ChapterTable!$S$26+VLOOKUP(SUBSTITUTE(C$1,"성장단계","")&amp;"보스단계오프셋",ChapterTable!$S:$T,2,0))/ChapterTable!$S$23)))</f>
        <v>3</v>
      </c>
      <c r="D788">
        <f>IF(OR($L788=TRUE,$A788=0,MOD($A788,ChapterTable!$S$20)&lt;&gt;0),
MAX(0,INT(($B788+ChapterTable!$Q$26+VLOOKUP(SUBSTITUTE(D$1,"성장단계","")&amp;"단계오프셋",ChapterTable!$S:$T,2,0))/ChapterTable!$Q$23)),
MAX(0,INT(($B788+ChapterTable!$S$26+VLOOKUP(SUBSTITUTE(D$1,"성장단계","")&amp;"보스단계오프셋",ChapterTable!$S:$T,2,0))/ChapterTable!$S$23)))</f>
        <v>2</v>
      </c>
      <c r="E788" s="1">
        <f ca="1">IF(AND($A788=0,$B788=1),
    VLOOKUP(1,ChapterTable!$1:$1048576,MATCH("최종"&amp;SUBSTITUTE(SUBSTITUTE(E$1,"standard",""),"|Float",""),ChapterTable!$1:$1,0),0)*ChapterTable!$Q$17,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VLOOKUP($A788-ChapterTable!$Q$11,ChapterTable!$1:$1048576,MATCH("최종"&amp;SUBSTITUTE(SUBSTITUTE(E$1,"standard",""),"|Float",""),ChapterTable!$1:$1,0),0)*ChapterTable!$Q$14
    ),
  OFFSET(E788,-$B788+IF($L788,1,0),0)*
    (VLOOKUP(SUBSTITUTE(SUBSTITUTE(E$1,"standard",""),"|Float","")&amp;"인게임누적곱배수",ChapterTable!$S:$T,2,0)^C788
    +VLOOKUP(SUBSTITUTE(SUBSTITUTE(E$1,"standard",""),"|Float","")&amp;"인게임누적합배수",ChapterTable!$S:$T,2,0)*C788)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VLOOKUP(1,ChapterTable!$1:$1048576,MATCH("최종"&amp;SUBSTITUTE(SUBSTITUTE(F$1,"standard",""),"|Float",""),ChapterTable!$1:$1,0),0)*ChapterTable!$Q$17,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VLOOKUP($A788-ChapterTable!$Q$11,ChapterTable!$1:$1048576,MATCH("최종"&amp;SUBSTITUTE(SUBSTITUTE(F$1,"standard",""),"|Float",""),ChapterTable!$1:$1,0),0)*ChapterTable!$Q$14
    ),
  OFFSET(F788,-$B788+IF($L788,1,0),0)*
    (VLOOKUP(SUBSTITUTE(SUBSTITUTE(F$1,"standard",""),"|Float","")&amp;"인게임누적곱배수",ChapterTable!$S:$T,2,0)^D788
    +VLOOKUP(SUBSTITUTE(SUBSTITUTE(F$1,"standard",""),"|Float","")&amp;"인게임누적합배수",ChapterTable!$S:$T,2,0)*D788)
  )
  )
  )
)</f>
        <v>91957.716979980469</v>
      </c>
      <c r="G788" t="s">
        <v>76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9.8000000000000007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IF(OR($L789=TRUE,$A789=0,MOD($A789,ChapterTable!$S$20)&lt;&gt;0),
MAX(0,INT(($B789+ChapterTable!$Q$26+VLOOKUP(SUBSTITUTE(C$1,"성장단계","")&amp;"단계오프셋",ChapterTable!$S:$T,2,0))/ChapterTable!$Q$23)),
MAX(0,INT(($B789+ChapterTable!$S$26+VLOOKUP(SUBSTITUTE(C$1,"성장단계","")&amp;"보스단계오프셋",ChapterTable!$S:$T,2,0))/ChapterTable!$S$23)))</f>
        <v>3</v>
      </c>
      <c r="D789">
        <f>IF(OR($L789=TRUE,$A789=0,MOD($A789,ChapterTable!$S$20)&lt;&gt;0),
MAX(0,INT(($B789+ChapterTable!$Q$26+VLOOKUP(SUBSTITUTE(D$1,"성장단계","")&amp;"단계오프셋",ChapterTable!$S:$T,2,0))/ChapterTable!$Q$23)),
MAX(0,INT(($B789+ChapterTable!$S$26+VLOOKUP(SUBSTITUTE(D$1,"성장단계","")&amp;"보스단계오프셋",ChapterTable!$S:$T,2,0))/ChapterTable!$S$23)))</f>
        <v>2</v>
      </c>
      <c r="E789" s="1">
        <f ca="1">IF(AND($A789=0,$B789=1),
    VLOOKUP(1,ChapterTable!$1:$1048576,MATCH("최종"&amp;SUBSTITUTE(SUBSTITUTE(E$1,"standard",""),"|Float",""),ChapterTable!$1:$1,0),0)*ChapterTable!$Q$17,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VLOOKUP($A789-ChapterTable!$Q$11,ChapterTable!$1:$1048576,MATCH("최종"&amp;SUBSTITUTE(SUBSTITUTE(E$1,"standard",""),"|Float",""),ChapterTable!$1:$1,0),0)*ChapterTable!$Q$14
    ),
  OFFSET(E789,-$B789+IF($L789,1,0),0)*
    (VLOOKUP(SUBSTITUTE(SUBSTITUTE(E$1,"standard",""),"|Float","")&amp;"인게임누적곱배수",ChapterTable!$S:$T,2,0)^C789
    +VLOOKUP(SUBSTITUTE(SUBSTITUTE(E$1,"standard",""),"|Float","")&amp;"인게임누적합배수",ChapterTable!$S:$T,2,0)*C789)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VLOOKUP(1,ChapterTable!$1:$1048576,MATCH("최종"&amp;SUBSTITUTE(SUBSTITUTE(F$1,"standard",""),"|Float",""),ChapterTable!$1:$1,0),0)*ChapterTable!$Q$17,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VLOOKUP($A789-ChapterTable!$Q$11,ChapterTable!$1:$1048576,MATCH("최종"&amp;SUBSTITUTE(SUBSTITUTE(F$1,"standard",""),"|Float",""),ChapterTable!$1:$1,0),0)*ChapterTable!$Q$14
    ),
  OFFSET(F789,-$B789+IF($L789,1,0),0)*
    (VLOOKUP(SUBSTITUTE(SUBSTITUTE(F$1,"standard",""),"|Float","")&amp;"인게임누적곱배수",ChapterTable!$S:$T,2,0)^D789
    +VLOOKUP(SUBSTITUTE(SUBSTITUTE(F$1,"standard",""),"|Float","")&amp;"인게임누적합배수",ChapterTable!$S:$T,2,0)*D789)
  )
  )
  )
)</f>
        <v>91957.716979980469</v>
      </c>
      <c r="G789" t="s">
        <v>76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9.8000000000000007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IF(OR($L790=TRUE,$A790=0,MOD($A790,ChapterTable!$S$20)&lt;&gt;0),
MAX(0,INT(($B790+ChapterTable!$Q$26+VLOOKUP(SUBSTITUTE(C$1,"성장단계","")&amp;"단계오프셋",ChapterTable!$S:$T,2,0))/ChapterTable!$Q$23)),
MAX(0,INT(($B790+ChapterTable!$S$26+VLOOKUP(SUBSTITUTE(C$1,"성장단계","")&amp;"보스단계오프셋",ChapterTable!$S:$T,2,0))/ChapterTable!$S$23)))</f>
        <v>3</v>
      </c>
      <c r="D790">
        <f>IF(OR($L790=TRUE,$A790=0,MOD($A790,ChapterTable!$S$20)&lt;&gt;0),
MAX(0,INT(($B790+ChapterTable!$Q$26+VLOOKUP(SUBSTITUTE(D$1,"성장단계","")&amp;"단계오프셋",ChapterTable!$S:$T,2,0))/ChapterTable!$Q$23)),
MAX(0,INT(($B790+ChapterTable!$S$26+VLOOKUP(SUBSTITUTE(D$1,"성장단계","")&amp;"보스단계오프셋",ChapterTable!$S:$T,2,0))/ChapterTable!$S$23)))</f>
        <v>2</v>
      </c>
      <c r="E790" s="1">
        <f ca="1">IF(AND($A790=0,$B790=1),
    VLOOKUP(1,ChapterTable!$1:$1048576,MATCH("최종"&amp;SUBSTITUTE(SUBSTITUTE(E$1,"standard",""),"|Float",""),ChapterTable!$1:$1,0),0)*ChapterTable!$Q$17,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VLOOKUP($A790-ChapterTable!$Q$11,ChapterTable!$1:$1048576,MATCH("최종"&amp;SUBSTITUTE(SUBSTITUTE(E$1,"standard",""),"|Float",""),ChapterTable!$1:$1,0),0)*ChapterTable!$Q$14
    ),
  OFFSET(E790,-$B790+IF($L790,1,0),0)*
    (VLOOKUP(SUBSTITUTE(SUBSTITUTE(E$1,"standard",""),"|Float","")&amp;"인게임누적곱배수",ChapterTable!$S:$T,2,0)^C790
    +VLOOKUP(SUBSTITUTE(SUBSTITUTE(E$1,"standard",""),"|Float","")&amp;"인게임누적합배수",ChapterTable!$S:$T,2,0)*C790)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VLOOKUP(1,ChapterTable!$1:$1048576,MATCH("최종"&amp;SUBSTITUTE(SUBSTITUTE(F$1,"standard",""),"|Float",""),ChapterTable!$1:$1,0),0)*ChapterTable!$Q$17,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VLOOKUP($A790-ChapterTable!$Q$11,ChapterTable!$1:$1048576,MATCH("최종"&amp;SUBSTITUTE(SUBSTITUTE(F$1,"standard",""),"|Float",""),ChapterTable!$1:$1,0),0)*ChapterTable!$Q$14
    ),
  OFFSET(F790,-$B790+IF($L790,1,0),0)*
    (VLOOKUP(SUBSTITUTE(SUBSTITUTE(F$1,"standard",""),"|Float","")&amp;"인게임누적곱배수",ChapterTable!$S:$T,2,0)^D790
    +VLOOKUP(SUBSTITUTE(SUBSTITUTE(F$1,"standard",""),"|Float","")&amp;"인게임누적합배수",ChapterTable!$S:$T,2,0)*D790)
  )
  )
  )
)</f>
        <v>91957.716979980469</v>
      </c>
      <c r="G790" t="s">
        <v>76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9.8000000000000007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IF(OR($L791=TRUE,$A791=0,MOD($A791,ChapterTable!$S$20)&lt;&gt;0),
MAX(0,INT(($B791+ChapterTable!$Q$26+VLOOKUP(SUBSTITUTE(C$1,"성장단계","")&amp;"단계오프셋",ChapterTable!$S:$T,2,0))/ChapterTable!$Q$23)),
MAX(0,INT(($B791+ChapterTable!$S$26+VLOOKUP(SUBSTITUTE(C$1,"성장단계","")&amp;"보스단계오프셋",ChapterTable!$S:$T,2,0))/ChapterTable!$S$23)))</f>
        <v>3</v>
      </c>
      <c r="D791">
        <f>IF(OR($L791=TRUE,$A791=0,MOD($A791,ChapterTable!$S$20)&lt;&gt;0),
MAX(0,INT(($B791+ChapterTable!$Q$26+VLOOKUP(SUBSTITUTE(D$1,"성장단계","")&amp;"단계오프셋",ChapterTable!$S:$T,2,0))/ChapterTable!$Q$23)),
MAX(0,INT(($B791+ChapterTable!$S$26+VLOOKUP(SUBSTITUTE(D$1,"성장단계","")&amp;"보스단계오프셋",ChapterTable!$S:$T,2,0))/ChapterTable!$S$23)))</f>
        <v>2</v>
      </c>
      <c r="E791" s="1">
        <f ca="1">IF(AND($A791=0,$B791=1),
    VLOOKUP(1,ChapterTable!$1:$1048576,MATCH("최종"&amp;SUBSTITUTE(SUBSTITUTE(E$1,"standard",""),"|Float",""),ChapterTable!$1:$1,0),0)*ChapterTable!$Q$17,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VLOOKUP($A791-ChapterTable!$Q$11,ChapterTable!$1:$1048576,MATCH("최종"&amp;SUBSTITUTE(SUBSTITUTE(E$1,"standard",""),"|Float",""),ChapterTable!$1:$1,0),0)*ChapterTable!$Q$14
    ),
  OFFSET(E791,-$B791+IF($L791,1,0),0)*
    (VLOOKUP(SUBSTITUTE(SUBSTITUTE(E$1,"standard",""),"|Float","")&amp;"인게임누적곱배수",ChapterTable!$S:$T,2,0)^C791
    +VLOOKUP(SUBSTITUTE(SUBSTITUTE(E$1,"standard",""),"|Float","")&amp;"인게임누적합배수",ChapterTable!$S:$T,2,0)*C791)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VLOOKUP(1,ChapterTable!$1:$1048576,MATCH("최종"&amp;SUBSTITUTE(SUBSTITUTE(F$1,"standard",""),"|Float",""),ChapterTable!$1:$1,0),0)*ChapterTable!$Q$17,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VLOOKUP($A791-ChapterTable!$Q$11,ChapterTable!$1:$1048576,MATCH("최종"&amp;SUBSTITUTE(SUBSTITUTE(F$1,"standard",""),"|Float",""),ChapterTable!$1:$1,0),0)*ChapterTable!$Q$14
    ),
  OFFSET(F791,-$B791+IF($L791,1,0),0)*
    (VLOOKUP(SUBSTITUTE(SUBSTITUTE(F$1,"standard",""),"|Float","")&amp;"인게임누적곱배수",ChapterTable!$S:$T,2,0)^D791
    +VLOOKUP(SUBSTITUTE(SUBSTITUTE(F$1,"standard",""),"|Float","")&amp;"인게임누적합배수",ChapterTable!$S:$T,2,0)*D791)
  )
  )
  )
)</f>
        <v>91957.716979980469</v>
      </c>
      <c r="G791" t="s">
        <v>76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9.8000000000000007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IF(OR($L792=TRUE,$A792=0,MOD($A792,ChapterTable!$S$20)&lt;&gt;0),
MAX(0,INT(($B792+ChapterTable!$Q$26+VLOOKUP(SUBSTITUTE(C$1,"성장단계","")&amp;"단계오프셋",ChapterTable!$S:$T,2,0))/ChapterTable!$Q$23)),
MAX(0,INT(($B792+ChapterTable!$S$26+VLOOKUP(SUBSTITUTE(C$1,"성장단계","")&amp;"보스단계오프셋",ChapterTable!$S:$T,2,0))/ChapterTable!$S$23)))</f>
        <v>3</v>
      </c>
      <c r="D792">
        <f>IF(OR($L792=TRUE,$A792=0,MOD($A792,ChapterTable!$S$20)&lt;&gt;0),
MAX(0,INT(($B792+ChapterTable!$Q$26+VLOOKUP(SUBSTITUTE(D$1,"성장단계","")&amp;"단계오프셋",ChapterTable!$S:$T,2,0))/ChapterTable!$Q$23)),
MAX(0,INT(($B792+ChapterTable!$S$26+VLOOKUP(SUBSTITUTE(D$1,"성장단계","")&amp;"보스단계오프셋",ChapterTable!$S:$T,2,0))/ChapterTable!$S$23)))</f>
        <v>2</v>
      </c>
      <c r="E792" s="1">
        <f ca="1">IF(AND($A792=0,$B792=1),
    VLOOKUP(1,ChapterTable!$1:$1048576,MATCH("최종"&amp;SUBSTITUTE(SUBSTITUTE(E$1,"standard",""),"|Float",""),ChapterTable!$1:$1,0),0)*ChapterTable!$Q$17,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VLOOKUP($A792-ChapterTable!$Q$11,ChapterTable!$1:$1048576,MATCH("최종"&amp;SUBSTITUTE(SUBSTITUTE(E$1,"standard",""),"|Float",""),ChapterTable!$1:$1,0),0)*ChapterTable!$Q$14
    ),
  OFFSET(E792,-$B792+IF($L792,1,0),0)*
    (VLOOKUP(SUBSTITUTE(SUBSTITUTE(E$1,"standard",""),"|Float","")&amp;"인게임누적곱배수",ChapterTable!$S:$T,2,0)^C792
    +VLOOKUP(SUBSTITUTE(SUBSTITUTE(E$1,"standard",""),"|Float","")&amp;"인게임누적합배수",ChapterTable!$S:$T,2,0)*C792)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VLOOKUP(1,ChapterTable!$1:$1048576,MATCH("최종"&amp;SUBSTITUTE(SUBSTITUTE(F$1,"standard",""),"|Float",""),ChapterTable!$1:$1,0),0)*ChapterTable!$Q$17,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VLOOKUP($A792-ChapterTable!$Q$11,ChapterTable!$1:$1048576,MATCH("최종"&amp;SUBSTITUTE(SUBSTITUTE(F$1,"standard",""),"|Float",""),ChapterTable!$1:$1,0),0)*ChapterTable!$Q$14
    ),
  OFFSET(F792,-$B792+IF($L792,1,0),0)*
    (VLOOKUP(SUBSTITUTE(SUBSTITUTE(F$1,"standard",""),"|Float","")&amp;"인게임누적곱배수",ChapterTable!$S:$T,2,0)^D792
    +VLOOKUP(SUBSTITUTE(SUBSTITUTE(F$1,"standard",""),"|Float","")&amp;"인게임누적합배수",ChapterTable!$S:$T,2,0)*D792)
  )
  )
  )
)</f>
        <v>91957.716979980469</v>
      </c>
      <c r="G792" t="s">
        <v>76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9.8000000000000007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IF(OR($L793=TRUE,$A793=0,MOD($A793,ChapterTable!$S$20)&lt;&gt;0),
MAX(0,INT(($B793+ChapterTable!$Q$26+VLOOKUP(SUBSTITUTE(C$1,"성장단계","")&amp;"단계오프셋",ChapterTable!$S:$T,2,0))/ChapterTable!$Q$23)),
MAX(0,INT(($B793+ChapterTable!$S$26+VLOOKUP(SUBSTITUTE(C$1,"성장단계","")&amp;"보스단계오프셋",ChapterTable!$S:$T,2,0))/ChapterTable!$S$23)))</f>
        <v>3</v>
      </c>
      <c r="D793">
        <f>IF(OR($L793=TRUE,$A793=0,MOD($A793,ChapterTable!$S$20)&lt;&gt;0),
MAX(0,INT(($B793+ChapterTable!$Q$26+VLOOKUP(SUBSTITUTE(D$1,"성장단계","")&amp;"단계오프셋",ChapterTable!$S:$T,2,0))/ChapterTable!$Q$23)),
MAX(0,INT(($B793+ChapterTable!$S$26+VLOOKUP(SUBSTITUTE(D$1,"성장단계","")&amp;"보스단계오프셋",ChapterTable!$S:$T,2,0))/ChapterTable!$S$23)))</f>
        <v>3</v>
      </c>
      <c r="E793" s="1">
        <f ca="1">IF(AND($A793=0,$B793=1),
    VLOOKUP(1,ChapterTable!$1:$1048576,MATCH("최종"&amp;SUBSTITUTE(SUBSTITUTE(E$1,"standard",""),"|Float",""),ChapterTable!$1:$1,0),0)*ChapterTable!$Q$17,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VLOOKUP($A793-ChapterTable!$Q$11,ChapterTable!$1:$1048576,MATCH("최종"&amp;SUBSTITUTE(SUBSTITUTE(E$1,"standard",""),"|Float",""),ChapterTable!$1:$1,0),0)*ChapterTable!$Q$14
    ),
  OFFSET(E793,-$B793+IF($L793,1,0),0)*
    (VLOOKUP(SUBSTITUTE(SUBSTITUTE(E$1,"standard",""),"|Float","")&amp;"인게임누적곱배수",ChapterTable!$S:$T,2,0)^C793
    +VLOOKUP(SUBSTITUTE(SUBSTITUTE(E$1,"standard",""),"|Float","")&amp;"인게임누적합배수",ChapterTable!$S:$T,2,0)*C793)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VLOOKUP(1,ChapterTable!$1:$1048576,MATCH("최종"&amp;SUBSTITUTE(SUBSTITUTE(F$1,"standard",""),"|Float",""),ChapterTable!$1:$1,0),0)*ChapterTable!$Q$17,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VLOOKUP($A793-ChapterTable!$Q$11,ChapterTable!$1:$1048576,MATCH("최종"&amp;SUBSTITUTE(SUBSTITUTE(F$1,"standard",""),"|Float",""),ChapterTable!$1:$1,0),0)*ChapterTable!$Q$14
    ),
  OFFSET(F793,-$B793+IF($L793,1,0),0)*
    (VLOOKUP(SUBSTITUTE(SUBSTITUTE(F$1,"standard",""),"|Float","")&amp;"인게임누적곱배수",ChapterTable!$S:$T,2,0)^D793
    +VLOOKUP(SUBSTITUTE(SUBSTITUTE(F$1,"standard",""),"|Float","")&amp;"인게임누적합배수",ChapterTable!$S:$T,2,0)*D793)
  )
  )
  )
)</f>
        <v>105094.53369140625</v>
      </c>
      <c r="G793" t="s">
        <v>76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9.8000000000000007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IF(OR($L794=TRUE,$A794=0,MOD($A794,ChapterTable!$S$20)&lt;&gt;0),
MAX(0,INT(($B794+ChapterTable!$Q$26+VLOOKUP(SUBSTITUTE(C$1,"성장단계","")&amp;"단계오프셋",ChapterTable!$S:$T,2,0))/ChapterTable!$Q$23)),
MAX(0,INT(($B794+ChapterTable!$S$26+VLOOKUP(SUBSTITUTE(C$1,"성장단계","")&amp;"보스단계오프셋",ChapterTable!$S:$T,2,0))/ChapterTable!$S$23)))</f>
        <v>3</v>
      </c>
      <c r="D794">
        <f>IF(OR($L794=TRUE,$A794=0,MOD($A794,ChapterTable!$S$20)&lt;&gt;0),
MAX(0,INT(($B794+ChapterTable!$Q$26+VLOOKUP(SUBSTITUTE(D$1,"성장단계","")&amp;"단계오프셋",ChapterTable!$S:$T,2,0))/ChapterTable!$Q$23)),
MAX(0,INT(($B794+ChapterTable!$S$26+VLOOKUP(SUBSTITUTE(D$1,"성장단계","")&amp;"보스단계오프셋",ChapterTable!$S:$T,2,0))/ChapterTable!$S$23)))</f>
        <v>3</v>
      </c>
      <c r="E794" s="1">
        <f ca="1">IF(AND($A794=0,$B794=1),
    VLOOKUP(1,ChapterTable!$1:$1048576,MATCH("최종"&amp;SUBSTITUTE(SUBSTITUTE(E$1,"standard",""),"|Float",""),ChapterTable!$1:$1,0),0)*ChapterTable!$Q$17,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VLOOKUP($A794-ChapterTable!$Q$11,ChapterTable!$1:$1048576,MATCH("최종"&amp;SUBSTITUTE(SUBSTITUTE(E$1,"standard",""),"|Float",""),ChapterTable!$1:$1,0),0)*ChapterTable!$Q$14
    ),
  OFFSET(E794,-$B794+IF($L794,1,0),0)*
    (VLOOKUP(SUBSTITUTE(SUBSTITUTE(E$1,"standard",""),"|Float","")&amp;"인게임누적곱배수",ChapterTable!$S:$T,2,0)^C794
    +VLOOKUP(SUBSTITUTE(SUBSTITUTE(E$1,"standard",""),"|Float","")&amp;"인게임누적합배수",ChapterTable!$S:$T,2,0)*C794)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VLOOKUP(1,ChapterTable!$1:$1048576,MATCH("최종"&amp;SUBSTITUTE(SUBSTITUTE(F$1,"standard",""),"|Float",""),ChapterTable!$1:$1,0),0)*ChapterTable!$Q$17,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VLOOKUP($A794-ChapterTable!$Q$11,ChapterTable!$1:$1048576,MATCH("최종"&amp;SUBSTITUTE(SUBSTITUTE(F$1,"standard",""),"|Float",""),ChapterTable!$1:$1,0),0)*ChapterTable!$Q$14
    ),
  OFFSET(F794,-$B794+IF($L794,1,0),0)*
    (VLOOKUP(SUBSTITUTE(SUBSTITUTE(F$1,"standard",""),"|Float","")&amp;"인게임누적곱배수",ChapterTable!$S:$T,2,0)^D794
    +VLOOKUP(SUBSTITUTE(SUBSTITUTE(F$1,"standard",""),"|Float","")&amp;"인게임누적합배수",ChapterTable!$S:$T,2,0)*D794)
  )
  )
  )
)</f>
        <v>105094.53369140625</v>
      </c>
      <c r="G794" t="s">
        <v>76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9.8000000000000007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IF(OR($L795=TRUE,$A795=0,MOD($A795,ChapterTable!$S$20)&lt;&gt;0),
MAX(0,INT(($B795+ChapterTable!$Q$26+VLOOKUP(SUBSTITUTE(C$1,"성장단계","")&amp;"단계오프셋",ChapterTable!$S:$T,2,0))/ChapterTable!$Q$23)),
MAX(0,INT(($B795+ChapterTable!$S$26+VLOOKUP(SUBSTITUTE(C$1,"성장단계","")&amp;"보스단계오프셋",ChapterTable!$S:$T,2,0))/ChapterTable!$S$23)))</f>
        <v>3</v>
      </c>
      <c r="D795">
        <f>IF(OR($L795=TRUE,$A795=0,MOD($A795,ChapterTable!$S$20)&lt;&gt;0),
MAX(0,INT(($B795+ChapterTable!$Q$26+VLOOKUP(SUBSTITUTE(D$1,"성장단계","")&amp;"단계오프셋",ChapterTable!$S:$T,2,0))/ChapterTable!$Q$23)),
MAX(0,INT(($B795+ChapterTable!$S$26+VLOOKUP(SUBSTITUTE(D$1,"성장단계","")&amp;"보스단계오프셋",ChapterTable!$S:$T,2,0))/ChapterTable!$S$23)))</f>
        <v>3</v>
      </c>
      <c r="E795" s="1">
        <f ca="1">IF(AND($A795=0,$B795=1),
    VLOOKUP(1,ChapterTable!$1:$1048576,MATCH("최종"&amp;SUBSTITUTE(SUBSTITUTE(E$1,"standard",""),"|Float",""),ChapterTable!$1:$1,0),0)*ChapterTable!$Q$17,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VLOOKUP($A795-ChapterTable!$Q$11,ChapterTable!$1:$1048576,MATCH("최종"&amp;SUBSTITUTE(SUBSTITUTE(E$1,"standard",""),"|Float",""),ChapterTable!$1:$1,0),0)*ChapterTable!$Q$14
    ),
  OFFSET(E795,-$B795+IF($L795,1,0),0)*
    (VLOOKUP(SUBSTITUTE(SUBSTITUTE(E$1,"standard",""),"|Float","")&amp;"인게임누적곱배수",ChapterTable!$S:$T,2,0)^C795
    +VLOOKUP(SUBSTITUTE(SUBSTITUTE(E$1,"standard",""),"|Float","")&amp;"인게임누적합배수",ChapterTable!$S:$T,2,0)*C795)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VLOOKUP(1,ChapterTable!$1:$1048576,MATCH("최종"&amp;SUBSTITUTE(SUBSTITUTE(F$1,"standard",""),"|Float",""),ChapterTable!$1:$1,0),0)*ChapterTable!$Q$17,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VLOOKUP($A795-ChapterTable!$Q$11,ChapterTable!$1:$1048576,MATCH("최종"&amp;SUBSTITUTE(SUBSTITUTE(F$1,"standard",""),"|Float",""),ChapterTable!$1:$1,0),0)*ChapterTable!$Q$14
    ),
  OFFSET(F795,-$B795+IF($L795,1,0),0)*
    (VLOOKUP(SUBSTITUTE(SUBSTITUTE(F$1,"standard",""),"|Float","")&amp;"인게임누적곱배수",ChapterTable!$S:$T,2,0)^D795
    +VLOOKUP(SUBSTITUTE(SUBSTITUTE(F$1,"standard",""),"|Float","")&amp;"인게임누적합배수",ChapterTable!$S:$T,2,0)*D795)
  )
  )
  )
)</f>
        <v>105094.53369140625</v>
      </c>
      <c r="G795" t="s">
        <v>76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9.8000000000000007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IF(OR($L796=TRUE,$A796=0,MOD($A796,ChapterTable!$S$20)&lt;&gt;0),
MAX(0,INT(($B796+ChapterTable!$Q$26+VLOOKUP(SUBSTITUTE(C$1,"성장단계","")&amp;"단계오프셋",ChapterTable!$S:$T,2,0))/ChapterTable!$Q$23)),
MAX(0,INT(($B796+ChapterTable!$S$26+VLOOKUP(SUBSTITUTE(C$1,"성장단계","")&amp;"보스단계오프셋",ChapterTable!$S:$T,2,0))/ChapterTable!$S$23)))</f>
        <v>3</v>
      </c>
      <c r="D796">
        <f>IF(OR($L796=TRUE,$A796=0,MOD($A796,ChapterTable!$S$20)&lt;&gt;0),
MAX(0,INT(($B796+ChapterTable!$Q$26+VLOOKUP(SUBSTITUTE(D$1,"성장단계","")&amp;"단계오프셋",ChapterTable!$S:$T,2,0))/ChapterTable!$Q$23)),
MAX(0,INT(($B796+ChapterTable!$S$26+VLOOKUP(SUBSTITUTE(D$1,"성장단계","")&amp;"보스단계오프셋",ChapterTable!$S:$T,2,0))/ChapterTable!$S$23)))</f>
        <v>3</v>
      </c>
      <c r="E796" s="1">
        <f ca="1">IF(AND($A796=0,$B796=1),
    VLOOKUP(1,ChapterTable!$1:$1048576,MATCH("최종"&amp;SUBSTITUTE(SUBSTITUTE(E$1,"standard",""),"|Float",""),ChapterTable!$1:$1,0),0)*ChapterTable!$Q$17,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VLOOKUP($A796-ChapterTable!$Q$11,ChapterTable!$1:$1048576,MATCH("최종"&amp;SUBSTITUTE(SUBSTITUTE(E$1,"standard",""),"|Float",""),ChapterTable!$1:$1,0),0)*ChapterTable!$Q$14
    ),
  OFFSET(E796,-$B796+IF($L796,1,0),0)*
    (VLOOKUP(SUBSTITUTE(SUBSTITUTE(E$1,"standard",""),"|Float","")&amp;"인게임누적곱배수",ChapterTable!$S:$T,2,0)^C796
    +VLOOKUP(SUBSTITUTE(SUBSTITUTE(E$1,"standard",""),"|Float","")&amp;"인게임누적합배수",ChapterTable!$S:$T,2,0)*C796)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VLOOKUP(1,ChapterTable!$1:$1048576,MATCH("최종"&amp;SUBSTITUTE(SUBSTITUTE(F$1,"standard",""),"|Float",""),ChapterTable!$1:$1,0),0)*ChapterTable!$Q$17,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VLOOKUP($A796-ChapterTable!$Q$11,ChapterTable!$1:$1048576,MATCH("최종"&amp;SUBSTITUTE(SUBSTITUTE(F$1,"standard",""),"|Float",""),ChapterTable!$1:$1,0),0)*ChapterTable!$Q$14
    ),
  OFFSET(F796,-$B796+IF($L796,1,0),0)*
    (VLOOKUP(SUBSTITUTE(SUBSTITUTE(F$1,"standard",""),"|Float","")&amp;"인게임누적곱배수",ChapterTable!$S:$T,2,0)^D796
    +VLOOKUP(SUBSTITUTE(SUBSTITUTE(F$1,"standard",""),"|Float","")&amp;"인게임누적합배수",ChapterTable!$S:$T,2,0)*D796)
  )
  )
  )
)</f>
        <v>105094.53369140625</v>
      </c>
      <c r="G796" t="s">
        <v>76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9.8000000000000007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IF(OR($L797=TRUE,$A797=0,MOD($A797,ChapterTable!$S$20)&lt;&gt;0),
MAX(0,INT(($B797+ChapterTable!$Q$26+VLOOKUP(SUBSTITUTE(C$1,"성장단계","")&amp;"단계오프셋",ChapterTable!$S:$T,2,0))/ChapterTable!$Q$23)),
MAX(0,INT(($B797+ChapterTable!$S$26+VLOOKUP(SUBSTITUTE(C$1,"성장단계","")&amp;"보스단계오프셋",ChapterTable!$S:$T,2,0))/ChapterTable!$S$23)))</f>
        <v>3</v>
      </c>
      <c r="D797">
        <f>IF(OR($L797=TRUE,$A797=0,MOD($A797,ChapterTable!$S$20)&lt;&gt;0),
MAX(0,INT(($B797+ChapterTable!$Q$26+VLOOKUP(SUBSTITUTE(D$1,"성장단계","")&amp;"단계오프셋",ChapterTable!$S:$T,2,0))/ChapterTable!$Q$23)),
MAX(0,INT(($B797+ChapterTable!$S$26+VLOOKUP(SUBSTITUTE(D$1,"성장단계","")&amp;"보스단계오프셋",ChapterTable!$S:$T,2,0))/ChapterTable!$S$23)))</f>
        <v>3</v>
      </c>
      <c r="E797" s="1">
        <f ca="1">IF(AND($A797=0,$B797=1),
    VLOOKUP(1,ChapterTable!$1:$1048576,MATCH("최종"&amp;SUBSTITUTE(SUBSTITUTE(E$1,"standard",""),"|Float",""),ChapterTable!$1:$1,0),0)*ChapterTable!$Q$17,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VLOOKUP($A797-ChapterTable!$Q$11,ChapterTable!$1:$1048576,MATCH("최종"&amp;SUBSTITUTE(SUBSTITUTE(E$1,"standard",""),"|Float",""),ChapterTable!$1:$1,0),0)*ChapterTable!$Q$14
    ),
  OFFSET(E797,-$B797+IF($L797,1,0),0)*
    (VLOOKUP(SUBSTITUTE(SUBSTITUTE(E$1,"standard",""),"|Float","")&amp;"인게임누적곱배수",ChapterTable!$S:$T,2,0)^C797
    +VLOOKUP(SUBSTITUTE(SUBSTITUTE(E$1,"standard",""),"|Float","")&amp;"인게임누적합배수",ChapterTable!$S:$T,2,0)*C797)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VLOOKUP(1,ChapterTable!$1:$1048576,MATCH("최종"&amp;SUBSTITUTE(SUBSTITUTE(F$1,"standard",""),"|Float",""),ChapterTable!$1:$1,0),0)*ChapterTable!$Q$17,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VLOOKUP($A797-ChapterTable!$Q$11,ChapterTable!$1:$1048576,MATCH("최종"&amp;SUBSTITUTE(SUBSTITUTE(F$1,"standard",""),"|Float",""),ChapterTable!$1:$1,0),0)*ChapterTable!$Q$14
    ),
  OFFSET(F797,-$B797+IF($L797,1,0),0)*
    (VLOOKUP(SUBSTITUTE(SUBSTITUTE(F$1,"standard",""),"|Float","")&amp;"인게임누적곱배수",ChapterTable!$S:$T,2,0)^D797
    +VLOOKUP(SUBSTITUTE(SUBSTITUTE(F$1,"standard",""),"|Float","")&amp;"인게임누적합배수",ChapterTable!$S:$T,2,0)*D797)
  )
  )
  )
)</f>
        <v>105094.53369140625</v>
      </c>
      <c r="G797" t="s">
        <v>76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9.8000000000000007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IF(OR($L798=TRUE,$A798=0,MOD($A798,ChapterTable!$S$20)&lt;&gt;0),
MAX(0,INT(($B798+ChapterTable!$Q$26+VLOOKUP(SUBSTITUTE(C$1,"성장단계","")&amp;"단계오프셋",ChapterTable!$S:$T,2,0))/ChapterTable!$Q$23)),
MAX(0,INT(($B798+ChapterTable!$S$26+VLOOKUP(SUBSTITUTE(C$1,"성장단계","")&amp;"보스단계오프셋",ChapterTable!$S:$T,2,0))/ChapterTable!$S$23)))</f>
        <v>4</v>
      </c>
      <c r="D798">
        <f>IF(OR($L798=TRUE,$A798=0,MOD($A798,ChapterTable!$S$20)&lt;&gt;0),
MAX(0,INT(($B798+ChapterTable!$Q$26+VLOOKUP(SUBSTITUTE(D$1,"성장단계","")&amp;"단계오프셋",ChapterTable!$S:$T,2,0))/ChapterTable!$Q$23)),
MAX(0,INT(($B798+ChapterTable!$S$26+VLOOKUP(SUBSTITUTE(D$1,"성장단계","")&amp;"보스단계오프셋",ChapterTable!$S:$T,2,0))/ChapterTable!$S$23)))</f>
        <v>3</v>
      </c>
      <c r="E798" s="1">
        <f ca="1">IF(AND($A798=0,$B798=1),
    VLOOKUP(1,ChapterTable!$1:$1048576,MATCH("최종"&amp;SUBSTITUTE(SUBSTITUTE(E$1,"standard",""),"|Float",""),ChapterTable!$1:$1,0),0)*ChapterTable!$Q$17,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VLOOKUP($A798-ChapterTable!$Q$11,ChapterTable!$1:$1048576,MATCH("최종"&amp;SUBSTITUTE(SUBSTITUTE(E$1,"standard",""),"|Float",""),ChapterTable!$1:$1,0),0)*ChapterTable!$Q$14
    ),
  OFFSET(E798,-$B798+IF($L798,1,0),0)*
    (VLOOKUP(SUBSTITUTE(SUBSTITUTE(E$1,"standard",""),"|Float","")&amp;"인게임누적곱배수",ChapterTable!$S:$T,2,0)^C798
    +VLOOKUP(SUBSTITUTE(SUBSTITUTE(E$1,"standard",""),"|Float","")&amp;"인게임누적합배수",ChapterTable!$S:$T,2,0)*C798)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VLOOKUP(1,ChapterTable!$1:$1048576,MATCH("최종"&amp;SUBSTITUTE(SUBSTITUTE(F$1,"standard",""),"|Float",""),ChapterTable!$1:$1,0),0)*ChapterTable!$Q$17,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VLOOKUP($A798-ChapterTable!$Q$11,ChapterTable!$1:$1048576,MATCH("최종"&amp;SUBSTITUTE(SUBSTITUTE(F$1,"standard",""),"|Float",""),ChapterTable!$1:$1,0),0)*ChapterTable!$Q$14
    ),
  OFFSET(F798,-$B798+IF($L798,1,0),0)*
    (VLOOKUP(SUBSTITUTE(SUBSTITUTE(F$1,"standard",""),"|Float","")&amp;"인게임누적곱배수",ChapterTable!$S:$T,2,0)^D798
    +VLOOKUP(SUBSTITUTE(SUBSTITUTE(F$1,"standard",""),"|Float","")&amp;"인게임누적합배수",ChapterTable!$S:$T,2,0)*D798)
  )
  )
  )
)</f>
        <v>105094.53369140625</v>
      </c>
      <c r="G798" t="s">
        <v>76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9.8000000000000007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IF(OR($L799=TRUE,$A799=0,MOD($A799,ChapterTable!$S$20)&lt;&gt;0),
MAX(0,INT(($B799+ChapterTable!$Q$26+VLOOKUP(SUBSTITUTE(C$1,"성장단계","")&amp;"단계오프셋",ChapterTable!$S:$T,2,0))/ChapterTable!$Q$23)),
MAX(0,INT(($B799+ChapterTable!$S$26+VLOOKUP(SUBSTITUTE(C$1,"성장단계","")&amp;"보스단계오프셋",ChapterTable!$S:$T,2,0))/ChapterTable!$S$23)))</f>
        <v>4</v>
      </c>
      <c r="D799">
        <f>IF(OR($L799=TRUE,$A799=0,MOD($A799,ChapterTable!$S$20)&lt;&gt;0),
MAX(0,INT(($B799+ChapterTable!$Q$26+VLOOKUP(SUBSTITUTE(D$1,"성장단계","")&amp;"단계오프셋",ChapterTable!$S:$T,2,0))/ChapterTable!$Q$23)),
MAX(0,INT(($B799+ChapterTable!$S$26+VLOOKUP(SUBSTITUTE(D$1,"성장단계","")&amp;"보스단계오프셋",ChapterTable!$S:$T,2,0))/ChapterTable!$S$23)))</f>
        <v>3</v>
      </c>
      <c r="E799" s="1">
        <f ca="1">IF(AND($A799=0,$B799=1),
    VLOOKUP(1,ChapterTable!$1:$1048576,MATCH("최종"&amp;SUBSTITUTE(SUBSTITUTE(E$1,"standard",""),"|Float",""),ChapterTable!$1:$1,0),0)*ChapterTable!$Q$17,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VLOOKUP($A799-ChapterTable!$Q$11,ChapterTable!$1:$1048576,MATCH("최종"&amp;SUBSTITUTE(SUBSTITUTE(E$1,"standard",""),"|Float",""),ChapterTable!$1:$1,0),0)*ChapterTable!$Q$14
    ),
  OFFSET(E799,-$B799+IF($L799,1,0),0)*
    (VLOOKUP(SUBSTITUTE(SUBSTITUTE(E$1,"standard",""),"|Float","")&amp;"인게임누적곱배수",ChapterTable!$S:$T,2,0)^C799
    +VLOOKUP(SUBSTITUTE(SUBSTITUTE(E$1,"standard",""),"|Float","")&amp;"인게임누적합배수",ChapterTable!$S:$T,2,0)*C799)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VLOOKUP(1,ChapterTable!$1:$1048576,MATCH("최종"&amp;SUBSTITUTE(SUBSTITUTE(F$1,"standard",""),"|Float",""),ChapterTable!$1:$1,0),0)*ChapterTable!$Q$17,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VLOOKUP($A799-ChapterTable!$Q$11,ChapterTable!$1:$1048576,MATCH("최종"&amp;SUBSTITUTE(SUBSTITUTE(F$1,"standard",""),"|Float",""),ChapterTable!$1:$1,0),0)*ChapterTable!$Q$14
    ),
  OFFSET(F799,-$B799+IF($L799,1,0),0)*
    (VLOOKUP(SUBSTITUTE(SUBSTITUTE(F$1,"standard",""),"|Float","")&amp;"인게임누적곱배수",ChapterTable!$S:$T,2,0)^D799
    +VLOOKUP(SUBSTITUTE(SUBSTITUTE(F$1,"standard",""),"|Float","")&amp;"인게임누적합배수",ChapterTable!$S:$T,2,0)*D799)
  )
  )
  )
)</f>
        <v>105094.53369140625</v>
      </c>
      <c r="G799" t="s">
        <v>76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9.8000000000000007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IF(OR($L800=TRUE,$A800=0,MOD($A800,ChapterTable!$S$20)&lt;&gt;0),
MAX(0,INT(($B800+ChapterTable!$Q$26+VLOOKUP(SUBSTITUTE(C$1,"성장단계","")&amp;"단계오프셋",ChapterTable!$S:$T,2,0))/ChapterTable!$Q$23)),
MAX(0,INT(($B800+ChapterTable!$S$26+VLOOKUP(SUBSTITUTE(C$1,"성장단계","")&amp;"보스단계오프셋",ChapterTable!$S:$T,2,0))/ChapterTable!$S$23)))</f>
        <v>4</v>
      </c>
      <c r="D800">
        <f>IF(OR($L800=TRUE,$A800=0,MOD($A800,ChapterTable!$S$20)&lt;&gt;0),
MAX(0,INT(($B800+ChapterTable!$Q$26+VLOOKUP(SUBSTITUTE(D$1,"성장단계","")&amp;"단계오프셋",ChapterTable!$S:$T,2,0))/ChapterTable!$Q$23)),
MAX(0,INT(($B800+ChapterTable!$S$26+VLOOKUP(SUBSTITUTE(D$1,"성장단계","")&amp;"보스단계오프셋",ChapterTable!$S:$T,2,0))/ChapterTable!$S$23)))</f>
        <v>3</v>
      </c>
      <c r="E800" s="1">
        <f ca="1">IF(AND($A800=0,$B800=1),
    VLOOKUP(1,ChapterTable!$1:$1048576,MATCH("최종"&amp;SUBSTITUTE(SUBSTITUTE(E$1,"standard",""),"|Float",""),ChapterTable!$1:$1,0),0)*ChapterTable!$Q$17,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VLOOKUP($A800-ChapterTable!$Q$11,ChapterTable!$1:$1048576,MATCH("최종"&amp;SUBSTITUTE(SUBSTITUTE(E$1,"standard",""),"|Float",""),ChapterTable!$1:$1,0),0)*ChapterTable!$Q$14
    ),
  OFFSET(E800,-$B800+IF($L800,1,0),0)*
    (VLOOKUP(SUBSTITUTE(SUBSTITUTE(E$1,"standard",""),"|Float","")&amp;"인게임누적곱배수",ChapterTable!$S:$T,2,0)^C800
    +VLOOKUP(SUBSTITUTE(SUBSTITUTE(E$1,"standard",""),"|Float","")&amp;"인게임누적합배수",ChapterTable!$S:$T,2,0)*C800)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VLOOKUP(1,ChapterTable!$1:$1048576,MATCH("최종"&amp;SUBSTITUTE(SUBSTITUTE(F$1,"standard",""),"|Float",""),ChapterTable!$1:$1,0),0)*ChapterTable!$Q$17,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VLOOKUP($A800-ChapterTable!$Q$11,ChapterTable!$1:$1048576,MATCH("최종"&amp;SUBSTITUTE(SUBSTITUTE(F$1,"standard",""),"|Float",""),ChapterTable!$1:$1,0),0)*ChapterTable!$Q$14
    ),
  OFFSET(F800,-$B800+IF($L800,1,0),0)*
    (VLOOKUP(SUBSTITUTE(SUBSTITUTE(F$1,"standard",""),"|Float","")&amp;"인게임누적곱배수",ChapterTable!$S:$T,2,0)^D800
    +VLOOKUP(SUBSTITUTE(SUBSTITUTE(F$1,"standard",""),"|Float","")&amp;"인게임누적합배수",ChapterTable!$S:$T,2,0)*D800)
  )
  )
  )
)</f>
        <v>105094.53369140625</v>
      </c>
      <c r="G800" t="s">
        <v>76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9.8000000000000007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IF(OR($L801=TRUE,$A801=0,MOD($A801,ChapterTable!$S$20)&lt;&gt;0),
MAX(0,INT(($B801+ChapterTable!$Q$26+VLOOKUP(SUBSTITUTE(C$1,"성장단계","")&amp;"단계오프셋",ChapterTable!$S:$T,2,0))/ChapterTable!$Q$23)),
MAX(0,INT(($B801+ChapterTable!$S$26+VLOOKUP(SUBSTITUTE(C$1,"성장단계","")&amp;"보스단계오프셋",ChapterTable!$S:$T,2,0))/ChapterTable!$S$23)))</f>
        <v>4</v>
      </c>
      <c r="D801">
        <f>IF(OR($L801=TRUE,$A801=0,MOD($A801,ChapterTable!$S$20)&lt;&gt;0),
MAX(0,INT(($B801+ChapterTable!$Q$26+VLOOKUP(SUBSTITUTE(D$1,"성장단계","")&amp;"단계오프셋",ChapterTable!$S:$T,2,0))/ChapterTable!$Q$23)),
MAX(0,INT(($B801+ChapterTable!$S$26+VLOOKUP(SUBSTITUTE(D$1,"성장단계","")&amp;"보스단계오프셋",ChapterTable!$S:$T,2,0))/ChapterTable!$S$23)))</f>
        <v>3</v>
      </c>
      <c r="E801" s="1">
        <f ca="1">IF(AND($A801=0,$B801=1),
    VLOOKUP(1,ChapterTable!$1:$1048576,MATCH("최종"&amp;SUBSTITUTE(SUBSTITUTE(E$1,"standard",""),"|Float",""),ChapterTable!$1:$1,0),0)*ChapterTable!$Q$17,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VLOOKUP($A801-ChapterTable!$Q$11,ChapterTable!$1:$1048576,MATCH("최종"&amp;SUBSTITUTE(SUBSTITUTE(E$1,"standard",""),"|Float",""),ChapterTable!$1:$1,0),0)*ChapterTable!$Q$14
    ),
  OFFSET(E801,-$B801+IF($L801,1,0),0)*
    (VLOOKUP(SUBSTITUTE(SUBSTITUTE(E$1,"standard",""),"|Float","")&amp;"인게임누적곱배수",ChapterTable!$S:$T,2,0)^C801
    +VLOOKUP(SUBSTITUTE(SUBSTITUTE(E$1,"standard",""),"|Float","")&amp;"인게임누적합배수",ChapterTable!$S:$T,2,0)*C801)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VLOOKUP(1,ChapterTable!$1:$1048576,MATCH("최종"&amp;SUBSTITUTE(SUBSTITUTE(F$1,"standard",""),"|Float",""),ChapterTable!$1:$1,0),0)*ChapterTable!$Q$17,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VLOOKUP($A801-ChapterTable!$Q$11,ChapterTable!$1:$1048576,MATCH("최종"&amp;SUBSTITUTE(SUBSTITUTE(F$1,"standard",""),"|Float",""),ChapterTable!$1:$1,0),0)*ChapterTable!$Q$14
    ),
  OFFSET(F801,-$B801+IF($L801,1,0),0)*
    (VLOOKUP(SUBSTITUTE(SUBSTITUTE(F$1,"standard",""),"|Float","")&amp;"인게임누적곱배수",ChapterTable!$S:$T,2,0)^D801
    +VLOOKUP(SUBSTITUTE(SUBSTITUTE(F$1,"standard",""),"|Float","")&amp;"인게임누적합배수",ChapterTable!$S:$T,2,0)*D801)
  )
  )
  )
)</f>
        <v>105094.53369140625</v>
      </c>
      <c r="G801" t="s">
        <v>76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9.8000000000000007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IF(OR($L802=TRUE,$A802=0,MOD($A802,ChapterTable!$S$20)&lt;&gt;0),
MAX(0,INT(($B802+ChapterTable!$Q$26+VLOOKUP(SUBSTITUTE(C$1,"성장단계","")&amp;"단계오프셋",ChapterTable!$S:$T,2,0))/ChapterTable!$Q$23)),
MAX(0,INT(($B802+ChapterTable!$S$26+VLOOKUP(SUBSTITUTE(C$1,"성장단계","")&amp;"보스단계오프셋",ChapterTable!$S:$T,2,0))/ChapterTable!$S$23)))</f>
        <v>4</v>
      </c>
      <c r="D802">
        <f>IF(OR($L802=TRUE,$A802=0,MOD($A802,ChapterTable!$S$20)&lt;&gt;0),
MAX(0,INT(($B802+ChapterTable!$Q$26+VLOOKUP(SUBSTITUTE(D$1,"성장단계","")&amp;"단계오프셋",ChapterTable!$S:$T,2,0))/ChapterTable!$Q$23)),
MAX(0,INT(($B802+ChapterTable!$S$26+VLOOKUP(SUBSTITUTE(D$1,"성장단계","")&amp;"보스단계오프셋",ChapterTable!$S:$T,2,0))/ChapterTable!$S$23)))</f>
        <v>3</v>
      </c>
      <c r="E802" s="1">
        <f ca="1">IF(AND($A802=0,$B802=1),
    VLOOKUP(1,ChapterTable!$1:$1048576,MATCH("최종"&amp;SUBSTITUTE(SUBSTITUTE(E$1,"standard",""),"|Float",""),ChapterTable!$1:$1,0),0)*ChapterTable!$Q$17,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VLOOKUP($A802-ChapterTable!$Q$11,ChapterTable!$1:$1048576,MATCH("최종"&amp;SUBSTITUTE(SUBSTITUTE(E$1,"standard",""),"|Float",""),ChapterTable!$1:$1,0),0)*ChapterTable!$Q$14
    ),
  OFFSET(E802,-$B802+IF($L802,1,0),0)*
    (VLOOKUP(SUBSTITUTE(SUBSTITUTE(E$1,"standard",""),"|Float","")&amp;"인게임누적곱배수",ChapterTable!$S:$T,2,0)^C802
    +VLOOKUP(SUBSTITUTE(SUBSTITUTE(E$1,"standard",""),"|Float","")&amp;"인게임누적합배수",ChapterTable!$S:$T,2,0)*C802)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VLOOKUP(1,ChapterTable!$1:$1048576,MATCH("최종"&amp;SUBSTITUTE(SUBSTITUTE(F$1,"standard",""),"|Float",""),ChapterTable!$1:$1,0),0)*ChapterTable!$Q$17,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VLOOKUP($A802-ChapterTable!$Q$11,ChapterTable!$1:$1048576,MATCH("최종"&amp;SUBSTITUTE(SUBSTITUTE(F$1,"standard",""),"|Float",""),ChapterTable!$1:$1,0),0)*ChapterTable!$Q$14
    ),
  OFFSET(F802,-$B802+IF($L802,1,0),0)*
    (VLOOKUP(SUBSTITUTE(SUBSTITUTE(F$1,"standard",""),"|Float","")&amp;"인게임누적곱배수",ChapterTable!$S:$T,2,0)^D802
    +VLOOKUP(SUBSTITUTE(SUBSTITUTE(F$1,"standard",""),"|Float","")&amp;"인게임누적합배수",ChapterTable!$S:$T,2,0)*D802)
  )
  )
  )
)</f>
        <v>105094.53369140625</v>
      </c>
      <c r="G802" t="s">
        <v>76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9.8000000000000007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IF(OR($L803=TRUE,$A803=0,MOD($A803,ChapterTable!$S$20)&lt;&gt;0),
MAX(0,INT(($B803+ChapterTable!$Q$26+VLOOKUP(SUBSTITUTE(C$1,"성장단계","")&amp;"단계오프셋",ChapterTable!$S:$T,2,0))/ChapterTable!$Q$23)),
MAX(0,INT(($B803+ChapterTable!$S$26+VLOOKUP(SUBSTITUTE(C$1,"성장단계","")&amp;"보스단계오프셋",ChapterTable!$S:$T,2,0))/ChapterTable!$S$23)))</f>
        <v>4</v>
      </c>
      <c r="D803">
        <f>IF(OR($L803=TRUE,$A803=0,MOD($A803,ChapterTable!$S$20)&lt;&gt;0),
MAX(0,INT(($B803+ChapterTable!$Q$26+VLOOKUP(SUBSTITUTE(D$1,"성장단계","")&amp;"단계오프셋",ChapterTable!$S:$T,2,0))/ChapterTable!$Q$23)),
MAX(0,INT(($B803+ChapterTable!$S$26+VLOOKUP(SUBSTITUTE(D$1,"성장단계","")&amp;"보스단계오프셋",ChapterTable!$S:$T,2,0))/ChapterTable!$S$23)))</f>
        <v>4</v>
      </c>
      <c r="E803" s="1">
        <f ca="1">IF(AND($A803=0,$B803=1),
    VLOOKUP(1,ChapterTable!$1:$1048576,MATCH("최종"&amp;SUBSTITUTE(SUBSTITUTE(E$1,"standard",""),"|Float",""),ChapterTable!$1:$1,0),0)*ChapterTable!$Q$17,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VLOOKUP($A803-ChapterTable!$Q$11,ChapterTable!$1:$1048576,MATCH("최종"&amp;SUBSTITUTE(SUBSTITUTE(E$1,"standard",""),"|Float",""),ChapterTable!$1:$1,0),0)*ChapterTable!$Q$14
    ),
  OFFSET(E803,-$B803+IF($L803,1,0),0)*
    (VLOOKUP(SUBSTITUTE(SUBSTITUTE(E$1,"standard",""),"|Float","")&amp;"인게임누적곱배수",ChapterTable!$S:$T,2,0)^C803
    +VLOOKUP(SUBSTITUTE(SUBSTITUTE(E$1,"standard",""),"|Float","")&amp;"인게임누적합배수",ChapterTable!$S:$T,2,0)*C803)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VLOOKUP(1,ChapterTable!$1:$1048576,MATCH("최종"&amp;SUBSTITUTE(SUBSTITUTE(F$1,"standard",""),"|Float",""),ChapterTable!$1:$1,0),0)*ChapterTable!$Q$17,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VLOOKUP($A803-ChapterTable!$Q$11,ChapterTable!$1:$1048576,MATCH("최종"&amp;SUBSTITUTE(SUBSTITUTE(F$1,"standard",""),"|Float",""),ChapterTable!$1:$1,0),0)*ChapterTable!$Q$14
    ),
  OFFSET(F803,-$B803+IF($L803,1,0),0)*
    (VLOOKUP(SUBSTITUTE(SUBSTITUTE(F$1,"standard",""),"|Float","")&amp;"인게임누적곱배수",ChapterTable!$S:$T,2,0)^D803
    +VLOOKUP(SUBSTITUTE(SUBSTITUTE(F$1,"standard",""),"|Float","")&amp;"인게임누적합배수",ChapterTable!$S:$T,2,0)*D803)
  )
  )
  )
)</f>
        <v>118231.35040283203</v>
      </c>
      <c r="G803" t="s">
        <v>76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9.8000000000000007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IF(OR($L804=TRUE,$A804=0,MOD($A804,ChapterTable!$S$20)&lt;&gt;0),
MAX(0,INT(($B804+ChapterTable!$Q$26+VLOOKUP(SUBSTITUTE(C$1,"성장단계","")&amp;"단계오프셋",ChapterTable!$S:$T,2,0))/ChapterTable!$Q$23)),
MAX(0,INT(($B804+ChapterTable!$S$26+VLOOKUP(SUBSTITUTE(C$1,"성장단계","")&amp;"보스단계오프셋",ChapterTable!$S:$T,2,0))/ChapterTable!$S$23)))</f>
        <v>4</v>
      </c>
      <c r="D804">
        <f>IF(OR($L804=TRUE,$A804=0,MOD($A804,ChapterTable!$S$20)&lt;&gt;0),
MAX(0,INT(($B804+ChapterTable!$Q$26+VLOOKUP(SUBSTITUTE(D$1,"성장단계","")&amp;"단계오프셋",ChapterTable!$S:$T,2,0))/ChapterTable!$Q$23)),
MAX(0,INT(($B804+ChapterTable!$S$26+VLOOKUP(SUBSTITUTE(D$1,"성장단계","")&amp;"보스단계오프셋",ChapterTable!$S:$T,2,0))/ChapterTable!$S$23)))</f>
        <v>4</v>
      </c>
      <c r="E804" s="1">
        <f ca="1">IF(AND($A804=0,$B804=1),
    VLOOKUP(1,ChapterTable!$1:$1048576,MATCH("최종"&amp;SUBSTITUTE(SUBSTITUTE(E$1,"standard",""),"|Float",""),ChapterTable!$1:$1,0),0)*ChapterTable!$Q$17,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VLOOKUP($A804-ChapterTable!$Q$11,ChapterTable!$1:$1048576,MATCH("최종"&amp;SUBSTITUTE(SUBSTITUTE(E$1,"standard",""),"|Float",""),ChapterTable!$1:$1,0),0)*ChapterTable!$Q$14
    ),
  OFFSET(E804,-$B804+IF($L804,1,0),0)*
    (VLOOKUP(SUBSTITUTE(SUBSTITUTE(E$1,"standard",""),"|Float","")&amp;"인게임누적곱배수",ChapterTable!$S:$T,2,0)^C804
    +VLOOKUP(SUBSTITUTE(SUBSTITUTE(E$1,"standard",""),"|Float","")&amp;"인게임누적합배수",ChapterTable!$S:$T,2,0)*C804)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VLOOKUP(1,ChapterTable!$1:$1048576,MATCH("최종"&amp;SUBSTITUTE(SUBSTITUTE(F$1,"standard",""),"|Float",""),ChapterTable!$1:$1,0),0)*ChapterTable!$Q$17,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VLOOKUP($A804-ChapterTable!$Q$11,ChapterTable!$1:$1048576,MATCH("최종"&amp;SUBSTITUTE(SUBSTITUTE(F$1,"standard",""),"|Float",""),ChapterTable!$1:$1,0),0)*ChapterTable!$Q$14
    ),
  OFFSET(F804,-$B804+IF($L804,1,0),0)*
    (VLOOKUP(SUBSTITUTE(SUBSTITUTE(F$1,"standard",""),"|Float","")&amp;"인게임누적곱배수",ChapterTable!$S:$T,2,0)^D804
    +VLOOKUP(SUBSTITUTE(SUBSTITUTE(F$1,"standard",""),"|Float","")&amp;"인게임누적합배수",ChapterTable!$S:$T,2,0)*D804)
  )
  )
  )
)</f>
        <v>118231.35040283203</v>
      </c>
      <c r="G804" t="s">
        <v>76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9.8000000000000007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IF(OR($L805=TRUE,$A805=0,MOD($A805,ChapterTable!$S$20)&lt;&gt;0),
MAX(0,INT(($B805+ChapterTable!$Q$26+VLOOKUP(SUBSTITUTE(C$1,"성장단계","")&amp;"단계오프셋",ChapterTable!$S:$T,2,0))/ChapterTable!$Q$23)),
MAX(0,INT(($B805+ChapterTable!$S$26+VLOOKUP(SUBSTITUTE(C$1,"성장단계","")&amp;"보스단계오프셋",ChapterTable!$S:$T,2,0))/ChapterTable!$S$23)))</f>
        <v>4</v>
      </c>
      <c r="D805">
        <f>IF(OR($L805=TRUE,$A805=0,MOD($A805,ChapterTable!$S$20)&lt;&gt;0),
MAX(0,INT(($B805+ChapterTable!$Q$26+VLOOKUP(SUBSTITUTE(D$1,"성장단계","")&amp;"단계오프셋",ChapterTable!$S:$T,2,0))/ChapterTable!$Q$23)),
MAX(0,INT(($B805+ChapterTable!$S$26+VLOOKUP(SUBSTITUTE(D$1,"성장단계","")&amp;"보스단계오프셋",ChapterTable!$S:$T,2,0))/ChapterTable!$S$23)))</f>
        <v>4</v>
      </c>
      <c r="E805" s="1">
        <f ca="1">IF(AND($A805=0,$B805=1),
    VLOOKUP(1,ChapterTable!$1:$1048576,MATCH("최종"&amp;SUBSTITUTE(SUBSTITUTE(E$1,"standard",""),"|Float",""),ChapterTable!$1:$1,0),0)*ChapterTable!$Q$17,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VLOOKUP($A805-ChapterTable!$Q$11,ChapterTable!$1:$1048576,MATCH("최종"&amp;SUBSTITUTE(SUBSTITUTE(E$1,"standard",""),"|Float",""),ChapterTable!$1:$1,0),0)*ChapterTable!$Q$14
    ),
  OFFSET(E805,-$B805+IF($L805,1,0),0)*
    (VLOOKUP(SUBSTITUTE(SUBSTITUTE(E$1,"standard",""),"|Float","")&amp;"인게임누적곱배수",ChapterTable!$S:$T,2,0)^C805
    +VLOOKUP(SUBSTITUTE(SUBSTITUTE(E$1,"standard",""),"|Float","")&amp;"인게임누적합배수",ChapterTable!$S:$T,2,0)*C805)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VLOOKUP(1,ChapterTable!$1:$1048576,MATCH("최종"&amp;SUBSTITUTE(SUBSTITUTE(F$1,"standard",""),"|Float",""),ChapterTable!$1:$1,0),0)*ChapterTable!$Q$17,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VLOOKUP($A805-ChapterTable!$Q$11,ChapterTable!$1:$1048576,MATCH("최종"&amp;SUBSTITUTE(SUBSTITUTE(F$1,"standard",""),"|Float",""),ChapterTable!$1:$1,0),0)*ChapterTable!$Q$14
    ),
  OFFSET(F805,-$B805+IF($L805,1,0),0)*
    (VLOOKUP(SUBSTITUTE(SUBSTITUTE(F$1,"standard",""),"|Float","")&amp;"인게임누적곱배수",ChapterTable!$S:$T,2,0)^D805
    +VLOOKUP(SUBSTITUTE(SUBSTITUTE(F$1,"standard",""),"|Float","")&amp;"인게임누적합배수",ChapterTable!$S:$T,2,0)*D805)
  )
  )
  )
)</f>
        <v>118231.35040283203</v>
      </c>
      <c r="G805" t="s">
        <v>76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9.8000000000000007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IF(OR($L806=TRUE,$A806=0,MOD($A806,ChapterTable!$S$20)&lt;&gt;0),
MAX(0,INT(($B806+ChapterTable!$Q$26+VLOOKUP(SUBSTITUTE(C$1,"성장단계","")&amp;"단계오프셋",ChapterTable!$S:$T,2,0))/ChapterTable!$Q$23)),
MAX(0,INT(($B806+ChapterTable!$S$26+VLOOKUP(SUBSTITUTE(C$1,"성장단계","")&amp;"보스단계오프셋",ChapterTable!$S:$T,2,0))/ChapterTable!$S$23)))</f>
        <v>4</v>
      </c>
      <c r="D806">
        <f>IF(OR($L806=TRUE,$A806=0,MOD($A806,ChapterTable!$S$20)&lt;&gt;0),
MAX(0,INT(($B806+ChapterTable!$Q$26+VLOOKUP(SUBSTITUTE(D$1,"성장단계","")&amp;"단계오프셋",ChapterTable!$S:$T,2,0))/ChapterTable!$Q$23)),
MAX(0,INT(($B806+ChapterTable!$S$26+VLOOKUP(SUBSTITUTE(D$1,"성장단계","")&amp;"보스단계오프셋",ChapterTable!$S:$T,2,0))/ChapterTable!$S$23)))</f>
        <v>4</v>
      </c>
      <c r="E806" s="1">
        <f ca="1">IF(AND($A806=0,$B806=1),
    VLOOKUP(1,ChapterTable!$1:$1048576,MATCH("최종"&amp;SUBSTITUTE(SUBSTITUTE(E$1,"standard",""),"|Float",""),ChapterTable!$1:$1,0),0)*ChapterTable!$Q$17,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VLOOKUP($A806-ChapterTable!$Q$11,ChapterTable!$1:$1048576,MATCH("최종"&amp;SUBSTITUTE(SUBSTITUTE(E$1,"standard",""),"|Float",""),ChapterTable!$1:$1,0),0)*ChapterTable!$Q$14
    ),
  OFFSET(E806,-$B806+IF($L806,1,0),0)*
    (VLOOKUP(SUBSTITUTE(SUBSTITUTE(E$1,"standard",""),"|Float","")&amp;"인게임누적곱배수",ChapterTable!$S:$T,2,0)^C806
    +VLOOKUP(SUBSTITUTE(SUBSTITUTE(E$1,"standard",""),"|Float","")&amp;"인게임누적합배수",ChapterTable!$S:$T,2,0)*C806)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VLOOKUP(1,ChapterTable!$1:$1048576,MATCH("최종"&amp;SUBSTITUTE(SUBSTITUTE(F$1,"standard",""),"|Float",""),ChapterTable!$1:$1,0),0)*ChapterTable!$Q$17,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VLOOKUP($A806-ChapterTable!$Q$11,ChapterTable!$1:$1048576,MATCH("최종"&amp;SUBSTITUTE(SUBSTITUTE(F$1,"standard",""),"|Float",""),ChapterTable!$1:$1,0),0)*ChapterTable!$Q$14
    ),
  OFFSET(F806,-$B806+IF($L806,1,0),0)*
    (VLOOKUP(SUBSTITUTE(SUBSTITUTE(F$1,"standard",""),"|Float","")&amp;"인게임누적곱배수",ChapterTable!$S:$T,2,0)^D806
    +VLOOKUP(SUBSTITUTE(SUBSTITUTE(F$1,"standard",""),"|Float","")&amp;"인게임누적합배수",ChapterTable!$S:$T,2,0)*D806)
  )
  )
  )
)</f>
        <v>118231.35040283203</v>
      </c>
      <c r="G806" t="s">
        <v>76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9.8000000000000007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IF(OR($L807=TRUE,$A807=0,MOD($A807,ChapterTable!$S$20)&lt;&gt;0),
MAX(0,INT(($B807+ChapterTable!$Q$26+VLOOKUP(SUBSTITUTE(C$1,"성장단계","")&amp;"단계오프셋",ChapterTable!$S:$T,2,0))/ChapterTable!$Q$23)),
MAX(0,INT(($B807+ChapterTable!$S$26+VLOOKUP(SUBSTITUTE(C$1,"성장단계","")&amp;"보스단계오프셋",ChapterTable!$S:$T,2,0))/ChapterTable!$S$23)))</f>
        <v>4</v>
      </c>
      <c r="D807">
        <f>IF(OR($L807=TRUE,$A807=0,MOD($A807,ChapterTable!$S$20)&lt;&gt;0),
MAX(0,INT(($B807+ChapterTable!$Q$26+VLOOKUP(SUBSTITUTE(D$1,"성장단계","")&amp;"단계오프셋",ChapterTable!$S:$T,2,0))/ChapterTable!$Q$23)),
MAX(0,INT(($B807+ChapterTable!$S$26+VLOOKUP(SUBSTITUTE(D$1,"성장단계","")&amp;"보스단계오프셋",ChapterTable!$S:$T,2,0))/ChapterTable!$S$23)))</f>
        <v>4</v>
      </c>
      <c r="E807" s="1">
        <f ca="1">IF(AND($A807=0,$B807=1),
    VLOOKUP(1,ChapterTable!$1:$1048576,MATCH("최종"&amp;SUBSTITUTE(SUBSTITUTE(E$1,"standard",""),"|Float",""),ChapterTable!$1:$1,0),0)*ChapterTable!$Q$17,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VLOOKUP($A807-ChapterTable!$Q$11,ChapterTable!$1:$1048576,MATCH("최종"&amp;SUBSTITUTE(SUBSTITUTE(E$1,"standard",""),"|Float",""),ChapterTable!$1:$1,0),0)*ChapterTable!$Q$14
    ),
  OFFSET(E807,-$B807+IF($L807,1,0),0)*
    (VLOOKUP(SUBSTITUTE(SUBSTITUTE(E$1,"standard",""),"|Float","")&amp;"인게임누적곱배수",ChapterTable!$S:$T,2,0)^C807
    +VLOOKUP(SUBSTITUTE(SUBSTITUTE(E$1,"standard",""),"|Float","")&amp;"인게임누적합배수",ChapterTable!$S:$T,2,0)*C807)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VLOOKUP(1,ChapterTable!$1:$1048576,MATCH("최종"&amp;SUBSTITUTE(SUBSTITUTE(F$1,"standard",""),"|Float",""),ChapterTable!$1:$1,0),0)*ChapterTable!$Q$17,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VLOOKUP($A807-ChapterTable!$Q$11,ChapterTable!$1:$1048576,MATCH("최종"&amp;SUBSTITUTE(SUBSTITUTE(F$1,"standard",""),"|Float",""),ChapterTable!$1:$1,0),0)*ChapterTable!$Q$14
    ),
  OFFSET(F807,-$B807+IF($L807,1,0),0)*
    (VLOOKUP(SUBSTITUTE(SUBSTITUTE(F$1,"standard",""),"|Float","")&amp;"인게임누적곱배수",ChapterTable!$S:$T,2,0)^D807
    +VLOOKUP(SUBSTITUTE(SUBSTITUTE(F$1,"standard",""),"|Float","")&amp;"인게임누적합배수",ChapterTable!$S:$T,2,0)*D807)
  )
  )
  )
)</f>
        <v>118231.35040283203</v>
      </c>
      <c r="G807" t="s">
        <v>76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9.8000000000000007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IF(OR($L808=TRUE,$A808=0,MOD($A808,ChapterTable!$S$20)&lt;&gt;0),
MAX(0,INT(($B808+ChapterTable!$Q$26+VLOOKUP(SUBSTITUTE(C$1,"성장단계","")&amp;"단계오프셋",ChapterTable!$S:$T,2,0))/ChapterTable!$Q$23)),
MAX(0,INT(($B808+ChapterTable!$S$26+VLOOKUP(SUBSTITUTE(C$1,"성장단계","")&amp;"보스단계오프셋",ChapterTable!$S:$T,2,0))/ChapterTable!$S$23)))</f>
        <v>5</v>
      </c>
      <c r="D808">
        <f>IF(OR($L808=TRUE,$A808=0,MOD($A808,ChapterTable!$S$20)&lt;&gt;0),
MAX(0,INT(($B808+ChapterTable!$Q$26+VLOOKUP(SUBSTITUTE(D$1,"성장단계","")&amp;"단계오프셋",ChapterTable!$S:$T,2,0))/ChapterTable!$Q$23)),
MAX(0,INT(($B808+ChapterTable!$S$26+VLOOKUP(SUBSTITUTE(D$1,"성장단계","")&amp;"보스단계오프셋",ChapterTable!$S:$T,2,0))/ChapterTable!$S$23)))</f>
        <v>4</v>
      </c>
      <c r="E808" s="1">
        <f ca="1">IF(AND($A808=0,$B808=1),
    VLOOKUP(1,ChapterTable!$1:$1048576,MATCH("최종"&amp;SUBSTITUTE(SUBSTITUTE(E$1,"standard",""),"|Float",""),ChapterTable!$1:$1,0),0)*ChapterTable!$Q$17,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VLOOKUP($A808-ChapterTable!$Q$11,ChapterTable!$1:$1048576,MATCH("최종"&amp;SUBSTITUTE(SUBSTITUTE(E$1,"standard",""),"|Float",""),ChapterTable!$1:$1,0),0)*ChapterTable!$Q$14
    ),
  OFFSET(E808,-$B808+IF($L808,1,0),0)*
    (VLOOKUP(SUBSTITUTE(SUBSTITUTE(E$1,"standard",""),"|Float","")&amp;"인게임누적곱배수",ChapterTable!$S:$T,2,0)^C808
    +VLOOKUP(SUBSTITUTE(SUBSTITUTE(E$1,"standard",""),"|Float","")&amp;"인게임누적합배수",ChapterTable!$S:$T,2,0)*C808)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VLOOKUP(1,ChapterTable!$1:$1048576,MATCH("최종"&amp;SUBSTITUTE(SUBSTITUTE(F$1,"standard",""),"|Float",""),ChapterTable!$1:$1,0),0)*ChapterTable!$Q$17,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VLOOKUP($A808-ChapterTable!$Q$11,ChapterTable!$1:$1048576,MATCH("최종"&amp;SUBSTITUTE(SUBSTITUTE(F$1,"standard",""),"|Float",""),ChapterTable!$1:$1,0),0)*ChapterTable!$Q$14
    ),
  OFFSET(F808,-$B808+IF($L808,1,0),0)*
    (VLOOKUP(SUBSTITUTE(SUBSTITUTE(F$1,"standard",""),"|Float","")&amp;"인게임누적곱배수",ChapterTable!$S:$T,2,0)^D808
    +VLOOKUP(SUBSTITUTE(SUBSTITUTE(F$1,"standard",""),"|Float","")&amp;"인게임누적합배수",ChapterTable!$S:$T,2,0)*D808)
  )
  )
  )
)</f>
        <v>118231.35040283203</v>
      </c>
      <c r="G808" t="s">
        <v>76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9.8000000000000007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IF(OR($L809=TRUE,$A809=0,MOD($A809,ChapterTable!$S$20)&lt;&gt;0),
MAX(0,INT(($B809+ChapterTable!$Q$26+VLOOKUP(SUBSTITUTE(C$1,"성장단계","")&amp;"단계오프셋",ChapterTable!$S:$T,2,0))/ChapterTable!$Q$23)),
MAX(0,INT(($B809+ChapterTable!$S$26+VLOOKUP(SUBSTITUTE(C$1,"성장단계","")&amp;"보스단계오프셋",ChapterTable!$S:$T,2,0))/ChapterTable!$S$23)))</f>
        <v>5</v>
      </c>
      <c r="D809">
        <f>IF(OR($L809=TRUE,$A809=0,MOD($A809,ChapterTable!$S$20)&lt;&gt;0),
MAX(0,INT(($B809+ChapterTable!$Q$26+VLOOKUP(SUBSTITUTE(D$1,"성장단계","")&amp;"단계오프셋",ChapterTable!$S:$T,2,0))/ChapterTable!$Q$23)),
MAX(0,INT(($B809+ChapterTable!$S$26+VLOOKUP(SUBSTITUTE(D$1,"성장단계","")&amp;"보스단계오프셋",ChapterTable!$S:$T,2,0))/ChapterTable!$S$23)))</f>
        <v>4</v>
      </c>
      <c r="E809" s="1">
        <f ca="1">IF(AND($A809=0,$B809=1),
    VLOOKUP(1,ChapterTable!$1:$1048576,MATCH("최종"&amp;SUBSTITUTE(SUBSTITUTE(E$1,"standard",""),"|Float",""),ChapterTable!$1:$1,0),0)*ChapterTable!$Q$17,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VLOOKUP($A809-ChapterTable!$Q$11,ChapterTable!$1:$1048576,MATCH("최종"&amp;SUBSTITUTE(SUBSTITUTE(E$1,"standard",""),"|Float",""),ChapterTable!$1:$1,0),0)*ChapterTable!$Q$14
    ),
  OFFSET(E809,-$B809+IF($L809,1,0),0)*
    (VLOOKUP(SUBSTITUTE(SUBSTITUTE(E$1,"standard",""),"|Float","")&amp;"인게임누적곱배수",ChapterTable!$S:$T,2,0)^C809
    +VLOOKUP(SUBSTITUTE(SUBSTITUTE(E$1,"standard",""),"|Float","")&amp;"인게임누적합배수",ChapterTable!$S:$T,2,0)*C809)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VLOOKUP(1,ChapterTable!$1:$1048576,MATCH("최종"&amp;SUBSTITUTE(SUBSTITUTE(F$1,"standard",""),"|Float",""),ChapterTable!$1:$1,0),0)*ChapterTable!$Q$17,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VLOOKUP($A809-ChapterTable!$Q$11,ChapterTable!$1:$1048576,MATCH("최종"&amp;SUBSTITUTE(SUBSTITUTE(F$1,"standard",""),"|Float",""),ChapterTable!$1:$1,0),0)*ChapterTable!$Q$14
    ),
  OFFSET(F809,-$B809+IF($L809,1,0),0)*
    (VLOOKUP(SUBSTITUTE(SUBSTITUTE(F$1,"standard",""),"|Float","")&amp;"인게임누적곱배수",ChapterTable!$S:$T,2,0)^D809
    +VLOOKUP(SUBSTITUTE(SUBSTITUTE(F$1,"standard",""),"|Float","")&amp;"인게임누적합배수",ChapterTable!$S:$T,2,0)*D809)
  )
  )
  )
)</f>
        <v>118231.35040283203</v>
      </c>
      <c r="G809" t="s">
        <v>76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9.8000000000000007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IF(OR($L810=TRUE,$A810=0,MOD($A810,ChapterTable!$S$20)&lt;&gt;0),
MAX(0,INT(($B810+ChapterTable!$Q$26+VLOOKUP(SUBSTITUTE(C$1,"성장단계","")&amp;"단계오프셋",ChapterTable!$S:$T,2,0))/ChapterTable!$Q$23)),
MAX(0,INT(($B810+ChapterTable!$S$26+VLOOKUP(SUBSTITUTE(C$1,"성장단계","")&amp;"보스단계오프셋",ChapterTable!$S:$T,2,0))/ChapterTable!$S$23)))</f>
        <v>5</v>
      </c>
      <c r="D810">
        <f>IF(OR($L810=TRUE,$A810=0,MOD($A810,ChapterTable!$S$20)&lt;&gt;0),
MAX(0,INT(($B810+ChapterTable!$Q$26+VLOOKUP(SUBSTITUTE(D$1,"성장단계","")&amp;"단계오프셋",ChapterTable!$S:$T,2,0))/ChapterTable!$Q$23)),
MAX(0,INT(($B810+ChapterTable!$S$26+VLOOKUP(SUBSTITUTE(D$1,"성장단계","")&amp;"보스단계오프셋",ChapterTable!$S:$T,2,0))/ChapterTable!$S$23)))</f>
        <v>4</v>
      </c>
      <c r="E810" s="1">
        <f ca="1">IF(AND($A810=0,$B810=1),
    VLOOKUP(1,ChapterTable!$1:$1048576,MATCH("최종"&amp;SUBSTITUTE(SUBSTITUTE(E$1,"standard",""),"|Float",""),ChapterTable!$1:$1,0),0)*ChapterTable!$Q$17,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VLOOKUP($A810-ChapterTable!$Q$11,ChapterTable!$1:$1048576,MATCH("최종"&amp;SUBSTITUTE(SUBSTITUTE(E$1,"standard",""),"|Float",""),ChapterTable!$1:$1,0),0)*ChapterTable!$Q$14
    ),
  OFFSET(E810,-$B810+IF($L810,1,0),0)*
    (VLOOKUP(SUBSTITUTE(SUBSTITUTE(E$1,"standard",""),"|Float","")&amp;"인게임누적곱배수",ChapterTable!$S:$T,2,0)^C810
    +VLOOKUP(SUBSTITUTE(SUBSTITUTE(E$1,"standard",""),"|Float","")&amp;"인게임누적합배수",ChapterTable!$S:$T,2,0)*C810)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VLOOKUP(1,ChapterTable!$1:$1048576,MATCH("최종"&amp;SUBSTITUTE(SUBSTITUTE(F$1,"standard",""),"|Float",""),ChapterTable!$1:$1,0),0)*ChapterTable!$Q$17,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VLOOKUP($A810-ChapterTable!$Q$11,ChapterTable!$1:$1048576,MATCH("최종"&amp;SUBSTITUTE(SUBSTITUTE(F$1,"standard",""),"|Float",""),ChapterTable!$1:$1,0),0)*ChapterTable!$Q$14
    ),
  OFFSET(F810,-$B810+IF($L810,1,0),0)*
    (VLOOKUP(SUBSTITUTE(SUBSTITUTE(F$1,"standard",""),"|Float","")&amp;"인게임누적곱배수",ChapterTable!$S:$T,2,0)^D810
    +VLOOKUP(SUBSTITUTE(SUBSTITUTE(F$1,"standard",""),"|Float","")&amp;"인게임누적합배수",ChapterTable!$S:$T,2,0)*D810)
  )
  )
  )
)</f>
        <v>118231.35040283203</v>
      </c>
      <c r="G810" t="s">
        <v>76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9.8000000000000007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IF(OR($L811=TRUE,$A811=0,MOD($A811,ChapterTable!$S$20)&lt;&gt;0),
MAX(0,INT(($B811+ChapterTable!$Q$26+VLOOKUP(SUBSTITUTE(C$1,"성장단계","")&amp;"단계오프셋",ChapterTable!$S:$T,2,0))/ChapterTable!$Q$23)),
MAX(0,INT(($B811+ChapterTable!$S$26+VLOOKUP(SUBSTITUTE(C$1,"성장단계","")&amp;"보스단계오프셋",ChapterTable!$S:$T,2,0))/ChapterTable!$S$23)))</f>
        <v>5</v>
      </c>
      <c r="D811">
        <f>IF(OR($L811=TRUE,$A811=0,MOD($A811,ChapterTable!$S$20)&lt;&gt;0),
MAX(0,INT(($B811+ChapterTable!$Q$26+VLOOKUP(SUBSTITUTE(D$1,"성장단계","")&amp;"단계오프셋",ChapterTable!$S:$T,2,0))/ChapterTable!$Q$23)),
MAX(0,INT(($B811+ChapterTable!$S$26+VLOOKUP(SUBSTITUTE(D$1,"성장단계","")&amp;"보스단계오프셋",ChapterTable!$S:$T,2,0))/ChapterTable!$S$23)))</f>
        <v>4</v>
      </c>
      <c r="E811" s="1">
        <f ca="1">IF(AND($A811=0,$B811=1),
    VLOOKUP(1,ChapterTable!$1:$1048576,MATCH("최종"&amp;SUBSTITUTE(SUBSTITUTE(E$1,"standard",""),"|Float",""),ChapterTable!$1:$1,0),0)*ChapterTable!$Q$17,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VLOOKUP($A811-ChapterTable!$Q$11,ChapterTable!$1:$1048576,MATCH("최종"&amp;SUBSTITUTE(SUBSTITUTE(E$1,"standard",""),"|Float",""),ChapterTable!$1:$1,0),0)*ChapterTable!$Q$14
    ),
  OFFSET(E811,-$B811+IF($L811,1,0),0)*
    (VLOOKUP(SUBSTITUTE(SUBSTITUTE(E$1,"standard",""),"|Float","")&amp;"인게임누적곱배수",ChapterTable!$S:$T,2,0)^C811
    +VLOOKUP(SUBSTITUTE(SUBSTITUTE(E$1,"standard",""),"|Float","")&amp;"인게임누적합배수",ChapterTable!$S:$T,2,0)*C811)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VLOOKUP(1,ChapterTable!$1:$1048576,MATCH("최종"&amp;SUBSTITUTE(SUBSTITUTE(F$1,"standard",""),"|Float",""),ChapterTable!$1:$1,0),0)*ChapterTable!$Q$17,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VLOOKUP($A811-ChapterTable!$Q$11,ChapterTable!$1:$1048576,MATCH("최종"&amp;SUBSTITUTE(SUBSTITUTE(F$1,"standard",""),"|Float",""),ChapterTable!$1:$1,0),0)*ChapterTable!$Q$14
    ),
  OFFSET(F811,-$B811+IF($L811,1,0),0)*
    (VLOOKUP(SUBSTITUTE(SUBSTITUTE(F$1,"standard",""),"|Float","")&amp;"인게임누적곱배수",ChapterTable!$S:$T,2,0)^D811
    +VLOOKUP(SUBSTITUTE(SUBSTITUTE(F$1,"standard",""),"|Float","")&amp;"인게임누적합배수",ChapterTable!$S:$T,2,0)*D811)
  )
  )
  )
)</f>
        <v>118231.35040283203</v>
      </c>
      <c r="G811" t="s">
        <v>76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9.8000000000000007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IF(OR($L812=TRUE,$A812=0,MOD($A812,ChapterTable!$S$20)&lt;&gt;0),
MAX(0,INT(($B812+ChapterTable!$Q$26+VLOOKUP(SUBSTITUTE(C$1,"성장단계","")&amp;"단계오프셋",ChapterTable!$S:$T,2,0))/ChapterTable!$Q$23)),
MAX(0,INT(($B812+ChapterTable!$S$26+VLOOKUP(SUBSTITUTE(C$1,"성장단계","")&amp;"보스단계오프셋",ChapterTable!$S:$T,2,0))/ChapterTable!$S$23)))</f>
        <v>5</v>
      </c>
      <c r="D812">
        <f>IF(OR($L812=TRUE,$A812=0,MOD($A812,ChapterTable!$S$20)&lt;&gt;0),
MAX(0,INT(($B812+ChapterTable!$Q$26+VLOOKUP(SUBSTITUTE(D$1,"성장단계","")&amp;"단계오프셋",ChapterTable!$S:$T,2,0))/ChapterTable!$Q$23)),
MAX(0,INT(($B812+ChapterTable!$S$26+VLOOKUP(SUBSTITUTE(D$1,"성장단계","")&amp;"보스단계오프셋",ChapterTable!$S:$T,2,0))/ChapterTable!$S$23)))</f>
        <v>4</v>
      </c>
      <c r="E812" s="1">
        <f ca="1">IF(AND($A812=0,$B812=1),
    VLOOKUP(1,ChapterTable!$1:$1048576,MATCH("최종"&amp;SUBSTITUTE(SUBSTITUTE(E$1,"standard",""),"|Float",""),ChapterTable!$1:$1,0),0)*ChapterTable!$Q$17,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VLOOKUP($A812-ChapterTable!$Q$11,ChapterTable!$1:$1048576,MATCH("최종"&amp;SUBSTITUTE(SUBSTITUTE(E$1,"standard",""),"|Float",""),ChapterTable!$1:$1,0),0)*ChapterTable!$Q$14
    ),
  OFFSET(E812,-$B812+IF($L812,1,0),0)*
    (VLOOKUP(SUBSTITUTE(SUBSTITUTE(E$1,"standard",""),"|Float","")&amp;"인게임누적곱배수",ChapterTable!$S:$T,2,0)^C812
    +VLOOKUP(SUBSTITUTE(SUBSTITUTE(E$1,"standard",""),"|Float","")&amp;"인게임누적합배수",ChapterTable!$S:$T,2,0)*C812)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VLOOKUP(1,ChapterTable!$1:$1048576,MATCH("최종"&amp;SUBSTITUTE(SUBSTITUTE(F$1,"standard",""),"|Float",""),ChapterTable!$1:$1,0),0)*ChapterTable!$Q$17,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VLOOKUP($A812-ChapterTable!$Q$11,ChapterTable!$1:$1048576,MATCH("최종"&amp;SUBSTITUTE(SUBSTITUTE(F$1,"standard",""),"|Float",""),ChapterTable!$1:$1,0),0)*ChapterTable!$Q$14
    ),
  OFFSET(F812,-$B812+IF($L812,1,0),0)*
    (VLOOKUP(SUBSTITUTE(SUBSTITUTE(F$1,"standard",""),"|Float","")&amp;"인게임누적곱배수",ChapterTable!$S:$T,2,0)^D812
    +VLOOKUP(SUBSTITUTE(SUBSTITUTE(F$1,"standard",""),"|Float","")&amp;"인게임누적합배수",ChapterTable!$S:$T,2,0)*D812)
  )
  )
  )
)</f>
        <v>118231.35040283203</v>
      </c>
      <c r="G812" t="s">
        <v>76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9.8000000000000007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IF(OR($L813=TRUE,$A813=0,MOD($A813,ChapterTable!$S$20)&lt;&gt;0),
MAX(0,INT(($B813+ChapterTable!$Q$26+VLOOKUP(SUBSTITUTE(C$1,"성장단계","")&amp;"단계오프셋",ChapterTable!$S:$T,2,0))/ChapterTable!$Q$23)),
MAX(0,INT(($B813+ChapterTable!$S$26+VLOOKUP(SUBSTITUTE(C$1,"성장단계","")&amp;"보스단계오프셋",ChapterTable!$S:$T,2,0))/ChapterTable!$S$23)))</f>
        <v>0</v>
      </c>
      <c r="D813">
        <f>IF(OR($L813=TRUE,$A813=0,MOD($A813,ChapterTable!$S$20)&lt;&gt;0),
MAX(0,INT(($B813+ChapterTable!$Q$26+VLOOKUP(SUBSTITUTE(D$1,"성장단계","")&amp;"단계오프셋",ChapterTable!$S:$T,2,0))/ChapterTable!$Q$23)),
MAX(0,INT(($B813+ChapterTable!$S$26+VLOOKUP(SUBSTITUTE(D$1,"성장단계","")&amp;"보스단계오프셋",ChapterTable!$S:$T,2,0))/ChapterTable!$S$23)))</f>
        <v>0</v>
      </c>
      <c r="E813" s="1">
        <f ca="1">IF(AND($A813=0,$B813=1),
    VLOOKUP(1,ChapterTable!$1:$1048576,MATCH("최종"&amp;SUBSTITUTE(SUBSTITUTE(E$1,"standard",""),"|Float",""),ChapterTable!$1:$1,0),0)*ChapterTable!$Q$17,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VLOOKUP($A813-ChapterTable!$Q$11,ChapterTable!$1:$1048576,MATCH("최종"&amp;SUBSTITUTE(SUBSTITUTE(E$1,"standard",""),"|Float",""),ChapterTable!$1:$1,0),0)*ChapterTable!$Q$14
    ),
  OFFSET(E813,-$B813+IF($L813,1,0),0)*
    (VLOOKUP(SUBSTITUTE(SUBSTITUTE(E$1,"standard",""),"|Float","")&amp;"인게임누적곱배수",ChapterTable!$S:$T,2,0)^C813
    +VLOOKUP(SUBSTITUTE(SUBSTITUTE(E$1,"standard",""),"|Float","")&amp;"인게임누적합배수",ChapterTable!$S:$T,2,0)*C813)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VLOOKUP(1,ChapterTable!$1:$1048576,MATCH("최종"&amp;SUBSTITUTE(SUBSTITUTE(F$1,"standard",""),"|Float",""),ChapterTable!$1:$1,0),0)*ChapterTable!$Q$17,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VLOOKUP($A813-ChapterTable!$Q$11,ChapterTable!$1:$1048576,MATCH("최종"&amp;SUBSTITUTE(SUBSTITUTE(F$1,"standard",""),"|Float",""),ChapterTable!$1:$1,0),0)*ChapterTable!$Q$14
    ),
  OFFSET(F813,-$B813+IF($L813,1,0),0)*
    (VLOOKUP(SUBSTITUTE(SUBSTITUTE(F$1,"standard",""),"|Float","")&amp;"인게임누적곱배수",ChapterTable!$S:$T,2,0)^D813
    +VLOOKUP(SUBSTITUTE(SUBSTITUTE(F$1,"standard",""),"|Float","")&amp;"인게임누적합배수",ChapterTable!$S:$T,2,0)*D813)
  )
  )
  )
)</f>
        <v>98526.125335693359</v>
      </c>
      <c r="G813" t="s">
        <v>76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9.8000000000000007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IF(OR($L814=TRUE,$A814=0,MOD($A814,ChapterTable!$S$20)&lt;&gt;0),
MAX(0,INT(($B814+ChapterTable!$Q$26+VLOOKUP(SUBSTITUTE(C$1,"성장단계","")&amp;"단계오프셋",ChapterTable!$S:$T,2,0))/ChapterTable!$Q$23)),
MAX(0,INT(($B814+ChapterTable!$S$26+VLOOKUP(SUBSTITUTE(C$1,"성장단계","")&amp;"보스단계오프셋",ChapterTable!$S:$T,2,0))/ChapterTable!$S$23)))</f>
        <v>0</v>
      </c>
      <c r="D814">
        <f>IF(OR($L814=TRUE,$A814=0,MOD($A814,ChapterTable!$S$20)&lt;&gt;0),
MAX(0,INT(($B814+ChapterTable!$Q$26+VLOOKUP(SUBSTITUTE(D$1,"성장단계","")&amp;"단계오프셋",ChapterTable!$S:$T,2,0))/ChapterTable!$Q$23)),
MAX(0,INT(($B814+ChapterTable!$S$26+VLOOKUP(SUBSTITUTE(D$1,"성장단계","")&amp;"보스단계오프셋",ChapterTable!$S:$T,2,0))/ChapterTable!$S$23)))</f>
        <v>0</v>
      </c>
      <c r="E814" s="1">
        <f ca="1">IF(AND($A814=0,$B814=1),
    VLOOKUP(1,ChapterTable!$1:$1048576,MATCH("최종"&amp;SUBSTITUTE(SUBSTITUTE(E$1,"standard",""),"|Float",""),ChapterTable!$1:$1,0),0)*ChapterTable!$Q$17,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VLOOKUP($A814-ChapterTable!$Q$11,ChapterTable!$1:$1048576,MATCH("최종"&amp;SUBSTITUTE(SUBSTITUTE(E$1,"standard",""),"|Float",""),ChapterTable!$1:$1,0),0)*ChapterTable!$Q$14
    ),
  OFFSET(E814,-$B814+IF($L814,1,0),0)*
    (VLOOKUP(SUBSTITUTE(SUBSTITUTE(E$1,"standard",""),"|Float","")&amp;"인게임누적곱배수",ChapterTable!$S:$T,2,0)^C814
    +VLOOKUP(SUBSTITUTE(SUBSTITUTE(E$1,"standard",""),"|Float","")&amp;"인게임누적합배수",ChapterTable!$S:$T,2,0)*C814)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VLOOKUP(1,ChapterTable!$1:$1048576,MATCH("최종"&amp;SUBSTITUTE(SUBSTITUTE(F$1,"standard",""),"|Float",""),ChapterTable!$1:$1,0),0)*ChapterTable!$Q$17,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VLOOKUP($A814-ChapterTable!$Q$11,ChapterTable!$1:$1048576,MATCH("최종"&amp;SUBSTITUTE(SUBSTITUTE(F$1,"standard",""),"|Float",""),ChapterTable!$1:$1,0),0)*ChapterTable!$Q$14
    ),
  OFFSET(F814,-$B814+IF($L814,1,0),0)*
    (VLOOKUP(SUBSTITUTE(SUBSTITUTE(F$1,"standard",""),"|Float","")&amp;"인게임누적곱배수",ChapterTable!$S:$T,2,0)^D814
    +VLOOKUP(SUBSTITUTE(SUBSTITUTE(F$1,"standard",""),"|Float","")&amp;"인게임누적합배수",ChapterTable!$S:$T,2,0)*D814)
  )
  )
  )
)</f>
        <v>98526.125335693359</v>
      </c>
      <c r="G814" t="s">
        <v>76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9.8000000000000007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IF(OR($L815=TRUE,$A815=0,MOD($A815,ChapterTable!$S$20)&lt;&gt;0),
MAX(0,INT(($B815+ChapterTable!$Q$26+VLOOKUP(SUBSTITUTE(C$1,"성장단계","")&amp;"단계오프셋",ChapterTable!$S:$T,2,0))/ChapterTable!$Q$23)),
MAX(0,INT(($B815+ChapterTable!$S$26+VLOOKUP(SUBSTITUTE(C$1,"성장단계","")&amp;"보스단계오프셋",ChapterTable!$S:$T,2,0))/ChapterTable!$S$23)))</f>
        <v>0</v>
      </c>
      <c r="D815">
        <f>IF(OR($L815=TRUE,$A815=0,MOD($A815,ChapterTable!$S$20)&lt;&gt;0),
MAX(0,INT(($B815+ChapterTable!$Q$26+VLOOKUP(SUBSTITUTE(D$1,"성장단계","")&amp;"단계오프셋",ChapterTable!$S:$T,2,0))/ChapterTable!$Q$23)),
MAX(0,INT(($B815+ChapterTable!$S$26+VLOOKUP(SUBSTITUTE(D$1,"성장단계","")&amp;"보스단계오프셋",ChapterTable!$S:$T,2,0))/ChapterTable!$S$23)))</f>
        <v>0</v>
      </c>
      <c r="E815" s="1">
        <f ca="1">IF(AND($A815=0,$B815=1),
    VLOOKUP(1,ChapterTable!$1:$1048576,MATCH("최종"&amp;SUBSTITUTE(SUBSTITUTE(E$1,"standard",""),"|Float",""),ChapterTable!$1:$1,0),0)*ChapterTable!$Q$17,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VLOOKUP($A815-ChapterTable!$Q$11,ChapterTable!$1:$1048576,MATCH("최종"&amp;SUBSTITUTE(SUBSTITUTE(E$1,"standard",""),"|Float",""),ChapterTable!$1:$1,0),0)*ChapterTable!$Q$14
    ),
  OFFSET(E815,-$B815+IF($L815,1,0),0)*
    (VLOOKUP(SUBSTITUTE(SUBSTITUTE(E$1,"standard",""),"|Float","")&amp;"인게임누적곱배수",ChapterTable!$S:$T,2,0)^C815
    +VLOOKUP(SUBSTITUTE(SUBSTITUTE(E$1,"standard",""),"|Float","")&amp;"인게임누적합배수",ChapterTable!$S:$T,2,0)*C815)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VLOOKUP(1,ChapterTable!$1:$1048576,MATCH("최종"&amp;SUBSTITUTE(SUBSTITUTE(F$1,"standard",""),"|Float",""),ChapterTable!$1:$1,0),0)*ChapterTable!$Q$17,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VLOOKUP($A815-ChapterTable!$Q$11,ChapterTable!$1:$1048576,MATCH("최종"&amp;SUBSTITUTE(SUBSTITUTE(F$1,"standard",""),"|Float",""),ChapterTable!$1:$1,0),0)*ChapterTable!$Q$14
    ),
  OFFSET(F815,-$B815+IF($L815,1,0),0)*
    (VLOOKUP(SUBSTITUTE(SUBSTITUTE(F$1,"standard",""),"|Float","")&amp;"인게임누적곱배수",ChapterTable!$S:$T,2,0)^D815
    +VLOOKUP(SUBSTITUTE(SUBSTITUTE(F$1,"standard",""),"|Float","")&amp;"인게임누적합배수",ChapterTable!$S:$T,2,0)*D815)
  )
  )
  )
)</f>
        <v>98526.125335693359</v>
      </c>
      <c r="G815" t="s">
        <v>76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9.8000000000000007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IF(OR($L816=TRUE,$A816=0,MOD($A816,ChapterTable!$S$20)&lt;&gt;0),
MAX(0,INT(($B816+ChapterTable!$Q$26+VLOOKUP(SUBSTITUTE(C$1,"성장단계","")&amp;"단계오프셋",ChapterTable!$S:$T,2,0))/ChapterTable!$Q$23)),
MAX(0,INT(($B816+ChapterTable!$S$26+VLOOKUP(SUBSTITUTE(C$1,"성장단계","")&amp;"보스단계오프셋",ChapterTable!$S:$T,2,0))/ChapterTable!$S$23)))</f>
        <v>0</v>
      </c>
      <c r="D816">
        <f>IF(OR($L816=TRUE,$A816=0,MOD($A816,ChapterTable!$S$20)&lt;&gt;0),
MAX(0,INT(($B816+ChapterTable!$Q$26+VLOOKUP(SUBSTITUTE(D$1,"성장단계","")&amp;"단계오프셋",ChapterTable!$S:$T,2,0))/ChapterTable!$Q$23)),
MAX(0,INT(($B816+ChapterTable!$S$26+VLOOKUP(SUBSTITUTE(D$1,"성장단계","")&amp;"보스단계오프셋",ChapterTable!$S:$T,2,0))/ChapterTable!$S$23)))</f>
        <v>0</v>
      </c>
      <c r="E816" s="1">
        <f ca="1">IF(AND($A816=0,$B816=1),
    VLOOKUP(1,ChapterTable!$1:$1048576,MATCH("최종"&amp;SUBSTITUTE(SUBSTITUTE(E$1,"standard",""),"|Float",""),ChapterTable!$1:$1,0),0)*ChapterTable!$Q$17,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VLOOKUP($A816-ChapterTable!$Q$11,ChapterTable!$1:$1048576,MATCH("최종"&amp;SUBSTITUTE(SUBSTITUTE(E$1,"standard",""),"|Float",""),ChapterTable!$1:$1,0),0)*ChapterTable!$Q$14
    ),
  OFFSET(E816,-$B816+IF($L816,1,0),0)*
    (VLOOKUP(SUBSTITUTE(SUBSTITUTE(E$1,"standard",""),"|Float","")&amp;"인게임누적곱배수",ChapterTable!$S:$T,2,0)^C816
    +VLOOKUP(SUBSTITUTE(SUBSTITUTE(E$1,"standard",""),"|Float","")&amp;"인게임누적합배수",ChapterTable!$S:$T,2,0)*C816)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VLOOKUP(1,ChapterTable!$1:$1048576,MATCH("최종"&amp;SUBSTITUTE(SUBSTITUTE(F$1,"standard",""),"|Float",""),ChapterTable!$1:$1,0),0)*ChapterTable!$Q$17,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VLOOKUP($A816-ChapterTable!$Q$11,ChapterTable!$1:$1048576,MATCH("최종"&amp;SUBSTITUTE(SUBSTITUTE(F$1,"standard",""),"|Float",""),ChapterTable!$1:$1,0),0)*ChapterTable!$Q$14
    ),
  OFFSET(F816,-$B816+IF($L816,1,0),0)*
    (VLOOKUP(SUBSTITUTE(SUBSTITUTE(F$1,"standard",""),"|Float","")&amp;"인게임누적곱배수",ChapterTable!$S:$T,2,0)^D816
    +VLOOKUP(SUBSTITUTE(SUBSTITUTE(F$1,"standard",""),"|Float","")&amp;"인게임누적합배수",ChapterTable!$S:$T,2,0)*D816)
  )
  )
  )
)</f>
        <v>98526.125335693359</v>
      </c>
      <c r="G816" t="s">
        <v>76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9.8000000000000007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IF(OR($L817=TRUE,$A817=0,MOD($A817,ChapterTable!$S$20)&lt;&gt;0),
MAX(0,INT(($B817+ChapterTable!$Q$26+VLOOKUP(SUBSTITUTE(C$1,"성장단계","")&amp;"단계오프셋",ChapterTable!$S:$T,2,0))/ChapterTable!$Q$23)),
MAX(0,INT(($B817+ChapterTable!$S$26+VLOOKUP(SUBSTITUTE(C$1,"성장단계","")&amp;"보스단계오프셋",ChapterTable!$S:$T,2,0))/ChapterTable!$S$23)))</f>
        <v>0</v>
      </c>
      <c r="D817">
        <f>IF(OR($L817=TRUE,$A817=0,MOD($A817,ChapterTable!$S$20)&lt;&gt;0),
MAX(0,INT(($B817+ChapterTable!$Q$26+VLOOKUP(SUBSTITUTE(D$1,"성장단계","")&amp;"단계오프셋",ChapterTable!$S:$T,2,0))/ChapterTable!$Q$23)),
MAX(0,INT(($B817+ChapterTable!$S$26+VLOOKUP(SUBSTITUTE(D$1,"성장단계","")&amp;"보스단계오프셋",ChapterTable!$S:$T,2,0))/ChapterTable!$S$23)))</f>
        <v>0</v>
      </c>
      <c r="E817" s="1">
        <f ca="1">IF(AND($A817=0,$B817=1),
    VLOOKUP(1,ChapterTable!$1:$1048576,MATCH("최종"&amp;SUBSTITUTE(SUBSTITUTE(E$1,"standard",""),"|Float",""),ChapterTable!$1:$1,0),0)*ChapterTable!$Q$17,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VLOOKUP($A817-ChapterTable!$Q$11,ChapterTable!$1:$1048576,MATCH("최종"&amp;SUBSTITUTE(SUBSTITUTE(E$1,"standard",""),"|Float",""),ChapterTable!$1:$1,0),0)*ChapterTable!$Q$14
    ),
  OFFSET(E817,-$B817+IF($L817,1,0),0)*
    (VLOOKUP(SUBSTITUTE(SUBSTITUTE(E$1,"standard",""),"|Float","")&amp;"인게임누적곱배수",ChapterTable!$S:$T,2,0)^C817
    +VLOOKUP(SUBSTITUTE(SUBSTITUTE(E$1,"standard",""),"|Float","")&amp;"인게임누적합배수",ChapterTable!$S:$T,2,0)*C817)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VLOOKUP(1,ChapterTable!$1:$1048576,MATCH("최종"&amp;SUBSTITUTE(SUBSTITUTE(F$1,"standard",""),"|Float",""),ChapterTable!$1:$1,0),0)*ChapterTable!$Q$17,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VLOOKUP($A817-ChapterTable!$Q$11,ChapterTable!$1:$1048576,MATCH("최종"&amp;SUBSTITUTE(SUBSTITUTE(F$1,"standard",""),"|Float",""),ChapterTable!$1:$1,0),0)*ChapterTable!$Q$14
    ),
  OFFSET(F817,-$B817+IF($L817,1,0),0)*
    (VLOOKUP(SUBSTITUTE(SUBSTITUTE(F$1,"standard",""),"|Float","")&amp;"인게임누적곱배수",ChapterTable!$S:$T,2,0)^D817
    +VLOOKUP(SUBSTITUTE(SUBSTITUTE(F$1,"standard",""),"|Float","")&amp;"인게임누적합배수",ChapterTable!$S:$T,2,0)*D817)
  )
  )
  )
)</f>
        <v>98526.125335693359</v>
      </c>
      <c r="G817" t="s">
        <v>76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9.8000000000000007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IF(OR($L818=TRUE,$A818=0,MOD($A818,ChapterTable!$S$20)&lt;&gt;0),
MAX(0,INT(($B818+ChapterTable!$Q$26+VLOOKUP(SUBSTITUTE(C$1,"성장단계","")&amp;"단계오프셋",ChapterTable!$S:$T,2,0))/ChapterTable!$Q$23)),
MAX(0,INT(($B818+ChapterTable!$S$26+VLOOKUP(SUBSTITUTE(C$1,"성장단계","")&amp;"보스단계오프셋",ChapterTable!$S:$T,2,0))/ChapterTable!$S$23)))</f>
        <v>0</v>
      </c>
      <c r="D818">
        <f>IF(OR($L818=TRUE,$A818=0,MOD($A818,ChapterTable!$S$20)&lt;&gt;0),
MAX(0,INT(($B818+ChapterTable!$Q$26+VLOOKUP(SUBSTITUTE(D$1,"성장단계","")&amp;"단계오프셋",ChapterTable!$S:$T,2,0))/ChapterTable!$Q$23)),
MAX(0,INT(($B818+ChapterTable!$S$26+VLOOKUP(SUBSTITUTE(D$1,"성장단계","")&amp;"보스단계오프셋",ChapterTable!$S:$T,2,0))/ChapterTable!$S$23)))</f>
        <v>0</v>
      </c>
      <c r="E818" s="1">
        <f ca="1">IF(AND($A818=0,$B818=1),
    VLOOKUP(1,ChapterTable!$1:$1048576,MATCH("최종"&amp;SUBSTITUTE(SUBSTITUTE(E$1,"standard",""),"|Float",""),ChapterTable!$1:$1,0),0)*ChapterTable!$Q$17,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VLOOKUP($A818-ChapterTable!$Q$11,ChapterTable!$1:$1048576,MATCH("최종"&amp;SUBSTITUTE(SUBSTITUTE(E$1,"standard",""),"|Float",""),ChapterTable!$1:$1,0),0)*ChapterTable!$Q$14
    ),
  OFFSET(E818,-$B818+IF($L818,1,0),0)*
    (VLOOKUP(SUBSTITUTE(SUBSTITUTE(E$1,"standard",""),"|Float","")&amp;"인게임누적곱배수",ChapterTable!$S:$T,2,0)^C818
    +VLOOKUP(SUBSTITUTE(SUBSTITUTE(E$1,"standard",""),"|Float","")&amp;"인게임누적합배수",ChapterTable!$S:$T,2,0)*C818)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VLOOKUP(1,ChapterTable!$1:$1048576,MATCH("최종"&amp;SUBSTITUTE(SUBSTITUTE(F$1,"standard",""),"|Float",""),ChapterTable!$1:$1,0),0)*ChapterTable!$Q$17,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VLOOKUP($A818-ChapterTable!$Q$11,ChapterTable!$1:$1048576,MATCH("최종"&amp;SUBSTITUTE(SUBSTITUTE(F$1,"standard",""),"|Float",""),ChapterTable!$1:$1,0),0)*ChapterTable!$Q$14
    ),
  OFFSET(F818,-$B818+IF($L818,1,0),0)*
    (VLOOKUP(SUBSTITUTE(SUBSTITUTE(F$1,"standard",""),"|Float","")&amp;"인게임누적곱배수",ChapterTable!$S:$T,2,0)^D818
    +VLOOKUP(SUBSTITUTE(SUBSTITUTE(F$1,"standard",""),"|Float","")&amp;"인게임누적합배수",ChapterTable!$S:$T,2,0)*D818)
  )
  )
  )
)</f>
        <v>98526.125335693359</v>
      </c>
      <c r="G818" t="s">
        <v>76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9.8000000000000007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IF(OR($L819=TRUE,$A819=0,MOD($A819,ChapterTable!$S$20)&lt;&gt;0),
MAX(0,INT(($B819+ChapterTable!$Q$26+VLOOKUP(SUBSTITUTE(C$1,"성장단계","")&amp;"단계오프셋",ChapterTable!$S:$T,2,0))/ChapterTable!$Q$23)),
MAX(0,INT(($B819+ChapterTable!$S$26+VLOOKUP(SUBSTITUTE(C$1,"성장단계","")&amp;"보스단계오프셋",ChapterTable!$S:$T,2,0))/ChapterTable!$S$23)))</f>
        <v>1</v>
      </c>
      <c r="D819">
        <f>IF(OR($L819=TRUE,$A819=0,MOD($A819,ChapterTable!$S$20)&lt;&gt;0),
MAX(0,INT(($B819+ChapterTable!$Q$26+VLOOKUP(SUBSTITUTE(D$1,"성장단계","")&amp;"단계오프셋",ChapterTable!$S:$T,2,0))/ChapterTable!$Q$23)),
MAX(0,INT(($B819+ChapterTable!$S$26+VLOOKUP(SUBSTITUTE(D$1,"성장단계","")&amp;"보스단계오프셋",ChapterTable!$S:$T,2,0))/ChapterTable!$S$23)))</f>
        <v>0</v>
      </c>
      <c r="E819" s="1">
        <f ca="1">IF(AND($A819=0,$B819=1),
    VLOOKUP(1,ChapterTable!$1:$1048576,MATCH("최종"&amp;SUBSTITUTE(SUBSTITUTE(E$1,"standard",""),"|Float",""),ChapterTable!$1:$1,0),0)*ChapterTable!$Q$17,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VLOOKUP($A819-ChapterTable!$Q$11,ChapterTable!$1:$1048576,MATCH("최종"&amp;SUBSTITUTE(SUBSTITUTE(E$1,"standard",""),"|Float",""),ChapterTable!$1:$1,0),0)*ChapterTable!$Q$14
    ),
  OFFSET(E819,-$B819+IF($L819,1,0),0)*
    (VLOOKUP(SUBSTITUTE(SUBSTITUTE(E$1,"standard",""),"|Float","")&amp;"인게임누적곱배수",ChapterTable!$S:$T,2,0)^C819
    +VLOOKUP(SUBSTITUTE(SUBSTITUTE(E$1,"standard",""),"|Float","")&amp;"인게임누적합배수",ChapterTable!$S:$T,2,0)*C819)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VLOOKUP(1,ChapterTable!$1:$1048576,MATCH("최종"&amp;SUBSTITUTE(SUBSTITUTE(F$1,"standard",""),"|Float",""),ChapterTable!$1:$1,0),0)*ChapterTable!$Q$17,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VLOOKUP($A819-ChapterTable!$Q$11,ChapterTable!$1:$1048576,MATCH("최종"&amp;SUBSTITUTE(SUBSTITUTE(F$1,"standard",""),"|Float",""),ChapterTable!$1:$1,0),0)*ChapterTable!$Q$14
    ),
  OFFSET(F819,-$B819+IF($L819,1,0),0)*
    (VLOOKUP(SUBSTITUTE(SUBSTITUTE(F$1,"standard",""),"|Float","")&amp;"인게임누적곱배수",ChapterTable!$S:$T,2,0)^D819
    +VLOOKUP(SUBSTITUTE(SUBSTITUTE(F$1,"standard",""),"|Float","")&amp;"인게임누적합배수",ChapterTable!$S:$T,2,0)*D819)
  )
  )
  )
)</f>
        <v>98526.125335693359</v>
      </c>
      <c r="G819" t="s">
        <v>76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9.8000000000000007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IF(OR($L820=TRUE,$A820=0,MOD($A820,ChapterTable!$S$20)&lt;&gt;0),
MAX(0,INT(($B820+ChapterTable!$Q$26+VLOOKUP(SUBSTITUTE(C$1,"성장단계","")&amp;"단계오프셋",ChapterTable!$S:$T,2,0))/ChapterTable!$Q$23)),
MAX(0,INT(($B820+ChapterTable!$S$26+VLOOKUP(SUBSTITUTE(C$1,"성장단계","")&amp;"보스단계오프셋",ChapterTable!$S:$T,2,0))/ChapterTable!$S$23)))</f>
        <v>1</v>
      </c>
      <c r="D820">
        <f>IF(OR($L820=TRUE,$A820=0,MOD($A820,ChapterTable!$S$20)&lt;&gt;0),
MAX(0,INT(($B820+ChapterTable!$Q$26+VLOOKUP(SUBSTITUTE(D$1,"성장단계","")&amp;"단계오프셋",ChapterTable!$S:$T,2,0))/ChapterTable!$Q$23)),
MAX(0,INT(($B820+ChapterTable!$S$26+VLOOKUP(SUBSTITUTE(D$1,"성장단계","")&amp;"보스단계오프셋",ChapterTable!$S:$T,2,0))/ChapterTable!$S$23)))</f>
        <v>0</v>
      </c>
      <c r="E820" s="1">
        <f ca="1">IF(AND($A820=0,$B820=1),
    VLOOKUP(1,ChapterTable!$1:$1048576,MATCH("최종"&amp;SUBSTITUTE(SUBSTITUTE(E$1,"standard",""),"|Float",""),ChapterTable!$1:$1,0),0)*ChapterTable!$Q$17,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VLOOKUP($A820-ChapterTable!$Q$11,ChapterTable!$1:$1048576,MATCH("최종"&amp;SUBSTITUTE(SUBSTITUTE(E$1,"standard",""),"|Float",""),ChapterTable!$1:$1,0),0)*ChapterTable!$Q$14
    ),
  OFFSET(E820,-$B820+IF($L820,1,0),0)*
    (VLOOKUP(SUBSTITUTE(SUBSTITUTE(E$1,"standard",""),"|Float","")&amp;"인게임누적곱배수",ChapterTable!$S:$T,2,0)^C820
    +VLOOKUP(SUBSTITUTE(SUBSTITUTE(E$1,"standard",""),"|Float","")&amp;"인게임누적합배수",ChapterTable!$S:$T,2,0)*C820)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VLOOKUP(1,ChapterTable!$1:$1048576,MATCH("최종"&amp;SUBSTITUTE(SUBSTITUTE(F$1,"standard",""),"|Float",""),ChapterTable!$1:$1,0),0)*ChapterTable!$Q$17,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VLOOKUP($A820-ChapterTable!$Q$11,ChapterTable!$1:$1048576,MATCH("최종"&amp;SUBSTITUTE(SUBSTITUTE(F$1,"standard",""),"|Float",""),ChapterTable!$1:$1,0),0)*ChapterTable!$Q$14
    ),
  OFFSET(F820,-$B820+IF($L820,1,0),0)*
    (VLOOKUP(SUBSTITUTE(SUBSTITUTE(F$1,"standard",""),"|Float","")&amp;"인게임누적곱배수",ChapterTable!$S:$T,2,0)^D820
    +VLOOKUP(SUBSTITUTE(SUBSTITUTE(F$1,"standard",""),"|Float","")&amp;"인게임누적합배수",ChapterTable!$S:$T,2,0)*D820)
  )
  )
  )
)</f>
        <v>98526.125335693359</v>
      </c>
      <c r="G820" t="s">
        <v>76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9.8000000000000007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IF(OR($L821=TRUE,$A821=0,MOD($A821,ChapterTable!$S$20)&lt;&gt;0),
MAX(0,INT(($B821+ChapterTable!$Q$26+VLOOKUP(SUBSTITUTE(C$1,"성장단계","")&amp;"단계오프셋",ChapterTable!$S:$T,2,0))/ChapterTable!$Q$23)),
MAX(0,INT(($B821+ChapterTable!$S$26+VLOOKUP(SUBSTITUTE(C$1,"성장단계","")&amp;"보스단계오프셋",ChapterTable!$S:$T,2,0))/ChapterTable!$S$23)))</f>
        <v>1</v>
      </c>
      <c r="D821">
        <f>IF(OR($L821=TRUE,$A821=0,MOD($A821,ChapterTable!$S$20)&lt;&gt;0),
MAX(0,INT(($B821+ChapterTable!$Q$26+VLOOKUP(SUBSTITUTE(D$1,"성장단계","")&amp;"단계오프셋",ChapterTable!$S:$T,2,0))/ChapterTable!$Q$23)),
MAX(0,INT(($B821+ChapterTable!$S$26+VLOOKUP(SUBSTITUTE(D$1,"성장단계","")&amp;"보스단계오프셋",ChapterTable!$S:$T,2,0))/ChapterTable!$S$23)))</f>
        <v>0</v>
      </c>
      <c r="E821" s="1">
        <f ca="1">IF(AND($A821=0,$B821=1),
    VLOOKUP(1,ChapterTable!$1:$1048576,MATCH("최종"&amp;SUBSTITUTE(SUBSTITUTE(E$1,"standard",""),"|Float",""),ChapterTable!$1:$1,0),0)*ChapterTable!$Q$17,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VLOOKUP($A821-ChapterTable!$Q$11,ChapterTable!$1:$1048576,MATCH("최종"&amp;SUBSTITUTE(SUBSTITUTE(E$1,"standard",""),"|Float",""),ChapterTable!$1:$1,0),0)*ChapterTable!$Q$14
    ),
  OFFSET(E821,-$B821+IF($L821,1,0),0)*
    (VLOOKUP(SUBSTITUTE(SUBSTITUTE(E$1,"standard",""),"|Float","")&amp;"인게임누적곱배수",ChapterTable!$S:$T,2,0)^C821
    +VLOOKUP(SUBSTITUTE(SUBSTITUTE(E$1,"standard",""),"|Float","")&amp;"인게임누적합배수",ChapterTable!$S:$T,2,0)*C821)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VLOOKUP(1,ChapterTable!$1:$1048576,MATCH("최종"&amp;SUBSTITUTE(SUBSTITUTE(F$1,"standard",""),"|Float",""),ChapterTable!$1:$1,0),0)*ChapterTable!$Q$17,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VLOOKUP($A821-ChapterTable!$Q$11,ChapterTable!$1:$1048576,MATCH("최종"&amp;SUBSTITUTE(SUBSTITUTE(F$1,"standard",""),"|Float",""),ChapterTable!$1:$1,0),0)*ChapterTable!$Q$14
    ),
  OFFSET(F821,-$B821+IF($L821,1,0),0)*
    (VLOOKUP(SUBSTITUTE(SUBSTITUTE(F$1,"standard",""),"|Float","")&amp;"인게임누적곱배수",ChapterTable!$S:$T,2,0)^D821
    +VLOOKUP(SUBSTITUTE(SUBSTITUTE(F$1,"standard",""),"|Float","")&amp;"인게임누적합배수",ChapterTable!$S:$T,2,0)*D821)
  )
  )
  )
)</f>
        <v>98526.125335693359</v>
      </c>
      <c r="G821" t="s">
        <v>76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9.8000000000000007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IF(OR($L822=TRUE,$A822=0,MOD($A822,ChapterTable!$S$20)&lt;&gt;0),
MAX(0,INT(($B822+ChapterTable!$Q$26+VLOOKUP(SUBSTITUTE(C$1,"성장단계","")&amp;"단계오프셋",ChapterTable!$S:$T,2,0))/ChapterTable!$Q$23)),
MAX(0,INT(($B822+ChapterTable!$S$26+VLOOKUP(SUBSTITUTE(C$1,"성장단계","")&amp;"보스단계오프셋",ChapterTable!$S:$T,2,0))/ChapterTable!$S$23)))</f>
        <v>1</v>
      </c>
      <c r="D822">
        <f>IF(OR($L822=TRUE,$A822=0,MOD($A822,ChapterTable!$S$20)&lt;&gt;0),
MAX(0,INT(($B822+ChapterTable!$Q$26+VLOOKUP(SUBSTITUTE(D$1,"성장단계","")&amp;"단계오프셋",ChapterTable!$S:$T,2,0))/ChapterTable!$Q$23)),
MAX(0,INT(($B822+ChapterTable!$S$26+VLOOKUP(SUBSTITUTE(D$1,"성장단계","")&amp;"보스단계오프셋",ChapterTable!$S:$T,2,0))/ChapterTable!$S$23)))</f>
        <v>0</v>
      </c>
      <c r="E822" s="1">
        <f ca="1">IF(AND($A822=0,$B822=1),
    VLOOKUP(1,ChapterTable!$1:$1048576,MATCH("최종"&amp;SUBSTITUTE(SUBSTITUTE(E$1,"standard",""),"|Float",""),ChapterTable!$1:$1,0),0)*ChapterTable!$Q$17,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VLOOKUP($A822-ChapterTable!$Q$11,ChapterTable!$1:$1048576,MATCH("최종"&amp;SUBSTITUTE(SUBSTITUTE(E$1,"standard",""),"|Float",""),ChapterTable!$1:$1,0),0)*ChapterTable!$Q$14
    ),
  OFFSET(E822,-$B822+IF($L822,1,0),0)*
    (VLOOKUP(SUBSTITUTE(SUBSTITUTE(E$1,"standard",""),"|Float","")&amp;"인게임누적곱배수",ChapterTable!$S:$T,2,0)^C822
    +VLOOKUP(SUBSTITUTE(SUBSTITUTE(E$1,"standard",""),"|Float","")&amp;"인게임누적합배수",ChapterTable!$S:$T,2,0)*C822)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VLOOKUP(1,ChapterTable!$1:$1048576,MATCH("최종"&amp;SUBSTITUTE(SUBSTITUTE(F$1,"standard",""),"|Float",""),ChapterTable!$1:$1,0),0)*ChapterTable!$Q$17,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VLOOKUP($A822-ChapterTable!$Q$11,ChapterTable!$1:$1048576,MATCH("최종"&amp;SUBSTITUTE(SUBSTITUTE(F$1,"standard",""),"|Float",""),ChapterTable!$1:$1,0),0)*ChapterTable!$Q$14
    ),
  OFFSET(F822,-$B822+IF($L822,1,0),0)*
    (VLOOKUP(SUBSTITUTE(SUBSTITUTE(F$1,"standard",""),"|Float","")&amp;"인게임누적곱배수",ChapterTable!$S:$T,2,0)^D822
    +VLOOKUP(SUBSTITUTE(SUBSTITUTE(F$1,"standard",""),"|Float","")&amp;"인게임누적합배수",ChapterTable!$S:$T,2,0)*D822)
  )
  )
  )
)</f>
        <v>98526.125335693359</v>
      </c>
      <c r="G822" t="s">
        <v>76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9.8000000000000007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IF(OR($L823=TRUE,$A823=0,MOD($A823,ChapterTable!$S$20)&lt;&gt;0),
MAX(0,INT(($B823+ChapterTable!$Q$26+VLOOKUP(SUBSTITUTE(C$1,"성장단계","")&amp;"단계오프셋",ChapterTable!$S:$T,2,0))/ChapterTable!$Q$23)),
MAX(0,INT(($B823+ChapterTable!$S$26+VLOOKUP(SUBSTITUTE(C$1,"성장단계","")&amp;"보스단계오프셋",ChapterTable!$S:$T,2,0))/ChapterTable!$S$23)))</f>
        <v>1</v>
      </c>
      <c r="D823">
        <f>IF(OR($L823=TRUE,$A823=0,MOD($A823,ChapterTable!$S$20)&lt;&gt;0),
MAX(0,INT(($B823+ChapterTable!$Q$26+VLOOKUP(SUBSTITUTE(D$1,"성장단계","")&amp;"단계오프셋",ChapterTable!$S:$T,2,0))/ChapterTable!$Q$23)),
MAX(0,INT(($B823+ChapterTable!$S$26+VLOOKUP(SUBSTITUTE(D$1,"성장단계","")&amp;"보스단계오프셋",ChapterTable!$S:$T,2,0))/ChapterTable!$S$23)))</f>
        <v>0</v>
      </c>
      <c r="E823" s="1">
        <f ca="1">IF(AND($A823=0,$B823=1),
    VLOOKUP(1,ChapterTable!$1:$1048576,MATCH("최종"&amp;SUBSTITUTE(SUBSTITUTE(E$1,"standard",""),"|Float",""),ChapterTable!$1:$1,0),0)*ChapterTable!$Q$17,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VLOOKUP($A823-ChapterTable!$Q$11,ChapterTable!$1:$1048576,MATCH("최종"&amp;SUBSTITUTE(SUBSTITUTE(E$1,"standard",""),"|Float",""),ChapterTable!$1:$1,0),0)*ChapterTable!$Q$14
    ),
  OFFSET(E823,-$B823+IF($L823,1,0),0)*
    (VLOOKUP(SUBSTITUTE(SUBSTITUTE(E$1,"standard",""),"|Float","")&amp;"인게임누적곱배수",ChapterTable!$S:$T,2,0)^C823
    +VLOOKUP(SUBSTITUTE(SUBSTITUTE(E$1,"standard",""),"|Float","")&amp;"인게임누적합배수",ChapterTable!$S:$T,2,0)*C823)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VLOOKUP(1,ChapterTable!$1:$1048576,MATCH("최종"&amp;SUBSTITUTE(SUBSTITUTE(F$1,"standard",""),"|Float",""),ChapterTable!$1:$1,0),0)*ChapterTable!$Q$17,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VLOOKUP($A823-ChapterTable!$Q$11,ChapterTable!$1:$1048576,MATCH("최종"&amp;SUBSTITUTE(SUBSTITUTE(F$1,"standard",""),"|Float",""),ChapterTable!$1:$1,0),0)*ChapterTable!$Q$14
    ),
  OFFSET(F823,-$B823+IF($L823,1,0),0)*
    (VLOOKUP(SUBSTITUTE(SUBSTITUTE(F$1,"standard",""),"|Float","")&amp;"인게임누적곱배수",ChapterTable!$S:$T,2,0)^D823
    +VLOOKUP(SUBSTITUTE(SUBSTITUTE(F$1,"standard",""),"|Float","")&amp;"인게임누적합배수",ChapterTable!$S:$T,2,0)*D823)
  )
  )
  )
)</f>
        <v>98526.125335693359</v>
      </c>
      <c r="G823" t="s">
        <v>76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9.8000000000000007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IF(OR($L824=TRUE,$A824=0,MOD($A824,ChapterTable!$S$20)&lt;&gt;0),
MAX(0,INT(($B824+ChapterTable!$Q$26+VLOOKUP(SUBSTITUTE(C$1,"성장단계","")&amp;"단계오프셋",ChapterTable!$S:$T,2,0))/ChapterTable!$Q$23)),
MAX(0,INT(($B824+ChapterTable!$S$26+VLOOKUP(SUBSTITUTE(C$1,"성장단계","")&amp;"보스단계오프셋",ChapterTable!$S:$T,2,0))/ChapterTable!$S$23)))</f>
        <v>1</v>
      </c>
      <c r="D824">
        <f>IF(OR($L824=TRUE,$A824=0,MOD($A824,ChapterTable!$S$20)&lt;&gt;0),
MAX(0,INT(($B824+ChapterTable!$Q$26+VLOOKUP(SUBSTITUTE(D$1,"성장단계","")&amp;"단계오프셋",ChapterTable!$S:$T,2,0))/ChapterTable!$Q$23)),
MAX(0,INT(($B824+ChapterTable!$S$26+VLOOKUP(SUBSTITUTE(D$1,"성장단계","")&amp;"보스단계오프셋",ChapterTable!$S:$T,2,0))/ChapterTable!$S$23)))</f>
        <v>1</v>
      </c>
      <c r="E824" s="1">
        <f ca="1">IF(AND($A824=0,$B824=1),
    VLOOKUP(1,ChapterTable!$1:$1048576,MATCH("최종"&amp;SUBSTITUTE(SUBSTITUTE(E$1,"standard",""),"|Float",""),ChapterTable!$1:$1,0),0)*ChapterTable!$Q$17,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VLOOKUP($A824-ChapterTable!$Q$11,ChapterTable!$1:$1048576,MATCH("최종"&amp;SUBSTITUTE(SUBSTITUTE(E$1,"standard",""),"|Float",""),ChapterTable!$1:$1,0),0)*ChapterTable!$Q$14
    ),
  OFFSET(E824,-$B824+IF($L824,1,0),0)*
    (VLOOKUP(SUBSTITUTE(SUBSTITUTE(E$1,"standard",""),"|Float","")&amp;"인게임누적곱배수",ChapterTable!$S:$T,2,0)^C824
    +VLOOKUP(SUBSTITUTE(SUBSTITUTE(E$1,"standard",""),"|Float","")&amp;"인게임누적합배수",ChapterTable!$S:$T,2,0)*C824)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VLOOKUP(1,ChapterTable!$1:$1048576,MATCH("최종"&amp;SUBSTITUTE(SUBSTITUTE(F$1,"standard",""),"|Float",""),ChapterTable!$1:$1,0),0)*ChapterTable!$Q$17,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VLOOKUP($A824-ChapterTable!$Q$11,ChapterTable!$1:$1048576,MATCH("최종"&amp;SUBSTITUTE(SUBSTITUTE(F$1,"standard",""),"|Float",""),ChapterTable!$1:$1,0),0)*ChapterTable!$Q$14
    ),
  OFFSET(F824,-$B824+IF($L824,1,0),0)*
    (VLOOKUP(SUBSTITUTE(SUBSTITUTE(F$1,"standard",""),"|Float","")&amp;"인게임누적곱배수",ChapterTable!$S:$T,2,0)^D824
    +VLOOKUP(SUBSTITUTE(SUBSTITUTE(F$1,"standard",""),"|Float","")&amp;"인게임누적합배수",ChapterTable!$S:$T,2,0)*D824)
  )
  )
  )
)</f>
        <v>118231.35040283203</v>
      </c>
      <c r="G824" t="s">
        <v>76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9.8000000000000007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IF(OR($L825=TRUE,$A825=0,MOD($A825,ChapterTable!$S$20)&lt;&gt;0),
MAX(0,INT(($B825+ChapterTable!$Q$26+VLOOKUP(SUBSTITUTE(C$1,"성장단계","")&amp;"단계오프셋",ChapterTable!$S:$T,2,0))/ChapterTable!$Q$23)),
MAX(0,INT(($B825+ChapterTable!$S$26+VLOOKUP(SUBSTITUTE(C$1,"성장단계","")&amp;"보스단계오프셋",ChapterTable!$S:$T,2,0))/ChapterTable!$S$23)))</f>
        <v>1</v>
      </c>
      <c r="D825">
        <f>IF(OR($L825=TRUE,$A825=0,MOD($A825,ChapterTable!$S$20)&lt;&gt;0),
MAX(0,INT(($B825+ChapterTable!$Q$26+VLOOKUP(SUBSTITUTE(D$1,"성장단계","")&amp;"단계오프셋",ChapterTable!$S:$T,2,0))/ChapterTable!$Q$23)),
MAX(0,INT(($B825+ChapterTable!$S$26+VLOOKUP(SUBSTITUTE(D$1,"성장단계","")&amp;"보스단계오프셋",ChapterTable!$S:$T,2,0))/ChapterTable!$S$23)))</f>
        <v>1</v>
      </c>
      <c r="E825" s="1">
        <f ca="1">IF(AND($A825=0,$B825=1),
    VLOOKUP(1,ChapterTable!$1:$1048576,MATCH("최종"&amp;SUBSTITUTE(SUBSTITUTE(E$1,"standard",""),"|Float",""),ChapterTable!$1:$1,0),0)*ChapterTable!$Q$17,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VLOOKUP($A825-ChapterTable!$Q$11,ChapterTable!$1:$1048576,MATCH("최종"&amp;SUBSTITUTE(SUBSTITUTE(E$1,"standard",""),"|Float",""),ChapterTable!$1:$1,0),0)*ChapterTable!$Q$14
    ),
  OFFSET(E825,-$B825+IF($L825,1,0),0)*
    (VLOOKUP(SUBSTITUTE(SUBSTITUTE(E$1,"standard",""),"|Float","")&amp;"인게임누적곱배수",ChapterTable!$S:$T,2,0)^C825
    +VLOOKUP(SUBSTITUTE(SUBSTITUTE(E$1,"standard",""),"|Float","")&amp;"인게임누적합배수",ChapterTable!$S:$T,2,0)*C825)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VLOOKUP(1,ChapterTable!$1:$1048576,MATCH("최종"&amp;SUBSTITUTE(SUBSTITUTE(F$1,"standard",""),"|Float",""),ChapterTable!$1:$1,0),0)*ChapterTable!$Q$17,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VLOOKUP($A825-ChapterTable!$Q$11,ChapterTable!$1:$1048576,MATCH("최종"&amp;SUBSTITUTE(SUBSTITUTE(F$1,"standard",""),"|Float",""),ChapterTable!$1:$1,0),0)*ChapterTable!$Q$14
    ),
  OFFSET(F825,-$B825+IF($L825,1,0),0)*
    (VLOOKUP(SUBSTITUTE(SUBSTITUTE(F$1,"standard",""),"|Float","")&amp;"인게임누적곱배수",ChapterTable!$S:$T,2,0)^D825
    +VLOOKUP(SUBSTITUTE(SUBSTITUTE(F$1,"standard",""),"|Float","")&amp;"인게임누적합배수",ChapterTable!$S:$T,2,0)*D825)
  )
  )
  )
)</f>
        <v>118231.35040283203</v>
      </c>
      <c r="G825" t="s">
        <v>76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9.8000000000000007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IF(OR($L826=TRUE,$A826=0,MOD($A826,ChapterTable!$S$20)&lt;&gt;0),
MAX(0,INT(($B826+ChapterTable!$Q$26+VLOOKUP(SUBSTITUTE(C$1,"성장단계","")&amp;"단계오프셋",ChapterTable!$S:$T,2,0))/ChapterTable!$Q$23)),
MAX(0,INT(($B826+ChapterTable!$S$26+VLOOKUP(SUBSTITUTE(C$1,"성장단계","")&amp;"보스단계오프셋",ChapterTable!$S:$T,2,0))/ChapterTable!$S$23)))</f>
        <v>1</v>
      </c>
      <c r="D826">
        <f>IF(OR($L826=TRUE,$A826=0,MOD($A826,ChapterTable!$S$20)&lt;&gt;0),
MAX(0,INT(($B826+ChapterTable!$Q$26+VLOOKUP(SUBSTITUTE(D$1,"성장단계","")&amp;"단계오프셋",ChapterTable!$S:$T,2,0))/ChapterTable!$Q$23)),
MAX(0,INT(($B826+ChapterTable!$S$26+VLOOKUP(SUBSTITUTE(D$1,"성장단계","")&amp;"보스단계오프셋",ChapterTable!$S:$T,2,0))/ChapterTable!$S$23)))</f>
        <v>1</v>
      </c>
      <c r="E826" s="1">
        <f ca="1">IF(AND($A826=0,$B826=1),
    VLOOKUP(1,ChapterTable!$1:$1048576,MATCH("최종"&amp;SUBSTITUTE(SUBSTITUTE(E$1,"standard",""),"|Float",""),ChapterTable!$1:$1,0),0)*ChapterTable!$Q$17,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VLOOKUP($A826-ChapterTable!$Q$11,ChapterTable!$1:$1048576,MATCH("최종"&amp;SUBSTITUTE(SUBSTITUTE(E$1,"standard",""),"|Float",""),ChapterTable!$1:$1,0),0)*ChapterTable!$Q$14
    ),
  OFFSET(E826,-$B826+IF($L826,1,0),0)*
    (VLOOKUP(SUBSTITUTE(SUBSTITUTE(E$1,"standard",""),"|Float","")&amp;"인게임누적곱배수",ChapterTable!$S:$T,2,0)^C826
    +VLOOKUP(SUBSTITUTE(SUBSTITUTE(E$1,"standard",""),"|Float","")&amp;"인게임누적합배수",ChapterTable!$S:$T,2,0)*C826)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VLOOKUP(1,ChapterTable!$1:$1048576,MATCH("최종"&amp;SUBSTITUTE(SUBSTITUTE(F$1,"standard",""),"|Float",""),ChapterTable!$1:$1,0),0)*ChapterTable!$Q$17,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VLOOKUP($A826-ChapterTable!$Q$11,ChapterTable!$1:$1048576,MATCH("최종"&amp;SUBSTITUTE(SUBSTITUTE(F$1,"standard",""),"|Float",""),ChapterTable!$1:$1,0),0)*ChapterTable!$Q$14
    ),
  OFFSET(F826,-$B826+IF($L826,1,0),0)*
    (VLOOKUP(SUBSTITUTE(SUBSTITUTE(F$1,"standard",""),"|Float","")&amp;"인게임누적곱배수",ChapterTable!$S:$T,2,0)^D826
    +VLOOKUP(SUBSTITUTE(SUBSTITUTE(F$1,"standard",""),"|Float","")&amp;"인게임누적합배수",ChapterTable!$S:$T,2,0)*D826)
  )
  )
  )
)</f>
        <v>118231.35040283203</v>
      </c>
      <c r="G826" t="s">
        <v>76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9.8000000000000007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IF(OR($L827=TRUE,$A827=0,MOD($A827,ChapterTable!$S$20)&lt;&gt;0),
MAX(0,INT(($B827+ChapterTable!$Q$26+VLOOKUP(SUBSTITUTE(C$1,"성장단계","")&amp;"단계오프셋",ChapterTable!$S:$T,2,0))/ChapterTable!$Q$23)),
MAX(0,INT(($B827+ChapterTable!$S$26+VLOOKUP(SUBSTITUTE(C$1,"성장단계","")&amp;"보스단계오프셋",ChapterTable!$S:$T,2,0))/ChapterTable!$S$23)))</f>
        <v>1</v>
      </c>
      <c r="D827">
        <f>IF(OR($L827=TRUE,$A827=0,MOD($A827,ChapterTable!$S$20)&lt;&gt;0),
MAX(0,INT(($B827+ChapterTable!$Q$26+VLOOKUP(SUBSTITUTE(D$1,"성장단계","")&amp;"단계오프셋",ChapterTable!$S:$T,2,0))/ChapterTable!$Q$23)),
MAX(0,INT(($B827+ChapterTable!$S$26+VLOOKUP(SUBSTITUTE(D$1,"성장단계","")&amp;"보스단계오프셋",ChapterTable!$S:$T,2,0))/ChapterTable!$S$23)))</f>
        <v>1</v>
      </c>
      <c r="E827" s="1">
        <f ca="1">IF(AND($A827=0,$B827=1),
    VLOOKUP(1,ChapterTable!$1:$1048576,MATCH("최종"&amp;SUBSTITUTE(SUBSTITUTE(E$1,"standard",""),"|Float",""),ChapterTable!$1:$1,0),0)*ChapterTable!$Q$17,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VLOOKUP($A827-ChapterTable!$Q$11,ChapterTable!$1:$1048576,MATCH("최종"&amp;SUBSTITUTE(SUBSTITUTE(E$1,"standard",""),"|Float",""),ChapterTable!$1:$1,0),0)*ChapterTable!$Q$14
    ),
  OFFSET(E827,-$B827+IF($L827,1,0),0)*
    (VLOOKUP(SUBSTITUTE(SUBSTITUTE(E$1,"standard",""),"|Float","")&amp;"인게임누적곱배수",ChapterTable!$S:$T,2,0)^C827
    +VLOOKUP(SUBSTITUTE(SUBSTITUTE(E$1,"standard",""),"|Float","")&amp;"인게임누적합배수",ChapterTable!$S:$T,2,0)*C827)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VLOOKUP(1,ChapterTable!$1:$1048576,MATCH("최종"&amp;SUBSTITUTE(SUBSTITUTE(F$1,"standard",""),"|Float",""),ChapterTable!$1:$1,0),0)*ChapterTable!$Q$17,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VLOOKUP($A827-ChapterTable!$Q$11,ChapterTable!$1:$1048576,MATCH("최종"&amp;SUBSTITUTE(SUBSTITUTE(F$1,"standard",""),"|Float",""),ChapterTable!$1:$1,0),0)*ChapterTable!$Q$14
    ),
  OFFSET(F827,-$B827+IF($L827,1,0),0)*
    (VLOOKUP(SUBSTITUTE(SUBSTITUTE(F$1,"standard",""),"|Float","")&amp;"인게임누적곱배수",ChapterTable!$S:$T,2,0)^D827
    +VLOOKUP(SUBSTITUTE(SUBSTITUTE(F$1,"standard",""),"|Float","")&amp;"인게임누적합배수",ChapterTable!$S:$T,2,0)*D827)
  )
  )
  )
)</f>
        <v>118231.35040283203</v>
      </c>
      <c r="G827" t="s">
        <v>76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9.8000000000000007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IF(OR($L828=TRUE,$A828=0,MOD($A828,ChapterTable!$S$20)&lt;&gt;0),
MAX(0,INT(($B828+ChapterTable!$Q$26+VLOOKUP(SUBSTITUTE(C$1,"성장단계","")&amp;"단계오프셋",ChapterTable!$S:$T,2,0))/ChapterTable!$Q$23)),
MAX(0,INT(($B828+ChapterTable!$S$26+VLOOKUP(SUBSTITUTE(C$1,"성장단계","")&amp;"보스단계오프셋",ChapterTable!$S:$T,2,0))/ChapterTable!$S$23)))</f>
        <v>1</v>
      </c>
      <c r="D828">
        <f>IF(OR($L828=TRUE,$A828=0,MOD($A828,ChapterTable!$S$20)&lt;&gt;0),
MAX(0,INT(($B828+ChapterTable!$Q$26+VLOOKUP(SUBSTITUTE(D$1,"성장단계","")&amp;"단계오프셋",ChapterTable!$S:$T,2,0))/ChapterTable!$Q$23)),
MAX(0,INT(($B828+ChapterTable!$S$26+VLOOKUP(SUBSTITUTE(D$1,"성장단계","")&amp;"보스단계오프셋",ChapterTable!$S:$T,2,0))/ChapterTable!$S$23)))</f>
        <v>1</v>
      </c>
      <c r="E828" s="1">
        <f ca="1">IF(AND($A828=0,$B828=1),
    VLOOKUP(1,ChapterTable!$1:$1048576,MATCH("최종"&amp;SUBSTITUTE(SUBSTITUTE(E$1,"standard",""),"|Float",""),ChapterTable!$1:$1,0),0)*ChapterTable!$Q$17,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VLOOKUP($A828-ChapterTable!$Q$11,ChapterTable!$1:$1048576,MATCH("최종"&amp;SUBSTITUTE(SUBSTITUTE(E$1,"standard",""),"|Float",""),ChapterTable!$1:$1,0),0)*ChapterTable!$Q$14
    ),
  OFFSET(E828,-$B828+IF($L828,1,0),0)*
    (VLOOKUP(SUBSTITUTE(SUBSTITUTE(E$1,"standard",""),"|Float","")&amp;"인게임누적곱배수",ChapterTable!$S:$T,2,0)^C828
    +VLOOKUP(SUBSTITUTE(SUBSTITUTE(E$1,"standard",""),"|Float","")&amp;"인게임누적합배수",ChapterTable!$S:$T,2,0)*C828)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VLOOKUP(1,ChapterTable!$1:$1048576,MATCH("최종"&amp;SUBSTITUTE(SUBSTITUTE(F$1,"standard",""),"|Float",""),ChapterTable!$1:$1,0),0)*ChapterTable!$Q$17,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VLOOKUP($A828-ChapterTable!$Q$11,ChapterTable!$1:$1048576,MATCH("최종"&amp;SUBSTITUTE(SUBSTITUTE(F$1,"standard",""),"|Float",""),ChapterTable!$1:$1,0),0)*ChapterTable!$Q$14
    ),
  OFFSET(F828,-$B828+IF($L828,1,0),0)*
    (VLOOKUP(SUBSTITUTE(SUBSTITUTE(F$1,"standard",""),"|Float","")&amp;"인게임누적곱배수",ChapterTable!$S:$T,2,0)^D828
    +VLOOKUP(SUBSTITUTE(SUBSTITUTE(F$1,"standard",""),"|Float","")&amp;"인게임누적합배수",ChapterTable!$S:$T,2,0)*D828)
  )
  )
  )
)</f>
        <v>118231.35040283203</v>
      </c>
      <c r="G828" t="s">
        <v>76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9.8000000000000007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IF(OR($L829=TRUE,$A829=0,MOD($A829,ChapterTable!$S$20)&lt;&gt;0),
MAX(0,INT(($B829+ChapterTable!$Q$26+VLOOKUP(SUBSTITUTE(C$1,"성장단계","")&amp;"단계오프셋",ChapterTable!$S:$T,2,0))/ChapterTable!$Q$23)),
MAX(0,INT(($B829+ChapterTable!$S$26+VLOOKUP(SUBSTITUTE(C$1,"성장단계","")&amp;"보스단계오프셋",ChapterTable!$S:$T,2,0))/ChapterTable!$S$23)))</f>
        <v>2</v>
      </c>
      <c r="D829">
        <f>IF(OR($L829=TRUE,$A829=0,MOD($A829,ChapterTable!$S$20)&lt;&gt;0),
MAX(0,INT(($B829+ChapterTable!$Q$26+VLOOKUP(SUBSTITUTE(D$1,"성장단계","")&amp;"단계오프셋",ChapterTable!$S:$T,2,0))/ChapterTable!$Q$23)),
MAX(0,INT(($B829+ChapterTable!$S$26+VLOOKUP(SUBSTITUTE(D$1,"성장단계","")&amp;"보스단계오프셋",ChapterTable!$S:$T,2,0))/ChapterTable!$S$23)))</f>
        <v>1</v>
      </c>
      <c r="E829" s="1">
        <f ca="1">IF(AND($A829=0,$B829=1),
    VLOOKUP(1,ChapterTable!$1:$1048576,MATCH("최종"&amp;SUBSTITUTE(SUBSTITUTE(E$1,"standard",""),"|Float",""),ChapterTable!$1:$1,0),0)*ChapterTable!$Q$17,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VLOOKUP($A829-ChapterTable!$Q$11,ChapterTable!$1:$1048576,MATCH("최종"&amp;SUBSTITUTE(SUBSTITUTE(E$1,"standard",""),"|Float",""),ChapterTable!$1:$1,0),0)*ChapterTable!$Q$14
    ),
  OFFSET(E829,-$B829+IF($L829,1,0),0)*
    (VLOOKUP(SUBSTITUTE(SUBSTITUTE(E$1,"standard",""),"|Float","")&amp;"인게임누적곱배수",ChapterTable!$S:$T,2,0)^C829
    +VLOOKUP(SUBSTITUTE(SUBSTITUTE(E$1,"standard",""),"|Float","")&amp;"인게임누적합배수",ChapterTable!$S:$T,2,0)*C829)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VLOOKUP(1,ChapterTable!$1:$1048576,MATCH("최종"&amp;SUBSTITUTE(SUBSTITUTE(F$1,"standard",""),"|Float",""),ChapterTable!$1:$1,0),0)*ChapterTable!$Q$17,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VLOOKUP($A829-ChapterTable!$Q$11,ChapterTable!$1:$1048576,MATCH("최종"&amp;SUBSTITUTE(SUBSTITUTE(F$1,"standard",""),"|Float",""),ChapterTable!$1:$1,0),0)*ChapterTable!$Q$14
    ),
  OFFSET(F829,-$B829+IF($L829,1,0),0)*
    (VLOOKUP(SUBSTITUTE(SUBSTITUTE(F$1,"standard",""),"|Float","")&amp;"인게임누적곱배수",ChapterTable!$S:$T,2,0)^D829
    +VLOOKUP(SUBSTITUTE(SUBSTITUTE(F$1,"standard",""),"|Float","")&amp;"인게임누적합배수",ChapterTable!$S:$T,2,0)*D829)
  )
  )
  )
)</f>
        <v>118231.35040283203</v>
      </c>
      <c r="G829" t="s">
        <v>76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9.8000000000000007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IF(OR($L830=TRUE,$A830=0,MOD($A830,ChapterTable!$S$20)&lt;&gt;0),
MAX(0,INT(($B830+ChapterTable!$Q$26+VLOOKUP(SUBSTITUTE(C$1,"성장단계","")&amp;"단계오프셋",ChapterTable!$S:$T,2,0))/ChapterTable!$Q$23)),
MAX(0,INT(($B830+ChapterTable!$S$26+VLOOKUP(SUBSTITUTE(C$1,"성장단계","")&amp;"보스단계오프셋",ChapterTable!$S:$T,2,0))/ChapterTable!$S$23)))</f>
        <v>2</v>
      </c>
      <c r="D830">
        <f>IF(OR($L830=TRUE,$A830=0,MOD($A830,ChapterTable!$S$20)&lt;&gt;0),
MAX(0,INT(($B830+ChapterTable!$Q$26+VLOOKUP(SUBSTITUTE(D$1,"성장단계","")&amp;"단계오프셋",ChapterTable!$S:$T,2,0))/ChapterTable!$Q$23)),
MAX(0,INT(($B830+ChapterTable!$S$26+VLOOKUP(SUBSTITUTE(D$1,"성장단계","")&amp;"보스단계오프셋",ChapterTable!$S:$T,2,0))/ChapterTable!$S$23)))</f>
        <v>1</v>
      </c>
      <c r="E830" s="1">
        <f ca="1">IF(AND($A830=0,$B830=1),
    VLOOKUP(1,ChapterTable!$1:$1048576,MATCH("최종"&amp;SUBSTITUTE(SUBSTITUTE(E$1,"standard",""),"|Float",""),ChapterTable!$1:$1,0),0)*ChapterTable!$Q$17,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VLOOKUP($A830-ChapterTable!$Q$11,ChapterTable!$1:$1048576,MATCH("최종"&amp;SUBSTITUTE(SUBSTITUTE(E$1,"standard",""),"|Float",""),ChapterTable!$1:$1,0),0)*ChapterTable!$Q$14
    ),
  OFFSET(E830,-$B830+IF($L830,1,0),0)*
    (VLOOKUP(SUBSTITUTE(SUBSTITUTE(E$1,"standard",""),"|Float","")&amp;"인게임누적곱배수",ChapterTable!$S:$T,2,0)^C830
    +VLOOKUP(SUBSTITUTE(SUBSTITUTE(E$1,"standard",""),"|Float","")&amp;"인게임누적합배수",ChapterTable!$S:$T,2,0)*C830)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VLOOKUP(1,ChapterTable!$1:$1048576,MATCH("최종"&amp;SUBSTITUTE(SUBSTITUTE(F$1,"standard",""),"|Float",""),ChapterTable!$1:$1,0),0)*ChapterTable!$Q$17,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VLOOKUP($A830-ChapterTable!$Q$11,ChapterTable!$1:$1048576,MATCH("최종"&amp;SUBSTITUTE(SUBSTITUTE(F$1,"standard",""),"|Float",""),ChapterTable!$1:$1,0),0)*ChapterTable!$Q$14
    ),
  OFFSET(F830,-$B830+IF($L830,1,0),0)*
    (VLOOKUP(SUBSTITUTE(SUBSTITUTE(F$1,"standard",""),"|Float","")&amp;"인게임누적곱배수",ChapterTable!$S:$T,2,0)^D830
    +VLOOKUP(SUBSTITUTE(SUBSTITUTE(F$1,"standard",""),"|Float","")&amp;"인게임누적합배수",ChapterTable!$S:$T,2,0)*D830)
  )
  )
  )
)</f>
        <v>118231.35040283203</v>
      </c>
      <c r="G830" t="s">
        <v>76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9.8000000000000007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IF(OR($L831=TRUE,$A831=0,MOD($A831,ChapterTable!$S$20)&lt;&gt;0),
MAX(0,INT(($B831+ChapterTable!$Q$26+VLOOKUP(SUBSTITUTE(C$1,"성장단계","")&amp;"단계오프셋",ChapterTable!$S:$T,2,0))/ChapterTable!$Q$23)),
MAX(0,INT(($B831+ChapterTable!$S$26+VLOOKUP(SUBSTITUTE(C$1,"성장단계","")&amp;"보스단계오프셋",ChapterTable!$S:$T,2,0))/ChapterTable!$S$23)))</f>
        <v>2</v>
      </c>
      <c r="D831">
        <f>IF(OR($L831=TRUE,$A831=0,MOD($A831,ChapterTable!$S$20)&lt;&gt;0),
MAX(0,INT(($B831+ChapterTable!$Q$26+VLOOKUP(SUBSTITUTE(D$1,"성장단계","")&amp;"단계오프셋",ChapterTable!$S:$T,2,0))/ChapterTable!$Q$23)),
MAX(0,INT(($B831+ChapterTable!$S$26+VLOOKUP(SUBSTITUTE(D$1,"성장단계","")&amp;"보스단계오프셋",ChapterTable!$S:$T,2,0))/ChapterTable!$S$23)))</f>
        <v>1</v>
      </c>
      <c r="E831" s="1">
        <f ca="1">IF(AND($A831=0,$B831=1),
    VLOOKUP(1,ChapterTable!$1:$1048576,MATCH("최종"&amp;SUBSTITUTE(SUBSTITUTE(E$1,"standard",""),"|Float",""),ChapterTable!$1:$1,0),0)*ChapterTable!$Q$17,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VLOOKUP($A831-ChapterTable!$Q$11,ChapterTable!$1:$1048576,MATCH("최종"&amp;SUBSTITUTE(SUBSTITUTE(E$1,"standard",""),"|Float",""),ChapterTable!$1:$1,0),0)*ChapterTable!$Q$14
    ),
  OFFSET(E831,-$B831+IF($L831,1,0),0)*
    (VLOOKUP(SUBSTITUTE(SUBSTITUTE(E$1,"standard",""),"|Float","")&amp;"인게임누적곱배수",ChapterTable!$S:$T,2,0)^C831
    +VLOOKUP(SUBSTITUTE(SUBSTITUTE(E$1,"standard",""),"|Float","")&amp;"인게임누적합배수",ChapterTable!$S:$T,2,0)*C831)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VLOOKUP(1,ChapterTable!$1:$1048576,MATCH("최종"&amp;SUBSTITUTE(SUBSTITUTE(F$1,"standard",""),"|Float",""),ChapterTable!$1:$1,0),0)*ChapterTable!$Q$17,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VLOOKUP($A831-ChapterTable!$Q$11,ChapterTable!$1:$1048576,MATCH("최종"&amp;SUBSTITUTE(SUBSTITUTE(F$1,"standard",""),"|Float",""),ChapterTable!$1:$1,0),0)*ChapterTable!$Q$14
    ),
  OFFSET(F831,-$B831+IF($L831,1,0),0)*
    (VLOOKUP(SUBSTITUTE(SUBSTITUTE(F$1,"standard",""),"|Float","")&amp;"인게임누적곱배수",ChapterTable!$S:$T,2,0)^D831
    +VLOOKUP(SUBSTITUTE(SUBSTITUTE(F$1,"standard",""),"|Float","")&amp;"인게임누적합배수",ChapterTable!$S:$T,2,0)*D831)
  )
  )
  )
)</f>
        <v>118231.35040283203</v>
      </c>
      <c r="G831" t="s">
        <v>76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9.8000000000000007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IF(OR($L832=TRUE,$A832=0,MOD($A832,ChapterTable!$S$20)&lt;&gt;0),
MAX(0,INT(($B832+ChapterTable!$Q$26+VLOOKUP(SUBSTITUTE(C$1,"성장단계","")&amp;"단계오프셋",ChapterTable!$S:$T,2,0))/ChapterTable!$Q$23)),
MAX(0,INT(($B832+ChapterTable!$S$26+VLOOKUP(SUBSTITUTE(C$1,"성장단계","")&amp;"보스단계오프셋",ChapterTable!$S:$T,2,0))/ChapterTable!$S$23)))</f>
        <v>2</v>
      </c>
      <c r="D832">
        <f>IF(OR($L832=TRUE,$A832=0,MOD($A832,ChapterTable!$S$20)&lt;&gt;0),
MAX(0,INT(($B832+ChapterTable!$Q$26+VLOOKUP(SUBSTITUTE(D$1,"성장단계","")&amp;"단계오프셋",ChapterTable!$S:$T,2,0))/ChapterTable!$Q$23)),
MAX(0,INT(($B832+ChapterTable!$S$26+VLOOKUP(SUBSTITUTE(D$1,"성장단계","")&amp;"보스단계오프셋",ChapterTable!$S:$T,2,0))/ChapterTable!$S$23)))</f>
        <v>1</v>
      </c>
      <c r="E832" s="1">
        <f ca="1">IF(AND($A832=0,$B832=1),
    VLOOKUP(1,ChapterTable!$1:$1048576,MATCH("최종"&amp;SUBSTITUTE(SUBSTITUTE(E$1,"standard",""),"|Float",""),ChapterTable!$1:$1,0),0)*ChapterTable!$Q$17,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VLOOKUP($A832-ChapterTable!$Q$11,ChapterTable!$1:$1048576,MATCH("최종"&amp;SUBSTITUTE(SUBSTITUTE(E$1,"standard",""),"|Float",""),ChapterTable!$1:$1,0),0)*ChapterTable!$Q$14
    ),
  OFFSET(E832,-$B832+IF($L832,1,0),0)*
    (VLOOKUP(SUBSTITUTE(SUBSTITUTE(E$1,"standard",""),"|Float","")&amp;"인게임누적곱배수",ChapterTable!$S:$T,2,0)^C832
    +VLOOKUP(SUBSTITUTE(SUBSTITUTE(E$1,"standard",""),"|Float","")&amp;"인게임누적합배수",ChapterTable!$S:$T,2,0)*C832)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VLOOKUP(1,ChapterTable!$1:$1048576,MATCH("최종"&amp;SUBSTITUTE(SUBSTITUTE(F$1,"standard",""),"|Float",""),ChapterTable!$1:$1,0),0)*ChapterTable!$Q$17,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VLOOKUP($A832-ChapterTable!$Q$11,ChapterTable!$1:$1048576,MATCH("최종"&amp;SUBSTITUTE(SUBSTITUTE(F$1,"standard",""),"|Float",""),ChapterTable!$1:$1,0),0)*ChapterTable!$Q$14
    ),
  OFFSET(F832,-$B832+IF($L832,1,0),0)*
    (VLOOKUP(SUBSTITUTE(SUBSTITUTE(F$1,"standard",""),"|Float","")&amp;"인게임누적곱배수",ChapterTable!$S:$T,2,0)^D832
    +VLOOKUP(SUBSTITUTE(SUBSTITUTE(F$1,"standard",""),"|Float","")&amp;"인게임누적합배수",ChapterTable!$S:$T,2,0)*D832)
  )
  )
  )
)</f>
        <v>118231.35040283203</v>
      </c>
      <c r="G832" t="s">
        <v>76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9.8000000000000007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IF(OR($L833=TRUE,$A833=0,MOD($A833,ChapterTable!$S$20)&lt;&gt;0),
MAX(0,INT(($B833+ChapterTable!$Q$26+VLOOKUP(SUBSTITUTE(C$1,"성장단계","")&amp;"단계오프셋",ChapterTable!$S:$T,2,0))/ChapterTable!$Q$23)),
MAX(0,INT(($B833+ChapterTable!$S$26+VLOOKUP(SUBSTITUTE(C$1,"성장단계","")&amp;"보스단계오프셋",ChapterTable!$S:$T,2,0))/ChapterTable!$S$23)))</f>
        <v>2</v>
      </c>
      <c r="D833">
        <f>IF(OR($L833=TRUE,$A833=0,MOD($A833,ChapterTable!$S$20)&lt;&gt;0),
MAX(0,INT(($B833+ChapterTable!$Q$26+VLOOKUP(SUBSTITUTE(D$1,"성장단계","")&amp;"단계오프셋",ChapterTable!$S:$T,2,0))/ChapterTable!$Q$23)),
MAX(0,INT(($B833+ChapterTable!$S$26+VLOOKUP(SUBSTITUTE(D$1,"성장단계","")&amp;"보스단계오프셋",ChapterTable!$S:$T,2,0))/ChapterTable!$S$23)))</f>
        <v>1</v>
      </c>
      <c r="E833" s="1">
        <f ca="1">IF(AND($A833=0,$B833=1),
    VLOOKUP(1,ChapterTable!$1:$1048576,MATCH("최종"&amp;SUBSTITUTE(SUBSTITUTE(E$1,"standard",""),"|Float",""),ChapterTable!$1:$1,0),0)*ChapterTable!$Q$17,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VLOOKUP($A833-ChapterTable!$Q$11,ChapterTable!$1:$1048576,MATCH("최종"&amp;SUBSTITUTE(SUBSTITUTE(E$1,"standard",""),"|Float",""),ChapterTable!$1:$1,0),0)*ChapterTable!$Q$14
    ),
  OFFSET(E833,-$B833+IF($L833,1,0),0)*
    (VLOOKUP(SUBSTITUTE(SUBSTITUTE(E$1,"standard",""),"|Float","")&amp;"인게임누적곱배수",ChapterTable!$S:$T,2,0)^C833
    +VLOOKUP(SUBSTITUTE(SUBSTITUTE(E$1,"standard",""),"|Float","")&amp;"인게임누적합배수",ChapterTable!$S:$T,2,0)*C833)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VLOOKUP(1,ChapterTable!$1:$1048576,MATCH("최종"&amp;SUBSTITUTE(SUBSTITUTE(F$1,"standard",""),"|Float",""),ChapterTable!$1:$1,0),0)*ChapterTable!$Q$17,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VLOOKUP($A833-ChapterTable!$Q$11,ChapterTable!$1:$1048576,MATCH("최종"&amp;SUBSTITUTE(SUBSTITUTE(F$1,"standard",""),"|Float",""),ChapterTable!$1:$1,0),0)*ChapterTable!$Q$14
    ),
  OFFSET(F833,-$B833+IF($L833,1,0),0)*
    (VLOOKUP(SUBSTITUTE(SUBSTITUTE(F$1,"standard",""),"|Float","")&amp;"인게임누적곱배수",ChapterTable!$S:$T,2,0)^D833
    +VLOOKUP(SUBSTITUTE(SUBSTITUTE(F$1,"standard",""),"|Float","")&amp;"인게임누적합배수",ChapterTable!$S:$T,2,0)*D833)
  )
  )
  )
)</f>
        <v>118231.35040283203</v>
      </c>
      <c r="G833" t="s">
        <v>76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9.8000000000000007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IF(OR($L834=TRUE,$A834=0,MOD($A834,ChapterTable!$S$20)&lt;&gt;0),
MAX(0,INT(($B834+ChapterTable!$Q$26+VLOOKUP(SUBSTITUTE(C$1,"성장단계","")&amp;"단계오프셋",ChapterTable!$S:$T,2,0))/ChapterTable!$Q$23)),
MAX(0,INT(($B834+ChapterTable!$S$26+VLOOKUP(SUBSTITUTE(C$1,"성장단계","")&amp;"보스단계오프셋",ChapterTable!$S:$T,2,0))/ChapterTable!$S$23)))</f>
        <v>2</v>
      </c>
      <c r="D834">
        <f>IF(OR($L834=TRUE,$A834=0,MOD($A834,ChapterTable!$S$20)&lt;&gt;0),
MAX(0,INT(($B834+ChapterTable!$Q$26+VLOOKUP(SUBSTITUTE(D$1,"성장단계","")&amp;"단계오프셋",ChapterTable!$S:$T,2,0))/ChapterTable!$Q$23)),
MAX(0,INT(($B834+ChapterTable!$S$26+VLOOKUP(SUBSTITUTE(D$1,"성장단계","")&amp;"보스단계오프셋",ChapterTable!$S:$T,2,0))/ChapterTable!$S$23)))</f>
        <v>2</v>
      </c>
      <c r="E834" s="1">
        <f ca="1">IF(AND($A834=0,$B834=1),
    VLOOKUP(1,ChapterTable!$1:$1048576,MATCH("최종"&amp;SUBSTITUTE(SUBSTITUTE(E$1,"standard",""),"|Float",""),ChapterTable!$1:$1,0),0)*ChapterTable!$Q$17,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VLOOKUP($A834-ChapterTable!$Q$11,ChapterTable!$1:$1048576,MATCH("최종"&amp;SUBSTITUTE(SUBSTITUTE(E$1,"standard",""),"|Float",""),ChapterTable!$1:$1,0),0)*ChapterTable!$Q$14
    ),
  OFFSET(E834,-$B834+IF($L834,1,0),0)*
    (VLOOKUP(SUBSTITUTE(SUBSTITUTE(E$1,"standard",""),"|Float","")&amp;"인게임누적곱배수",ChapterTable!$S:$T,2,0)^C834
    +VLOOKUP(SUBSTITUTE(SUBSTITUTE(E$1,"standard",""),"|Float","")&amp;"인게임누적합배수",ChapterTable!$S:$T,2,0)*C834)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VLOOKUP(1,ChapterTable!$1:$1048576,MATCH("최종"&amp;SUBSTITUTE(SUBSTITUTE(F$1,"standard",""),"|Float",""),ChapterTable!$1:$1,0),0)*ChapterTable!$Q$17,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VLOOKUP($A834-ChapterTable!$Q$11,ChapterTable!$1:$1048576,MATCH("최종"&amp;SUBSTITUTE(SUBSTITUTE(F$1,"standard",""),"|Float",""),ChapterTable!$1:$1,0),0)*ChapterTable!$Q$14
    ),
  OFFSET(F834,-$B834+IF($L834,1,0),0)*
    (VLOOKUP(SUBSTITUTE(SUBSTITUTE(F$1,"standard",""),"|Float","")&amp;"인게임누적곱배수",ChapterTable!$S:$T,2,0)^D834
    +VLOOKUP(SUBSTITUTE(SUBSTITUTE(F$1,"standard",""),"|Float","")&amp;"인게임누적합배수",ChapterTable!$S:$T,2,0)*D834)
  )
  )
  )
)</f>
        <v>137936.5754699707</v>
      </c>
      <c r="G834" t="s">
        <v>76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9.8000000000000007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IF(OR($L835=TRUE,$A835=0,MOD($A835,ChapterTable!$S$20)&lt;&gt;0),
MAX(0,INT(($B835+ChapterTable!$Q$26+VLOOKUP(SUBSTITUTE(C$1,"성장단계","")&amp;"단계오프셋",ChapterTable!$S:$T,2,0))/ChapterTable!$Q$23)),
MAX(0,INT(($B835+ChapterTable!$S$26+VLOOKUP(SUBSTITUTE(C$1,"성장단계","")&amp;"보스단계오프셋",ChapterTable!$S:$T,2,0))/ChapterTable!$S$23)))</f>
        <v>2</v>
      </c>
      <c r="D835">
        <f>IF(OR($L835=TRUE,$A835=0,MOD($A835,ChapterTable!$S$20)&lt;&gt;0),
MAX(0,INT(($B835+ChapterTable!$Q$26+VLOOKUP(SUBSTITUTE(D$1,"성장단계","")&amp;"단계오프셋",ChapterTable!$S:$T,2,0))/ChapterTable!$Q$23)),
MAX(0,INT(($B835+ChapterTable!$S$26+VLOOKUP(SUBSTITUTE(D$1,"성장단계","")&amp;"보스단계오프셋",ChapterTable!$S:$T,2,0))/ChapterTable!$S$23)))</f>
        <v>2</v>
      </c>
      <c r="E835" s="1">
        <f ca="1">IF(AND($A835=0,$B835=1),
    VLOOKUP(1,ChapterTable!$1:$1048576,MATCH("최종"&amp;SUBSTITUTE(SUBSTITUTE(E$1,"standard",""),"|Float",""),ChapterTable!$1:$1,0),0)*ChapterTable!$Q$17,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VLOOKUP($A835-ChapterTable!$Q$11,ChapterTable!$1:$1048576,MATCH("최종"&amp;SUBSTITUTE(SUBSTITUTE(E$1,"standard",""),"|Float",""),ChapterTable!$1:$1,0),0)*ChapterTable!$Q$14
    ),
  OFFSET(E835,-$B835+IF($L835,1,0),0)*
    (VLOOKUP(SUBSTITUTE(SUBSTITUTE(E$1,"standard",""),"|Float","")&amp;"인게임누적곱배수",ChapterTable!$S:$T,2,0)^C835
    +VLOOKUP(SUBSTITUTE(SUBSTITUTE(E$1,"standard",""),"|Float","")&amp;"인게임누적합배수",ChapterTable!$S:$T,2,0)*C835)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VLOOKUP(1,ChapterTable!$1:$1048576,MATCH("최종"&amp;SUBSTITUTE(SUBSTITUTE(F$1,"standard",""),"|Float",""),ChapterTable!$1:$1,0),0)*ChapterTable!$Q$17,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VLOOKUP($A835-ChapterTable!$Q$11,ChapterTable!$1:$1048576,MATCH("최종"&amp;SUBSTITUTE(SUBSTITUTE(F$1,"standard",""),"|Float",""),ChapterTable!$1:$1,0),0)*ChapterTable!$Q$14
    ),
  OFFSET(F835,-$B835+IF($L835,1,0),0)*
    (VLOOKUP(SUBSTITUTE(SUBSTITUTE(F$1,"standard",""),"|Float","")&amp;"인게임누적곱배수",ChapterTable!$S:$T,2,0)^D835
    +VLOOKUP(SUBSTITUTE(SUBSTITUTE(F$1,"standard",""),"|Float","")&amp;"인게임누적합배수",ChapterTable!$S:$T,2,0)*D835)
  )
  )
  )
)</f>
        <v>137936.5754699707</v>
      </c>
      <c r="G835" t="s">
        <v>76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9.8000000000000007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IF(OR($L836=TRUE,$A836=0,MOD($A836,ChapterTable!$S$20)&lt;&gt;0),
MAX(0,INT(($B836+ChapterTable!$Q$26+VLOOKUP(SUBSTITUTE(C$1,"성장단계","")&amp;"단계오프셋",ChapterTable!$S:$T,2,0))/ChapterTable!$Q$23)),
MAX(0,INT(($B836+ChapterTable!$S$26+VLOOKUP(SUBSTITUTE(C$1,"성장단계","")&amp;"보스단계오프셋",ChapterTable!$S:$T,2,0))/ChapterTable!$S$23)))</f>
        <v>2</v>
      </c>
      <c r="D836">
        <f>IF(OR($L836=TRUE,$A836=0,MOD($A836,ChapterTable!$S$20)&lt;&gt;0),
MAX(0,INT(($B836+ChapterTable!$Q$26+VLOOKUP(SUBSTITUTE(D$1,"성장단계","")&amp;"단계오프셋",ChapterTable!$S:$T,2,0))/ChapterTable!$Q$23)),
MAX(0,INT(($B836+ChapterTable!$S$26+VLOOKUP(SUBSTITUTE(D$1,"성장단계","")&amp;"보스단계오프셋",ChapterTable!$S:$T,2,0))/ChapterTable!$S$23)))</f>
        <v>2</v>
      </c>
      <c r="E836" s="1">
        <f ca="1">IF(AND($A836=0,$B836=1),
    VLOOKUP(1,ChapterTable!$1:$1048576,MATCH("최종"&amp;SUBSTITUTE(SUBSTITUTE(E$1,"standard",""),"|Float",""),ChapterTable!$1:$1,0),0)*ChapterTable!$Q$17,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VLOOKUP($A836-ChapterTable!$Q$11,ChapterTable!$1:$1048576,MATCH("최종"&amp;SUBSTITUTE(SUBSTITUTE(E$1,"standard",""),"|Float",""),ChapterTable!$1:$1,0),0)*ChapterTable!$Q$14
    ),
  OFFSET(E836,-$B836+IF($L836,1,0),0)*
    (VLOOKUP(SUBSTITUTE(SUBSTITUTE(E$1,"standard",""),"|Float","")&amp;"인게임누적곱배수",ChapterTable!$S:$T,2,0)^C836
    +VLOOKUP(SUBSTITUTE(SUBSTITUTE(E$1,"standard",""),"|Float","")&amp;"인게임누적합배수",ChapterTable!$S:$T,2,0)*C836)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VLOOKUP(1,ChapterTable!$1:$1048576,MATCH("최종"&amp;SUBSTITUTE(SUBSTITUTE(F$1,"standard",""),"|Float",""),ChapterTable!$1:$1,0),0)*ChapterTable!$Q$17,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VLOOKUP($A836-ChapterTable!$Q$11,ChapterTable!$1:$1048576,MATCH("최종"&amp;SUBSTITUTE(SUBSTITUTE(F$1,"standard",""),"|Float",""),ChapterTable!$1:$1,0),0)*ChapterTable!$Q$14
    ),
  OFFSET(F836,-$B836+IF($L836,1,0),0)*
    (VLOOKUP(SUBSTITUTE(SUBSTITUTE(F$1,"standard",""),"|Float","")&amp;"인게임누적곱배수",ChapterTable!$S:$T,2,0)^D836
    +VLOOKUP(SUBSTITUTE(SUBSTITUTE(F$1,"standard",""),"|Float","")&amp;"인게임누적합배수",ChapterTable!$S:$T,2,0)*D836)
  )
  )
  )
)</f>
        <v>137936.5754699707</v>
      </c>
      <c r="G836" t="s">
        <v>76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9.8000000000000007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IF(OR($L837=TRUE,$A837=0,MOD($A837,ChapterTable!$S$20)&lt;&gt;0),
MAX(0,INT(($B837+ChapterTable!$Q$26+VLOOKUP(SUBSTITUTE(C$1,"성장단계","")&amp;"단계오프셋",ChapterTable!$S:$T,2,0))/ChapterTable!$Q$23)),
MAX(0,INT(($B837+ChapterTable!$S$26+VLOOKUP(SUBSTITUTE(C$1,"성장단계","")&amp;"보스단계오프셋",ChapterTable!$S:$T,2,0))/ChapterTable!$S$23)))</f>
        <v>2</v>
      </c>
      <c r="D837">
        <f>IF(OR($L837=TRUE,$A837=0,MOD($A837,ChapterTable!$S$20)&lt;&gt;0),
MAX(0,INT(($B837+ChapterTable!$Q$26+VLOOKUP(SUBSTITUTE(D$1,"성장단계","")&amp;"단계오프셋",ChapterTable!$S:$T,2,0))/ChapterTable!$Q$23)),
MAX(0,INT(($B837+ChapterTable!$S$26+VLOOKUP(SUBSTITUTE(D$1,"성장단계","")&amp;"보스단계오프셋",ChapterTable!$S:$T,2,0))/ChapterTable!$S$23)))</f>
        <v>2</v>
      </c>
      <c r="E837" s="1">
        <f ca="1">IF(AND($A837=0,$B837=1),
    VLOOKUP(1,ChapterTable!$1:$1048576,MATCH("최종"&amp;SUBSTITUTE(SUBSTITUTE(E$1,"standard",""),"|Float",""),ChapterTable!$1:$1,0),0)*ChapterTable!$Q$17,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VLOOKUP($A837-ChapterTable!$Q$11,ChapterTable!$1:$1048576,MATCH("최종"&amp;SUBSTITUTE(SUBSTITUTE(E$1,"standard",""),"|Float",""),ChapterTable!$1:$1,0),0)*ChapterTable!$Q$14
    ),
  OFFSET(E837,-$B837+IF($L837,1,0),0)*
    (VLOOKUP(SUBSTITUTE(SUBSTITUTE(E$1,"standard",""),"|Float","")&amp;"인게임누적곱배수",ChapterTable!$S:$T,2,0)^C837
    +VLOOKUP(SUBSTITUTE(SUBSTITUTE(E$1,"standard",""),"|Float","")&amp;"인게임누적합배수",ChapterTable!$S:$T,2,0)*C837)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VLOOKUP(1,ChapterTable!$1:$1048576,MATCH("최종"&amp;SUBSTITUTE(SUBSTITUTE(F$1,"standard",""),"|Float",""),ChapterTable!$1:$1,0),0)*ChapterTable!$Q$17,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VLOOKUP($A837-ChapterTable!$Q$11,ChapterTable!$1:$1048576,MATCH("최종"&amp;SUBSTITUTE(SUBSTITUTE(F$1,"standard",""),"|Float",""),ChapterTable!$1:$1,0),0)*ChapterTable!$Q$14
    ),
  OFFSET(F837,-$B837+IF($L837,1,0),0)*
    (VLOOKUP(SUBSTITUTE(SUBSTITUTE(F$1,"standard",""),"|Float","")&amp;"인게임누적곱배수",ChapterTable!$S:$T,2,0)^D837
    +VLOOKUP(SUBSTITUTE(SUBSTITUTE(F$1,"standard",""),"|Float","")&amp;"인게임누적합배수",ChapterTable!$S:$T,2,0)*D837)
  )
  )
  )
)</f>
        <v>137936.5754699707</v>
      </c>
      <c r="G837" t="s">
        <v>76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9.8000000000000007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IF(OR($L838=TRUE,$A838=0,MOD($A838,ChapterTable!$S$20)&lt;&gt;0),
MAX(0,INT(($B838+ChapterTable!$Q$26+VLOOKUP(SUBSTITUTE(C$1,"성장단계","")&amp;"단계오프셋",ChapterTable!$S:$T,2,0))/ChapterTable!$Q$23)),
MAX(0,INT(($B838+ChapterTable!$S$26+VLOOKUP(SUBSTITUTE(C$1,"성장단계","")&amp;"보스단계오프셋",ChapterTable!$S:$T,2,0))/ChapterTable!$S$23)))</f>
        <v>2</v>
      </c>
      <c r="D838">
        <f>IF(OR($L838=TRUE,$A838=0,MOD($A838,ChapterTable!$S$20)&lt;&gt;0),
MAX(0,INT(($B838+ChapterTable!$Q$26+VLOOKUP(SUBSTITUTE(D$1,"성장단계","")&amp;"단계오프셋",ChapterTable!$S:$T,2,0))/ChapterTable!$Q$23)),
MAX(0,INT(($B838+ChapterTable!$S$26+VLOOKUP(SUBSTITUTE(D$1,"성장단계","")&amp;"보스단계오프셋",ChapterTable!$S:$T,2,0))/ChapterTable!$S$23)))</f>
        <v>2</v>
      </c>
      <c r="E838" s="1">
        <f ca="1">IF(AND($A838=0,$B838=1),
    VLOOKUP(1,ChapterTable!$1:$1048576,MATCH("최종"&amp;SUBSTITUTE(SUBSTITUTE(E$1,"standard",""),"|Float",""),ChapterTable!$1:$1,0),0)*ChapterTable!$Q$17,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VLOOKUP($A838-ChapterTable!$Q$11,ChapterTable!$1:$1048576,MATCH("최종"&amp;SUBSTITUTE(SUBSTITUTE(E$1,"standard",""),"|Float",""),ChapterTable!$1:$1,0),0)*ChapterTable!$Q$14
    ),
  OFFSET(E838,-$B838+IF($L838,1,0),0)*
    (VLOOKUP(SUBSTITUTE(SUBSTITUTE(E$1,"standard",""),"|Float","")&amp;"인게임누적곱배수",ChapterTable!$S:$T,2,0)^C838
    +VLOOKUP(SUBSTITUTE(SUBSTITUTE(E$1,"standard",""),"|Float","")&amp;"인게임누적합배수",ChapterTable!$S:$T,2,0)*C838)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VLOOKUP(1,ChapterTable!$1:$1048576,MATCH("최종"&amp;SUBSTITUTE(SUBSTITUTE(F$1,"standard",""),"|Float",""),ChapterTable!$1:$1,0),0)*ChapterTable!$Q$17,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VLOOKUP($A838-ChapterTable!$Q$11,ChapterTable!$1:$1048576,MATCH("최종"&amp;SUBSTITUTE(SUBSTITUTE(F$1,"standard",""),"|Float",""),ChapterTable!$1:$1,0),0)*ChapterTable!$Q$14
    ),
  OFFSET(F838,-$B838+IF($L838,1,0),0)*
    (VLOOKUP(SUBSTITUTE(SUBSTITUTE(F$1,"standard",""),"|Float","")&amp;"인게임누적곱배수",ChapterTable!$S:$T,2,0)^D838
    +VLOOKUP(SUBSTITUTE(SUBSTITUTE(F$1,"standard",""),"|Float","")&amp;"인게임누적합배수",ChapterTable!$S:$T,2,0)*D838)
  )
  )
  )
)</f>
        <v>137936.5754699707</v>
      </c>
      <c r="G838" t="s">
        <v>76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9.8000000000000007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IF(OR($L839=TRUE,$A839=0,MOD($A839,ChapterTable!$S$20)&lt;&gt;0),
MAX(0,INT(($B839+ChapterTable!$Q$26+VLOOKUP(SUBSTITUTE(C$1,"성장단계","")&amp;"단계오프셋",ChapterTable!$S:$T,2,0))/ChapterTable!$Q$23)),
MAX(0,INT(($B839+ChapterTable!$S$26+VLOOKUP(SUBSTITUTE(C$1,"성장단계","")&amp;"보스단계오프셋",ChapterTable!$S:$T,2,0))/ChapterTable!$S$23)))</f>
        <v>3</v>
      </c>
      <c r="D839">
        <f>IF(OR($L839=TRUE,$A839=0,MOD($A839,ChapterTable!$S$20)&lt;&gt;0),
MAX(0,INT(($B839+ChapterTable!$Q$26+VLOOKUP(SUBSTITUTE(D$1,"성장단계","")&amp;"단계오프셋",ChapterTable!$S:$T,2,0))/ChapterTable!$Q$23)),
MAX(0,INT(($B839+ChapterTable!$S$26+VLOOKUP(SUBSTITUTE(D$1,"성장단계","")&amp;"보스단계오프셋",ChapterTable!$S:$T,2,0))/ChapterTable!$S$23)))</f>
        <v>2</v>
      </c>
      <c r="E839" s="1">
        <f ca="1">IF(AND($A839=0,$B839=1),
    VLOOKUP(1,ChapterTable!$1:$1048576,MATCH("최종"&amp;SUBSTITUTE(SUBSTITUTE(E$1,"standard",""),"|Float",""),ChapterTable!$1:$1,0),0)*ChapterTable!$Q$17,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VLOOKUP($A839-ChapterTable!$Q$11,ChapterTable!$1:$1048576,MATCH("최종"&amp;SUBSTITUTE(SUBSTITUTE(E$1,"standard",""),"|Float",""),ChapterTable!$1:$1,0),0)*ChapterTable!$Q$14
    ),
  OFFSET(E839,-$B839+IF($L839,1,0),0)*
    (VLOOKUP(SUBSTITUTE(SUBSTITUTE(E$1,"standard",""),"|Float","")&amp;"인게임누적곱배수",ChapterTable!$S:$T,2,0)^C839
    +VLOOKUP(SUBSTITUTE(SUBSTITUTE(E$1,"standard",""),"|Float","")&amp;"인게임누적합배수",ChapterTable!$S:$T,2,0)*C839)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VLOOKUP(1,ChapterTable!$1:$1048576,MATCH("최종"&amp;SUBSTITUTE(SUBSTITUTE(F$1,"standard",""),"|Float",""),ChapterTable!$1:$1,0),0)*ChapterTable!$Q$17,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VLOOKUP($A839-ChapterTable!$Q$11,ChapterTable!$1:$1048576,MATCH("최종"&amp;SUBSTITUTE(SUBSTITUTE(F$1,"standard",""),"|Float",""),ChapterTable!$1:$1,0),0)*ChapterTable!$Q$14
    ),
  OFFSET(F839,-$B839+IF($L839,1,0),0)*
    (VLOOKUP(SUBSTITUTE(SUBSTITUTE(F$1,"standard",""),"|Float","")&amp;"인게임누적곱배수",ChapterTable!$S:$T,2,0)^D839
    +VLOOKUP(SUBSTITUTE(SUBSTITUTE(F$1,"standard",""),"|Float","")&amp;"인게임누적합배수",ChapterTable!$S:$T,2,0)*D839)
  )
  )
  )
)</f>
        <v>137936.5754699707</v>
      </c>
      <c r="G839" t="s">
        <v>76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9.8000000000000007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IF(OR($L840=TRUE,$A840=0,MOD($A840,ChapterTable!$S$20)&lt;&gt;0),
MAX(0,INT(($B840+ChapterTable!$Q$26+VLOOKUP(SUBSTITUTE(C$1,"성장단계","")&amp;"단계오프셋",ChapterTable!$S:$T,2,0))/ChapterTable!$Q$23)),
MAX(0,INT(($B840+ChapterTable!$S$26+VLOOKUP(SUBSTITUTE(C$1,"성장단계","")&amp;"보스단계오프셋",ChapterTable!$S:$T,2,0))/ChapterTable!$S$23)))</f>
        <v>3</v>
      </c>
      <c r="D840">
        <f>IF(OR($L840=TRUE,$A840=0,MOD($A840,ChapterTable!$S$20)&lt;&gt;0),
MAX(0,INT(($B840+ChapterTable!$Q$26+VLOOKUP(SUBSTITUTE(D$1,"성장단계","")&amp;"단계오프셋",ChapterTable!$S:$T,2,0))/ChapterTable!$Q$23)),
MAX(0,INT(($B840+ChapterTable!$S$26+VLOOKUP(SUBSTITUTE(D$1,"성장단계","")&amp;"보스단계오프셋",ChapterTable!$S:$T,2,0))/ChapterTable!$S$23)))</f>
        <v>2</v>
      </c>
      <c r="E840" s="1">
        <f ca="1">IF(AND($A840=0,$B840=1),
    VLOOKUP(1,ChapterTable!$1:$1048576,MATCH("최종"&amp;SUBSTITUTE(SUBSTITUTE(E$1,"standard",""),"|Float",""),ChapterTable!$1:$1,0),0)*ChapterTable!$Q$17,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VLOOKUP($A840-ChapterTable!$Q$11,ChapterTable!$1:$1048576,MATCH("최종"&amp;SUBSTITUTE(SUBSTITUTE(E$1,"standard",""),"|Float",""),ChapterTable!$1:$1,0),0)*ChapterTable!$Q$14
    ),
  OFFSET(E840,-$B840+IF($L840,1,0),0)*
    (VLOOKUP(SUBSTITUTE(SUBSTITUTE(E$1,"standard",""),"|Float","")&amp;"인게임누적곱배수",ChapterTable!$S:$T,2,0)^C840
    +VLOOKUP(SUBSTITUTE(SUBSTITUTE(E$1,"standard",""),"|Float","")&amp;"인게임누적합배수",ChapterTable!$S:$T,2,0)*C840)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VLOOKUP(1,ChapterTable!$1:$1048576,MATCH("최종"&amp;SUBSTITUTE(SUBSTITUTE(F$1,"standard",""),"|Float",""),ChapterTable!$1:$1,0),0)*ChapterTable!$Q$17,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VLOOKUP($A840-ChapterTable!$Q$11,ChapterTable!$1:$1048576,MATCH("최종"&amp;SUBSTITUTE(SUBSTITUTE(F$1,"standard",""),"|Float",""),ChapterTable!$1:$1,0),0)*ChapterTable!$Q$14
    ),
  OFFSET(F840,-$B840+IF($L840,1,0),0)*
    (VLOOKUP(SUBSTITUTE(SUBSTITUTE(F$1,"standard",""),"|Float","")&amp;"인게임누적곱배수",ChapterTable!$S:$T,2,0)^D840
    +VLOOKUP(SUBSTITUTE(SUBSTITUTE(F$1,"standard",""),"|Float","")&amp;"인게임누적합배수",ChapterTable!$S:$T,2,0)*D840)
  )
  )
  )
)</f>
        <v>137936.5754699707</v>
      </c>
      <c r="G840" t="s">
        <v>76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9.8000000000000007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IF(OR($L841=TRUE,$A841=0,MOD($A841,ChapterTable!$S$20)&lt;&gt;0),
MAX(0,INT(($B841+ChapterTable!$Q$26+VLOOKUP(SUBSTITUTE(C$1,"성장단계","")&amp;"단계오프셋",ChapterTable!$S:$T,2,0))/ChapterTable!$Q$23)),
MAX(0,INT(($B841+ChapterTable!$S$26+VLOOKUP(SUBSTITUTE(C$1,"성장단계","")&amp;"보스단계오프셋",ChapterTable!$S:$T,2,0))/ChapterTable!$S$23)))</f>
        <v>3</v>
      </c>
      <c r="D841">
        <f>IF(OR($L841=TRUE,$A841=0,MOD($A841,ChapterTable!$S$20)&lt;&gt;0),
MAX(0,INT(($B841+ChapterTable!$Q$26+VLOOKUP(SUBSTITUTE(D$1,"성장단계","")&amp;"단계오프셋",ChapterTable!$S:$T,2,0))/ChapterTable!$Q$23)),
MAX(0,INT(($B841+ChapterTable!$S$26+VLOOKUP(SUBSTITUTE(D$1,"성장단계","")&amp;"보스단계오프셋",ChapterTable!$S:$T,2,0))/ChapterTable!$S$23)))</f>
        <v>2</v>
      </c>
      <c r="E841" s="1">
        <f ca="1">IF(AND($A841=0,$B841=1),
    VLOOKUP(1,ChapterTable!$1:$1048576,MATCH("최종"&amp;SUBSTITUTE(SUBSTITUTE(E$1,"standard",""),"|Float",""),ChapterTable!$1:$1,0),0)*ChapterTable!$Q$17,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VLOOKUP($A841-ChapterTable!$Q$11,ChapterTable!$1:$1048576,MATCH("최종"&amp;SUBSTITUTE(SUBSTITUTE(E$1,"standard",""),"|Float",""),ChapterTable!$1:$1,0),0)*ChapterTable!$Q$14
    ),
  OFFSET(E841,-$B841+IF($L841,1,0),0)*
    (VLOOKUP(SUBSTITUTE(SUBSTITUTE(E$1,"standard",""),"|Float","")&amp;"인게임누적곱배수",ChapterTable!$S:$T,2,0)^C841
    +VLOOKUP(SUBSTITUTE(SUBSTITUTE(E$1,"standard",""),"|Float","")&amp;"인게임누적합배수",ChapterTable!$S:$T,2,0)*C841)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VLOOKUP(1,ChapterTable!$1:$1048576,MATCH("최종"&amp;SUBSTITUTE(SUBSTITUTE(F$1,"standard",""),"|Float",""),ChapterTable!$1:$1,0),0)*ChapterTable!$Q$17,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VLOOKUP($A841-ChapterTable!$Q$11,ChapterTable!$1:$1048576,MATCH("최종"&amp;SUBSTITUTE(SUBSTITUTE(F$1,"standard",""),"|Float",""),ChapterTable!$1:$1,0),0)*ChapterTable!$Q$14
    ),
  OFFSET(F841,-$B841+IF($L841,1,0),0)*
    (VLOOKUP(SUBSTITUTE(SUBSTITUTE(F$1,"standard",""),"|Float","")&amp;"인게임누적곱배수",ChapterTable!$S:$T,2,0)^D841
    +VLOOKUP(SUBSTITUTE(SUBSTITUTE(F$1,"standard",""),"|Float","")&amp;"인게임누적합배수",ChapterTable!$S:$T,2,0)*D841)
  )
  )
  )
)</f>
        <v>137936.5754699707</v>
      </c>
      <c r="G841" t="s">
        <v>76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9.8000000000000007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IF(OR($L842=TRUE,$A842=0,MOD($A842,ChapterTable!$S$20)&lt;&gt;0),
MAX(0,INT(($B842+ChapterTable!$Q$26+VLOOKUP(SUBSTITUTE(C$1,"성장단계","")&amp;"단계오프셋",ChapterTable!$S:$T,2,0))/ChapterTable!$Q$23)),
MAX(0,INT(($B842+ChapterTable!$S$26+VLOOKUP(SUBSTITUTE(C$1,"성장단계","")&amp;"보스단계오프셋",ChapterTable!$S:$T,2,0))/ChapterTable!$S$23)))</f>
        <v>3</v>
      </c>
      <c r="D842">
        <f>IF(OR($L842=TRUE,$A842=0,MOD($A842,ChapterTable!$S$20)&lt;&gt;0),
MAX(0,INT(($B842+ChapterTable!$Q$26+VLOOKUP(SUBSTITUTE(D$1,"성장단계","")&amp;"단계오프셋",ChapterTable!$S:$T,2,0))/ChapterTable!$Q$23)),
MAX(0,INT(($B842+ChapterTable!$S$26+VLOOKUP(SUBSTITUTE(D$1,"성장단계","")&amp;"보스단계오프셋",ChapterTable!$S:$T,2,0))/ChapterTable!$S$23)))</f>
        <v>2</v>
      </c>
      <c r="E842" s="1">
        <f ca="1">IF(AND($A842=0,$B842=1),
    VLOOKUP(1,ChapterTable!$1:$1048576,MATCH("최종"&amp;SUBSTITUTE(SUBSTITUTE(E$1,"standard",""),"|Float",""),ChapterTable!$1:$1,0),0)*ChapterTable!$Q$17,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VLOOKUP($A842-ChapterTable!$Q$11,ChapterTable!$1:$1048576,MATCH("최종"&amp;SUBSTITUTE(SUBSTITUTE(E$1,"standard",""),"|Float",""),ChapterTable!$1:$1,0),0)*ChapterTable!$Q$14
    ),
  OFFSET(E842,-$B842+IF($L842,1,0),0)*
    (VLOOKUP(SUBSTITUTE(SUBSTITUTE(E$1,"standard",""),"|Float","")&amp;"인게임누적곱배수",ChapterTable!$S:$T,2,0)^C842
    +VLOOKUP(SUBSTITUTE(SUBSTITUTE(E$1,"standard",""),"|Float","")&amp;"인게임누적합배수",ChapterTable!$S:$T,2,0)*C842)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VLOOKUP(1,ChapterTable!$1:$1048576,MATCH("최종"&amp;SUBSTITUTE(SUBSTITUTE(F$1,"standard",""),"|Float",""),ChapterTable!$1:$1,0),0)*ChapterTable!$Q$17,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VLOOKUP($A842-ChapterTable!$Q$11,ChapterTable!$1:$1048576,MATCH("최종"&amp;SUBSTITUTE(SUBSTITUTE(F$1,"standard",""),"|Float",""),ChapterTable!$1:$1,0),0)*ChapterTable!$Q$14
    ),
  OFFSET(F842,-$B842+IF($L842,1,0),0)*
    (VLOOKUP(SUBSTITUTE(SUBSTITUTE(F$1,"standard",""),"|Float","")&amp;"인게임누적곱배수",ChapterTable!$S:$T,2,0)^D842
    +VLOOKUP(SUBSTITUTE(SUBSTITUTE(F$1,"standard",""),"|Float","")&amp;"인게임누적합배수",ChapterTable!$S:$T,2,0)*D842)
  )
  )
  )
)</f>
        <v>137936.5754699707</v>
      </c>
      <c r="G842" t="s">
        <v>76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9.8000000000000007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IF(OR($L843=TRUE,$A843=0,MOD($A843,ChapterTable!$S$20)&lt;&gt;0),
MAX(0,INT(($B843+ChapterTable!$Q$26+VLOOKUP(SUBSTITUTE(C$1,"성장단계","")&amp;"단계오프셋",ChapterTable!$S:$T,2,0))/ChapterTable!$Q$23)),
MAX(0,INT(($B843+ChapterTable!$S$26+VLOOKUP(SUBSTITUTE(C$1,"성장단계","")&amp;"보스단계오프셋",ChapterTable!$S:$T,2,0))/ChapterTable!$S$23)))</f>
        <v>3</v>
      </c>
      <c r="D843">
        <f>IF(OR($L843=TRUE,$A843=0,MOD($A843,ChapterTable!$S$20)&lt;&gt;0),
MAX(0,INT(($B843+ChapterTable!$Q$26+VLOOKUP(SUBSTITUTE(D$1,"성장단계","")&amp;"단계오프셋",ChapterTable!$S:$T,2,0))/ChapterTable!$Q$23)),
MAX(0,INT(($B843+ChapterTable!$S$26+VLOOKUP(SUBSTITUTE(D$1,"성장단계","")&amp;"보스단계오프셋",ChapterTable!$S:$T,2,0))/ChapterTable!$S$23)))</f>
        <v>2</v>
      </c>
      <c r="E843" s="1">
        <f ca="1">IF(AND($A843=0,$B843=1),
    VLOOKUP(1,ChapterTable!$1:$1048576,MATCH("최종"&amp;SUBSTITUTE(SUBSTITUTE(E$1,"standard",""),"|Float",""),ChapterTable!$1:$1,0),0)*ChapterTable!$Q$17,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VLOOKUP($A843-ChapterTable!$Q$11,ChapterTable!$1:$1048576,MATCH("최종"&amp;SUBSTITUTE(SUBSTITUTE(E$1,"standard",""),"|Float",""),ChapterTable!$1:$1,0),0)*ChapterTable!$Q$14
    ),
  OFFSET(E843,-$B843+IF($L843,1,0),0)*
    (VLOOKUP(SUBSTITUTE(SUBSTITUTE(E$1,"standard",""),"|Float","")&amp;"인게임누적곱배수",ChapterTable!$S:$T,2,0)^C843
    +VLOOKUP(SUBSTITUTE(SUBSTITUTE(E$1,"standard",""),"|Float","")&amp;"인게임누적합배수",ChapterTable!$S:$T,2,0)*C843)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VLOOKUP(1,ChapterTable!$1:$1048576,MATCH("최종"&amp;SUBSTITUTE(SUBSTITUTE(F$1,"standard",""),"|Float",""),ChapterTable!$1:$1,0),0)*ChapterTable!$Q$17,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VLOOKUP($A843-ChapterTable!$Q$11,ChapterTable!$1:$1048576,MATCH("최종"&amp;SUBSTITUTE(SUBSTITUTE(F$1,"standard",""),"|Float",""),ChapterTable!$1:$1,0),0)*ChapterTable!$Q$14
    ),
  OFFSET(F843,-$B843+IF($L843,1,0),0)*
    (VLOOKUP(SUBSTITUTE(SUBSTITUTE(F$1,"standard",""),"|Float","")&amp;"인게임누적곱배수",ChapterTable!$S:$T,2,0)^D843
    +VLOOKUP(SUBSTITUTE(SUBSTITUTE(F$1,"standard",""),"|Float","")&amp;"인게임누적합배수",ChapterTable!$S:$T,2,0)*D843)
  )
  )
  )
)</f>
        <v>137936.5754699707</v>
      </c>
      <c r="G843" t="s">
        <v>76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9.8000000000000007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IF(OR($L844=TRUE,$A844=0,MOD($A844,ChapterTable!$S$20)&lt;&gt;0),
MAX(0,INT(($B844+ChapterTable!$Q$26+VLOOKUP(SUBSTITUTE(C$1,"성장단계","")&amp;"단계오프셋",ChapterTable!$S:$T,2,0))/ChapterTable!$Q$23)),
MAX(0,INT(($B844+ChapterTable!$S$26+VLOOKUP(SUBSTITUTE(C$1,"성장단계","")&amp;"보스단계오프셋",ChapterTable!$S:$T,2,0))/ChapterTable!$S$23)))</f>
        <v>3</v>
      </c>
      <c r="D844">
        <f>IF(OR($L844=TRUE,$A844=0,MOD($A844,ChapterTable!$S$20)&lt;&gt;0),
MAX(0,INT(($B844+ChapterTable!$Q$26+VLOOKUP(SUBSTITUTE(D$1,"성장단계","")&amp;"단계오프셋",ChapterTable!$S:$T,2,0))/ChapterTable!$Q$23)),
MAX(0,INT(($B844+ChapterTable!$S$26+VLOOKUP(SUBSTITUTE(D$1,"성장단계","")&amp;"보스단계오프셋",ChapterTable!$S:$T,2,0))/ChapterTable!$S$23)))</f>
        <v>3</v>
      </c>
      <c r="E844" s="1">
        <f ca="1">IF(AND($A844=0,$B844=1),
    VLOOKUP(1,ChapterTable!$1:$1048576,MATCH("최종"&amp;SUBSTITUTE(SUBSTITUTE(E$1,"standard",""),"|Float",""),ChapterTable!$1:$1,0),0)*ChapterTable!$Q$17,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VLOOKUP($A844-ChapterTable!$Q$11,ChapterTable!$1:$1048576,MATCH("최종"&amp;SUBSTITUTE(SUBSTITUTE(E$1,"standard",""),"|Float",""),ChapterTable!$1:$1,0),0)*ChapterTable!$Q$14
    ),
  OFFSET(E844,-$B844+IF($L844,1,0),0)*
    (VLOOKUP(SUBSTITUTE(SUBSTITUTE(E$1,"standard",""),"|Float","")&amp;"인게임누적곱배수",ChapterTable!$S:$T,2,0)^C844
    +VLOOKUP(SUBSTITUTE(SUBSTITUTE(E$1,"standard",""),"|Float","")&amp;"인게임누적합배수",ChapterTable!$S:$T,2,0)*C844)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VLOOKUP(1,ChapterTable!$1:$1048576,MATCH("최종"&amp;SUBSTITUTE(SUBSTITUTE(F$1,"standard",""),"|Float",""),ChapterTable!$1:$1,0),0)*ChapterTable!$Q$17,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VLOOKUP($A844-ChapterTable!$Q$11,ChapterTable!$1:$1048576,MATCH("최종"&amp;SUBSTITUTE(SUBSTITUTE(F$1,"standard",""),"|Float",""),ChapterTable!$1:$1,0),0)*ChapterTable!$Q$14
    ),
  OFFSET(F844,-$B844+IF($L844,1,0),0)*
    (VLOOKUP(SUBSTITUTE(SUBSTITUTE(F$1,"standard",""),"|Float","")&amp;"인게임누적곱배수",ChapterTable!$S:$T,2,0)^D844
    +VLOOKUP(SUBSTITUTE(SUBSTITUTE(F$1,"standard",""),"|Float","")&amp;"인게임누적합배수",ChapterTable!$S:$T,2,0)*D844)
  )
  )
  )
)</f>
        <v>157641.80053710938</v>
      </c>
      <c r="G844" t="s">
        <v>76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9.8000000000000007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IF(OR($L845=TRUE,$A845=0,MOD($A845,ChapterTable!$S$20)&lt;&gt;0),
MAX(0,INT(($B845+ChapterTable!$Q$26+VLOOKUP(SUBSTITUTE(C$1,"성장단계","")&amp;"단계오프셋",ChapterTable!$S:$T,2,0))/ChapterTable!$Q$23)),
MAX(0,INT(($B845+ChapterTable!$S$26+VLOOKUP(SUBSTITUTE(C$1,"성장단계","")&amp;"보스단계오프셋",ChapterTable!$S:$T,2,0))/ChapterTable!$S$23)))</f>
        <v>3</v>
      </c>
      <c r="D845">
        <f>IF(OR($L845=TRUE,$A845=0,MOD($A845,ChapterTable!$S$20)&lt;&gt;0),
MAX(0,INT(($B845+ChapterTable!$Q$26+VLOOKUP(SUBSTITUTE(D$1,"성장단계","")&amp;"단계오프셋",ChapterTable!$S:$T,2,0))/ChapterTable!$Q$23)),
MAX(0,INT(($B845+ChapterTable!$S$26+VLOOKUP(SUBSTITUTE(D$1,"성장단계","")&amp;"보스단계오프셋",ChapterTable!$S:$T,2,0))/ChapterTable!$S$23)))</f>
        <v>3</v>
      </c>
      <c r="E845" s="1">
        <f ca="1">IF(AND($A845=0,$B845=1),
    VLOOKUP(1,ChapterTable!$1:$1048576,MATCH("최종"&amp;SUBSTITUTE(SUBSTITUTE(E$1,"standard",""),"|Float",""),ChapterTable!$1:$1,0),0)*ChapterTable!$Q$17,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VLOOKUP($A845-ChapterTable!$Q$11,ChapterTable!$1:$1048576,MATCH("최종"&amp;SUBSTITUTE(SUBSTITUTE(E$1,"standard",""),"|Float",""),ChapterTable!$1:$1,0),0)*ChapterTable!$Q$14
    ),
  OFFSET(E845,-$B845+IF($L845,1,0),0)*
    (VLOOKUP(SUBSTITUTE(SUBSTITUTE(E$1,"standard",""),"|Float","")&amp;"인게임누적곱배수",ChapterTable!$S:$T,2,0)^C845
    +VLOOKUP(SUBSTITUTE(SUBSTITUTE(E$1,"standard",""),"|Float","")&amp;"인게임누적합배수",ChapterTable!$S:$T,2,0)*C845)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VLOOKUP(1,ChapterTable!$1:$1048576,MATCH("최종"&amp;SUBSTITUTE(SUBSTITUTE(F$1,"standard",""),"|Float",""),ChapterTable!$1:$1,0),0)*ChapterTable!$Q$17,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VLOOKUP($A845-ChapterTable!$Q$11,ChapterTable!$1:$1048576,MATCH("최종"&amp;SUBSTITUTE(SUBSTITUTE(F$1,"standard",""),"|Float",""),ChapterTable!$1:$1,0),0)*ChapterTable!$Q$14
    ),
  OFFSET(F845,-$B845+IF($L845,1,0),0)*
    (VLOOKUP(SUBSTITUTE(SUBSTITUTE(F$1,"standard",""),"|Float","")&amp;"인게임누적곱배수",ChapterTable!$S:$T,2,0)^D845
    +VLOOKUP(SUBSTITUTE(SUBSTITUTE(F$1,"standard",""),"|Float","")&amp;"인게임누적합배수",ChapterTable!$S:$T,2,0)*D845)
  )
  )
  )
)</f>
        <v>157641.80053710938</v>
      </c>
      <c r="G845" t="s">
        <v>76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9.8000000000000007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IF(OR($L846=TRUE,$A846=0,MOD($A846,ChapterTable!$S$20)&lt;&gt;0),
MAX(0,INT(($B846+ChapterTable!$Q$26+VLOOKUP(SUBSTITUTE(C$1,"성장단계","")&amp;"단계오프셋",ChapterTable!$S:$T,2,0))/ChapterTable!$Q$23)),
MAX(0,INT(($B846+ChapterTable!$S$26+VLOOKUP(SUBSTITUTE(C$1,"성장단계","")&amp;"보스단계오프셋",ChapterTable!$S:$T,2,0))/ChapterTable!$S$23)))</f>
        <v>3</v>
      </c>
      <c r="D846">
        <f>IF(OR($L846=TRUE,$A846=0,MOD($A846,ChapterTable!$S$20)&lt;&gt;0),
MAX(0,INT(($B846+ChapterTable!$Q$26+VLOOKUP(SUBSTITUTE(D$1,"성장단계","")&amp;"단계오프셋",ChapterTable!$S:$T,2,0))/ChapterTable!$Q$23)),
MAX(0,INT(($B846+ChapterTable!$S$26+VLOOKUP(SUBSTITUTE(D$1,"성장단계","")&amp;"보스단계오프셋",ChapterTable!$S:$T,2,0))/ChapterTable!$S$23)))</f>
        <v>3</v>
      </c>
      <c r="E846" s="1">
        <f ca="1">IF(AND($A846=0,$B846=1),
    VLOOKUP(1,ChapterTable!$1:$1048576,MATCH("최종"&amp;SUBSTITUTE(SUBSTITUTE(E$1,"standard",""),"|Float",""),ChapterTable!$1:$1,0),0)*ChapterTable!$Q$17,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VLOOKUP($A846-ChapterTable!$Q$11,ChapterTable!$1:$1048576,MATCH("최종"&amp;SUBSTITUTE(SUBSTITUTE(E$1,"standard",""),"|Float",""),ChapterTable!$1:$1,0),0)*ChapterTable!$Q$14
    ),
  OFFSET(E846,-$B846+IF($L846,1,0),0)*
    (VLOOKUP(SUBSTITUTE(SUBSTITUTE(E$1,"standard",""),"|Float","")&amp;"인게임누적곱배수",ChapterTable!$S:$T,2,0)^C846
    +VLOOKUP(SUBSTITUTE(SUBSTITUTE(E$1,"standard",""),"|Float","")&amp;"인게임누적합배수",ChapterTable!$S:$T,2,0)*C846)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VLOOKUP(1,ChapterTable!$1:$1048576,MATCH("최종"&amp;SUBSTITUTE(SUBSTITUTE(F$1,"standard",""),"|Float",""),ChapterTable!$1:$1,0),0)*ChapterTable!$Q$17,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VLOOKUP($A846-ChapterTable!$Q$11,ChapterTable!$1:$1048576,MATCH("최종"&amp;SUBSTITUTE(SUBSTITUTE(F$1,"standard",""),"|Float",""),ChapterTable!$1:$1,0),0)*ChapterTable!$Q$14
    ),
  OFFSET(F846,-$B846+IF($L846,1,0),0)*
    (VLOOKUP(SUBSTITUTE(SUBSTITUTE(F$1,"standard",""),"|Float","")&amp;"인게임누적곱배수",ChapterTable!$S:$T,2,0)^D846
    +VLOOKUP(SUBSTITUTE(SUBSTITUTE(F$1,"standard",""),"|Float","")&amp;"인게임누적합배수",ChapterTable!$S:$T,2,0)*D846)
  )
  )
  )
)</f>
        <v>157641.80053710938</v>
      </c>
      <c r="G846" t="s">
        <v>76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9.8000000000000007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IF(OR($L847=TRUE,$A847=0,MOD($A847,ChapterTable!$S$20)&lt;&gt;0),
MAX(0,INT(($B847+ChapterTable!$Q$26+VLOOKUP(SUBSTITUTE(C$1,"성장단계","")&amp;"단계오프셋",ChapterTable!$S:$T,2,0))/ChapterTable!$Q$23)),
MAX(0,INT(($B847+ChapterTable!$S$26+VLOOKUP(SUBSTITUTE(C$1,"성장단계","")&amp;"보스단계오프셋",ChapterTable!$S:$T,2,0))/ChapterTable!$S$23)))</f>
        <v>3</v>
      </c>
      <c r="D847">
        <f>IF(OR($L847=TRUE,$A847=0,MOD($A847,ChapterTable!$S$20)&lt;&gt;0),
MAX(0,INT(($B847+ChapterTable!$Q$26+VLOOKUP(SUBSTITUTE(D$1,"성장단계","")&amp;"단계오프셋",ChapterTable!$S:$T,2,0))/ChapterTable!$Q$23)),
MAX(0,INT(($B847+ChapterTable!$S$26+VLOOKUP(SUBSTITUTE(D$1,"성장단계","")&amp;"보스단계오프셋",ChapterTable!$S:$T,2,0))/ChapterTable!$S$23)))</f>
        <v>3</v>
      </c>
      <c r="E847" s="1">
        <f ca="1">IF(AND($A847=0,$B847=1),
    VLOOKUP(1,ChapterTable!$1:$1048576,MATCH("최종"&amp;SUBSTITUTE(SUBSTITUTE(E$1,"standard",""),"|Float",""),ChapterTable!$1:$1,0),0)*ChapterTable!$Q$17,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VLOOKUP($A847-ChapterTable!$Q$11,ChapterTable!$1:$1048576,MATCH("최종"&amp;SUBSTITUTE(SUBSTITUTE(E$1,"standard",""),"|Float",""),ChapterTable!$1:$1,0),0)*ChapterTable!$Q$14
    ),
  OFFSET(E847,-$B847+IF($L847,1,0),0)*
    (VLOOKUP(SUBSTITUTE(SUBSTITUTE(E$1,"standard",""),"|Float","")&amp;"인게임누적곱배수",ChapterTable!$S:$T,2,0)^C847
    +VLOOKUP(SUBSTITUTE(SUBSTITUTE(E$1,"standard",""),"|Float","")&amp;"인게임누적합배수",ChapterTable!$S:$T,2,0)*C847)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VLOOKUP(1,ChapterTable!$1:$1048576,MATCH("최종"&amp;SUBSTITUTE(SUBSTITUTE(F$1,"standard",""),"|Float",""),ChapterTable!$1:$1,0),0)*ChapterTable!$Q$17,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VLOOKUP($A847-ChapterTable!$Q$11,ChapterTable!$1:$1048576,MATCH("최종"&amp;SUBSTITUTE(SUBSTITUTE(F$1,"standard",""),"|Float",""),ChapterTable!$1:$1,0),0)*ChapterTable!$Q$14
    ),
  OFFSET(F847,-$B847+IF($L847,1,0),0)*
    (VLOOKUP(SUBSTITUTE(SUBSTITUTE(F$1,"standard",""),"|Float","")&amp;"인게임누적곱배수",ChapterTable!$S:$T,2,0)^D847
    +VLOOKUP(SUBSTITUTE(SUBSTITUTE(F$1,"standard",""),"|Float","")&amp;"인게임누적합배수",ChapterTable!$S:$T,2,0)*D847)
  )
  )
  )
)</f>
        <v>157641.80053710938</v>
      </c>
      <c r="G847" t="s">
        <v>76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9.8000000000000007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IF(OR($L848=TRUE,$A848=0,MOD($A848,ChapterTable!$S$20)&lt;&gt;0),
MAX(0,INT(($B848+ChapterTable!$Q$26+VLOOKUP(SUBSTITUTE(C$1,"성장단계","")&amp;"단계오프셋",ChapterTable!$S:$T,2,0))/ChapterTable!$Q$23)),
MAX(0,INT(($B848+ChapterTable!$S$26+VLOOKUP(SUBSTITUTE(C$1,"성장단계","")&amp;"보스단계오프셋",ChapterTable!$S:$T,2,0))/ChapterTable!$S$23)))</f>
        <v>3</v>
      </c>
      <c r="D848">
        <f>IF(OR($L848=TRUE,$A848=0,MOD($A848,ChapterTable!$S$20)&lt;&gt;0),
MAX(0,INT(($B848+ChapterTable!$Q$26+VLOOKUP(SUBSTITUTE(D$1,"성장단계","")&amp;"단계오프셋",ChapterTable!$S:$T,2,0))/ChapterTable!$Q$23)),
MAX(0,INT(($B848+ChapterTable!$S$26+VLOOKUP(SUBSTITUTE(D$1,"성장단계","")&amp;"보스단계오프셋",ChapterTable!$S:$T,2,0))/ChapterTable!$S$23)))</f>
        <v>3</v>
      </c>
      <c r="E848" s="1">
        <f ca="1">IF(AND($A848=0,$B848=1),
    VLOOKUP(1,ChapterTable!$1:$1048576,MATCH("최종"&amp;SUBSTITUTE(SUBSTITUTE(E$1,"standard",""),"|Float",""),ChapterTable!$1:$1,0),0)*ChapterTable!$Q$17,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VLOOKUP($A848-ChapterTable!$Q$11,ChapterTable!$1:$1048576,MATCH("최종"&amp;SUBSTITUTE(SUBSTITUTE(E$1,"standard",""),"|Float",""),ChapterTable!$1:$1,0),0)*ChapterTable!$Q$14
    ),
  OFFSET(E848,-$B848+IF($L848,1,0),0)*
    (VLOOKUP(SUBSTITUTE(SUBSTITUTE(E$1,"standard",""),"|Float","")&amp;"인게임누적곱배수",ChapterTable!$S:$T,2,0)^C848
    +VLOOKUP(SUBSTITUTE(SUBSTITUTE(E$1,"standard",""),"|Float","")&amp;"인게임누적합배수",ChapterTable!$S:$T,2,0)*C848)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VLOOKUP(1,ChapterTable!$1:$1048576,MATCH("최종"&amp;SUBSTITUTE(SUBSTITUTE(F$1,"standard",""),"|Float",""),ChapterTable!$1:$1,0),0)*ChapterTable!$Q$17,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VLOOKUP($A848-ChapterTable!$Q$11,ChapterTable!$1:$1048576,MATCH("최종"&amp;SUBSTITUTE(SUBSTITUTE(F$1,"standard",""),"|Float",""),ChapterTable!$1:$1,0),0)*ChapterTable!$Q$14
    ),
  OFFSET(F848,-$B848+IF($L848,1,0),0)*
    (VLOOKUP(SUBSTITUTE(SUBSTITUTE(F$1,"standard",""),"|Float","")&amp;"인게임누적곱배수",ChapterTable!$S:$T,2,0)^D848
    +VLOOKUP(SUBSTITUTE(SUBSTITUTE(F$1,"standard",""),"|Float","")&amp;"인게임누적합배수",ChapterTable!$S:$T,2,0)*D848)
  )
  )
  )
)</f>
        <v>157641.80053710938</v>
      </c>
      <c r="G848" t="s">
        <v>76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9.8000000000000007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IF(OR($L849=TRUE,$A849=0,MOD($A849,ChapterTable!$S$20)&lt;&gt;0),
MAX(0,INT(($B849+ChapterTable!$Q$26+VLOOKUP(SUBSTITUTE(C$1,"성장단계","")&amp;"단계오프셋",ChapterTable!$S:$T,2,0))/ChapterTable!$Q$23)),
MAX(0,INT(($B849+ChapterTable!$S$26+VLOOKUP(SUBSTITUTE(C$1,"성장단계","")&amp;"보스단계오프셋",ChapterTable!$S:$T,2,0))/ChapterTable!$S$23)))</f>
        <v>4</v>
      </c>
      <c r="D849">
        <f>IF(OR($L849=TRUE,$A849=0,MOD($A849,ChapterTable!$S$20)&lt;&gt;0),
MAX(0,INT(($B849+ChapterTable!$Q$26+VLOOKUP(SUBSTITUTE(D$1,"성장단계","")&amp;"단계오프셋",ChapterTable!$S:$T,2,0))/ChapterTable!$Q$23)),
MAX(0,INT(($B849+ChapterTable!$S$26+VLOOKUP(SUBSTITUTE(D$1,"성장단계","")&amp;"보스단계오프셋",ChapterTable!$S:$T,2,0))/ChapterTable!$S$23)))</f>
        <v>3</v>
      </c>
      <c r="E849" s="1">
        <f ca="1">IF(AND($A849=0,$B849=1),
    VLOOKUP(1,ChapterTable!$1:$1048576,MATCH("최종"&amp;SUBSTITUTE(SUBSTITUTE(E$1,"standard",""),"|Float",""),ChapterTable!$1:$1,0),0)*ChapterTable!$Q$17,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VLOOKUP($A849-ChapterTable!$Q$11,ChapterTable!$1:$1048576,MATCH("최종"&amp;SUBSTITUTE(SUBSTITUTE(E$1,"standard",""),"|Float",""),ChapterTable!$1:$1,0),0)*ChapterTable!$Q$14
    ),
  OFFSET(E849,-$B849+IF($L849,1,0),0)*
    (VLOOKUP(SUBSTITUTE(SUBSTITUTE(E$1,"standard",""),"|Float","")&amp;"인게임누적곱배수",ChapterTable!$S:$T,2,0)^C849
    +VLOOKUP(SUBSTITUTE(SUBSTITUTE(E$1,"standard",""),"|Float","")&amp;"인게임누적합배수",ChapterTable!$S:$T,2,0)*C849)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VLOOKUP(1,ChapterTable!$1:$1048576,MATCH("최종"&amp;SUBSTITUTE(SUBSTITUTE(F$1,"standard",""),"|Float",""),ChapterTable!$1:$1,0),0)*ChapterTable!$Q$17,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VLOOKUP($A849-ChapterTable!$Q$11,ChapterTable!$1:$1048576,MATCH("최종"&amp;SUBSTITUTE(SUBSTITUTE(F$1,"standard",""),"|Float",""),ChapterTable!$1:$1,0),0)*ChapterTable!$Q$14
    ),
  OFFSET(F849,-$B849+IF($L849,1,0),0)*
    (VLOOKUP(SUBSTITUTE(SUBSTITUTE(F$1,"standard",""),"|Float","")&amp;"인게임누적곱배수",ChapterTable!$S:$T,2,0)^D849
    +VLOOKUP(SUBSTITUTE(SUBSTITUTE(F$1,"standard",""),"|Float","")&amp;"인게임누적합배수",ChapterTable!$S:$T,2,0)*D849)
  )
  )
  )
)</f>
        <v>157641.80053710938</v>
      </c>
      <c r="G849" t="s">
        <v>76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9.8000000000000007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IF(OR($L850=TRUE,$A850=0,MOD($A850,ChapterTable!$S$20)&lt;&gt;0),
MAX(0,INT(($B850+ChapterTable!$Q$26+VLOOKUP(SUBSTITUTE(C$1,"성장단계","")&amp;"단계오프셋",ChapterTable!$S:$T,2,0))/ChapterTable!$Q$23)),
MAX(0,INT(($B850+ChapterTable!$S$26+VLOOKUP(SUBSTITUTE(C$1,"성장단계","")&amp;"보스단계오프셋",ChapterTable!$S:$T,2,0))/ChapterTable!$S$23)))</f>
        <v>4</v>
      </c>
      <c r="D850">
        <f>IF(OR($L850=TRUE,$A850=0,MOD($A850,ChapterTable!$S$20)&lt;&gt;0),
MAX(0,INT(($B850+ChapterTable!$Q$26+VLOOKUP(SUBSTITUTE(D$1,"성장단계","")&amp;"단계오프셋",ChapterTable!$S:$T,2,0))/ChapterTable!$Q$23)),
MAX(0,INT(($B850+ChapterTable!$S$26+VLOOKUP(SUBSTITUTE(D$1,"성장단계","")&amp;"보스단계오프셋",ChapterTable!$S:$T,2,0))/ChapterTable!$S$23)))</f>
        <v>3</v>
      </c>
      <c r="E850" s="1">
        <f ca="1">IF(AND($A850=0,$B850=1),
    VLOOKUP(1,ChapterTable!$1:$1048576,MATCH("최종"&amp;SUBSTITUTE(SUBSTITUTE(E$1,"standard",""),"|Float",""),ChapterTable!$1:$1,0),0)*ChapterTable!$Q$17,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VLOOKUP($A850-ChapterTable!$Q$11,ChapterTable!$1:$1048576,MATCH("최종"&amp;SUBSTITUTE(SUBSTITUTE(E$1,"standard",""),"|Float",""),ChapterTable!$1:$1,0),0)*ChapterTable!$Q$14
    ),
  OFFSET(E850,-$B850+IF($L850,1,0),0)*
    (VLOOKUP(SUBSTITUTE(SUBSTITUTE(E$1,"standard",""),"|Float","")&amp;"인게임누적곱배수",ChapterTable!$S:$T,2,0)^C850
    +VLOOKUP(SUBSTITUTE(SUBSTITUTE(E$1,"standard",""),"|Float","")&amp;"인게임누적합배수",ChapterTable!$S:$T,2,0)*C850)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VLOOKUP(1,ChapterTable!$1:$1048576,MATCH("최종"&amp;SUBSTITUTE(SUBSTITUTE(F$1,"standard",""),"|Float",""),ChapterTable!$1:$1,0),0)*ChapterTable!$Q$17,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VLOOKUP($A850-ChapterTable!$Q$11,ChapterTable!$1:$1048576,MATCH("최종"&amp;SUBSTITUTE(SUBSTITUTE(F$1,"standard",""),"|Float",""),ChapterTable!$1:$1,0),0)*ChapterTable!$Q$14
    ),
  OFFSET(F850,-$B850+IF($L850,1,0),0)*
    (VLOOKUP(SUBSTITUTE(SUBSTITUTE(F$1,"standard",""),"|Float","")&amp;"인게임누적곱배수",ChapterTable!$S:$T,2,0)^D850
    +VLOOKUP(SUBSTITUTE(SUBSTITUTE(F$1,"standard",""),"|Float","")&amp;"인게임누적합배수",ChapterTable!$S:$T,2,0)*D850)
  )
  )
  )
)</f>
        <v>157641.80053710938</v>
      </c>
      <c r="G850" t="s">
        <v>76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9.8000000000000007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IF(OR($L851=TRUE,$A851=0,MOD($A851,ChapterTable!$S$20)&lt;&gt;0),
MAX(0,INT(($B851+ChapterTable!$Q$26+VLOOKUP(SUBSTITUTE(C$1,"성장단계","")&amp;"단계오프셋",ChapterTable!$S:$T,2,0))/ChapterTable!$Q$23)),
MAX(0,INT(($B851+ChapterTable!$S$26+VLOOKUP(SUBSTITUTE(C$1,"성장단계","")&amp;"보스단계오프셋",ChapterTable!$S:$T,2,0))/ChapterTable!$S$23)))</f>
        <v>4</v>
      </c>
      <c r="D851">
        <f>IF(OR($L851=TRUE,$A851=0,MOD($A851,ChapterTable!$S$20)&lt;&gt;0),
MAX(0,INT(($B851+ChapterTable!$Q$26+VLOOKUP(SUBSTITUTE(D$1,"성장단계","")&amp;"단계오프셋",ChapterTable!$S:$T,2,0))/ChapterTable!$Q$23)),
MAX(0,INT(($B851+ChapterTable!$S$26+VLOOKUP(SUBSTITUTE(D$1,"성장단계","")&amp;"보스단계오프셋",ChapterTable!$S:$T,2,0))/ChapterTable!$S$23)))</f>
        <v>3</v>
      </c>
      <c r="E851" s="1">
        <f ca="1">IF(AND($A851=0,$B851=1),
    VLOOKUP(1,ChapterTable!$1:$1048576,MATCH("최종"&amp;SUBSTITUTE(SUBSTITUTE(E$1,"standard",""),"|Float",""),ChapterTable!$1:$1,0),0)*ChapterTable!$Q$17,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VLOOKUP($A851-ChapterTable!$Q$11,ChapterTable!$1:$1048576,MATCH("최종"&amp;SUBSTITUTE(SUBSTITUTE(E$1,"standard",""),"|Float",""),ChapterTable!$1:$1,0),0)*ChapterTable!$Q$14
    ),
  OFFSET(E851,-$B851+IF($L851,1,0),0)*
    (VLOOKUP(SUBSTITUTE(SUBSTITUTE(E$1,"standard",""),"|Float","")&amp;"인게임누적곱배수",ChapterTable!$S:$T,2,0)^C851
    +VLOOKUP(SUBSTITUTE(SUBSTITUTE(E$1,"standard",""),"|Float","")&amp;"인게임누적합배수",ChapterTable!$S:$T,2,0)*C851)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VLOOKUP(1,ChapterTable!$1:$1048576,MATCH("최종"&amp;SUBSTITUTE(SUBSTITUTE(F$1,"standard",""),"|Float",""),ChapterTable!$1:$1,0),0)*ChapterTable!$Q$17,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VLOOKUP($A851-ChapterTable!$Q$11,ChapterTable!$1:$1048576,MATCH("최종"&amp;SUBSTITUTE(SUBSTITUTE(F$1,"standard",""),"|Float",""),ChapterTable!$1:$1,0),0)*ChapterTable!$Q$14
    ),
  OFFSET(F851,-$B851+IF($L851,1,0),0)*
    (VLOOKUP(SUBSTITUTE(SUBSTITUTE(F$1,"standard",""),"|Float","")&amp;"인게임누적곱배수",ChapterTable!$S:$T,2,0)^D851
    +VLOOKUP(SUBSTITUTE(SUBSTITUTE(F$1,"standard",""),"|Float","")&amp;"인게임누적합배수",ChapterTable!$S:$T,2,0)*D851)
  )
  )
  )
)</f>
        <v>157641.80053710938</v>
      </c>
      <c r="G851" t="s">
        <v>76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9.8000000000000007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IF(OR($L852=TRUE,$A852=0,MOD($A852,ChapterTable!$S$20)&lt;&gt;0),
MAX(0,INT(($B852+ChapterTable!$Q$26+VLOOKUP(SUBSTITUTE(C$1,"성장단계","")&amp;"단계오프셋",ChapterTable!$S:$T,2,0))/ChapterTable!$Q$23)),
MAX(0,INT(($B852+ChapterTable!$S$26+VLOOKUP(SUBSTITUTE(C$1,"성장단계","")&amp;"보스단계오프셋",ChapterTable!$S:$T,2,0))/ChapterTable!$S$23)))</f>
        <v>4</v>
      </c>
      <c r="D852">
        <f>IF(OR($L852=TRUE,$A852=0,MOD($A852,ChapterTable!$S$20)&lt;&gt;0),
MAX(0,INT(($B852+ChapterTable!$Q$26+VLOOKUP(SUBSTITUTE(D$1,"성장단계","")&amp;"단계오프셋",ChapterTable!$S:$T,2,0))/ChapterTable!$Q$23)),
MAX(0,INT(($B852+ChapterTable!$S$26+VLOOKUP(SUBSTITUTE(D$1,"성장단계","")&amp;"보스단계오프셋",ChapterTable!$S:$T,2,0))/ChapterTable!$S$23)))</f>
        <v>3</v>
      </c>
      <c r="E852" s="1">
        <f ca="1">IF(AND($A852=0,$B852=1),
    VLOOKUP(1,ChapterTable!$1:$1048576,MATCH("최종"&amp;SUBSTITUTE(SUBSTITUTE(E$1,"standard",""),"|Float",""),ChapterTable!$1:$1,0),0)*ChapterTable!$Q$17,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VLOOKUP($A852-ChapterTable!$Q$11,ChapterTable!$1:$1048576,MATCH("최종"&amp;SUBSTITUTE(SUBSTITUTE(E$1,"standard",""),"|Float",""),ChapterTable!$1:$1,0),0)*ChapterTable!$Q$14
    ),
  OFFSET(E852,-$B852+IF($L852,1,0),0)*
    (VLOOKUP(SUBSTITUTE(SUBSTITUTE(E$1,"standard",""),"|Float","")&amp;"인게임누적곱배수",ChapterTable!$S:$T,2,0)^C852
    +VLOOKUP(SUBSTITUTE(SUBSTITUTE(E$1,"standard",""),"|Float","")&amp;"인게임누적합배수",ChapterTable!$S:$T,2,0)*C852)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VLOOKUP(1,ChapterTable!$1:$1048576,MATCH("최종"&amp;SUBSTITUTE(SUBSTITUTE(F$1,"standard",""),"|Float",""),ChapterTable!$1:$1,0),0)*ChapterTable!$Q$17,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VLOOKUP($A852-ChapterTable!$Q$11,ChapterTable!$1:$1048576,MATCH("최종"&amp;SUBSTITUTE(SUBSTITUTE(F$1,"standard",""),"|Float",""),ChapterTable!$1:$1,0),0)*ChapterTable!$Q$14
    ),
  OFFSET(F852,-$B852+IF($L852,1,0),0)*
    (VLOOKUP(SUBSTITUTE(SUBSTITUTE(F$1,"standard",""),"|Float","")&amp;"인게임누적곱배수",ChapterTable!$S:$T,2,0)^D852
    +VLOOKUP(SUBSTITUTE(SUBSTITUTE(F$1,"standard",""),"|Float","")&amp;"인게임누적합배수",ChapterTable!$S:$T,2,0)*D852)
  )
  )
  )
)</f>
        <v>157641.80053710938</v>
      </c>
      <c r="G852" t="s">
        <v>76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9.8000000000000007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IF(OR($L853=TRUE,$A853=0,MOD($A853,ChapterTable!$S$20)&lt;&gt;0),
MAX(0,INT(($B853+ChapterTable!$Q$26+VLOOKUP(SUBSTITUTE(C$1,"성장단계","")&amp;"단계오프셋",ChapterTable!$S:$T,2,0))/ChapterTable!$Q$23)),
MAX(0,INT(($B853+ChapterTable!$S$26+VLOOKUP(SUBSTITUTE(C$1,"성장단계","")&amp;"보스단계오프셋",ChapterTable!$S:$T,2,0))/ChapterTable!$S$23)))</f>
        <v>4</v>
      </c>
      <c r="D853">
        <f>IF(OR($L853=TRUE,$A853=0,MOD($A853,ChapterTable!$S$20)&lt;&gt;0),
MAX(0,INT(($B853+ChapterTable!$Q$26+VLOOKUP(SUBSTITUTE(D$1,"성장단계","")&amp;"단계오프셋",ChapterTable!$S:$T,2,0))/ChapterTable!$Q$23)),
MAX(0,INT(($B853+ChapterTable!$S$26+VLOOKUP(SUBSTITUTE(D$1,"성장단계","")&amp;"보스단계오프셋",ChapterTable!$S:$T,2,0))/ChapterTable!$S$23)))</f>
        <v>3</v>
      </c>
      <c r="E853" s="1">
        <f ca="1">IF(AND($A853=0,$B853=1),
    VLOOKUP(1,ChapterTable!$1:$1048576,MATCH("최종"&amp;SUBSTITUTE(SUBSTITUTE(E$1,"standard",""),"|Float",""),ChapterTable!$1:$1,0),0)*ChapterTable!$Q$17,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VLOOKUP($A853-ChapterTable!$Q$11,ChapterTable!$1:$1048576,MATCH("최종"&amp;SUBSTITUTE(SUBSTITUTE(E$1,"standard",""),"|Float",""),ChapterTable!$1:$1,0),0)*ChapterTable!$Q$14
    ),
  OFFSET(E853,-$B853+IF($L853,1,0),0)*
    (VLOOKUP(SUBSTITUTE(SUBSTITUTE(E$1,"standard",""),"|Float","")&amp;"인게임누적곱배수",ChapterTable!$S:$T,2,0)^C853
    +VLOOKUP(SUBSTITUTE(SUBSTITUTE(E$1,"standard",""),"|Float","")&amp;"인게임누적합배수",ChapterTable!$S:$T,2,0)*C853)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VLOOKUP(1,ChapterTable!$1:$1048576,MATCH("최종"&amp;SUBSTITUTE(SUBSTITUTE(F$1,"standard",""),"|Float",""),ChapterTable!$1:$1,0),0)*ChapterTable!$Q$17,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VLOOKUP($A853-ChapterTable!$Q$11,ChapterTable!$1:$1048576,MATCH("최종"&amp;SUBSTITUTE(SUBSTITUTE(F$1,"standard",""),"|Float",""),ChapterTable!$1:$1,0),0)*ChapterTable!$Q$14
    ),
  OFFSET(F853,-$B853+IF($L853,1,0),0)*
    (VLOOKUP(SUBSTITUTE(SUBSTITUTE(F$1,"standard",""),"|Float","")&amp;"인게임누적곱배수",ChapterTable!$S:$T,2,0)^D853
    +VLOOKUP(SUBSTITUTE(SUBSTITUTE(F$1,"standard",""),"|Float","")&amp;"인게임누적합배수",ChapterTable!$S:$T,2,0)*D853)
  )
  )
  )
)</f>
        <v>157641.80053710938</v>
      </c>
      <c r="G853" t="s">
        <v>76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9.8000000000000007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IF(OR($L854=TRUE,$A854=0,MOD($A854,ChapterTable!$S$20)&lt;&gt;0),
MAX(0,INT(($B854+ChapterTable!$Q$26+VLOOKUP(SUBSTITUTE(C$1,"성장단계","")&amp;"단계오프셋",ChapterTable!$S:$T,2,0))/ChapterTable!$Q$23)),
MAX(0,INT(($B854+ChapterTable!$S$26+VLOOKUP(SUBSTITUTE(C$1,"성장단계","")&amp;"보스단계오프셋",ChapterTable!$S:$T,2,0))/ChapterTable!$S$23)))</f>
        <v>4</v>
      </c>
      <c r="D854">
        <f>IF(OR($L854=TRUE,$A854=0,MOD($A854,ChapterTable!$S$20)&lt;&gt;0),
MAX(0,INT(($B854+ChapterTable!$Q$26+VLOOKUP(SUBSTITUTE(D$1,"성장단계","")&amp;"단계오프셋",ChapterTable!$S:$T,2,0))/ChapterTable!$Q$23)),
MAX(0,INT(($B854+ChapterTable!$S$26+VLOOKUP(SUBSTITUTE(D$1,"성장단계","")&amp;"보스단계오프셋",ChapterTable!$S:$T,2,0))/ChapterTable!$S$23)))</f>
        <v>4</v>
      </c>
      <c r="E854" s="1">
        <f ca="1">IF(AND($A854=0,$B854=1),
    VLOOKUP(1,ChapterTable!$1:$1048576,MATCH("최종"&amp;SUBSTITUTE(SUBSTITUTE(E$1,"standard",""),"|Float",""),ChapterTable!$1:$1,0),0)*ChapterTable!$Q$17,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VLOOKUP($A854-ChapterTable!$Q$11,ChapterTable!$1:$1048576,MATCH("최종"&amp;SUBSTITUTE(SUBSTITUTE(E$1,"standard",""),"|Float",""),ChapterTable!$1:$1,0),0)*ChapterTable!$Q$14
    ),
  OFFSET(E854,-$B854+IF($L854,1,0),0)*
    (VLOOKUP(SUBSTITUTE(SUBSTITUTE(E$1,"standard",""),"|Float","")&amp;"인게임누적곱배수",ChapterTable!$S:$T,2,0)^C854
    +VLOOKUP(SUBSTITUTE(SUBSTITUTE(E$1,"standard",""),"|Float","")&amp;"인게임누적합배수",ChapterTable!$S:$T,2,0)*C854)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VLOOKUP(1,ChapterTable!$1:$1048576,MATCH("최종"&amp;SUBSTITUTE(SUBSTITUTE(F$1,"standard",""),"|Float",""),ChapterTable!$1:$1,0),0)*ChapterTable!$Q$17,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VLOOKUP($A854-ChapterTable!$Q$11,ChapterTable!$1:$1048576,MATCH("최종"&amp;SUBSTITUTE(SUBSTITUTE(F$1,"standard",""),"|Float",""),ChapterTable!$1:$1,0),0)*ChapterTable!$Q$14
    ),
  OFFSET(F854,-$B854+IF($L854,1,0),0)*
    (VLOOKUP(SUBSTITUTE(SUBSTITUTE(F$1,"standard",""),"|Float","")&amp;"인게임누적곱배수",ChapterTable!$S:$T,2,0)^D854
    +VLOOKUP(SUBSTITUTE(SUBSTITUTE(F$1,"standard",""),"|Float","")&amp;"인게임누적합배수",ChapterTable!$S:$T,2,0)*D854)
  )
  )
  )
)</f>
        <v>177347.02560424805</v>
      </c>
      <c r="G854" t="s">
        <v>76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9.8000000000000007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IF(OR($L855=TRUE,$A855=0,MOD($A855,ChapterTable!$S$20)&lt;&gt;0),
MAX(0,INT(($B855+ChapterTable!$Q$26+VLOOKUP(SUBSTITUTE(C$1,"성장단계","")&amp;"단계오프셋",ChapterTable!$S:$T,2,0))/ChapterTable!$Q$23)),
MAX(0,INT(($B855+ChapterTable!$S$26+VLOOKUP(SUBSTITUTE(C$1,"성장단계","")&amp;"보스단계오프셋",ChapterTable!$S:$T,2,0))/ChapterTable!$S$23)))</f>
        <v>4</v>
      </c>
      <c r="D855">
        <f>IF(OR($L855=TRUE,$A855=0,MOD($A855,ChapterTable!$S$20)&lt;&gt;0),
MAX(0,INT(($B855+ChapterTable!$Q$26+VLOOKUP(SUBSTITUTE(D$1,"성장단계","")&amp;"단계오프셋",ChapterTable!$S:$T,2,0))/ChapterTable!$Q$23)),
MAX(0,INT(($B855+ChapterTable!$S$26+VLOOKUP(SUBSTITUTE(D$1,"성장단계","")&amp;"보스단계오프셋",ChapterTable!$S:$T,2,0))/ChapterTable!$S$23)))</f>
        <v>4</v>
      </c>
      <c r="E855" s="1">
        <f ca="1">IF(AND($A855=0,$B855=1),
    VLOOKUP(1,ChapterTable!$1:$1048576,MATCH("최종"&amp;SUBSTITUTE(SUBSTITUTE(E$1,"standard",""),"|Float",""),ChapterTable!$1:$1,0),0)*ChapterTable!$Q$17,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VLOOKUP($A855-ChapterTable!$Q$11,ChapterTable!$1:$1048576,MATCH("최종"&amp;SUBSTITUTE(SUBSTITUTE(E$1,"standard",""),"|Float",""),ChapterTable!$1:$1,0),0)*ChapterTable!$Q$14
    ),
  OFFSET(E855,-$B855+IF($L855,1,0),0)*
    (VLOOKUP(SUBSTITUTE(SUBSTITUTE(E$1,"standard",""),"|Float","")&amp;"인게임누적곱배수",ChapterTable!$S:$T,2,0)^C855
    +VLOOKUP(SUBSTITUTE(SUBSTITUTE(E$1,"standard",""),"|Float","")&amp;"인게임누적합배수",ChapterTable!$S:$T,2,0)*C855)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VLOOKUP(1,ChapterTable!$1:$1048576,MATCH("최종"&amp;SUBSTITUTE(SUBSTITUTE(F$1,"standard",""),"|Float",""),ChapterTable!$1:$1,0),0)*ChapterTable!$Q$17,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VLOOKUP($A855-ChapterTable!$Q$11,ChapterTable!$1:$1048576,MATCH("최종"&amp;SUBSTITUTE(SUBSTITUTE(F$1,"standard",""),"|Float",""),ChapterTable!$1:$1,0),0)*ChapterTable!$Q$14
    ),
  OFFSET(F855,-$B855+IF($L855,1,0),0)*
    (VLOOKUP(SUBSTITUTE(SUBSTITUTE(F$1,"standard",""),"|Float","")&amp;"인게임누적곱배수",ChapterTable!$S:$T,2,0)^D855
    +VLOOKUP(SUBSTITUTE(SUBSTITUTE(F$1,"standard",""),"|Float","")&amp;"인게임누적합배수",ChapterTable!$S:$T,2,0)*D855)
  )
  )
  )
)</f>
        <v>177347.02560424805</v>
      </c>
      <c r="G855" t="s">
        <v>76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9.8000000000000007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IF(OR($L856=TRUE,$A856=0,MOD($A856,ChapterTable!$S$20)&lt;&gt;0),
MAX(0,INT(($B856+ChapterTable!$Q$26+VLOOKUP(SUBSTITUTE(C$1,"성장단계","")&amp;"단계오프셋",ChapterTable!$S:$T,2,0))/ChapterTable!$Q$23)),
MAX(0,INT(($B856+ChapterTable!$S$26+VLOOKUP(SUBSTITUTE(C$1,"성장단계","")&amp;"보스단계오프셋",ChapterTable!$S:$T,2,0))/ChapterTable!$S$23)))</f>
        <v>4</v>
      </c>
      <c r="D856">
        <f>IF(OR($L856=TRUE,$A856=0,MOD($A856,ChapterTable!$S$20)&lt;&gt;0),
MAX(0,INT(($B856+ChapterTable!$Q$26+VLOOKUP(SUBSTITUTE(D$1,"성장단계","")&amp;"단계오프셋",ChapterTable!$S:$T,2,0))/ChapterTable!$Q$23)),
MAX(0,INT(($B856+ChapterTable!$S$26+VLOOKUP(SUBSTITUTE(D$1,"성장단계","")&amp;"보스단계오프셋",ChapterTable!$S:$T,2,0))/ChapterTable!$S$23)))</f>
        <v>4</v>
      </c>
      <c r="E856" s="1">
        <f ca="1">IF(AND($A856=0,$B856=1),
    VLOOKUP(1,ChapterTable!$1:$1048576,MATCH("최종"&amp;SUBSTITUTE(SUBSTITUTE(E$1,"standard",""),"|Float",""),ChapterTable!$1:$1,0),0)*ChapterTable!$Q$17,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VLOOKUP($A856-ChapterTable!$Q$11,ChapterTable!$1:$1048576,MATCH("최종"&amp;SUBSTITUTE(SUBSTITUTE(E$1,"standard",""),"|Float",""),ChapterTable!$1:$1,0),0)*ChapterTable!$Q$14
    ),
  OFFSET(E856,-$B856+IF($L856,1,0),0)*
    (VLOOKUP(SUBSTITUTE(SUBSTITUTE(E$1,"standard",""),"|Float","")&amp;"인게임누적곱배수",ChapterTable!$S:$T,2,0)^C856
    +VLOOKUP(SUBSTITUTE(SUBSTITUTE(E$1,"standard",""),"|Float","")&amp;"인게임누적합배수",ChapterTable!$S:$T,2,0)*C856)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VLOOKUP(1,ChapterTable!$1:$1048576,MATCH("최종"&amp;SUBSTITUTE(SUBSTITUTE(F$1,"standard",""),"|Float",""),ChapterTable!$1:$1,0),0)*ChapterTable!$Q$17,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VLOOKUP($A856-ChapterTable!$Q$11,ChapterTable!$1:$1048576,MATCH("최종"&amp;SUBSTITUTE(SUBSTITUTE(F$1,"standard",""),"|Float",""),ChapterTable!$1:$1,0),0)*ChapterTable!$Q$14
    ),
  OFFSET(F856,-$B856+IF($L856,1,0),0)*
    (VLOOKUP(SUBSTITUTE(SUBSTITUTE(F$1,"standard",""),"|Float","")&amp;"인게임누적곱배수",ChapterTable!$S:$T,2,0)^D856
    +VLOOKUP(SUBSTITUTE(SUBSTITUTE(F$1,"standard",""),"|Float","")&amp;"인게임누적합배수",ChapterTable!$S:$T,2,0)*D856)
  )
  )
  )
)</f>
        <v>177347.02560424805</v>
      </c>
      <c r="G856" t="s">
        <v>76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9.8000000000000007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IF(OR($L857=TRUE,$A857=0,MOD($A857,ChapterTable!$S$20)&lt;&gt;0),
MAX(0,INT(($B857+ChapterTable!$Q$26+VLOOKUP(SUBSTITUTE(C$1,"성장단계","")&amp;"단계오프셋",ChapterTable!$S:$T,2,0))/ChapterTable!$Q$23)),
MAX(0,INT(($B857+ChapterTable!$S$26+VLOOKUP(SUBSTITUTE(C$1,"성장단계","")&amp;"보스단계오프셋",ChapterTable!$S:$T,2,0))/ChapterTable!$S$23)))</f>
        <v>4</v>
      </c>
      <c r="D857">
        <f>IF(OR($L857=TRUE,$A857=0,MOD($A857,ChapterTable!$S$20)&lt;&gt;0),
MAX(0,INT(($B857+ChapterTable!$Q$26+VLOOKUP(SUBSTITUTE(D$1,"성장단계","")&amp;"단계오프셋",ChapterTable!$S:$T,2,0))/ChapterTable!$Q$23)),
MAX(0,INT(($B857+ChapterTable!$S$26+VLOOKUP(SUBSTITUTE(D$1,"성장단계","")&amp;"보스단계오프셋",ChapterTable!$S:$T,2,0))/ChapterTable!$S$23)))</f>
        <v>4</v>
      </c>
      <c r="E857" s="1">
        <f ca="1">IF(AND($A857=0,$B857=1),
    VLOOKUP(1,ChapterTable!$1:$1048576,MATCH("최종"&amp;SUBSTITUTE(SUBSTITUTE(E$1,"standard",""),"|Float",""),ChapterTable!$1:$1,0),0)*ChapterTable!$Q$17,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VLOOKUP($A857-ChapterTable!$Q$11,ChapterTable!$1:$1048576,MATCH("최종"&amp;SUBSTITUTE(SUBSTITUTE(E$1,"standard",""),"|Float",""),ChapterTable!$1:$1,0),0)*ChapterTable!$Q$14
    ),
  OFFSET(E857,-$B857+IF($L857,1,0),0)*
    (VLOOKUP(SUBSTITUTE(SUBSTITUTE(E$1,"standard",""),"|Float","")&amp;"인게임누적곱배수",ChapterTable!$S:$T,2,0)^C857
    +VLOOKUP(SUBSTITUTE(SUBSTITUTE(E$1,"standard",""),"|Float","")&amp;"인게임누적합배수",ChapterTable!$S:$T,2,0)*C857)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VLOOKUP(1,ChapterTable!$1:$1048576,MATCH("최종"&amp;SUBSTITUTE(SUBSTITUTE(F$1,"standard",""),"|Float",""),ChapterTable!$1:$1,0),0)*ChapterTable!$Q$17,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VLOOKUP($A857-ChapterTable!$Q$11,ChapterTable!$1:$1048576,MATCH("최종"&amp;SUBSTITUTE(SUBSTITUTE(F$1,"standard",""),"|Float",""),ChapterTable!$1:$1,0),0)*ChapterTable!$Q$14
    ),
  OFFSET(F857,-$B857+IF($L857,1,0),0)*
    (VLOOKUP(SUBSTITUTE(SUBSTITUTE(F$1,"standard",""),"|Float","")&amp;"인게임누적곱배수",ChapterTable!$S:$T,2,0)^D857
    +VLOOKUP(SUBSTITUTE(SUBSTITUTE(F$1,"standard",""),"|Float","")&amp;"인게임누적합배수",ChapterTable!$S:$T,2,0)*D857)
  )
  )
  )
)</f>
        <v>177347.02560424805</v>
      </c>
      <c r="G857" t="s">
        <v>76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9.8000000000000007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IF(OR($L858=TRUE,$A858=0,MOD($A858,ChapterTable!$S$20)&lt;&gt;0),
MAX(0,INT(($B858+ChapterTable!$Q$26+VLOOKUP(SUBSTITUTE(C$1,"성장단계","")&amp;"단계오프셋",ChapterTable!$S:$T,2,0))/ChapterTable!$Q$23)),
MAX(0,INT(($B858+ChapterTable!$S$26+VLOOKUP(SUBSTITUTE(C$1,"성장단계","")&amp;"보스단계오프셋",ChapterTable!$S:$T,2,0))/ChapterTable!$S$23)))</f>
        <v>4</v>
      </c>
      <c r="D858">
        <f>IF(OR($L858=TRUE,$A858=0,MOD($A858,ChapterTable!$S$20)&lt;&gt;0),
MAX(0,INT(($B858+ChapterTable!$Q$26+VLOOKUP(SUBSTITUTE(D$1,"성장단계","")&amp;"단계오프셋",ChapterTable!$S:$T,2,0))/ChapterTable!$Q$23)),
MAX(0,INT(($B858+ChapterTable!$S$26+VLOOKUP(SUBSTITUTE(D$1,"성장단계","")&amp;"보스단계오프셋",ChapterTable!$S:$T,2,0))/ChapterTable!$S$23)))</f>
        <v>4</v>
      </c>
      <c r="E858" s="1">
        <f ca="1">IF(AND($A858=0,$B858=1),
    VLOOKUP(1,ChapterTable!$1:$1048576,MATCH("최종"&amp;SUBSTITUTE(SUBSTITUTE(E$1,"standard",""),"|Float",""),ChapterTable!$1:$1,0),0)*ChapterTable!$Q$17,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VLOOKUP($A858-ChapterTable!$Q$11,ChapterTable!$1:$1048576,MATCH("최종"&amp;SUBSTITUTE(SUBSTITUTE(E$1,"standard",""),"|Float",""),ChapterTable!$1:$1,0),0)*ChapterTable!$Q$14
    ),
  OFFSET(E858,-$B858+IF($L858,1,0),0)*
    (VLOOKUP(SUBSTITUTE(SUBSTITUTE(E$1,"standard",""),"|Float","")&amp;"인게임누적곱배수",ChapterTable!$S:$T,2,0)^C858
    +VLOOKUP(SUBSTITUTE(SUBSTITUTE(E$1,"standard",""),"|Float","")&amp;"인게임누적합배수",ChapterTable!$S:$T,2,0)*C858)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VLOOKUP(1,ChapterTable!$1:$1048576,MATCH("최종"&amp;SUBSTITUTE(SUBSTITUTE(F$1,"standard",""),"|Float",""),ChapterTable!$1:$1,0),0)*ChapterTable!$Q$17,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VLOOKUP($A858-ChapterTable!$Q$11,ChapterTable!$1:$1048576,MATCH("최종"&amp;SUBSTITUTE(SUBSTITUTE(F$1,"standard",""),"|Float",""),ChapterTable!$1:$1,0),0)*ChapterTable!$Q$14
    ),
  OFFSET(F858,-$B858+IF($L858,1,0),0)*
    (VLOOKUP(SUBSTITUTE(SUBSTITUTE(F$1,"standard",""),"|Float","")&amp;"인게임누적곱배수",ChapterTable!$S:$T,2,0)^D858
    +VLOOKUP(SUBSTITUTE(SUBSTITUTE(F$1,"standard",""),"|Float","")&amp;"인게임누적합배수",ChapterTable!$S:$T,2,0)*D858)
  )
  )
  )
)</f>
        <v>177347.02560424805</v>
      </c>
      <c r="G858" t="s">
        <v>76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9.8000000000000007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IF(OR($L859=TRUE,$A859=0,MOD($A859,ChapterTable!$S$20)&lt;&gt;0),
MAX(0,INT(($B859+ChapterTable!$Q$26+VLOOKUP(SUBSTITUTE(C$1,"성장단계","")&amp;"단계오프셋",ChapterTable!$S:$T,2,0))/ChapterTable!$Q$23)),
MAX(0,INT(($B859+ChapterTable!$S$26+VLOOKUP(SUBSTITUTE(C$1,"성장단계","")&amp;"보스단계오프셋",ChapterTable!$S:$T,2,0))/ChapterTable!$S$23)))</f>
        <v>5</v>
      </c>
      <c r="D859">
        <f>IF(OR($L859=TRUE,$A859=0,MOD($A859,ChapterTable!$S$20)&lt;&gt;0),
MAX(0,INT(($B859+ChapterTable!$Q$26+VLOOKUP(SUBSTITUTE(D$1,"성장단계","")&amp;"단계오프셋",ChapterTable!$S:$T,2,0))/ChapterTable!$Q$23)),
MAX(0,INT(($B859+ChapterTable!$S$26+VLOOKUP(SUBSTITUTE(D$1,"성장단계","")&amp;"보스단계오프셋",ChapterTable!$S:$T,2,0))/ChapterTable!$S$23)))</f>
        <v>4</v>
      </c>
      <c r="E859" s="1">
        <f ca="1">IF(AND($A859=0,$B859=1),
    VLOOKUP(1,ChapterTable!$1:$1048576,MATCH("최종"&amp;SUBSTITUTE(SUBSTITUTE(E$1,"standard",""),"|Float",""),ChapterTable!$1:$1,0),0)*ChapterTable!$Q$17,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VLOOKUP($A859-ChapterTable!$Q$11,ChapterTable!$1:$1048576,MATCH("최종"&amp;SUBSTITUTE(SUBSTITUTE(E$1,"standard",""),"|Float",""),ChapterTable!$1:$1,0),0)*ChapterTable!$Q$14
    ),
  OFFSET(E859,-$B859+IF($L859,1,0),0)*
    (VLOOKUP(SUBSTITUTE(SUBSTITUTE(E$1,"standard",""),"|Float","")&amp;"인게임누적곱배수",ChapterTable!$S:$T,2,0)^C859
    +VLOOKUP(SUBSTITUTE(SUBSTITUTE(E$1,"standard",""),"|Float","")&amp;"인게임누적합배수",ChapterTable!$S:$T,2,0)*C859)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VLOOKUP(1,ChapterTable!$1:$1048576,MATCH("최종"&amp;SUBSTITUTE(SUBSTITUTE(F$1,"standard",""),"|Float",""),ChapterTable!$1:$1,0),0)*ChapterTable!$Q$17,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VLOOKUP($A859-ChapterTable!$Q$11,ChapterTable!$1:$1048576,MATCH("최종"&amp;SUBSTITUTE(SUBSTITUTE(F$1,"standard",""),"|Float",""),ChapterTable!$1:$1,0),0)*ChapterTable!$Q$14
    ),
  OFFSET(F859,-$B859+IF($L859,1,0),0)*
    (VLOOKUP(SUBSTITUTE(SUBSTITUTE(F$1,"standard",""),"|Float","")&amp;"인게임누적곱배수",ChapterTable!$S:$T,2,0)^D859
    +VLOOKUP(SUBSTITUTE(SUBSTITUTE(F$1,"standard",""),"|Float","")&amp;"인게임누적합배수",ChapterTable!$S:$T,2,0)*D859)
  )
  )
  )
)</f>
        <v>177347.02560424805</v>
      </c>
      <c r="G859" t="s">
        <v>76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9.8000000000000007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IF(OR($L860=TRUE,$A860=0,MOD($A860,ChapterTable!$S$20)&lt;&gt;0),
MAX(0,INT(($B860+ChapterTable!$Q$26+VLOOKUP(SUBSTITUTE(C$1,"성장단계","")&amp;"단계오프셋",ChapterTable!$S:$T,2,0))/ChapterTable!$Q$23)),
MAX(0,INT(($B860+ChapterTable!$S$26+VLOOKUP(SUBSTITUTE(C$1,"성장단계","")&amp;"보스단계오프셋",ChapterTable!$S:$T,2,0))/ChapterTable!$S$23)))</f>
        <v>5</v>
      </c>
      <c r="D860">
        <f>IF(OR($L860=TRUE,$A860=0,MOD($A860,ChapterTable!$S$20)&lt;&gt;0),
MAX(0,INT(($B860+ChapterTable!$Q$26+VLOOKUP(SUBSTITUTE(D$1,"성장단계","")&amp;"단계오프셋",ChapterTable!$S:$T,2,0))/ChapterTable!$Q$23)),
MAX(0,INT(($B860+ChapterTable!$S$26+VLOOKUP(SUBSTITUTE(D$1,"성장단계","")&amp;"보스단계오프셋",ChapterTable!$S:$T,2,0))/ChapterTable!$S$23)))</f>
        <v>4</v>
      </c>
      <c r="E860" s="1">
        <f ca="1">IF(AND($A860=0,$B860=1),
    VLOOKUP(1,ChapterTable!$1:$1048576,MATCH("최종"&amp;SUBSTITUTE(SUBSTITUTE(E$1,"standard",""),"|Float",""),ChapterTable!$1:$1,0),0)*ChapterTable!$Q$17,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VLOOKUP($A860-ChapterTable!$Q$11,ChapterTable!$1:$1048576,MATCH("최종"&amp;SUBSTITUTE(SUBSTITUTE(E$1,"standard",""),"|Float",""),ChapterTable!$1:$1,0),0)*ChapterTable!$Q$14
    ),
  OFFSET(E860,-$B860+IF($L860,1,0),0)*
    (VLOOKUP(SUBSTITUTE(SUBSTITUTE(E$1,"standard",""),"|Float","")&amp;"인게임누적곱배수",ChapterTable!$S:$T,2,0)^C860
    +VLOOKUP(SUBSTITUTE(SUBSTITUTE(E$1,"standard",""),"|Float","")&amp;"인게임누적합배수",ChapterTable!$S:$T,2,0)*C860)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VLOOKUP(1,ChapterTable!$1:$1048576,MATCH("최종"&amp;SUBSTITUTE(SUBSTITUTE(F$1,"standard",""),"|Float",""),ChapterTable!$1:$1,0),0)*ChapterTable!$Q$17,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VLOOKUP($A860-ChapterTable!$Q$11,ChapterTable!$1:$1048576,MATCH("최종"&amp;SUBSTITUTE(SUBSTITUTE(F$1,"standard",""),"|Float",""),ChapterTable!$1:$1,0),0)*ChapterTable!$Q$14
    ),
  OFFSET(F860,-$B860+IF($L860,1,0),0)*
    (VLOOKUP(SUBSTITUTE(SUBSTITUTE(F$1,"standard",""),"|Float","")&amp;"인게임누적곱배수",ChapterTable!$S:$T,2,0)^D860
    +VLOOKUP(SUBSTITUTE(SUBSTITUTE(F$1,"standard",""),"|Float","")&amp;"인게임누적합배수",ChapterTable!$S:$T,2,0)*D860)
  )
  )
  )
)</f>
        <v>177347.02560424805</v>
      </c>
      <c r="G860" t="s">
        <v>110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9.8000000000000007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IF(OR($L861=TRUE,$A861=0,MOD($A861,ChapterTable!$S$20)&lt;&gt;0),
MAX(0,INT(($B861+ChapterTable!$Q$26+VLOOKUP(SUBSTITUTE(C$1,"성장단계","")&amp;"단계오프셋",ChapterTable!$S:$T,2,0))/ChapterTable!$Q$23)),
MAX(0,INT(($B861+ChapterTable!$S$26+VLOOKUP(SUBSTITUTE(C$1,"성장단계","")&amp;"보스단계오프셋",ChapterTable!$S:$T,2,0))/ChapterTable!$S$23)))</f>
        <v>5</v>
      </c>
      <c r="D861">
        <f>IF(OR($L861=TRUE,$A861=0,MOD($A861,ChapterTable!$S$20)&lt;&gt;0),
MAX(0,INT(($B861+ChapterTable!$Q$26+VLOOKUP(SUBSTITUTE(D$1,"성장단계","")&amp;"단계오프셋",ChapterTable!$S:$T,2,0))/ChapterTable!$Q$23)),
MAX(0,INT(($B861+ChapterTable!$S$26+VLOOKUP(SUBSTITUTE(D$1,"성장단계","")&amp;"보스단계오프셋",ChapterTable!$S:$T,2,0))/ChapterTable!$S$23)))</f>
        <v>4</v>
      </c>
      <c r="E861" s="1">
        <f ca="1">IF(AND($A861=0,$B861=1),
    VLOOKUP(1,ChapterTable!$1:$1048576,MATCH("최종"&amp;SUBSTITUTE(SUBSTITUTE(E$1,"standard",""),"|Float",""),ChapterTable!$1:$1,0),0)*ChapterTable!$Q$17,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VLOOKUP($A861-ChapterTable!$Q$11,ChapterTable!$1:$1048576,MATCH("최종"&amp;SUBSTITUTE(SUBSTITUTE(E$1,"standard",""),"|Float",""),ChapterTable!$1:$1,0),0)*ChapterTable!$Q$14
    ),
  OFFSET(E861,-$B861+IF($L861,1,0),0)*
    (VLOOKUP(SUBSTITUTE(SUBSTITUTE(E$1,"standard",""),"|Float","")&amp;"인게임누적곱배수",ChapterTable!$S:$T,2,0)^C861
    +VLOOKUP(SUBSTITUTE(SUBSTITUTE(E$1,"standard",""),"|Float","")&amp;"인게임누적합배수",ChapterTable!$S:$T,2,0)*C861)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VLOOKUP(1,ChapterTable!$1:$1048576,MATCH("최종"&amp;SUBSTITUTE(SUBSTITUTE(F$1,"standard",""),"|Float",""),ChapterTable!$1:$1,0),0)*ChapterTable!$Q$17,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VLOOKUP($A861-ChapterTable!$Q$11,ChapterTable!$1:$1048576,MATCH("최종"&amp;SUBSTITUTE(SUBSTITUTE(F$1,"standard",""),"|Float",""),ChapterTable!$1:$1,0),0)*ChapterTable!$Q$14
    ),
  OFFSET(F861,-$B861+IF($L861,1,0),0)*
    (VLOOKUP(SUBSTITUTE(SUBSTITUTE(F$1,"standard",""),"|Float","")&amp;"인게임누적곱배수",ChapterTable!$S:$T,2,0)^D861
    +VLOOKUP(SUBSTITUTE(SUBSTITUTE(F$1,"standard",""),"|Float","")&amp;"인게임누적합배수",ChapterTable!$S:$T,2,0)*D861)
  )
  )
  )
)</f>
        <v>177347.02560424805</v>
      </c>
      <c r="G861" t="s">
        <v>110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9.8000000000000007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IF(OR($L862=TRUE,$A862=0,MOD($A862,ChapterTable!$S$20)&lt;&gt;0),
MAX(0,INT(($B862+ChapterTable!$Q$26+VLOOKUP(SUBSTITUTE(C$1,"성장단계","")&amp;"단계오프셋",ChapterTable!$S:$T,2,0))/ChapterTable!$Q$23)),
MAX(0,INT(($B862+ChapterTable!$S$26+VLOOKUP(SUBSTITUTE(C$1,"성장단계","")&amp;"보스단계오프셋",ChapterTable!$S:$T,2,0))/ChapterTable!$S$23)))</f>
        <v>5</v>
      </c>
      <c r="D862">
        <f>IF(OR($L862=TRUE,$A862=0,MOD($A862,ChapterTable!$S$20)&lt;&gt;0),
MAX(0,INT(($B862+ChapterTable!$Q$26+VLOOKUP(SUBSTITUTE(D$1,"성장단계","")&amp;"단계오프셋",ChapterTable!$S:$T,2,0))/ChapterTable!$Q$23)),
MAX(0,INT(($B862+ChapterTable!$S$26+VLOOKUP(SUBSTITUTE(D$1,"성장단계","")&amp;"보스단계오프셋",ChapterTable!$S:$T,2,0))/ChapterTable!$S$23)))</f>
        <v>4</v>
      </c>
      <c r="E862" s="1">
        <f ca="1">IF(AND($A862=0,$B862=1),
    VLOOKUP(1,ChapterTable!$1:$1048576,MATCH("최종"&amp;SUBSTITUTE(SUBSTITUTE(E$1,"standard",""),"|Float",""),ChapterTable!$1:$1,0),0)*ChapterTable!$Q$17,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VLOOKUP($A862-ChapterTable!$Q$11,ChapterTable!$1:$1048576,MATCH("최종"&amp;SUBSTITUTE(SUBSTITUTE(E$1,"standard",""),"|Float",""),ChapterTable!$1:$1,0),0)*ChapterTable!$Q$14
    ),
  OFFSET(E862,-$B862+IF($L862,1,0),0)*
    (VLOOKUP(SUBSTITUTE(SUBSTITUTE(E$1,"standard",""),"|Float","")&amp;"인게임누적곱배수",ChapterTable!$S:$T,2,0)^C862
    +VLOOKUP(SUBSTITUTE(SUBSTITUTE(E$1,"standard",""),"|Float","")&amp;"인게임누적합배수",ChapterTable!$S:$T,2,0)*C862)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VLOOKUP(1,ChapterTable!$1:$1048576,MATCH("최종"&amp;SUBSTITUTE(SUBSTITUTE(F$1,"standard",""),"|Float",""),ChapterTable!$1:$1,0),0)*ChapterTable!$Q$17,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VLOOKUP($A862-ChapterTable!$Q$11,ChapterTable!$1:$1048576,MATCH("최종"&amp;SUBSTITUTE(SUBSTITUTE(F$1,"standard",""),"|Float",""),ChapterTable!$1:$1,0),0)*ChapterTable!$Q$14
    ),
  OFFSET(F862,-$B862+IF($L862,1,0),0)*
    (VLOOKUP(SUBSTITUTE(SUBSTITUTE(F$1,"standard",""),"|Float","")&amp;"인게임누적곱배수",ChapterTable!$S:$T,2,0)^D862
    +VLOOKUP(SUBSTITUTE(SUBSTITUTE(F$1,"standard",""),"|Float","")&amp;"인게임누적합배수",ChapterTable!$S:$T,2,0)*D862)
  )
  )
  )
)</f>
        <v>177347.02560424805</v>
      </c>
      <c r="G862" t="s">
        <v>110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9.8000000000000007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IF(OR($L863=TRUE,$A863=0,MOD($A863,ChapterTable!$S$20)&lt;&gt;0),
MAX(0,INT(($B863+ChapterTable!$Q$26+VLOOKUP(SUBSTITUTE(C$1,"성장단계","")&amp;"단계오프셋",ChapterTable!$S:$T,2,0))/ChapterTable!$Q$23)),
MAX(0,INT(($B863+ChapterTable!$S$26+VLOOKUP(SUBSTITUTE(C$1,"성장단계","")&amp;"보스단계오프셋",ChapterTable!$S:$T,2,0))/ChapterTable!$S$23)))</f>
        <v>5</v>
      </c>
      <c r="D863">
        <f>IF(OR($L863=TRUE,$A863=0,MOD($A863,ChapterTable!$S$20)&lt;&gt;0),
MAX(0,INT(($B863+ChapterTable!$Q$26+VLOOKUP(SUBSTITUTE(D$1,"성장단계","")&amp;"단계오프셋",ChapterTable!$S:$T,2,0))/ChapterTable!$Q$23)),
MAX(0,INT(($B863+ChapterTable!$S$26+VLOOKUP(SUBSTITUTE(D$1,"성장단계","")&amp;"보스단계오프셋",ChapterTable!$S:$T,2,0))/ChapterTable!$S$23)))</f>
        <v>4</v>
      </c>
      <c r="E863" s="1">
        <f ca="1">IF(AND($A863=0,$B863=1),
    VLOOKUP(1,ChapterTable!$1:$1048576,MATCH("최종"&amp;SUBSTITUTE(SUBSTITUTE(E$1,"standard",""),"|Float",""),ChapterTable!$1:$1,0),0)*ChapterTable!$Q$17,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VLOOKUP($A863-ChapterTable!$Q$11,ChapterTable!$1:$1048576,MATCH("최종"&amp;SUBSTITUTE(SUBSTITUTE(E$1,"standard",""),"|Float",""),ChapterTable!$1:$1,0),0)*ChapterTable!$Q$14
    ),
  OFFSET(E863,-$B863+IF($L863,1,0),0)*
    (VLOOKUP(SUBSTITUTE(SUBSTITUTE(E$1,"standard",""),"|Float","")&amp;"인게임누적곱배수",ChapterTable!$S:$T,2,0)^C863
    +VLOOKUP(SUBSTITUTE(SUBSTITUTE(E$1,"standard",""),"|Float","")&amp;"인게임누적합배수",ChapterTable!$S:$T,2,0)*C863)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VLOOKUP(1,ChapterTable!$1:$1048576,MATCH("최종"&amp;SUBSTITUTE(SUBSTITUTE(F$1,"standard",""),"|Float",""),ChapterTable!$1:$1,0),0)*ChapterTable!$Q$17,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VLOOKUP($A863-ChapterTable!$Q$11,ChapterTable!$1:$1048576,MATCH("최종"&amp;SUBSTITUTE(SUBSTITUTE(F$1,"standard",""),"|Float",""),ChapterTable!$1:$1,0),0)*ChapterTable!$Q$14
    ),
  OFFSET(F863,-$B863+IF($L863,1,0),0)*
    (VLOOKUP(SUBSTITUTE(SUBSTITUTE(F$1,"standard",""),"|Float","")&amp;"인게임누적곱배수",ChapterTable!$S:$T,2,0)^D863
    +VLOOKUP(SUBSTITUTE(SUBSTITUTE(F$1,"standard",""),"|Float","")&amp;"인게임누적합배수",ChapterTable!$S:$T,2,0)*D863)
  )
  )
  )
)</f>
        <v>177347.02560424805</v>
      </c>
      <c r="G863" t="s">
        <v>110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9.8000000000000007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IF(OR($L864=TRUE,$A864=0,MOD($A864,ChapterTable!$S$20)&lt;&gt;0),
MAX(0,INT(($B864+ChapterTable!$Q$26+VLOOKUP(SUBSTITUTE(C$1,"성장단계","")&amp;"단계오프셋",ChapterTable!$S:$T,2,0))/ChapterTable!$Q$23)),
MAX(0,INT(($B864+ChapterTable!$S$26+VLOOKUP(SUBSTITUTE(C$1,"성장단계","")&amp;"보스단계오프셋",ChapterTable!$S:$T,2,0))/ChapterTable!$S$23)))</f>
        <v>0</v>
      </c>
      <c r="D864">
        <f>IF(OR($L864=TRUE,$A864=0,MOD($A864,ChapterTable!$S$20)&lt;&gt;0),
MAX(0,INT(($B864+ChapterTable!$Q$26+VLOOKUP(SUBSTITUTE(D$1,"성장단계","")&amp;"단계오프셋",ChapterTable!$S:$T,2,0))/ChapterTable!$Q$23)),
MAX(0,INT(($B864+ChapterTable!$S$26+VLOOKUP(SUBSTITUTE(D$1,"성장단계","")&amp;"보스단계오프셋",ChapterTable!$S:$T,2,0))/ChapterTable!$S$23)))</f>
        <v>0</v>
      </c>
      <c r="E864" s="1">
        <f ca="1">IF(AND($A864=0,$B864=1),
    VLOOKUP(1,ChapterTable!$1:$1048576,MATCH("최종"&amp;SUBSTITUTE(SUBSTITUTE(E$1,"standard",""),"|Float",""),ChapterTable!$1:$1,0),0)*ChapterTable!$Q$17,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VLOOKUP($A864-ChapterTable!$Q$11,ChapterTable!$1:$1048576,MATCH("최종"&amp;SUBSTITUTE(SUBSTITUTE(E$1,"standard",""),"|Float",""),ChapterTable!$1:$1,0),0)*ChapterTable!$Q$14
    ),
  OFFSET(E864,-$B864+IF($L864,1,0),0)*
    (VLOOKUP(SUBSTITUTE(SUBSTITUTE(E$1,"standard",""),"|Float","")&amp;"인게임누적곱배수",ChapterTable!$S:$T,2,0)^C864
    +VLOOKUP(SUBSTITUTE(SUBSTITUTE(E$1,"standard",""),"|Float","")&amp;"인게임누적합배수",ChapterTable!$S:$T,2,0)*C864)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VLOOKUP(1,ChapterTable!$1:$1048576,MATCH("최종"&amp;SUBSTITUTE(SUBSTITUTE(F$1,"standard",""),"|Float",""),ChapterTable!$1:$1,0),0)*ChapterTable!$Q$17,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VLOOKUP($A864-ChapterTable!$Q$11,ChapterTable!$1:$1048576,MATCH("최종"&amp;SUBSTITUTE(SUBSTITUTE(F$1,"standard",""),"|Float",""),ChapterTable!$1:$1,0),0)*ChapterTable!$Q$14
    ),
  OFFSET(F864,-$B864+IF($L864,1,0),0)*
    (VLOOKUP(SUBSTITUTE(SUBSTITUTE(F$1,"standard",""),"|Float","")&amp;"인게임누적곱배수",ChapterTable!$S:$T,2,0)^D864
    +VLOOKUP(SUBSTITUTE(SUBSTITUTE(F$1,"standard",""),"|Float","")&amp;"인게임누적합배수",ChapterTable!$S:$T,2,0)*D864)
  )
  )
  )
)</f>
        <v>147789.18800354004</v>
      </c>
      <c r="G864" t="s">
        <v>110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9.8000000000000007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IF(OR($L865=TRUE,$A865=0,MOD($A865,ChapterTable!$S$20)&lt;&gt;0),
MAX(0,INT(($B865+ChapterTable!$Q$26+VLOOKUP(SUBSTITUTE(C$1,"성장단계","")&amp;"단계오프셋",ChapterTable!$S:$T,2,0))/ChapterTable!$Q$23)),
MAX(0,INT(($B865+ChapterTable!$S$26+VLOOKUP(SUBSTITUTE(C$1,"성장단계","")&amp;"보스단계오프셋",ChapterTable!$S:$T,2,0))/ChapterTable!$S$23)))</f>
        <v>0</v>
      </c>
      <c r="D865">
        <f>IF(OR($L865=TRUE,$A865=0,MOD($A865,ChapterTable!$S$20)&lt;&gt;0),
MAX(0,INT(($B865+ChapterTable!$Q$26+VLOOKUP(SUBSTITUTE(D$1,"성장단계","")&amp;"단계오프셋",ChapterTable!$S:$T,2,0))/ChapterTable!$Q$23)),
MAX(0,INT(($B865+ChapterTable!$S$26+VLOOKUP(SUBSTITUTE(D$1,"성장단계","")&amp;"보스단계오프셋",ChapterTable!$S:$T,2,0))/ChapterTable!$S$23)))</f>
        <v>0</v>
      </c>
      <c r="E865" s="1">
        <f ca="1">IF(AND($A865=0,$B865=1),
    VLOOKUP(1,ChapterTable!$1:$1048576,MATCH("최종"&amp;SUBSTITUTE(SUBSTITUTE(E$1,"standard",""),"|Float",""),ChapterTable!$1:$1,0),0)*ChapterTable!$Q$17,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VLOOKUP($A865-ChapterTable!$Q$11,ChapterTable!$1:$1048576,MATCH("최종"&amp;SUBSTITUTE(SUBSTITUTE(E$1,"standard",""),"|Float",""),ChapterTable!$1:$1,0),0)*ChapterTable!$Q$14
    ),
  OFFSET(E865,-$B865+IF($L865,1,0),0)*
    (VLOOKUP(SUBSTITUTE(SUBSTITUTE(E$1,"standard",""),"|Float","")&amp;"인게임누적곱배수",ChapterTable!$S:$T,2,0)^C865
    +VLOOKUP(SUBSTITUTE(SUBSTITUTE(E$1,"standard",""),"|Float","")&amp;"인게임누적합배수",ChapterTable!$S:$T,2,0)*C865)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VLOOKUP(1,ChapterTable!$1:$1048576,MATCH("최종"&amp;SUBSTITUTE(SUBSTITUTE(F$1,"standard",""),"|Float",""),ChapterTable!$1:$1,0),0)*ChapterTable!$Q$17,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VLOOKUP($A865-ChapterTable!$Q$11,ChapterTable!$1:$1048576,MATCH("최종"&amp;SUBSTITUTE(SUBSTITUTE(F$1,"standard",""),"|Float",""),ChapterTable!$1:$1,0),0)*ChapterTable!$Q$14
    ),
  OFFSET(F865,-$B865+IF($L865,1,0),0)*
    (VLOOKUP(SUBSTITUTE(SUBSTITUTE(F$1,"standard",""),"|Float","")&amp;"인게임누적곱배수",ChapterTable!$S:$T,2,0)^D865
    +VLOOKUP(SUBSTITUTE(SUBSTITUTE(F$1,"standard",""),"|Float","")&amp;"인게임누적합배수",ChapterTable!$S:$T,2,0)*D865)
  )
  )
  )
)</f>
        <v>147789.18800354004</v>
      </c>
      <c r="G865" t="s">
        <v>110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9.8000000000000007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IF(OR($L866=TRUE,$A866=0,MOD($A866,ChapterTable!$S$20)&lt;&gt;0),
MAX(0,INT(($B866+ChapterTable!$Q$26+VLOOKUP(SUBSTITUTE(C$1,"성장단계","")&amp;"단계오프셋",ChapterTable!$S:$T,2,0))/ChapterTable!$Q$23)),
MAX(0,INT(($B866+ChapterTable!$S$26+VLOOKUP(SUBSTITUTE(C$1,"성장단계","")&amp;"보스단계오프셋",ChapterTable!$S:$T,2,0))/ChapterTable!$S$23)))</f>
        <v>0</v>
      </c>
      <c r="D866">
        <f>IF(OR($L866=TRUE,$A866=0,MOD($A866,ChapterTable!$S$20)&lt;&gt;0),
MAX(0,INT(($B866+ChapterTable!$Q$26+VLOOKUP(SUBSTITUTE(D$1,"성장단계","")&amp;"단계오프셋",ChapterTable!$S:$T,2,0))/ChapterTable!$Q$23)),
MAX(0,INT(($B866+ChapterTable!$S$26+VLOOKUP(SUBSTITUTE(D$1,"성장단계","")&amp;"보스단계오프셋",ChapterTable!$S:$T,2,0))/ChapterTable!$S$23)))</f>
        <v>0</v>
      </c>
      <c r="E866" s="1">
        <f ca="1">IF(AND($A866=0,$B866=1),
    VLOOKUP(1,ChapterTable!$1:$1048576,MATCH("최종"&amp;SUBSTITUTE(SUBSTITUTE(E$1,"standard",""),"|Float",""),ChapterTable!$1:$1,0),0)*ChapterTable!$Q$17,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VLOOKUP($A866-ChapterTable!$Q$11,ChapterTable!$1:$1048576,MATCH("최종"&amp;SUBSTITUTE(SUBSTITUTE(E$1,"standard",""),"|Float",""),ChapterTable!$1:$1,0),0)*ChapterTable!$Q$14
    ),
  OFFSET(E866,-$B866+IF($L866,1,0),0)*
    (VLOOKUP(SUBSTITUTE(SUBSTITUTE(E$1,"standard",""),"|Float","")&amp;"인게임누적곱배수",ChapterTable!$S:$T,2,0)^C866
    +VLOOKUP(SUBSTITUTE(SUBSTITUTE(E$1,"standard",""),"|Float","")&amp;"인게임누적합배수",ChapterTable!$S:$T,2,0)*C866)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VLOOKUP(1,ChapterTable!$1:$1048576,MATCH("최종"&amp;SUBSTITUTE(SUBSTITUTE(F$1,"standard",""),"|Float",""),ChapterTable!$1:$1,0),0)*ChapterTable!$Q$17,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VLOOKUP($A866-ChapterTable!$Q$11,ChapterTable!$1:$1048576,MATCH("최종"&amp;SUBSTITUTE(SUBSTITUTE(F$1,"standard",""),"|Float",""),ChapterTable!$1:$1,0),0)*ChapterTable!$Q$14
    ),
  OFFSET(F866,-$B866+IF($L866,1,0),0)*
    (VLOOKUP(SUBSTITUTE(SUBSTITUTE(F$1,"standard",""),"|Float","")&amp;"인게임누적곱배수",ChapterTable!$S:$T,2,0)^D866
    +VLOOKUP(SUBSTITUTE(SUBSTITUTE(F$1,"standard",""),"|Float","")&amp;"인게임누적합배수",ChapterTable!$S:$T,2,0)*D866)
  )
  )
  )
)</f>
        <v>147789.18800354004</v>
      </c>
      <c r="G866" t="s">
        <v>110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9.8000000000000007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IF(OR($L867=TRUE,$A867=0,MOD($A867,ChapterTable!$S$20)&lt;&gt;0),
MAX(0,INT(($B867+ChapterTable!$Q$26+VLOOKUP(SUBSTITUTE(C$1,"성장단계","")&amp;"단계오프셋",ChapterTable!$S:$T,2,0))/ChapterTable!$Q$23)),
MAX(0,INT(($B867+ChapterTable!$S$26+VLOOKUP(SUBSTITUTE(C$1,"성장단계","")&amp;"보스단계오프셋",ChapterTable!$S:$T,2,0))/ChapterTable!$S$23)))</f>
        <v>0</v>
      </c>
      <c r="D867">
        <f>IF(OR($L867=TRUE,$A867=0,MOD($A867,ChapterTable!$S$20)&lt;&gt;0),
MAX(0,INT(($B867+ChapterTable!$Q$26+VLOOKUP(SUBSTITUTE(D$1,"성장단계","")&amp;"단계오프셋",ChapterTable!$S:$T,2,0))/ChapterTable!$Q$23)),
MAX(0,INT(($B867+ChapterTable!$S$26+VLOOKUP(SUBSTITUTE(D$1,"성장단계","")&amp;"보스단계오프셋",ChapterTable!$S:$T,2,0))/ChapterTable!$S$23)))</f>
        <v>0</v>
      </c>
      <c r="E867" s="1">
        <f ca="1">IF(AND($A867=0,$B867=1),
    VLOOKUP(1,ChapterTable!$1:$1048576,MATCH("최종"&amp;SUBSTITUTE(SUBSTITUTE(E$1,"standard",""),"|Float",""),ChapterTable!$1:$1,0),0)*ChapterTable!$Q$17,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VLOOKUP($A867-ChapterTable!$Q$11,ChapterTable!$1:$1048576,MATCH("최종"&amp;SUBSTITUTE(SUBSTITUTE(E$1,"standard",""),"|Float",""),ChapterTable!$1:$1,0),0)*ChapterTable!$Q$14
    ),
  OFFSET(E867,-$B867+IF($L867,1,0),0)*
    (VLOOKUP(SUBSTITUTE(SUBSTITUTE(E$1,"standard",""),"|Float","")&amp;"인게임누적곱배수",ChapterTable!$S:$T,2,0)^C867
    +VLOOKUP(SUBSTITUTE(SUBSTITUTE(E$1,"standard",""),"|Float","")&amp;"인게임누적합배수",ChapterTable!$S:$T,2,0)*C867)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VLOOKUP(1,ChapterTable!$1:$1048576,MATCH("최종"&amp;SUBSTITUTE(SUBSTITUTE(F$1,"standard",""),"|Float",""),ChapterTable!$1:$1,0),0)*ChapterTable!$Q$17,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VLOOKUP($A867-ChapterTable!$Q$11,ChapterTable!$1:$1048576,MATCH("최종"&amp;SUBSTITUTE(SUBSTITUTE(F$1,"standard",""),"|Float",""),ChapterTable!$1:$1,0),0)*ChapterTable!$Q$14
    ),
  OFFSET(F867,-$B867+IF($L867,1,0),0)*
    (VLOOKUP(SUBSTITUTE(SUBSTITUTE(F$1,"standard",""),"|Float","")&amp;"인게임누적곱배수",ChapterTable!$S:$T,2,0)^D867
    +VLOOKUP(SUBSTITUTE(SUBSTITUTE(F$1,"standard",""),"|Float","")&amp;"인게임누적합배수",ChapterTable!$S:$T,2,0)*D867)
  )
  )
  )
)</f>
        <v>147789.18800354004</v>
      </c>
      <c r="G867" t="s">
        <v>110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9.8000000000000007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IF(OR($L868=TRUE,$A868=0,MOD($A868,ChapterTable!$S$20)&lt;&gt;0),
MAX(0,INT(($B868+ChapterTable!$Q$26+VLOOKUP(SUBSTITUTE(C$1,"성장단계","")&amp;"단계오프셋",ChapterTable!$S:$T,2,0))/ChapterTable!$Q$23)),
MAX(0,INT(($B868+ChapterTable!$S$26+VLOOKUP(SUBSTITUTE(C$1,"성장단계","")&amp;"보스단계오프셋",ChapterTable!$S:$T,2,0))/ChapterTable!$S$23)))</f>
        <v>0</v>
      </c>
      <c r="D868">
        <f>IF(OR($L868=TRUE,$A868=0,MOD($A868,ChapterTable!$S$20)&lt;&gt;0),
MAX(0,INT(($B868+ChapterTable!$Q$26+VLOOKUP(SUBSTITUTE(D$1,"성장단계","")&amp;"단계오프셋",ChapterTable!$S:$T,2,0))/ChapterTable!$Q$23)),
MAX(0,INT(($B868+ChapterTable!$S$26+VLOOKUP(SUBSTITUTE(D$1,"성장단계","")&amp;"보스단계오프셋",ChapterTable!$S:$T,2,0))/ChapterTable!$S$23)))</f>
        <v>0</v>
      </c>
      <c r="E868" s="1">
        <f ca="1">IF(AND($A868=0,$B868=1),
    VLOOKUP(1,ChapterTable!$1:$1048576,MATCH("최종"&amp;SUBSTITUTE(SUBSTITUTE(E$1,"standard",""),"|Float",""),ChapterTable!$1:$1,0),0)*ChapterTable!$Q$17,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VLOOKUP($A868-ChapterTable!$Q$11,ChapterTable!$1:$1048576,MATCH("최종"&amp;SUBSTITUTE(SUBSTITUTE(E$1,"standard",""),"|Float",""),ChapterTable!$1:$1,0),0)*ChapterTable!$Q$14
    ),
  OFFSET(E868,-$B868+IF($L868,1,0),0)*
    (VLOOKUP(SUBSTITUTE(SUBSTITUTE(E$1,"standard",""),"|Float","")&amp;"인게임누적곱배수",ChapterTable!$S:$T,2,0)^C868
    +VLOOKUP(SUBSTITUTE(SUBSTITUTE(E$1,"standard",""),"|Float","")&amp;"인게임누적합배수",ChapterTable!$S:$T,2,0)*C868)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VLOOKUP(1,ChapterTable!$1:$1048576,MATCH("최종"&amp;SUBSTITUTE(SUBSTITUTE(F$1,"standard",""),"|Float",""),ChapterTable!$1:$1,0),0)*ChapterTable!$Q$17,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VLOOKUP($A868-ChapterTable!$Q$11,ChapterTable!$1:$1048576,MATCH("최종"&amp;SUBSTITUTE(SUBSTITUTE(F$1,"standard",""),"|Float",""),ChapterTable!$1:$1,0),0)*ChapterTable!$Q$14
    ),
  OFFSET(F868,-$B868+IF($L868,1,0),0)*
    (VLOOKUP(SUBSTITUTE(SUBSTITUTE(F$1,"standard",""),"|Float","")&amp;"인게임누적곱배수",ChapterTable!$S:$T,2,0)^D868
    +VLOOKUP(SUBSTITUTE(SUBSTITUTE(F$1,"standard",""),"|Float","")&amp;"인게임누적합배수",ChapterTable!$S:$T,2,0)*D868)
  )
  )
  )
)</f>
        <v>147789.18800354004</v>
      </c>
      <c r="G868" t="s">
        <v>110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9.8000000000000007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IF(OR($L869=TRUE,$A869=0,MOD($A869,ChapterTable!$S$20)&lt;&gt;0),
MAX(0,INT(($B869+ChapterTable!$Q$26+VLOOKUP(SUBSTITUTE(C$1,"성장단계","")&amp;"단계오프셋",ChapterTable!$S:$T,2,0))/ChapterTable!$Q$23)),
MAX(0,INT(($B869+ChapterTable!$S$26+VLOOKUP(SUBSTITUTE(C$1,"성장단계","")&amp;"보스단계오프셋",ChapterTable!$S:$T,2,0))/ChapterTable!$S$23)))</f>
        <v>0</v>
      </c>
      <c r="D869">
        <f>IF(OR($L869=TRUE,$A869=0,MOD($A869,ChapterTable!$S$20)&lt;&gt;0),
MAX(0,INT(($B869+ChapterTable!$Q$26+VLOOKUP(SUBSTITUTE(D$1,"성장단계","")&amp;"단계오프셋",ChapterTable!$S:$T,2,0))/ChapterTable!$Q$23)),
MAX(0,INT(($B869+ChapterTable!$S$26+VLOOKUP(SUBSTITUTE(D$1,"성장단계","")&amp;"보스단계오프셋",ChapterTable!$S:$T,2,0))/ChapterTable!$S$23)))</f>
        <v>0</v>
      </c>
      <c r="E869" s="1">
        <f ca="1">IF(AND($A869=0,$B869=1),
    VLOOKUP(1,ChapterTable!$1:$1048576,MATCH("최종"&amp;SUBSTITUTE(SUBSTITUTE(E$1,"standard",""),"|Float",""),ChapterTable!$1:$1,0),0)*ChapterTable!$Q$17,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VLOOKUP($A869-ChapterTable!$Q$11,ChapterTable!$1:$1048576,MATCH("최종"&amp;SUBSTITUTE(SUBSTITUTE(E$1,"standard",""),"|Float",""),ChapterTable!$1:$1,0),0)*ChapterTable!$Q$14
    ),
  OFFSET(E869,-$B869+IF($L869,1,0),0)*
    (VLOOKUP(SUBSTITUTE(SUBSTITUTE(E$1,"standard",""),"|Float","")&amp;"인게임누적곱배수",ChapterTable!$S:$T,2,0)^C869
    +VLOOKUP(SUBSTITUTE(SUBSTITUTE(E$1,"standard",""),"|Float","")&amp;"인게임누적합배수",ChapterTable!$S:$T,2,0)*C869)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VLOOKUP(1,ChapterTable!$1:$1048576,MATCH("최종"&amp;SUBSTITUTE(SUBSTITUTE(F$1,"standard",""),"|Float",""),ChapterTable!$1:$1,0),0)*ChapterTable!$Q$17,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VLOOKUP($A869-ChapterTable!$Q$11,ChapterTable!$1:$1048576,MATCH("최종"&amp;SUBSTITUTE(SUBSTITUTE(F$1,"standard",""),"|Float",""),ChapterTable!$1:$1,0),0)*ChapterTable!$Q$14
    ),
  OFFSET(F869,-$B869+IF($L869,1,0),0)*
    (VLOOKUP(SUBSTITUTE(SUBSTITUTE(F$1,"standard",""),"|Float","")&amp;"인게임누적곱배수",ChapterTable!$S:$T,2,0)^D869
    +VLOOKUP(SUBSTITUTE(SUBSTITUTE(F$1,"standard",""),"|Float","")&amp;"인게임누적합배수",ChapterTable!$S:$T,2,0)*D869)
  )
  )
  )
)</f>
        <v>147789.18800354004</v>
      </c>
      <c r="G869" t="s">
        <v>110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9.8000000000000007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IF(OR($L870=TRUE,$A870=0,MOD($A870,ChapterTable!$S$20)&lt;&gt;0),
MAX(0,INT(($B870+ChapterTable!$Q$26+VLOOKUP(SUBSTITUTE(C$1,"성장단계","")&amp;"단계오프셋",ChapterTable!$S:$T,2,0))/ChapterTable!$Q$23)),
MAX(0,INT(($B870+ChapterTable!$S$26+VLOOKUP(SUBSTITUTE(C$1,"성장단계","")&amp;"보스단계오프셋",ChapterTable!$S:$T,2,0))/ChapterTable!$S$23)))</f>
        <v>1</v>
      </c>
      <c r="D870">
        <f>IF(OR($L870=TRUE,$A870=0,MOD($A870,ChapterTable!$S$20)&lt;&gt;0),
MAX(0,INT(($B870+ChapterTable!$Q$26+VLOOKUP(SUBSTITUTE(D$1,"성장단계","")&amp;"단계오프셋",ChapterTable!$S:$T,2,0))/ChapterTable!$Q$23)),
MAX(0,INT(($B870+ChapterTable!$S$26+VLOOKUP(SUBSTITUTE(D$1,"성장단계","")&amp;"보스단계오프셋",ChapterTable!$S:$T,2,0))/ChapterTable!$S$23)))</f>
        <v>0</v>
      </c>
      <c r="E870" s="1">
        <f ca="1">IF(AND($A870=0,$B870=1),
    VLOOKUP(1,ChapterTable!$1:$1048576,MATCH("최종"&amp;SUBSTITUTE(SUBSTITUTE(E$1,"standard",""),"|Float",""),ChapterTable!$1:$1,0),0)*ChapterTable!$Q$17,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VLOOKUP($A870-ChapterTable!$Q$11,ChapterTable!$1:$1048576,MATCH("최종"&amp;SUBSTITUTE(SUBSTITUTE(E$1,"standard",""),"|Float",""),ChapterTable!$1:$1,0),0)*ChapterTable!$Q$14
    ),
  OFFSET(E870,-$B870+IF($L870,1,0),0)*
    (VLOOKUP(SUBSTITUTE(SUBSTITUTE(E$1,"standard",""),"|Float","")&amp;"인게임누적곱배수",ChapterTable!$S:$T,2,0)^C870
    +VLOOKUP(SUBSTITUTE(SUBSTITUTE(E$1,"standard",""),"|Float","")&amp;"인게임누적합배수",ChapterTable!$S:$T,2,0)*C870)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VLOOKUP(1,ChapterTable!$1:$1048576,MATCH("최종"&amp;SUBSTITUTE(SUBSTITUTE(F$1,"standard",""),"|Float",""),ChapterTable!$1:$1,0),0)*ChapterTable!$Q$17,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VLOOKUP($A870-ChapterTable!$Q$11,ChapterTable!$1:$1048576,MATCH("최종"&amp;SUBSTITUTE(SUBSTITUTE(F$1,"standard",""),"|Float",""),ChapterTable!$1:$1,0),0)*ChapterTable!$Q$14
    ),
  OFFSET(F870,-$B870+IF($L870,1,0),0)*
    (VLOOKUP(SUBSTITUTE(SUBSTITUTE(F$1,"standard",""),"|Float","")&amp;"인게임누적곱배수",ChapterTable!$S:$T,2,0)^D870
    +VLOOKUP(SUBSTITUTE(SUBSTITUTE(F$1,"standard",""),"|Float","")&amp;"인게임누적합배수",ChapterTable!$S:$T,2,0)*D870)
  )
  )
  )
)</f>
        <v>147789.18800354004</v>
      </c>
      <c r="G870" t="s">
        <v>110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9.8000000000000007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IF(OR($L871=TRUE,$A871=0,MOD($A871,ChapterTable!$S$20)&lt;&gt;0),
MAX(0,INT(($B871+ChapterTable!$Q$26+VLOOKUP(SUBSTITUTE(C$1,"성장단계","")&amp;"단계오프셋",ChapterTable!$S:$T,2,0))/ChapterTable!$Q$23)),
MAX(0,INT(($B871+ChapterTable!$S$26+VLOOKUP(SUBSTITUTE(C$1,"성장단계","")&amp;"보스단계오프셋",ChapterTable!$S:$T,2,0))/ChapterTable!$S$23)))</f>
        <v>1</v>
      </c>
      <c r="D871">
        <f>IF(OR($L871=TRUE,$A871=0,MOD($A871,ChapterTable!$S$20)&lt;&gt;0),
MAX(0,INT(($B871+ChapterTable!$Q$26+VLOOKUP(SUBSTITUTE(D$1,"성장단계","")&amp;"단계오프셋",ChapterTable!$S:$T,2,0))/ChapterTable!$Q$23)),
MAX(0,INT(($B871+ChapterTable!$S$26+VLOOKUP(SUBSTITUTE(D$1,"성장단계","")&amp;"보스단계오프셋",ChapterTable!$S:$T,2,0))/ChapterTable!$S$23)))</f>
        <v>0</v>
      </c>
      <c r="E871" s="1">
        <f ca="1">IF(AND($A871=0,$B871=1),
    VLOOKUP(1,ChapterTable!$1:$1048576,MATCH("최종"&amp;SUBSTITUTE(SUBSTITUTE(E$1,"standard",""),"|Float",""),ChapterTable!$1:$1,0),0)*ChapterTable!$Q$17,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VLOOKUP($A871-ChapterTable!$Q$11,ChapterTable!$1:$1048576,MATCH("최종"&amp;SUBSTITUTE(SUBSTITUTE(E$1,"standard",""),"|Float",""),ChapterTable!$1:$1,0),0)*ChapterTable!$Q$14
    ),
  OFFSET(E871,-$B871+IF($L871,1,0),0)*
    (VLOOKUP(SUBSTITUTE(SUBSTITUTE(E$1,"standard",""),"|Float","")&amp;"인게임누적곱배수",ChapterTable!$S:$T,2,0)^C871
    +VLOOKUP(SUBSTITUTE(SUBSTITUTE(E$1,"standard",""),"|Float","")&amp;"인게임누적합배수",ChapterTable!$S:$T,2,0)*C871)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VLOOKUP(1,ChapterTable!$1:$1048576,MATCH("최종"&amp;SUBSTITUTE(SUBSTITUTE(F$1,"standard",""),"|Float",""),ChapterTable!$1:$1,0),0)*ChapterTable!$Q$17,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VLOOKUP($A871-ChapterTable!$Q$11,ChapterTable!$1:$1048576,MATCH("최종"&amp;SUBSTITUTE(SUBSTITUTE(F$1,"standard",""),"|Float",""),ChapterTable!$1:$1,0),0)*ChapterTable!$Q$14
    ),
  OFFSET(F871,-$B871+IF($L871,1,0),0)*
    (VLOOKUP(SUBSTITUTE(SUBSTITUTE(F$1,"standard",""),"|Float","")&amp;"인게임누적곱배수",ChapterTable!$S:$T,2,0)^D871
    +VLOOKUP(SUBSTITUTE(SUBSTITUTE(F$1,"standard",""),"|Float","")&amp;"인게임누적합배수",ChapterTable!$S:$T,2,0)*D871)
  )
  )
  )
)</f>
        <v>147789.18800354004</v>
      </c>
      <c r="G871" t="s">
        <v>110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9.8000000000000007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IF(OR($L872=TRUE,$A872=0,MOD($A872,ChapterTable!$S$20)&lt;&gt;0),
MAX(0,INT(($B872+ChapterTable!$Q$26+VLOOKUP(SUBSTITUTE(C$1,"성장단계","")&amp;"단계오프셋",ChapterTable!$S:$T,2,0))/ChapterTable!$Q$23)),
MAX(0,INT(($B872+ChapterTable!$S$26+VLOOKUP(SUBSTITUTE(C$1,"성장단계","")&amp;"보스단계오프셋",ChapterTable!$S:$T,2,0))/ChapterTable!$S$23)))</f>
        <v>1</v>
      </c>
      <c r="D872">
        <f>IF(OR($L872=TRUE,$A872=0,MOD($A872,ChapterTable!$S$20)&lt;&gt;0),
MAX(0,INT(($B872+ChapterTable!$Q$26+VLOOKUP(SUBSTITUTE(D$1,"성장단계","")&amp;"단계오프셋",ChapterTable!$S:$T,2,0))/ChapterTable!$Q$23)),
MAX(0,INT(($B872+ChapterTable!$S$26+VLOOKUP(SUBSTITUTE(D$1,"성장단계","")&amp;"보스단계오프셋",ChapterTable!$S:$T,2,0))/ChapterTable!$S$23)))</f>
        <v>0</v>
      </c>
      <c r="E872" s="1">
        <f ca="1">IF(AND($A872=0,$B872=1),
    VLOOKUP(1,ChapterTable!$1:$1048576,MATCH("최종"&amp;SUBSTITUTE(SUBSTITUTE(E$1,"standard",""),"|Float",""),ChapterTable!$1:$1,0),0)*ChapterTable!$Q$17,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VLOOKUP($A872-ChapterTable!$Q$11,ChapterTable!$1:$1048576,MATCH("최종"&amp;SUBSTITUTE(SUBSTITUTE(E$1,"standard",""),"|Float",""),ChapterTable!$1:$1,0),0)*ChapterTable!$Q$14
    ),
  OFFSET(E872,-$B872+IF($L872,1,0),0)*
    (VLOOKUP(SUBSTITUTE(SUBSTITUTE(E$1,"standard",""),"|Float","")&amp;"인게임누적곱배수",ChapterTable!$S:$T,2,0)^C872
    +VLOOKUP(SUBSTITUTE(SUBSTITUTE(E$1,"standard",""),"|Float","")&amp;"인게임누적합배수",ChapterTable!$S:$T,2,0)*C872)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VLOOKUP(1,ChapterTable!$1:$1048576,MATCH("최종"&amp;SUBSTITUTE(SUBSTITUTE(F$1,"standard",""),"|Float",""),ChapterTable!$1:$1,0),0)*ChapterTable!$Q$17,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VLOOKUP($A872-ChapterTable!$Q$11,ChapterTable!$1:$1048576,MATCH("최종"&amp;SUBSTITUTE(SUBSTITUTE(F$1,"standard",""),"|Float",""),ChapterTable!$1:$1,0),0)*ChapterTable!$Q$14
    ),
  OFFSET(F872,-$B872+IF($L872,1,0),0)*
    (VLOOKUP(SUBSTITUTE(SUBSTITUTE(F$1,"standard",""),"|Float","")&amp;"인게임누적곱배수",ChapterTable!$S:$T,2,0)^D872
    +VLOOKUP(SUBSTITUTE(SUBSTITUTE(F$1,"standard",""),"|Float","")&amp;"인게임누적합배수",ChapterTable!$S:$T,2,0)*D872)
  )
  )
  )
)</f>
        <v>147789.18800354004</v>
      </c>
      <c r="G872" t="s">
        <v>110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9.8000000000000007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IF(OR($L873=TRUE,$A873=0,MOD($A873,ChapterTable!$S$20)&lt;&gt;0),
MAX(0,INT(($B873+ChapterTable!$Q$26+VLOOKUP(SUBSTITUTE(C$1,"성장단계","")&amp;"단계오프셋",ChapterTable!$S:$T,2,0))/ChapterTable!$Q$23)),
MAX(0,INT(($B873+ChapterTable!$S$26+VLOOKUP(SUBSTITUTE(C$1,"성장단계","")&amp;"보스단계오프셋",ChapterTable!$S:$T,2,0))/ChapterTable!$S$23)))</f>
        <v>1</v>
      </c>
      <c r="D873">
        <f>IF(OR($L873=TRUE,$A873=0,MOD($A873,ChapterTable!$S$20)&lt;&gt;0),
MAX(0,INT(($B873+ChapterTable!$Q$26+VLOOKUP(SUBSTITUTE(D$1,"성장단계","")&amp;"단계오프셋",ChapterTable!$S:$T,2,0))/ChapterTable!$Q$23)),
MAX(0,INT(($B873+ChapterTable!$S$26+VLOOKUP(SUBSTITUTE(D$1,"성장단계","")&amp;"보스단계오프셋",ChapterTable!$S:$T,2,0))/ChapterTable!$S$23)))</f>
        <v>0</v>
      </c>
      <c r="E873" s="1">
        <f ca="1">IF(AND($A873=0,$B873=1),
    VLOOKUP(1,ChapterTable!$1:$1048576,MATCH("최종"&amp;SUBSTITUTE(SUBSTITUTE(E$1,"standard",""),"|Float",""),ChapterTable!$1:$1,0),0)*ChapterTable!$Q$17,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VLOOKUP($A873-ChapterTable!$Q$11,ChapterTable!$1:$1048576,MATCH("최종"&amp;SUBSTITUTE(SUBSTITUTE(E$1,"standard",""),"|Float",""),ChapterTable!$1:$1,0),0)*ChapterTable!$Q$14
    ),
  OFFSET(E873,-$B873+IF($L873,1,0),0)*
    (VLOOKUP(SUBSTITUTE(SUBSTITUTE(E$1,"standard",""),"|Float","")&amp;"인게임누적곱배수",ChapterTable!$S:$T,2,0)^C873
    +VLOOKUP(SUBSTITUTE(SUBSTITUTE(E$1,"standard",""),"|Float","")&amp;"인게임누적합배수",ChapterTable!$S:$T,2,0)*C873)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VLOOKUP(1,ChapterTable!$1:$1048576,MATCH("최종"&amp;SUBSTITUTE(SUBSTITUTE(F$1,"standard",""),"|Float",""),ChapterTable!$1:$1,0),0)*ChapterTable!$Q$17,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VLOOKUP($A873-ChapterTable!$Q$11,ChapterTable!$1:$1048576,MATCH("최종"&amp;SUBSTITUTE(SUBSTITUTE(F$1,"standard",""),"|Float",""),ChapterTable!$1:$1,0),0)*ChapterTable!$Q$14
    ),
  OFFSET(F873,-$B873+IF($L873,1,0),0)*
    (VLOOKUP(SUBSTITUTE(SUBSTITUTE(F$1,"standard",""),"|Float","")&amp;"인게임누적곱배수",ChapterTable!$S:$T,2,0)^D873
    +VLOOKUP(SUBSTITUTE(SUBSTITUTE(F$1,"standard",""),"|Float","")&amp;"인게임누적합배수",ChapterTable!$S:$T,2,0)*D873)
  )
  )
  )
)</f>
        <v>147789.18800354004</v>
      </c>
      <c r="G873" t="s">
        <v>110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9.8000000000000007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IF(OR($L874=TRUE,$A874=0,MOD($A874,ChapterTable!$S$20)&lt;&gt;0),
MAX(0,INT(($B874+ChapterTable!$Q$26+VLOOKUP(SUBSTITUTE(C$1,"성장단계","")&amp;"단계오프셋",ChapterTable!$S:$T,2,0))/ChapterTable!$Q$23)),
MAX(0,INT(($B874+ChapterTable!$S$26+VLOOKUP(SUBSTITUTE(C$1,"성장단계","")&amp;"보스단계오프셋",ChapterTable!$S:$T,2,0))/ChapterTable!$S$23)))</f>
        <v>1</v>
      </c>
      <c r="D874">
        <f>IF(OR($L874=TRUE,$A874=0,MOD($A874,ChapterTable!$S$20)&lt;&gt;0),
MAX(0,INT(($B874+ChapterTable!$Q$26+VLOOKUP(SUBSTITUTE(D$1,"성장단계","")&amp;"단계오프셋",ChapterTable!$S:$T,2,0))/ChapterTable!$Q$23)),
MAX(0,INT(($B874+ChapterTable!$S$26+VLOOKUP(SUBSTITUTE(D$1,"성장단계","")&amp;"보스단계오프셋",ChapterTable!$S:$T,2,0))/ChapterTable!$S$23)))</f>
        <v>0</v>
      </c>
      <c r="E874" s="1">
        <f ca="1">IF(AND($A874=0,$B874=1),
    VLOOKUP(1,ChapterTable!$1:$1048576,MATCH("최종"&amp;SUBSTITUTE(SUBSTITUTE(E$1,"standard",""),"|Float",""),ChapterTable!$1:$1,0),0)*ChapterTable!$Q$17,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VLOOKUP($A874-ChapterTable!$Q$11,ChapterTable!$1:$1048576,MATCH("최종"&amp;SUBSTITUTE(SUBSTITUTE(E$1,"standard",""),"|Float",""),ChapterTable!$1:$1,0),0)*ChapterTable!$Q$14
    ),
  OFFSET(E874,-$B874+IF($L874,1,0),0)*
    (VLOOKUP(SUBSTITUTE(SUBSTITUTE(E$1,"standard",""),"|Float","")&amp;"인게임누적곱배수",ChapterTable!$S:$T,2,0)^C874
    +VLOOKUP(SUBSTITUTE(SUBSTITUTE(E$1,"standard",""),"|Float","")&amp;"인게임누적합배수",ChapterTable!$S:$T,2,0)*C874)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VLOOKUP(1,ChapterTable!$1:$1048576,MATCH("최종"&amp;SUBSTITUTE(SUBSTITUTE(F$1,"standard",""),"|Float",""),ChapterTable!$1:$1,0),0)*ChapterTable!$Q$17,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VLOOKUP($A874-ChapterTable!$Q$11,ChapterTable!$1:$1048576,MATCH("최종"&amp;SUBSTITUTE(SUBSTITUTE(F$1,"standard",""),"|Float",""),ChapterTable!$1:$1,0),0)*ChapterTable!$Q$14
    ),
  OFFSET(F874,-$B874+IF($L874,1,0),0)*
    (VLOOKUP(SUBSTITUTE(SUBSTITUTE(F$1,"standard",""),"|Float","")&amp;"인게임누적곱배수",ChapterTable!$S:$T,2,0)^D874
    +VLOOKUP(SUBSTITUTE(SUBSTITUTE(F$1,"standard",""),"|Float","")&amp;"인게임누적합배수",ChapterTable!$S:$T,2,0)*D874)
  )
  )
  )
)</f>
        <v>147789.18800354004</v>
      </c>
      <c r="G874" t="s">
        <v>110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9.8000000000000007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IF(OR($L875=TRUE,$A875=0,MOD($A875,ChapterTable!$S$20)&lt;&gt;0),
MAX(0,INT(($B875+ChapterTable!$Q$26+VLOOKUP(SUBSTITUTE(C$1,"성장단계","")&amp;"단계오프셋",ChapterTable!$S:$T,2,0))/ChapterTable!$Q$23)),
MAX(0,INT(($B875+ChapterTable!$S$26+VLOOKUP(SUBSTITUTE(C$1,"성장단계","")&amp;"보스단계오프셋",ChapterTable!$S:$T,2,0))/ChapterTable!$S$23)))</f>
        <v>1</v>
      </c>
      <c r="D875">
        <f>IF(OR($L875=TRUE,$A875=0,MOD($A875,ChapterTable!$S$20)&lt;&gt;0),
MAX(0,INT(($B875+ChapterTable!$Q$26+VLOOKUP(SUBSTITUTE(D$1,"성장단계","")&amp;"단계오프셋",ChapterTable!$S:$T,2,0))/ChapterTable!$Q$23)),
MAX(0,INT(($B875+ChapterTable!$S$26+VLOOKUP(SUBSTITUTE(D$1,"성장단계","")&amp;"보스단계오프셋",ChapterTable!$S:$T,2,0))/ChapterTable!$S$23)))</f>
        <v>1</v>
      </c>
      <c r="E875" s="1">
        <f ca="1">IF(AND($A875=0,$B875=1),
    VLOOKUP(1,ChapterTable!$1:$1048576,MATCH("최종"&amp;SUBSTITUTE(SUBSTITUTE(E$1,"standard",""),"|Float",""),ChapterTable!$1:$1,0),0)*ChapterTable!$Q$17,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VLOOKUP($A875-ChapterTable!$Q$11,ChapterTable!$1:$1048576,MATCH("최종"&amp;SUBSTITUTE(SUBSTITUTE(E$1,"standard",""),"|Float",""),ChapterTable!$1:$1,0),0)*ChapterTable!$Q$14
    ),
  OFFSET(E875,-$B875+IF($L875,1,0),0)*
    (VLOOKUP(SUBSTITUTE(SUBSTITUTE(E$1,"standard",""),"|Float","")&amp;"인게임누적곱배수",ChapterTable!$S:$T,2,0)^C875
    +VLOOKUP(SUBSTITUTE(SUBSTITUTE(E$1,"standard",""),"|Float","")&amp;"인게임누적합배수",ChapterTable!$S:$T,2,0)*C875)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VLOOKUP(1,ChapterTable!$1:$1048576,MATCH("최종"&amp;SUBSTITUTE(SUBSTITUTE(F$1,"standard",""),"|Float",""),ChapterTable!$1:$1,0),0)*ChapterTable!$Q$17,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VLOOKUP($A875-ChapterTable!$Q$11,ChapterTable!$1:$1048576,MATCH("최종"&amp;SUBSTITUTE(SUBSTITUTE(F$1,"standard",""),"|Float",""),ChapterTable!$1:$1,0),0)*ChapterTable!$Q$14
    ),
  OFFSET(F875,-$B875+IF($L875,1,0),0)*
    (VLOOKUP(SUBSTITUTE(SUBSTITUTE(F$1,"standard",""),"|Float","")&amp;"인게임누적곱배수",ChapterTable!$S:$T,2,0)^D875
    +VLOOKUP(SUBSTITUTE(SUBSTITUTE(F$1,"standard",""),"|Float","")&amp;"인게임누적합배수",ChapterTable!$S:$T,2,0)*D875)
  )
  )
  )
)</f>
        <v>177347.02560424805</v>
      </c>
      <c r="G875" t="s">
        <v>110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9.8000000000000007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IF(OR($L876=TRUE,$A876=0,MOD($A876,ChapterTable!$S$20)&lt;&gt;0),
MAX(0,INT(($B876+ChapterTable!$Q$26+VLOOKUP(SUBSTITUTE(C$1,"성장단계","")&amp;"단계오프셋",ChapterTable!$S:$T,2,0))/ChapterTable!$Q$23)),
MAX(0,INT(($B876+ChapterTable!$S$26+VLOOKUP(SUBSTITUTE(C$1,"성장단계","")&amp;"보스단계오프셋",ChapterTable!$S:$T,2,0))/ChapterTable!$S$23)))</f>
        <v>1</v>
      </c>
      <c r="D876">
        <f>IF(OR($L876=TRUE,$A876=0,MOD($A876,ChapterTable!$S$20)&lt;&gt;0),
MAX(0,INT(($B876+ChapterTable!$Q$26+VLOOKUP(SUBSTITUTE(D$1,"성장단계","")&amp;"단계오프셋",ChapterTable!$S:$T,2,0))/ChapterTable!$Q$23)),
MAX(0,INT(($B876+ChapterTable!$S$26+VLOOKUP(SUBSTITUTE(D$1,"성장단계","")&amp;"보스단계오프셋",ChapterTable!$S:$T,2,0))/ChapterTable!$S$23)))</f>
        <v>1</v>
      </c>
      <c r="E876" s="1">
        <f ca="1">IF(AND($A876=0,$B876=1),
    VLOOKUP(1,ChapterTable!$1:$1048576,MATCH("최종"&amp;SUBSTITUTE(SUBSTITUTE(E$1,"standard",""),"|Float",""),ChapterTable!$1:$1,0),0)*ChapterTable!$Q$17,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VLOOKUP($A876-ChapterTable!$Q$11,ChapterTable!$1:$1048576,MATCH("최종"&amp;SUBSTITUTE(SUBSTITUTE(E$1,"standard",""),"|Float",""),ChapterTable!$1:$1,0),0)*ChapterTable!$Q$14
    ),
  OFFSET(E876,-$B876+IF($L876,1,0),0)*
    (VLOOKUP(SUBSTITUTE(SUBSTITUTE(E$1,"standard",""),"|Float","")&amp;"인게임누적곱배수",ChapterTable!$S:$T,2,0)^C876
    +VLOOKUP(SUBSTITUTE(SUBSTITUTE(E$1,"standard",""),"|Float","")&amp;"인게임누적합배수",ChapterTable!$S:$T,2,0)*C876)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VLOOKUP(1,ChapterTable!$1:$1048576,MATCH("최종"&amp;SUBSTITUTE(SUBSTITUTE(F$1,"standard",""),"|Float",""),ChapterTable!$1:$1,0),0)*ChapterTable!$Q$17,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VLOOKUP($A876-ChapterTable!$Q$11,ChapterTable!$1:$1048576,MATCH("최종"&amp;SUBSTITUTE(SUBSTITUTE(F$1,"standard",""),"|Float",""),ChapterTable!$1:$1,0),0)*ChapterTable!$Q$14
    ),
  OFFSET(F876,-$B876+IF($L876,1,0),0)*
    (VLOOKUP(SUBSTITUTE(SUBSTITUTE(F$1,"standard",""),"|Float","")&amp;"인게임누적곱배수",ChapterTable!$S:$T,2,0)^D876
    +VLOOKUP(SUBSTITUTE(SUBSTITUTE(F$1,"standard",""),"|Float","")&amp;"인게임누적합배수",ChapterTable!$S:$T,2,0)*D876)
  )
  )
  )
)</f>
        <v>177347.02560424805</v>
      </c>
      <c r="G876" t="s">
        <v>110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9.8000000000000007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IF(OR($L877=TRUE,$A877=0,MOD($A877,ChapterTable!$S$20)&lt;&gt;0),
MAX(0,INT(($B877+ChapterTable!$Q$26+VLOOKUP(SUBSTITUTE(C$1,"성장단계","")&amp;"단계오프셋",ChapterTable!$S:$T,2,0))/ChapterTable!$Q$23)),
MAX(0,INT(($B877+ChapterTable!$S$26+VLOOKUP(SUBSTITUTE(C$1,"성장단계","")&amp;"보스단계오프셋",ChapterTable!$S:$T,2,0))/ChapterTable!$S$23)))</f>
        <v>1</v>
      </c>
      <c r="D877">
        <f>IF(OR($L877=TRUE,$A877=0,MOD($A877,ChapterTable!$S$20)&lt;&gt;0),
MAX(0,INT(($B877+ChapterTable!$Q$26+VLOOKUP(SUBSTITUTE(D$1,"성장단계","")&amp;"단계오프셋",ChapterTable!$S:$T,2,0))/ChapterTable!$Q$23)),
MAX(0,INT(($B877+ChapterTable!$S$26+VLOOKUP(SUBSTITUTE(D$1,"성장단계","")&amp;"보스단계오프셋",ChapterTable!$S:$T,2,0))/ChapterTable!$S$23)))</f>
        <v>1</v>
      </c>
      <c r="E877" s="1">
        <f ca="1">IF(AND($A877=0,$B877=1),
    VLOOKUP(1,ChapterTable!$1:$1048576,MATCH("최종"&amp;SUBSTITUTE(SUBSTITUTE(E$1,"standard",""),"|Float",""),ChapterTable!$1:$1,0),0)*ChapterTable!$Q$17,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VLOOKUP($A877-ChapterTable!$Q$11,ChapterTable!$1:$1048576,MATCH("최종"&amp;SUBSTITUTE(SUBSTITUTE(E$1,"standard",""),"|Float",""),ChapterTable!$1:$1,0),0)*ChapterTable!$Q$14
    ),
  OFFSET(E877,-$B877+IF($L877,1,0),0)*
    (VLOOKUP(SUBSTITUTE(SUBSTITUTE(E$1,"standard",""),"|Float","")&amp;"인게임누적곱배수",ChapterTable!$S:$T,2,0)^C877
    +VLOOKUP(SUBSTITUTE(SUBSTITUTE(E$1,"standard",""),"|Float","")&amp;"인게임누적합배수",ChapterTable!$S:$T,2,0)*C877)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VLOOKUP(1,ChapterTable!$1:$1048576,MATCH("최종"&amp;SUBSTITUTE(SUBSTITUTE(F$1,"standard",""),"|Float",""),ChapterTable!$1:$1,0),0)*ChapterTable!$Q$17,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VLOOKUP($A877-ChapterTable!$Q$11,ChapterTable!$1:$1048576,MATCH("최종"&amp;SUBSTITUTE(SUBSTITUTE(F$1,"standard",""),"|Float",""),ChapterTable!$1:$1,0),0)*ChapterTable!$Q$14
    ),
  OFFSET(F877,-$B877+IF($L877,1,0),0)*
    (VLOOKUP(SUBSTITUTE(SUBSTITUTE(F$1,"standard",""),"|Float","")&amp;"인게임누적곱배수",ChapterTable!$S:$T,2,0)^D877
    +VLOOKUP(SUBSTITUTE(SUBSTITUTE(F$1,"standard",""),"|Float","")&amp;"인게임누적합배수",ChapterTable!$S:$T,2,0)*D877)
  )
  )
  )
)</f>
        <v>177347.02560424805</v>
      </c>
      <c r="G877" t="s">
        <v>110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9.8000000000000007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IF(OR($L878=TRUE,$A878=0,MOD($A878,ChapterTable!$S$20)&lt;&gt;0),
MAX(0,INT(($B878+ChapterTable!$Q$26+VLOOKUP(SUBSTITUTE(C$1,"성장단계","")&amp;"단계오프셋",ChapterTable!$S:$T,2,0))/ChapterTable!$Q$23)),
MAX(0,INT(($B878+ChapterTable!$S$26+VLOOKUP(SUBSTITUTE(C$1,"성장단계","")&amp;"보스단계오프셋",ChapterTable!$S:$T,2,0))/ChapterTable!$S$23)))</f>
        <v>1</v>
      </c>
      <c r="D878">
        <f>IF(OR($L878=TRUE,$A878=0,MOD($A878,ChapterTable!$S$20)&lt;&gt;0),
MAX(0,INT(($B878+ChapterTable!$Q$26+VLOOKUP(SUBSTITUTE(D$1,"성장단계","")&amp;"단계오프셋",ChapterTable!$S:$T,2,0))/ChapterTable!$Q$23)),
MAX(0,INT(($B878+ChapterTable!$S$26+VLOOKUP(SUBSTITUTE(D$1,"성장단계","")&amp;"보스단계오프셋",ChapterTable!$S:$T,2,0))/ChapterTable!$S$23)))</f>
        <v>1</v>
      </c>
      <c r="E878" s="1">
        <f ca="1">IF(AND($A878=0,$B878=1),
    VLOOKUP(1,ChapterTable!$1:$1048576,MATCH("최종"&amp;SUBSTITUTE(SUBSTITUTE(E$1,"standard",""),"|Float",""),ChapterTable!$1:$1,0),0)*ChapterTable!$Q$17,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VLOOKUP($A878-ChapterTable!$Q$11,ChapterTable!$1:$1048576,MATCH("최종"&amp;SUBSTITUTE(SUBSTITUTE(E$1,"standard",""),"|Float",""),ChapterTable!$1:$1,0),0)*ChapterTable!$Q$14
    ),
  OFFSET(E878,-$B878+IF($L878,1,0),0)*
    (VLOOKUP(SUBSTITUTE(SUBSTITUTE(E$1,"standard",""),"|Float","")&amp;"인게임누적곱배수",ChapterTable!$S:$T,2,0)^C878
    +VLOOKUP(SUBSTITUTE(SUBSTITUTE(E$1,"standard",""),"|Float","")&amp;"인게임누적합배수",ChapterTable!$S:$T,2,0)*C878)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VLOOKUP(1,ChapterTable!$1:$1048576,MATCH("최종"&amp;SUBSTITUTE(SUBSTITUTE(F$1,"standard",""),"|Float",""),ChapterTable!$1:$1,0),0)*ChapterTable!$Q$17,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VLOOKUP($A878-ChapterTable!$Q$11,ChapterTable!$1:$1048576,MATCH("최종"&amp;SUBSTITUTE(SUBSTITUTE(F$1,"standard",""),"|Float",""),ChapterTable!$1:$1,0),0)*ChapterTable!$Q$14
    ),
  OFFSET(F878,-$B878+IF($L878,1,0),0)*
    (VLOOKUP(SUBSTITUTE(SUBSTITUTE(F$1,"standard",""),"|Float","")&amp;"인게임누적곱배수",ChapterTable!$S:$T,2,0)^D878
    +VLOOKUP(SUBSTITUTE(SUBSTITUTE(F$1,"standard",""),"|Float","")&amp;"인게임누적합배수",ChapterTable!$S:$T,2,0)*D878)
  )
  )
  )
)</f>
        <v>177347.02560424805</v>
      </c>
      <c r="G878" t="s">
        <v>110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9.8000000000000007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IF(OR($L879=TRUE,$A879=0,MOD($A879,ChapterTable!$S$20)&lt;&gt;0),
MAX(0,INT(($B879+ChapterTable!$Q$26+VLOOKUP(SUBSTITUTE(C$1,"성장단계","")&amp;"단계오프셋",ChapterTable!$S:$T,2,0))/ChapterTable!$Q$23)),
MAX(0,INT(($B879+ChapterTable!$S$26+VLOOKUP(SUBSTITUTE(C$1,"성장단계","")&amp;"보스단계오프셋",ChapterTable!$S:$T,2,0))/ChapterTable!$S$23)))</f>
        <v>1</v>
      </c>
      <c r="D879">
        <f>IF(OR($L879=TRUE,$A879=0,MOD($A879,ChapterTable!$S$20)&lt;&gt;0),
MAX(0,INT(($B879+ChapterTable!$Q$26+VLOOKUP(SUBSTITUTE(D$1,"성장단계","")&amp;"단계오프셋",ChapterTable!$S:$T,2,0))/ChapterTable!$Q$23)),
MAX(0,INT(($B879+ChapterTable!$S$26+VLOOKUP(SUBSTITUTE(D$1,"성장단계","")&amp;"보스단계오프셋",ChapterTable!$S:$T,2,0))/ChapterTable!$S$23)))</f>
        <v>1</v>
      </c>
      <c r="E879" s="1">
        <f ca="1">IF(AND($A879=0,$B879=1),
    VLOOKUP(1,ChapterTable!$1:$1048576,MATCH("최종"&amp;SUBSTITUTE(SUBSTITUTE(E$1,"standard",""),"|Float",""),ChapterTable!$1:$1,0),0)*ChapterTable!$Q$17,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VLOOKUP($A879-ChapterTable!$Q$11,ChapterTable!$1:$1048576,MATCH("최종"&amp;SUBSTITUTE(SUBSTITUTE(E$1,"standard",""),"|Float",""),ChapterTable!$1:$1,0),0)*ChapterTable!$Q$14
    ),
  OFFSET(E879,-$B879+IF($L879,1,0),0)*
    (VLOOKUP(SUBSTITUTE(SUBSTITUTE(E$1,"standard",""),"|Float","")&amp;"인게임누적곱배수",ChapterTable!$S:$T,2,0)^C879
    +VLOOKUP(SUBSTITUTE(SUBSTITUTE(E$1,"standard",""),"|Float","")&amp;"인게임누적합배수",ChapterTable!$S:$T,2,0)*C879)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VLOOKUP(1,ChapterTable!$1:$1048576,MATCH("최종"&amp;SUBSTITUTE(SUBSTITUTE(F$1,"standard",""),"|Float",""),ChapterTable!$1:$1,0),0)*ChapterTable!$Q$17,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VLOOKUP($A879-ChapterTable!$Q$11,ChapterTable!$1:$1048576,MATCH("최종"&amp;SUBSTITUTE(SUBSTITUTE(F$1,"standard",""),"|Float",""),ChapterTable!$1:$1,0),0)*ChapterTable!$Q$14
    ),
  OFFSET(F879,-$B879+IF($L879,1,0),0)*
    (VLOOKUP(SUBSTITUTE(SUBSTITUTE(F$1,"standard",""),"|Float","")&amp;"인게임누적곱배수",ChapterTable!$S:$T,2,0)^D879
    +VLOOKUP(SUBSTITUTE(SUBSTITUTE(F$1,"standard",""),"|Float","")&amp;"인게임누적합배수",ChapterTable!$S:$T,2,0)*D879)
  )
  )
  )
)</f>
        <v>177347.02560424805</v>
      </c>
      <c r="G879" t="s">
        <v>110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9.8000000000000007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IF(OR($L880=TRUE,$A880=0,MOD($A880,ChapterTable!$S$20)&lt;&gt;0),
MAX(0,INT(($B880+ChapterTable!$Q$26+VLOOKUP(SUBSTITUTE(C$1,"성장단계","")&amp;"단계오프셋",ChapterTable!$S:$T,2,0))/ChapterTable!$Q$23)),
MAX(0,INT(($B880+ChapterTable!$S$26+VLOOKUP(SUBSTITUTE(C$1,"성장단계","")&amp;"보스단계오프셋",ChapterTable!$S:$T,2,0))/ChapterTable!$S$23)))</f>
        <v>2</v>
      </c>
      <c r="D880">
        <f>IF(OR($L880=TRUE,$A880=0,MOD($A880,ChapterTable!$S$20)&lt;&gt;0),
MAX(0,INT(($B880+ChapterTable!$Q$26+VLOOKUP(SUBSTITUTE(D$1,"성장단계","")&amp;"단계오프셋",ChapterTable!$S:$T,2,0))/ChapterTable!$Q$23)),
MAX(0,INT(($B880+ChapterTable!$S$26+VLOOKUP(SUBSTITUTE(D$1,"성장단계","")&amp;"보스단계오프셋",ChapterTable!$S:$T,2,0))/ChapterTable!$S$23)))</f>
        <v>1</v>
      </c>
      <c r="E880" s="1">
        <f ca="1">IF(AND($A880=0,$B880=1),
    VLOOKUP(1,ChapterTable!$1:$1048576,MATCH("최종"&amp;SUBSTITUTE(SUBSTITUTE(E$1,"standard",""),"|Float",""),ChapterTable!$1:$1,0),0)*ChapterTable!$Q$17,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VLOOKUP($A880-ChapterTable!$Q$11,ChapterTable!$1:$1048576,MATCH("최종"&amp;SUBSTITUTE(SUBSTITUTE(E$1,"standard",""),"|Float",""),ChapterTable!$1:$1,0),0)*ChapterTable!$Q$14
    ),
  OFFSET(E880,-$B880+IF($L880,1,0),0)*
    (VLOOKUP(SUBSTITUTE(SUBSTITUTE(E$1,"standard",""),"|Float","")&amp;"인게임누적곱배수",ChapterTable!$S:$T,2,0)^C880
    +VLOOKUP(SUBSTITUTE(SUBSTITUTE(E$1,"standard",""),"|Float","")&amp;"인게임누적합배수",ChapterTable!$S:$T,2,0)*C880)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VLOOKUP(1,ChapterTable!$1:$1048576,MATCH("최종"&amp;SUBSTITUTE(SUBSTITUTE(F$1,"standard",""),"|Float",""),ChapterTable!$1:$1,0),0)*ChapterTable!$Q$17,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VLOOKUP($A880-ChapterTable!$Q$11,ChapterTable!$1:$1048576,MATCH("최종"&amp;SUBSTITUTE(SUBSTITUTE(F$1,"standard",""),"|Float",""),ChapterTable!$1:$1,0),0)*ChapterTable!$Q$14
    ),
  OFFSET(F880,-$B880+IF($L880,1,0),0)*
    (VLOOKUP(SUBSTITUTE(SUBSTITUTE(F$1,"standard",""),"|Float","")&amp;"인게임누적곱배수",ChapterTable!$S:$T,2,0)^D880
    +VLOOKUP(SUBSTITUTE(SUBSTITUTE(F$1,"standard",""),"|Float","")&amp;"인게임누적합배수",ChapterTable!$S:$T,2,0)*D880)
  )
  )
  )
)</f>
        <v>177347.02560424805</v>
      </c>
      <c r="G880" t="s">
        <v>110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9.8000000000000007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IF(OR($L881=TRUE,$A881=0,MOD($A881,ChapterTable!$S$20)&lt;&gt;0),
MAX(0,INT(($B881+ChapterTable!$Q$26+VLOOKUP(SUBSTITUTE(C$1,"성장단계","")&amp;"단계오프셋",ChapterTable!$S:$T,2,0))/ChapterTable!$Q$23)),
MAX(0,INT(($B881+ChapterTable!$S$26+VLOOKUP(SUBSTITUTE(C$1,"성장단계","")&amp;"보스단계오프셋",ChapterTable!$S:$T,2,0))/ChapterTable!$S$23)))</f>
        <v>2</v>
      </c>
      <c r="D881">
        <f>IF(OR($L881=TRUE,$A881=0,MOD($A881,ChapterTable!$S$20)&lt;&gt;0),
MAX(0,INT(($B881+ChapterTable!$Q$26+VLOOKUP(SUBSTITUTE(D$1,"성장단계","")&amp;"단계오프셋",ChapterTable!$S:$T,2,0))/ChapterTable!$Q$23)),
MAX(0,INT(($B881+ChapterTable!$S$26+VLOOKUP(SUBSTITUTE(D$1,"성장단계","")&amp;"보스단계오프셋",ChapterTable!$S:$T,2,0))/ChapterTable!$S$23)))</f>
        <v>1</v>
      </c>
      <c r="E881" s="1">
        <f ca="1">IF(AND($A881=0,$B881=1),
    VLOOKUP(1,ChapterTable!$1:$1048576,MATCH("최종"&amp;SUBSTITUTE(SUBSTITUTE(E$1,"standard",""),"|Float",""),ChapterTable!$1:$1,0),0)*ChapterTable!$Q$17,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VLOOKUP($A881-ChapterTable!$Q$11,ChapterTable!$1:$1048576,MATCH("최종"&amp;SUBSTITUTE(SUBSTITUTE(E$1,"standard",""),"|Float",""),ChapterTable!$1:$1,0),0)*ChapterTable!$Q$14
    ),
  OFFSET(E881,-$B881+IF($L881,1,0),0)*
    (VLOOKUP(SUBSTITUTE(SUBSTITUTE(E$1,"standard",""),"|Float","")&amp;"인게임누적곱배수",ChapterTable!$S:$T,2,0)^C881
    +VLOOKUP(SUBSTITUTE(SUBSTITUTE(E$1,"standard",""),"|Float","")&amp;"인게임누적합배수",ChapterTable!$S:$T,2,0)*C881)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VLOOKUP(1,ChapterTable!$1:$1048576,MATCH("최종"&amp;SUBSTITUTE(SUBSTITUTE(F$1,"standard",""),"|Float",""),ChapterTable!$1:$1,0),0)*ChapterTable!$Q$17,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VLOOKUP($A881-ChapterTable!$Q$11,ChapterTable!$1:$1048576,MATCH("최종"&amp;SUBSTITUTE(SUBSTITUTE(F$1,"standard",""),"|Float",""),ChapterTable!$1:$1,0),0)*ChapterTable!$Q$14
    ),
  OFFSET(F881,-$B881+IF($L881,1,0),0)*
    (VLOOKUP(SUBSTITUTE(SUBSTITUTE(F$1,"standard",""),"|Float","")&amp;"인게임누적곱배수",ChapterTable!$S:$T,2,0)^D881
    +VLOOKUP(SUBSTITUTE(SUBSTITUTE(F$1,"standard",""),"|Float","")&amp;"인게임누적합배수",ChapterTable!$S:$T,2,0)*D881)
  )
  )
  )
)</f>
        <v>177347.02560424805</v>
      </c>
      <c r="G881" t="s">
        <v>110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9.8000000000000007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IF(OR($L882=TRUE,$A882=0,MOD($A882,ChapterTable!$S$20)&lt;&gt;0),
MAX(0,INT(($B882+ChapterTable!$Q$26+VLOOKUP(SUBSTITUTE(C$1,"성장단계","")&amp;"단계오프셋",ChapterTable!$S:$T,2,0))/ChapterTable!$Q$23)),
MAX(0,INT(($B882+ChapterTable!$S$26+VLOOKUP(SUBSTITUTE(C$1,"성장단계","")&amp;"보스단계오프셋",ChapterTable!$S:$T,2,0))/ChapterTable!$S$23)))</f>
        <v>2</v>
      </c>
      <c r="D882">
        <f>IF(OR($L882=TRUE,$A882=0,MOD($A882,ChapterTable!$S$20)&lt;&gt;0),
MAX(0,INT(($B882+ChapterTable!$Q$26+VLOOKUP(SUBSTITUTE(D$1,"성장단계","")&amp;"단계오프셋",ChapterTable!$S:$T,2,0))/ChapterTable!$Q$23)),
MAX(0,INT(($B882+ChapterTable!$S$26+VLOOKUP(SUBSTITUTE(D$1,"성장단계","")&amp;"보스단계오프셋",ChapterTable!$S:$T,2,0))/ChapterTable!$S$23)))</f>
        <v>1</v>
      </c>
      <c r="E882" s="1">
        <f ca="1">IF(AND($A882=0,$B882=1),
    VLOOKUP(1,ChapterTable!$1:$1048576,MATCH("최종"&amp;SUBSTITUTE(SUBSTITUTE(E$1,"standard",""),"|Float",""),ChapterTable!$1:$1,0),0)*ChapterTable!$Q$17,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VLOOKUP($A882-ChapterTable!$Q$11,ChapterTable!$1:$1048576,MATCH("최종"&amp;SUBSTITUTE(SUBSTITUTE(E$1,"standard",""),"|Float",""),ChapterTable!$1:$1,0),0)*ChapterTable!$Q$14
    ),
  OFFSET(E882,-$B882+IF($L882,1,0),0)*
    (VLOOKUP(SUBSTITUTE(SUBSTITUTE(E$1,"standard",""),"|Float","")&amp;"인게임누적곱배수",ChapterTable!$S:$T,2,0)^C882
    +VLOOKUP(SUBSTITUTE(SUBSTITUTE(E$1,"standard",""),"|Float","")&amp;"인게임누적합배수",ChapterTable!$S:$T,2,0)*C882)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VLOOKUP(1,ChapterTable!$1:$1048576,MATCH("최종"&amp;SUBSTITUTE(SUBSTITUTE(F$1,"standard",""),"|Float",""),ChapterTable!$1:$1,0),0)*ChapterTable!$Q$17,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VLOOKUP($A882-ChapterTable!$Q$11,ChapterTable!$1:$1048576,MATCH("최종"&amp;SUBSTITUTE(SUBSTITUTE(F$1,"standard",""),"|Float",""),ChapterTable!$1:$1,0),0)*ChapterTable!$Q$14
    ),
  OFFSET(F882,-$B882+IF($L882,1,0),0)*
    (VLOOKUP(SUBSTITUTE(SUBSTITUTE(F$1,"standard",""),"|Float","")&amp;"인게임누적곱배수",ChapterTable!$S:$T,2,0)^D882
    +VLOOKUP(SUBSTITUTE(SUBSTITUTE(F$1,"standard",""),"|Float","")&amp;"인게임누적합배수",ChapterTable!$S:$T,2,0)*D882)
  )
  )
  )
)</f>
        <v>177347.02560424805</v>
      </c>
      <c r="G882" t="s">
        <v>110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9.8000000000000007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IF(OR($L883=TRUE,$A883=0,MOD($A883,ChapterTable!$S$20)&lt;&gt;0),
MAX(0,INT(($B883+ChapterTable!$Q$26+VLOOKUP(SUBSTITUTE(C$1,"성장단계","")&amp;"단계오프셋",ChapterTable!$S:$T,2,0))/ChapterTable!$Q$23)),
MAX(0,INT(($B883+ChapterTable!$S$26+VLOOKUP(SUBSTITUTE(C$1,"성장단계","")&amp;"보스단계오프셋",ChapterTable!$S:$T,2,0))/ChapterTable!$S$23)))</f>
        <v>2</v>
      </c>
      <c r="D883">
        <f>IF(OR($L883=TRUE,$A883=0,MOD($A883,ChapterTable!$S$20)&lt;&gt;0),
MAX(0,INT(($B883+ChapterTable!$Q$26+VLOOKUP(SUBSTITUTE(D$1,"성장단계","")&amp;"단계오프셋",ChapterTable!$S:$T,2,0))/ChapterTable!$Q$23)),
MAX(0,INT(($B883+ChapterTable!$S$26+VLOOKUP(SUBSTITUTE(D$1,"성장단계","")&amp;"보스단계오프셋",ChapterTable!$S:$T,2,0))/ChapterTable!$S$23)))</f>
        <v>1</v>
      </c>
      <c r="E883" s="1">
        <f ca="1">IF(AND($A883=0,$B883=1),
    VLOOKUP(1,ChapterTable!$1:$1048576,MATCH("최종"&amp;SUBSTITUTE(SUBSTITUTE(E$1,"standard",""),"|Float",""),ChapterTable!$1:$1,0),0)*ChapterTable!$Q$17,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VLOOKUP($A883-ChapterTable!$Q$11,ChapterTable!$1:$1048576,MATCH("최종"&amp;SUBSTITUTE(SUBSTITUTE(E$1,"standard",""),"|Float",""),ChapterTable!$1:$1,0),0)*ChapterTable!$Q$14
    ),
  OFFSET(E883,-$B883+IF($L883,1,0),0)*
    (VLOOKUP(SUBSTITUTE(SUBSTITUTE(E$1,"standard",""),"|Float","")&amp;"인게임누적곱배수",ChapterTable!$S:$T,2,0)^C883
    +VLOOKUP(SUBSTITUTE(SUBSTITUTE(E$1,"standard",""),"|Float","")&amp;"인게임누적합배수",ChapterTable!$S:$T,2,0)*C883)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VLOOKUP(1,ChapterTable!$1:$1048576,MATCH("최종"&amp;SUBSTITUTE(SUBSTITUTE(F$1,"standard",""),"|Float",""),ChapterTable!$1:$1,0),0)*ChapterTable!$Q$17,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VLOOKUP($A883-ChapterTable!$Q$11,ChapterTable!$1:$1048576,MATCH("최종"&amp;SUBSTITUTE(SUBSTITUTE(F$1,"standard",""),"|Float",""),ChapterTable!$1:$1,0),0)*ChapterTable!$Q$14
    ),
  OFFSET(F883,-$B883+IF($L883,1,0),0)*
    (VLOOKUP(SUBSTITUTE(SUBSTITUTE(F$1,"standard",""),"|Float","")&amp;"인게임누적곱배수",ChapterTable!$S:$T,2,0)^D883
    +VLOOKUP(SUBSTITUTE(SUBSTITUTE(F$1,"standard",""),"|Float","")&amp;"인게임누적합배수",ChapterTable!$S:$T,2,0)*D883)
  )
  )
  )
)</f>
        <v>177347.02560424805</v>
      </c>
      <c r="G883" t="s">
        <v>110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9.8000000000000007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IF(OR($L884=TRUE,$A884=0,MOD($A884,ChapterTable!$S$20)&lt;&gt;0),
MAX(0,INT(($B884+ChapterTable!$Q$26+VLOOKUP(SUBSTITUTE(C$1,"성장단계","")&amp;"단계오프셋",ChapterTable!$S:$T,2,0))/ChapterTable!$Q$23)),
MAX(0,INT(($B884+ChapterTable!$S$26+VLOOKUP(SUBSTITUTE(C$1,"성장단계","")&amp;"보스단계오프셋",ChapterTable!$S:$T,2,0))/ChapterTable!$S$23)))</f>
        <v>2</v>
      </c>
      <c r="D884">
        <f>IF(OR($L884=TRUE,$A884=0,MOD($A884,ChapterTable!$S$20)&lt;&gt;0),
MAX(0,INT(($B884+ChapterTable!$Q$26+VLOOKUP(SUBSTITUTE(D$1,"성장단계","")&amp;"단계오프셋",ChapterTable!$S:$T,2,0))/ChapterTable!$Q$23)),
MAX(0,INT(($B884+ChapterTable!$S$26+VLOOKUP(SUBSTITUTE(D$1,"성장단계","")&amp;"보스단계오프셋",ChapterTable!$S:$T,2,0))/ChapterTable!$S$23)))</f>
        <v>1</v>
      </c>
      <c r="E884" s="1">
        <f ca="1">IF(AND($A884=0,$B884=1),
    VLOOKUP(1,ChapterTable!$1:$1048576,MATCH("최종"&amp;SUBSTITUTE(SUBSTITUTE(E$1,"standard",""),"|Float",""),ChapterTable!$1:$1,0),0)*ChapterTable!$Q$17,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VLOOKUP($A884-ChapterTable!$Q$11,ChapterTable!$1:$1048576,MATCH("최종"&amp;SUBSTITUTE(SUBSTITUTE(E$1,"standard",""),"|Float",""),ChapterTable!$1:$1,0),0)*ChapterTable!$Q$14
    ),
  OFFSET(E884,-$B884+IF($L884,1,0),0)*
    (VLOOKUP(SUBSTITUTE(SUBSTITUTE(E$1,"standard",""),"|Float","")&amp;"인게임누적곱배수",ChapterTable!$S:$T,2,0)^C884
    +VLOOKUP(SUBSTITUTE(SUBSTITUTE(E$1,"standard",""),"|Float","")&amp;"인게임누적합배수",ChapterTable!$S:$T,2,0)*C884)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VLOOKUP(1,ChapterTable!$1:$1048576,MATCH("최종"&amp;SUBSTITUTE(SUBSTITUTE(F$1,"standard",""),"|Float",""),ChapterTable!$1:$1,0),0)*ChapterTable!$Q$17,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VLOOKUP($A884-ChapterTable!$Q$11,ChapterTable!$1:$1048576,MATCH("최종"&amp;SUBSTITUTE(SUBSTITUTE(F$1,"standard",""),"|Float",""),ChapterTable!$1:$1,0),0)*ChapterTable!$Q$14
    ),
  OFFSET(F884,-$B884+IF($L884,1,0),0)*
    (VLOOKUP(SUBSTITUTE(SUBSTITUTE(F$1,"standard",""),"|Float","")&amp;"인게임누적곱배수",ChapterTable!$S:$T,2,0)^D884
    +VLOOKUP(SUBSTITUTE(SUBSTITUTE(F$1,"standard",""),"|Float","")&amp;"인게임누적합배수",ChapterTable!$S:$T,2,0)*D884)
  )
  )
  )
)</f>
        <v>177347.02560424805</v>
      </c>
      <c r="G884" t="s">
        <v>110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9.8000000000000007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IF(OR($L885=TRUE,$A885=0,MOD($A885,ChapterTable!$S$20)&lt;&gt;0),
MAX(0,INT(($B885+ChapterTable!$Q$26+VLOOKUP(SUBSTITUTE(C$1,"성장단계","")&amp;"단계오프셋",ChapterTable!$S:$T,2,0))/ChapterTable!$Q$23)),
MAX(0,INT(($B885+ChapterTable!$S$26+VLOOKUP(SUBSTITUTE(C$1,"성장단계","")&amp;"보스단계오프셋",ChapterTable!$S:$T,2,0))/ChapterTable!$S$23)))</f>
        <v>2</v>
      </c>
      <c r="D885">
        <f>IF(OR($L885=TRUE,$A885=0,MOD($A885,ChapterTable!$S$20)&lt;&gt;0),
MAX(0,INT(($B885+ChapterTable!$Q$26+VLOOKUP(SUBSTITUTE(D$1,"성장단계","")&amp;"단계오프셋",ChapterTable!$S:$T,2,0))/ChapterTable!$Q$23)),
MAX(0,INT(($B885+ChapterTable!$S$26+VLOOKUP(SUBSTITUTE(D$1,"성장단계","")&amp;"보스단계오프셋",ChapterTable!$S:$T,2,0))/ChapterTable!$S$23)))</f>
        <v>2</v>
      </c>
      <c r="E885" s="1">
        <f ca="1">IF(AND($A885=0,$B885=1),
    VLOOKUP(1,ChapterTable!$1:$1048576,MATCH("최종"&amp;SUBSTITUTE(SUBSTITUTE(E$1,"standard",""),"|Float",""),ChapterTable!$1:$1,0),0)*ChapterTable!$Q$17,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VLOOKUP($A885-ChapterTable!$Q$11,ChapterTable!$1:$1048576,MATCH("최종"&amp;SUBSTITUTE(SUBSTITUTE(E$1,"standard",""),"|Float",""),ChapterTable!$1:$1,0),0)*ChapterTable!$Q$14
    ),
  OFFSET(E885,-$B885+IF($L885,1,0),0)*
    (VLOOKUP(SUBSTITUTE(SUBSTITUTE(E$1,"standard",""),"|Float","")&amp;"인게임누적곱배수",ChapterTable!$S:$T,2,0)^C885
    +VLOOKUP(SUBSTITUTE(SUBSTITUTE(E$1,"standard",""),"|Float","")&amp;"인게임누적합배수",ChapterTable!$S:$T,2,0)*C885)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VLOOKUP(1,ChapterTable!$1:$1048576,MATCH("최종"&amp;SUBSTITUTE(SUBSTITUTE(F$1,"standard",""),"|Float",""),ChapterTable!$1:$1,0),0)*ChapterTable!$Q$17,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VLOOKUP($A885-ChapterTable!$Q$11,ChapterTable!$1:$1048576,MATCH("최종"&amp;SUBSTITUTE(SUBSTITUTE(F$1,"standard",""),"|Float",""),ChapterTable!$1:$1,0),0)*ChapterTable!$Q$14
    ),
  OFFSET(F885,-$B885+IF($L885,1,0),0)*
    (VLOOKUP(SUBSTITUTE(SUBSTITUTE(F$1,"standard",""),"|Float","")&amp;"인게임누적곱배수",ChapterTable!$S:$T,2,0)^D885
    +VLOOKUP(SUBSTITUTE(SUBSTITUTE(F$1,"standard",""),"|Float","")&amp;"인게임누적합배수",ChapterTable!$S:$T,2,0)*D885)
  )
  )
  )
)</f>
        <v>206904.86320495605</v>
      </c>
      <c r="G885" t="s">
        <v>110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9.8000000000000007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IF(OR($L886=TRUE,$A886=0,MOD($A886,ChapterTable!$S$20)&lt;&gt;0),
MAX(0,INT(($B886+ChapterTable!$Q$26+VLOOKUP(SUBSTITUTE(C$1,"성장단계","")&amp;"단계오프셋",ChapterTable!$S:$T,2,0))/ChapterTable!$Q$23)),
MAX(0,INT(($B886+ChapterTable!$S$26+VLOOKUP(SUBSTITUTE(C$1,"성장단계","")&amp;"보스단계오프셋",ChapterTable!$S:$T,2,0))/ChapterTable!$S$23)))</f>
        <v>2</v>
      </c>
      <c r="D886">
        <f>IF(OR($L886=TRUE,$A886=0,MOD($A886,ChapterTable!$S$20)&lt;&gt;0),
MAX(0,INT(($B886+ChapterTable!$Q$26+VLOOKUP(SUBSTITUTE(D$1,"성장단계","")&amp;"단계오프셋",ChapterTable!$S:$T,2,0))/ChapterTable!$Q$23)),
MAX(0,INT(($B886+ChapterTable!$S$26+VLOOKUP(SUBSTITUTE(D$1,"성장단계","")&amp;"보스단계오프셋",ChapterTable!$S:$T,2,0))/ChapterTable!$S$23)))</f>
        <v>2</v>
      </c>
      <c r="E886" s="1">
        <f ca="1">IF(AND($A886=0,$B886=1),
    VLOOKUP(1,ChapterTable!$1:$1048576,MATCH("최종"&amp;SUBSTITUTE(SUBSTITUTE(E$1,"standard",""),"|Float",""),ChapterTable!$1:$1,0),0)*ChapterTable!$Q$17,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VLOOKUP($A886-ChapterTable!$Q$11,ChapterTable!$1:$1048576,MATCH("최종"&amp;SUBSTITUTE(SUBSTITUTE(E$1,"standard",""),"|Float",""),ChapterTable!$1:$1,0),0)*ChapterTable!$Q$14
    ),
  OFFSET(E886,-$B886+IF($L886,1,0),0)*
    (VLOOKUP(SUBSTITUTE(SUBSTITUTE(E$1,"standard",""),"|Float","")&amp;"인게임누적곱배수",ChapterTable!$S:$T,2,0)^C886
    +VLOOKUP(SUBSTITUTE(SUBSTITUTE(E$1,"standard",""),"|Float","")&amp;"인게임누적합배수",ChapterTable!$S:$T,2,0)*C886)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VLOOKUP(1,ChapterTable!$1:$1048576,MATCH("최종"&amp;SUBSTITUTE(SUBSTITUTE(F$1,"standard",""),"|Float",""),ChapterTable!$1:$1,0),0)*ChapterTable!$Q$17,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VLOOKUP($A886-ChapterTable!$Q$11,ChapterTable!$1:$1048576,MATCH("최종"&amp;SUBSTITUTE(SUBSTITUTE(F$1,"standard",""),"|Float",""),ChapterTable!$1:$1,0),0)*ChapterTable!$Q$14
    ),
  OFFSET(F886,-$B886+IF($L886,1,0),0)*
    (VLOOKUP(SUBSTITUTE(SUBSTITUTE(F$1,"standard",""),"|Float","")&amp;"인게임누적곱배수",ChapterTable!$S:$T,2,0)^D886
    +VLOOKUP(SUBSTITUTE(SUBSTITUTE(F$1,"standard",""),"|Float","")&amp;"인게임누적합배수",ChapterTable!$S:$T,2,0)*D886)
  )
  )
  )
)</f>
        <v>206904.86320495605</v>
      </c>
      <c r="G886" t="s">
        <v>110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9.8000000000000007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IF(OR($L887=TRUE,$A887=0,MOD($A887,ChapterTable!$S$20)&lt;&gt;0),
MAX(0,INT(($B887+ChapterTable!$Q$26+VLOOKUP(SUBSTITUTE(C$1,"성장단계","")&amp;"단계오프셋",ChapterTable!$S:$T,2,0))/ChapterTable!$Q$23)),
MAX(0,INT(($B887+ChapterTable!$S$26+VLOOKUP(SUBSTITUTE(C$1,"성장단계","")&amp;"보스단계오프셋",ChapterTable!$S:$T,2,0))/ChapterTable!$S$23)))</f>
        <v>2</v>
      </c>
      <c r="D887">
        <f>IF(OR($L887=TRUE,$A887=0,MOD($A887,ChapterTable!$S$20)&lt;&gt;0),
MAX(0,INT(($B887+ChapterTable!$Q$26+VLOOKUP(SUBSTITUTE(D$1,"성장단계","")&amp;"단계오프셋",ChapterTable!$S:$T,2,0))/ChapterTable!$Q$23)),
MAX(0,INT(($B887+ChapterTable!$S$26+VLOOKUP(SUBSTITUTE(D$1,"성장단계","")&amp;"보스단계오프셋",ChapterTable!$S:$T,2,0))/ChapterTable!$S$23)))</f>
        <v>2</v>
      </c>
      <c r="E887" s="1">
        <f ca="1">IF(AND($A887=0,$B887=1),
    VLOOKUP(1,ChapterTable!$1:$1048576,MATCH("최종"&amp;SUBSTITUTE(SUBSTITUTE(E$1,"standard",""),"|Float",""),ChapterTable!$1:$1,0),0)*ChapterTable!$Q$17,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VLOOKUP($A887-ChapterTable!$Q$11,ChapterTable!$1:$1048576,MATCH("최종"&amp;SUBSTITUTE(SUBSTITUTE(E$1,"standard",""),"|Float",""),ChapterTable!$1:$1,0),0)*ChapterTable!$Q$14
    ),
  OFFSET(E887,-$B887+IF($L887,1,0),0)*
    (VLOOKUP(SUBSTITUTE(SUBSTITUTE(E$1,"standard",""),"|Float","")&amp;"인게임누적곱배수",ChapterTable!$S:$T,2,0)^C887
    +VLOOKUP(SUBSTITUTE(SUBSTITUTE(E$1,"standard",""),"|Float","")&amp;"인게임누적합배수",ChapterTable!$S:$T,2,0)*C887)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VLOOKUP(1,ChapterTable!$1:$1048576,MATCH("최종"&amp;SUBSTITUTE(SUBSTITUTE(F$1,"standard",""),"|Float",""),ChapterTable!$1:$1,0),0)*ChapterTable!$Q$17,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VLOOKUP($A887-ChapterTable!$Q$11,ChapterTable!$1:$1048576,MATCH("최종"&amp;SUBSTITUTE(SUBSTITUTE(F$1,"standard",""),"|Float",""),ChapterTable!$1:$1,0),0)*ChapterTable!$Q$14
    ),
  OFFSET(F887,-$B887+IF($L887,1,0),0)*
    (VLOOKUP(SUBSTITUTE(SUBSTITUTE(F$1,"standard",""),"|Float","")&amp;"인게임누적곱배수",ChapterTable!$S:$T,2,0)^D887
    +VLOOKUP(SUBSTITUTE(SUBSTITUTE(F$1,"standard",""),"|Float","")&amp;"인게임누적합배수",ChapterTable!$S:$T,2,0)*D887)
  )
  )
  )
)</f>
        <v>206904.86320495605</v>
      </c>
      <c r="G887" t="s">
        <v>110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9.8000000000000007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IF(OR($L888=TRUE,$A888=0,MOD($A888,ChapterTable!$S$20)&lt;&gt;0),
MAX(0,INT(($B888+ChapterTable!$Q$26+VLOOKUP(SUBSTITUTE(C$1,"성장단계","")&amp;"단계오프셋",ChapterTable!$S:$T,2,0))/ChapterTable!$Q$23)),
MAX(0,INT(($B888+ChapterTable!$S$26+VLOOKUP(SUBSTITUTE(C$1,"성장단계","")&amp;"보스단계오프셋",ChapterTable!$S:$T,2,0))/ChapterTable!$S$23)))</f>
        <v>2</v>
      </c>
      <c r="D888">
        <f>IF(OR($L888=TRUE,$A888=0,MOD($A888,ChapterTable!$S$20)&lt;&gt;0),
MAX(0,INT(($B888+ChapterTable!$Q$26+VLOOKUP(SUBSTITUTE(D$1,"성장단계","")&amp;"단계오프셋",ChapterTable!$S:$T,2,0))/ChapterTable!$Q$23)),
MAX(0,INT(($B888+ChapterTable!$S$26+VLOOKUP(SUBSTITUTE(D$1,"성장단계","")&amp;"보스단계오프셋",ChapterTable!$S:$T,2,0))/ChapterTable!$S$23)))</f>
        <v>2</v>
      </c>
      <c r="E888" s="1">
        <f ca="1">IF(AND($A888=0,$B888=1),
    VLOOKUP(1,ChapterTable!$1:$1048576,MATCH("최종"&amp;SUBSTITUTE(SUBSTITUTE(E$1,"standard",""),"|Float",""),ChapterTable!$1:$1,0),0)*ChapterTable!$Q$17,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VLOOKUP($A888-ChapterTable!$Q$11,ChapterTable!$1:$1048576,MATCH("최종"&amp;SUBSTITUTE(SUBSTITUTE(E$1,"standard",""),"|Float",""),ChapterTable!$1:$1,0),0)*ChapterTable!$Q$14
    ),
  OFFSET(E888,-$B888+IF($L888,1,0),0)*
    (VLOOKUP(SUBSTITUTE(SUBSTITUTE(E$1,"standard",""),"|Float","")&amp;"인게임누적곱배수",ChapterTable!$S:$T,2,0)^C888
    +VLOOKUP(SUBSTITUTE(SUBSTITUTE(E$1,"standard",""),"|Float","")&amp;"인게임누적합배수",ChapterTable!$S:$T,2,0)*C888)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VLOOKUP(1,ChapterTable!$1:$1048576,MATCH("최종"&amp;SUBSTITUTE(SUBSTITUTE(F$1,"standard",""),"|Float",""),ChapterTable!$1:$1,0),0)*ChapterTable!$Q$17,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VLOOKUP($A888-ChapterTable!$Q$11,ChapterTable!$1:$1048576,MATCH("최종"&amp;SUBSTITUTE(SUBSTITUTE(F$1,"standard",""),"|Float",""),ChapterTable!$1:$1,0),0)*ChapterTable!$Q$14
    ),
  OFFSET(F888,-$B888+IF($L888,1,0),0)*
    (VLOOKUP(SUBSTITUTE(SUBSTITUTE(F$1,"standard",""),"|Float","")&amp;"인게임누적곱배수",ChapterTable!$S:$T,2,0)^D888
    +VLOOKUP(SUBSTITUTE(SUBSTITUTE(F$1,"standard",""),"|Float","")&amp;"인게임누적합배수",ChapterTable!$S:$T,2,0)*D888)
  )
  )
  )
)</f>
        <v>206904.86320495605</v>
      </c>
      <c r="G888" t="s">
        <v>110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9.8000000000000007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IF(OR($L889=TRUE,$A889=0,MOD($A889,ChapterTable!$S$20)&lt;&gt;0),
MAX(0,INT(($B889+ChapterTable!$Q$26+VLOOKUP(SUBSTITUTE(C$1,"성장단계","")&amp;"단계오프셋",ChapterTable!$S:$T,2,0))/ChapterTable!$Q$23)),
MAX(0,INT(($B889+ChapterTable!$S$26+VLOOKUP(SUBSTITUTE(C$1,"성장단계","")&amp;"보스단계오프셋",ChapterTable!$S:$T,2,0))/ChapterTable!$S$23)))</f>
        <v>2</v>
      </c>
      <c r="D889">
        <f>IF(OR($L889=TRUE,$A889=0,MOD($A889,ChapterTable!$S$20)&lt;&gt;0),
MAX(0,INT(($B889+ChapterTable!$Q$26+VLOOKUP(SUBSTITUTE(D$1,"성장단계","")&amp;"단계오프셋",ChapterTable!$S:$T,2,0))/ChapterTable!$Q$23)),
MAX(0,INT(($B889+ChapterTable!$S$26+VLOOKUP(SUBSTITUTE(D$1,"성장단계","")&amp;"보스단계오프셋",ChapterTable!$S:$T,2,0))/ChapterTable!$S$23)))</f>
        <v>2</v>
      </c>
      <c r="E889" s="1">
        <f ca="1">IF(AND($A889=0,$B889=1),
    VLOOKUP(1,ChapterTable!$1:$1048576,MATCH("최종"&amp;SUBSTITUTE(SUBSTITUTE(E$1,"standard",""),"|Float",""),ChapterTable!$1:$1,0),0)*ChapterTable!$Q$17,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VLOOKUP($A889-ChapterTable!$Q$11,ChapterTable!$1:$1048576,MATCH("최종"&amp;SUBSTITUTE(SUBSTITUTE(E$1,"standard",""),"|Float",""),ChapterTable!$1:$1,0),0)*ChapterTable!$Q$14
    ),
  OFFSET(E889,-$B889+IF($L889,1,0),0)*
    (VLOOKUP(SUBSTITUTE(SUBSTITUTE(E$1,"standard",""),"|Float","")&amp;"인게임누적곱배수",ChapterTable!$S:$T,2,0)^C889
    +VLOOKUP(SUBSTITUTE(SUBSTITUTE(E$1,"standard",""),"|Float","")&amp;"인게임누적합배수",ChapterTable!$S:$T,2,0)*C889)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VLOOKUP(1,ChapterTable!$1:$1048576,MATCH("최종"&amp;SUBSTITUTE(SUBSTITUTE(F$1,"standard",""),"|Float",""),ChapterTable!$1:$1,0),0)*ChapterTable!$Q$17,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VLOOKUP($A889-ChapterTable!$Q$11,ChapterTable!$1:$1048576,MATCH("최종"&amp;SUBSTITUTE(SUBSTITUTE(F$1,"standard",""),"|Float",""),ChapterTable!$1:$1,0),0)*ChapterTable!$Q$14
    ),
  OFFSET(F889,-$B889+IF($L889,1,0),0)*
    (VLOOKUP(SUBSTITUTE(SUBSTITUTE(F$1,"standard",""),"|Float","")&amp;"인게임누적곱배수",ChapterTable!$S:$T,2,0)^D889
    +VLOOKUP(SUBSTITUTE(SUBSTITUTE(F$1,"standard",""),"|Float","")&amp;"인게임누적합배수",ChapterTable!$S:$T,2,0)*D889)
  )
  )
  )
)</f>
        <v>206904.86320495605</v>
      </c>
      <c r="G889" t="s">
        <v>110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9.8000000000000007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IF(OR($L890=TRUE,$A890=0,MOD($A890,ChapterTable!$S$20)&lt;&gt;0),
MAX(0,INT(($B890+ChapterTable!$Q$26+VLOOKUP(SUBSTITUTE(C$1,"성장단계","")&amp;"단계오프셋",ChapterTable!$S:$T,2,0))/ChapterTable!$Q$23)),
MAX(0,INT(($B890+ChapterTable!$S$26+VLOOKUP(SUBSTITUTE(C$1,"성장단계","")&amp;"보스단계오프셋",ChapterTable!$S:$T,2,0))/ChapterTable!$S$23)))</f>
        <v>3</v>
      </c>
      <c r="D890">
        <f>IF(OR($L890=TRUE,$A890=0,MOD($A890,ChapterTable!$S$20)&lt;&gt;0),
MAX(0,INT(($B890+ChapterTable!$Q$26+VLOOKUP(SUBSTITUTE(D$1,"성장단계","")&amp;"단계오프셋",ChapterTable!$S:$T,2,0))/ChapterTable!$Q$23)),
MAX(0,INT(($B890+ChapterTable!$S$26+VLOOKUP(SUBSTITUTE(D$1,"성장단계","")&amp;"보스단계오프셋",ChapterTable!$S:$T,2,0))/ChapterTable!$S$23)))</f>
        <v>2</v>
      </c>
      <c r="E890" s="1">
        <f ca="1">IF(AND($A890=0,$B890=1),
    VLOOKUP(1,ChapterTable!$1:$1048576,MATCH("최종"&amp;SUBSTITUTE(SUBSTITUTE(E$1,"standard",""),"|Float",""),ChapterTable!$1:$1,0),0)*ChapterTable!$Q$17,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VLOOKUP($A890-ChapterTable!$Q$11,ChapterTable!$1:$1048576,MATCH("최종"&amp;SUBSTITUTE(SUBSTITUTE(E$1,"standard",""),"|Float",""),ChapterTable!$1:$1,0),0)*ChapterTable!$Q$14
    ),
  OFFSET(E890,-$B890+IF($L890,1,0),0)*
    (VLOOKUP(SUBSTITUTE(SUBSTITUTE(E$1,"standard",""),"|Float","")&amp;"인게임누적곱배수",ChapterTable!$S:$T,2,0)^C890
    +VLOOKUP(SUBSTITUTE(SUBSTITUTE(E$1,"standard",""),"|Float","")&amp;"인게임누적합배수",ChapterTable!$S:$T,2,0)*C890)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VLOOKUP(1,ChapterTable!$1:$1048576,MATCH("최종"&amp;SUBSTITUTE(SUBSTITUTE(F$1,"standard",""),"|Float",""),ChapterTable!$1:$1,0),0)*ChapterTable!$Q$17,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VLOOKUP($A890-ChapterTable!$Q$11,ChapterTable!$1:$1048576,MATCH("최종"&amp;SUBSTITUTE(SUBSTITUTE(F$1,"standard",""),"|Float",""),ChapterTable!$1:$1,0),0)*ChapterTable!$Q$14
    ),
  OFFSET(F890,-$B890+IF($L890,1,0),0)*
    (VLOOKUP(SUBSTITUTE(SUBSTITUTE(F$1,"standard",""),"|Float","")&amp;"인게임누적곱배수",ChapterTable!$S:$T,2,0)^D890
    +VLOOKUP(SUBSTITUTE(SUBSTITUTE(F$1,"standard",""),"|Float","")&amp;"인게임누적합배수",ChapterTable!$S:$T,2,0)*D890)
  )
  )
  )
)</f>
        <v>206904.86320495605</v>
      </c>
      <c r="G890" t="s">
        <v>110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9.8000000000000007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IF(OR($L891=TRUE,$A891=0,MOD($A891,ChapterTable!$S$20)&lt;&gt;0),
MAX(0,INT(($B891+ChapterTable!$Q$26+VLOOKUP(SUBSTITUTE(C$1,"성장단계","")&amp;"단계오프셋",ChapterTable!$S:$T,2,0))/ChapterTable!$Q$23)),
MAX(0,INT(($B891+ChapterTable!$S$26+VLOOKUP(SUBSTITUTE(C$1,"성장단계","")&amp;"보스단계오프셋",ChapterTable!$S:$T,2,0))/ChapterTable!$S$23)))</f>
        <v>3</v>
      </c>
      <c r="D891">
        <f>IF(OR($L891=TRUE,$A891=0,MOD($A891,ChapterTable!$S$20)&lt;&gt;0),
MAX(0,INT(($B891+ChapterTable!$Q$26+VLOOKUP(SUBSTITUTE(D$1,"성장단계","")&amp;"단계오프셋",ChapterTable!$S:$T,2,0))/ChapterTable!$Q$23)),
MAX(0,INT(($B891+ChapterTable!$S$26+VLOOKUP(SUBSTITUTE(D$1,"성장단계","")&amp;"보스단계오프셋",ChapterTable!$S:$T,2,0))/ChapterTable!$S$23)))</f>
        <v>2</v>
      </c>
      <c r="E891" s="1">
        <f ca="1">IF(AND($A891=0,$B891=1),
    VLOOKUP(1,ChapterTable!$1:$1048576,MATCH("최종"&amp;SUBSTITUTE(SUBSTITUTE(E$1,"standard",""),"|Float",""),ChapterTable!$1:$1,0),0)*ChapterTable!$Q$17,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VLOOKUP($A891-ChapterTable!$Q$11,ChapterTable!$1:$1048576,MATCH("최종"&amp;SUBSTITUTE(SUBSTITUTE(E$1,"standard",""),"|Float",""),ChapterTable!$1:$1,0),0)*ChapterTable!$Q$14
    ),
  OFFSET(E891,-$B891+IF($L891,1,0),0)*
    (VLOOKUP(SUBSTITUTE(SUBSTITUTE(E$1,"standard",""),"|Float","")&amp;"인게임누적곱배수",ChapterTable!$S:$T,2,0)^C891
    +VLOOKUP(SUBSTITUTE(SUBSTITUTE(E$1,"standard",""),"|Float","")&amp;"인게임누적합배수",ChapterTable!$S:$T,2,0)*C891)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VLOOKUP(1,ChapterTable!$1:$1048576,MATCH("최종"&amp;SUBSTITUTE(SUBSTITUTE(F$1,"standard",""),"|Float",""),ChapterTable!$1:$1,0),0)*ChapterTable!$Q$17,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VLOOKUP($A891-ChapterTable!$Q$11,ChapterTable!$1:$1048576,MATCH("최종"&amp;SUBSTITUTE(SUBSTITUTE(F$1,"standard",""),"|Float",""),ChapterTable!$1:$1,0),0)*ChapterTable!$Q$14
    ),
  OFFSET(F891,-$B891+IF($L891,1,0),0)*
    (VLOOKUP(SUBSTITUTE(SUBSTITUTE(F$1,"standard",""),"|Float","")&amp;"인게임누적곱배수",ChapterTable!$S:$T,2,0)^D891
    +VLOOKUP(SUBSTITUTE(SUBSTITUTE(F$1,"standard",""),"|Float","")&amp;"인게임누적합배수",ChapterTable!$S:$T,2,0)*D891)
  )
  )
  )
)</f>
        <v>206904.86320495605</v>
      </c>
      <c r="G891" t="s">
        <v>110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9.8000000000000007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IF(OR($L892=TRUE,$A892=0,MOD($A892,ChapterTable!$S$20)&lt;&gt;0),
MAX(0,INT(($B892+ChapterTable!$Q$26+VLOOKUP(SUBSTITUTE(C$1,"성장단계","")&amp;"단계오프셋",ChapterTable!$S:$T,2,0))/ChapterTable!$Q$23)),
MAX(0,INT(($B892+ChapterTable!$S$26+VLOOKUP(SUBSTITUTE(C$1,"성장단계","")&amp;"보스단계오프셋",ChapterTable!$S:$T,2,0))/ChapterTable!$S$23)))</f>
        <v>3</v>
      </c>
      <c r="D892">
        <f>IF(OR($L892=TRUE,$A892=0,MOD($A892,ChapterTable!$S$20)&lt;&gt;0),
MAX(0,INT(($B892+ChapterTable!$Q$26+VLOOKUP(SUBSTITUTE(D$1,"성장단계","")&amp;"단계오프셋",ChapterTable!$S:$T,2,0))/ChapterTable!$Q$23)),
MAX(0,INT(($B892+ChapterTable!$S$26+VLOOKUP(SUBSTITUTE(D$1,"성장단계","")&amp;"보스단계오프셋",ChapterTable!$S:$T,2,0))/ChapterTable!$S$23)))</f>
        <v>2</v>
      </c>
      <c r="E892" s="1">
        <f ca="1">IF(AND($A892=0,$B892=1),
    VLOOKUP(1,ChapterTable!$1:$1048576,MATCH("최종"&amp;SUBSTITUTE(SUBSTITUTE(E$1,"standard",""),"|Float",""),ChapterTable!$1:$1,0),0)*ChapterTable!$Q$17,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VLOOKUP($A892-ChapterTable!$Q$11,ChapterTable!$1:$1048576,MATCH("최종"&amp;SUBSTITUTE(SUBSTITUTE(E$1,"standard",""),"|Float",""),ChapterTable!$1:$1,0),0)*ChapterTable!$Q$14
    ),
  OFFSET(E892,-$B892+IF($L892,1,0),0)*
    (VLOOKUP(SUBSTITUTE(SUBSTITUTE(E$1,"standard",""),"|Float","")&amp;"인게임누적곱배수",ChapterTable!$S:$T,2,0)^C892
    +VLOOKUP(SUBSTITUTE(SUBSTITUTE(E$1,"standard",""),"|Float","")&amp;"인게임누적합배수",ChapterTable!$S:$T,2,0)*C892)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VLOOKUP(1,ChapterTable!$1:$1048576,MATCH("최종"&amp;SUBSTITUTE(SUBSTITUTE(F$1,"standard",""),"|Float",""),ChapterTable!$1:$1,0),0)*ChapterTable!$Q$17,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VLOOKUP($A892-ChapterTable!$Q$11,ChapterTable!$1:$1048576,MATCH("최종"&amp;SUBSTITUTE(SUBSTITUTE(F$1,"standard",""),"|Float",""),ChapterTable!$1:$1,0),0)*ChapterTable!$Q$14
    ),
  OFFSET(F892,-$B892+IF($L892,1,0),0)*
    (VLOOKUP(SUBSTITUTE(SUBSTITUTE(F$1,"standard",""),"|Float","")&amp;"인게임누적곱배수",ChapterTable!$S:$T,2,0)^D892
    +VLOOKUP(SUBSTITUTE(SUBSTITUTE(F$1,"standard",""),"|Float","")&amp;"인게임누적합배수",ChapterTable!$S:$T,2,0)*D892)
  )
  )
  )
)</f>
        <v>206904.86320495605</v>
      </c>
      <c r="G892" t="s">
        <v>110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9.8000000000000007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IF(OR($L893=TRUE,$A893=0,MOD($A893,ChapterTable!$S$20)&lt;&gt;0),
MAX(0,INT(($B893+ChapterTable!$Q$26+VLOOKUP(SUBSTITUTE(C$1,"성장단계","")&amp;"단계오프셋",ChapterTable!$S:$T,2,0))/ChapterTable!$Q$23)),
MAX(0,INT(($B893+ChapterTable!$S$26+VLOOKUP(SUBSTITUTE(C$1,"성장단계","")&amp;"보스단계오프셋",ChapterTable!$S:$T,2,0))/ChapterTable!$S$23)))</f>
        <v>3</v>
      </c>
      <c r="D893">
        <f>IF(OR($L893=TRUE,$A893=0,MOD($A893,ChapterTable!$S$20)&lt;&gt;0),
MAX(0,INT(($B893+ChapterTable!$Q$26+VLOOKUP(SUBSTITUTE(D$1,"성장단계","")&amp;"단계오프셋",ChapterTable!$S:$T,2,0))/ChapterTable!$Q$23)),
MAX(0,INT(($B893+ChapterTable!$S$26+VLOOKUP(SUBSTITUTE(D$1,"성장단계","")&amp;"보스단계오프셋",ChapterTable!$S:$T,2,0))/ChapterTable!$S$23)))</f>
        <v>2</v>
      </c>
      <c r="E893" s="1">
        <f ca="1">IF(AND($A893=0,$B893=1),
    VLOOKUP(1,ChapterTable!$1:$1048576,MATCH("최종"&amp;SUBSTITUTE(SUBSTITUTE(E$1,"standard",""),"|Float",""),ChapterTable!$1:$1,0),0)*ChapterTable!$Q$17,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VLOOKUP($A893-ChapterTable!$Q$11,ChapterTable!$1:$1048576,MATCH("최종"&amp;SUBSTITUTE(SUBSTITUTE(E$1,"standard",""),"|Float",""),ChapterTable!$1:$1,0),0)*ChapterTable!$Q$14
    ),
  OFFSET(E893,-$B893+IF($L893,1,0),0)*
    (VLOOKUP(SUBSTITUTE(SUBSTITUTE(E$1,"standard",""),"|Float","")&amp;"인게임누적곱배수",ChapterTable!$S:$T,2,0)^C893
    +VLOOKUP(SUBSTITUTE(SUBSTITUTE(E$1,"standard",""),"|Float","")&amp;"인게임누적합배수",ChapterTable!$S:$T,2,0)*C893)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VLOOKUP(1,ChapterTable!$1:$1048576,MATCH("최종"&amp;SUBSTITUTE(SUBSTITUTE(F$1,"standard",""),"|Float",""),ChapterTable!$1:$1,0),0)*ChapterTable!$Q$17,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VLOOKUP($A893-ChapterTable!$Q$11,ChapterTable!$1:$1048576,MATCH("최종"&amp;SUBSTITUTE(SUBSTITUTE(F$1,"standard",""),"|Float",""),ChapterTable!$1:$1,0),0)*ChapterTable!$Q$14
    ),
  OFFSET(F893,-$B893+IF($L893,1,0),0)*
    (VLOOKUP(SUBSTITUTE(SUBSTITUTE(F$1,"standard",""),"|Float","")&amp;"인게임누적곱배수",ChapterTable!$S:$T,2,0)^D893
    +VLOOKUP(SUBSTITUTE(SUBSTITUTE(F$1,"standard",""),"|Float","")&amp;"인게임누적합배수",ChapterTable!$S:$T,2,0)*D893)
  )
  )
  )
)</f>
        <v>206904.86320495605</v>
      </c>
      <c r="G893" t="s">
        <v>110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9.8000000000000007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IF(OR($L894=TRUE,$A894=0,MOD($A894,ChapterTable!$S$20)&lt;&gt;0),
MAX(0,INT(($B894+ChapterTable!$Q$26+VLOOKUP(SUBSTITUTE(C$1,"성장단계","")&amp;"단계오프셋",ChapterTable!$S:$T,2,0))/ChapterTable!$Q$23)),
MAX(0,INT(($B894+ChapterTable!$S$26+VLOOKUP(SUBSTITUTE(C$1,"성장단계","")&amp;"보스단계오프셋",ChapterTable!$S:$T,2,0))/ChapterTable!$S$23)))</f>
        <v>3</v>
      </c>
      <c r="D894">
        <f>IF(OR($L894=TRUE,$A894=0,MOD($A894,ChapterTable!$S$20)&lt;&gt;0),
MAX(0,INT(($B894+ChapterTable!$Q$26+VLOOKUP(SUBSTITUTE(D$1,"성장단계","")&amp;"단계오프셋",ChapterTable!$S:$T,2,0))/ChapterTable!$Q$23)),
MAX(0,INT(($B894+ChapterTable!$S$26+VLOOKUP(SUBSTITUTE(D$1,"성장단계","")&amp;"보스단계오프셋",ChapterTable!$S:$T,2,0))/ChapterTable!$S$23)))</f>
        <v>2</v>
      </c>
      <c r="E894" s="1">
        <f ca="1">IF(AND($A894=0,$B894=1),
    VLOOKUP(1,ChapterTable!$1:$1048576,MATCH("최종"&amp;SUBSTITUTE(SUBSTITUTE(E$1,"standard",""),"|Float",""),ChapterTable!$1:$1,0),0)*ChapterTable!$Q$17,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VLOOKUP($A894-ChapterTable!$Q$11,ChapterTable!$1:$1048576,MATCH("최종"&amp;SUBSTITUTE(SUBSTITUTE(E$1,"standard",""),"|Float",""),ChapterTable!$1:$1,0),0)*ChapterTable!$Q$14
    ),
  OFFSET(E894,-$B894+IF($L894,1,0),0)*
    (VLOOKUP(SUBSTITUTE(SUBSTITUTE(E$1,"standard",""),"|Float","")&amp;"인게임누적곱배수",ChapterTable!$S:$T,2,0)^C894
    +VLOOKUP(SUBSTITUTE(SUBSTITUTE(E$1,"standard",""),"|Float","")&amp;"인게임누적합배수",ChapterTable!$S:$T,2,0)*C894)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VLOOKUP(1,ChapterTable!$1:$1048576,MATCH("최종"&amp;SUBSTITUTE(SUBSTITUTE(F$1,"standard",""),"|Float",""),ChapterTable!$1:$1,0),0)*ChapterTable!$Q$17,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VLOOKUP($A894-ChapterTable!$Q$11,ChapterTable!$1:$1048576,MATCH("최종"&amp;SUBSTITUTE(SUBSTITUTE(F$1,"standard",""),"|Float",""),ChapterTable!$1:$1,0),0)*ChapterTable!$Q$14
    ),
  OFFSET(F894,-$B894+IF($L894,1,0),0)*
    (VLOOKUP(SUBSTITUTE(SUBSTITUTE(F$1,"standard",""),"|Float","")&amp;"인게임누적곱배수",ChapterTable!$S:$T,2,0)^D894
    +VLOOKUP(SUBSTITUTE(SUBSTITUTE(F$1,"standard",""),"|Float","")&amp;"인게임누적합배수",ChapterTable!$S:$T,2,0)*D894)
  )
  )
  )
)</f>
        <v>206904.86320495605</v>
      </c>
      <c r="G894" t="s">
        <v>110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9.8000000000000007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IF(OR($L895=TRUE,$A895=0,MOD($A895,ChapterTable!$S$20)&lt;&gt;0),
MAX(0,INT(($B895+ChapterTable!$Q$26+VLOOKUP(SUBSTITUTE(C$1,"성장단계","")&amp;"단계오프셋",ChapterTable!$S:$T,2,0))/ChapterTable!$Q$23)),
MAX(0,INT(($B895+ChapterTable!$S$26+VLOOKUP(SUBSTITUTE(C$1,"성장단계","")&amp;"보스단계오프셋",ChapterTable!$S:$T,2,0))/ChapterTable!$S$23)))</f>
        <v>3</v>
      </c>
      <c r="D895">
        <f>IF(OR($L895=TRUE,$A895=0,MOD($A895,ChapterTable!$S$20)&lt;&gt;0),
MAX(0,INT(($B895+ChapterTable!$Q$26+VLOOKUP(SUBSTITUTE(D$1,"성장단계","")&amp;"단계오프셋",ChapterTable!$S:$T,2,0))/ChapterTable!$Q$23)),
MAX(0,INT(($B895+ChapterTable!$S$26+VLOOKUP(SUBSTITUTE(D$1,"성장단계","")&amp;"보스단계오프셋",ChapterTable!$S:$T,2,0))/ChapterTable!$S$23)))</f>
        <v>3</v>
      </c>
      <c r="E895" s="1">
        <f ca="1">IF(AND($A895=0,$B895=1),
    VLOOKUP(1,ChapterTable!$1:$1048576,MATCH("최종"&amp;SUBSTITUTE(SUBSTITUTE(E$1,"standard",""),"|Float",""),ChapterTable!$1:$1,0),0)*ChapterTable!$Q$17,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VLOOKUP($A895-ChapterTable!$Q$11,ChapterTable!$1:$1048576,MATCH("최종"&amp;SUBSTITUTE(SUBSTITUTE(E$1,"standard",""),"|Float",""),ChapterTable!$1:$1,0),0)*ChapterTable!$Q$14
    ),
  OFFSET(E895,-$B895+IF($L895,1,0),0)*
    (VLOOKUP(SUBSTITUTE(SUBSTITUTE(E$1,"standard",""),"|Float","")&amp;"인게임누적곱배수",ChapterTable!$S:$T,2,0)^C895
    +VLOOKUP(SUBSTITUTE(SUBSTITUTE(E$1,"standard",""),"|Float","")&amp;"인게임누적합배수",ChapterTable!$S:$T,2,0)*C895)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VLOOKUP(1,ChapterTable!$1:$1048576,MATCH("최종"&amp;SUBSTITUTE(SUBSTITUTE(F$1,"standard",""),"|Float",""),ChapterTable!$1:$1,0),0)*ChapterTable!$Q$17,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VLOOKUP($A895-ChapterTable!$Q$11,ChapterTable!$1:$1048576,MATCH("최종"&amp;SUBSTITUTE(SUBSTITUTE(F$1,"standard",""),"|Float",""),ChapterTable!$1:$1,0),0)*ChapterTable!$Q$14
    ),
  OFFSET(F895,-$B895+IF($L895,1,0),0)*
    (VLOOKUP(SUBSTITUTE(SUBSTITUTE(F$1,"standard",""),"|Float","")&amp;"인게임누적곱배수",ChapterTable!$S:$T,2,0)^D895
    +VLOOKUP(SUBSTITUTE(SUBSTITUTE(F$1,"standard",""),"|Float","")&amp;"인게임누적합배수",ChapterTable!$S:$T,2,0)*D895)
  )
  )
  )
)</f>
        <v>236462.70080566406</v>
      </c>
      <c r="G895" t="s">
        <v>110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9.8000000000000007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IF(OR($L896=TRUE,$A896=0,MOD($A896,ChapterTable!$S$20)&lt;&gt;0),
MAX(0,INT(($B896+ChapterTable!$Q$26+VLOOKUP(SUBSTITUTE(C$1,"성장단계","")&amp;"단계오프셋",ChapterTable!$S:$T,2,0))/ChapterTable!$Q$23)),
MAX(0,INT(($B896+ChapterTable!$S$26+VLOOKUP(SUBSTITUTE(C$1,"성장단계","")&amp;"보스단계오프셋",ChapterTable!$S:$T,2,0))/ChapterTable!$S$23)))</f>
        <v>3</v>
      </c>
      <c r="D896">
        <f>IF(OR($L896=TRUE,$A896=0,MOD($A896,ChapterTable!$S$20)&lt;&gt;0),
MAX(0,INT(($B896+ChapterTable!$Q$26+VLOOKUP(SUBSTITUTE(D$1,"성장단계","")&amp;"단계오프셋",ChapterTable!$S:$T,2,0))/ChapterTable!$Q$23)),
MAX(0,INT(($B896+ChapterTable!$S$26+VLOOKUP(SUBSTITUTE(D$1,"성장단계","")&amp;"보스단계오프셋",ChapterTable!$S:$T,2,0))/ChapterTable!$S$23)))</f>
        <v>3</v>
      </c>
      <c r="E896" s="1">
        <f ca="1">IF(AND($A896=0,$B896=1),
    VLOOKUP(1,ChapterTable!$1:$1048576,MATCH("최종"&amp;SUBSTITUTE(SUBSTITUTE(E$1,"standard",""),"|Float",""),ChapterTable!$1:$1,0),0)*ChapterTable!$Q$17,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VLOOKUP($A896-ChapterTable!$Q$11,ChapterTable!$1:$1048576,MATCH("최종"&amp;SUBSTITUTE(SUBSTITUTE(E$1,"standard",""),"|Float",""),ChapterTable!$1:$1,0),0)*ChapterTable!$Q$14
    ),
  OFFSET(E896,-$B896+IF($L896,1,0),0)*
    (VLOOKUP(SUBSTITUTE(SUBSTITUTE(E$1,"standard",""),"|Float","")&amp;"인게임누적곱배수",ChapterTable!$S:$T,2,0)^C896
    +VLOOKUP(SUBSTITUTE(SUBSTITUTE(E$1,"standard",""),"|Float","")&amp;"인게임누적합배수",ChapterTable!$S:$T,2,0)*C896)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VLOOKUP(1,ChapterTable!$1:$1048576,MATCH("최종"&amp;SUBSTITUTE(SUBSTITUTE(F$1,"standard",""),"|Float",""),ChapterTable!$1:$1,0),0)*ChapterTable!$Q$17,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VLOOKUP($A896-ChapterTable!$Q$11,ChapterTable!$1:$1048576,MATCH("최종"&amp;SUBSTITUTE(SUBSTITUTE(F$1,"standard",""),"|Float",""),ChapterTable!$1:$1,0),0)*ChapterTable!$Q$14
    ),
  OFFSET(F896,-$B896+IF($L896,1,0),0)*
    (VLOOKUP(SUBSTITUTE(SUBSTITUTE(F$1,"standard",""),"|Float","")&amp;"인게임누적곱배수",ChapterTable!$S:$T,2,0)^D896
    +VLOOKUP(SUBSTITUTE(SUBSTITUTE(F$1,"standard",""),"|Float","")&amp;"인게임누적합배수",ChapterTable!$S:$T,2,0)*D896)
  )
  )
  )
)</f>
        <v>236462.70080566406</v>
      </c>
      <c r="G896" t="s">
        <v>110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9.8000000000000007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IF(OR($L897=TRUE,$A897=0,MOD($A897,ChapterTable!$S$20)&lt;&gt;0),
MAX(0,INT(($B897+ChapterTable!$Q$26+VLOOKUP(SUBSTITUTE(C$1,"성장단계","")&amp;"단계오프셋",ChapterTable!$S:$T,2,0))/ChapterTable!$Q$23)),
MAX(0,INT(($B897+ChapterTable!$S$26+VLOOKUP(SUBSTITUTE(C$1,"성장단계","")&amp;"보스단계오프셋",ChapterTable!$S:$T,2,0))/ChapterTable!$S$23)))</f>
        <v>3</v>
      </c>
      <c r="D897">
        <f>IF(OR($L897=TRUE,$A897=0,MOD($A897,ChapterTable!$S$20)&lt;&gt;0),
MAX(0,INT(($B897+ChapterTable!$Q$26+VLOOKUP(SUBSTITUTE(D$1,"성장단계","")&amp;"단계오프셋",ChapterTable!$S:$T,2,0))/ChapterTable!$Q$23)),
MAX(0,INT(($B897+ChapterTable!$S$26+VLOOKUP(SUBSTITUTE(D$1,"성장단계","")&amp;"보스단계오프셋",ChapterTable!$S:$T,2,0))/ChapterTable!$S$23)))</f>
        <v>3</v>
      </c>
      <c r="E897" s="1">
        <f ca="1">IF(AND($A897=0,$B897=1),
    VLOOKUP(1,ChapterTable!$1:$1048576,MATCH("최종"&amp;SUBSTITUTE(SUBSTITUTE(E$1,"standard",""),"|Float",""),ChapterTable!$1:$1,0),0)*ChapterTable!$Q$17,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VLOOKUP($A897-ChapterTable!$Q$11,ChapterTable!$1:$1048576,MATCH("최종"&amp;SUBSTITUTE(SUBSTITUTE(E$1,"standard",""),"|Float",""),ChapterTable!$1:$1,0),0)*ChapterTable!$Q$14
    ),
  OFFSET(E897,-$B897+IF($L897,1,0),0)*
    (VLOOKUP(SUBSTITUTE(SUBSTITUTE(E$1,"standard",""),"|Float","")&amp;"인게임누적곱배수",ChapterTable!$S:$T,2,0)^C897
    +VLOOKUP(SUBSTITUTE(SUBSTITUTE(E$1,"standard",""),"|Float","")&amp;"인게임누적합배수",ChapterTable!$S:$T,2,0)*C897)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VLOOKUP(1,ChapterTable!$1:$1048576,MATCH("최종"&amp;SUBSTITUTE(SUBSTITUTE(F$1,"standard",""),"|Float",""),ChapterTable!$1:$1,0),0)*ChapterTable!$Q$17,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VLOOKUP($A897-ChapterTable!$Q$11,ChapterTable!$1:$1048576,MATCH("최종"&amp;SUBSTITUTE(SUBSTITUTE(F$1,"standard",""),"|Float",""),ChapterTable!$1:$1,0),0)*ChapterTable!$Q$14
    ),
  OFFSET(F897,-$B897+IF($L897,1,0),0)*
    (VLOOKUP(SUBSTITUTE(SUBSTITUTE(F$1,"standard",""),"|Float","")&amp;"인게임누적곱배수",ChapterTable!$S:$T,2,0)^D897
    +VLOOKUP(SUBSTITUTE(SUBSTITUTE(F$1,"standard",""),"|Float","")&amp;"인게임누적합배수",ChapterTable!$S:$T,2,0)*D897)
  )
  )
  )
)</f>
        <v>236462.70080566406</v>
      </c>
      <c r="G897" t="s">
        <v>110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9.8000000000000007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IF(OR($L898=TRUE,$A898=0,MOD($A898,ChapterTable!$S$20)&lt;&gt;0),
MAX(0,INT(($B898+ChapterTable!$Q$26+VLOOKUP(SUBSTITUTE(C$1,"성장단계","")&amp;"단계오프셋",ChapterTable!$S:$T,2,0))/ChapterTable!$Q$23)),
MAX(0,INT(($B898+ChapterTable!$S$26+VLOOKUP(SUBSTITUTE(C$1,"성장단계","")&amp;"보스단계오프셋",ChapterTable!$S:$T,2,0))/ChapterTable!$S$23)))</f>
        <v>3</v>
      </c>
      <c r="D898">
        <f>IF(OR($L898=TRUE,$A898=0,MOD($A898,ChapterTable!$S$20)&lt;&gt;0),
MAX(0,INT(($B898+ChapterTable!$Q$26+VLOOKUP(SUBSTITUTE(D$1,"성장단계","")&amp;"단계오프셋",ChapterTable!$S:$T,2,0))/ChapterTable!$Q$23)),
MAX(0,INT(($B898+ChapterTable!$S$26+VLOOKUP(SUBSTITUTE(D$1,"성장단계","")&amp;"보스단계오프셋",ChapterTable!$S:$T,2,0))/ChapterTable!$S$23)))</f>
        <v>3</v>
      </c>
      <c r="E898" s="1">
        <f ca="1">IF(AND($A898=0,$B898=1),
    VLOOKUP(1,ChapterTable!$1:$1048576,MATCH("최종"&amp;SUBSTITUTE(SUBSTITUTE(E$1,"standard",""),"|Float",""),ChapterTable!$1:$1,0),0)*ChapterTable!$Q$17,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VLOOKUP($A898-ChapterTable!$Q$11,ChapterTable!$1:$1048576,MATCH("최종"&amp;SUBSTITUTE(SUBSTITUTE(E$1,"standard",""),"|Float",""),ChapterTable!$1:$1,0),0)*ChapterTable!$Q$14
    ),
  OFFSET(E898,-$B898+IF($L898,1,0),0)*
    (VLOOKUP(SUBSTITUTE(SUBSTITUTE(E$1,"standard",""),"|Float","")&amp;"인게임누적곱배수",ChapterTable!$S:$T,2,0)^C898
    +VLOOKUP(SUBSTITUTE(SUBSTITUTE(E$1,"standard",""),"|Float","")&amp;"인게임누적합배수",ChapterTable!$S:$T,2,0)*C898)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VLOOKUP(1,ChapterTable!$1:$1048576,MATCH("최종"&amp;SUBSTITUTE(SUBSTITUTE(F$1,"standard",""),"|Float",""),ChapterTable!$1:$1,0),0)*ChapterTable!$Q$17,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VLOOKUP($A898-ChapterTable!$Q$11,ChapterTable!$1:$1048576,MATCH("최종"&amp;SUBSTITUTE(SUBSTITUTE(F$1,"standard",""),"|Float",""),ChapterTable!$1:$1,0),0)*ChapterTable!$Q$14
    ),
  OFFSET(F898,-$B898+IF($L898,1,0),0)*
    (VLOOKUP(SUBSTITUTE(SUBSTITUTE(F$1,"standard",""),"|Float","")&amp;"인게임누적곱배수",ChapterTable!$S:$T,2,0)^D898
    +VLOOKUP(SUBSTITUTE(SUBSTITUTE(F$1,"standard",""),"|Float","")&amp;"인게임누적합배수",ChapterTable!$S:$T,2,0)*D898)
  )
  )
  )
)</f>
        <v>236462.70080566406</v>
      </c>
      <c r="G898" t="s">
        <v>110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9.8000000000000007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IF(OR($L899=TRUE,$A899=0,MOD($A899,ChapterTable!$S$20)&lt;&gt;0),
MAX(0,INT(($B899+ChapterTable!$Q$26+VLOOKUP(SUBSTITUTE(C$1,"성장단계","")&amp;"단계오프셋",ChapterTable!$S:$T,2,0))/ChapterTable!$Q$23)),
MAX(0,INT(($B899+ChapterTable!$S$26+VLOOKUP(SUBSTITUTE(C$1,"성장단계","")&amp;"보스단계오프셋",ChapterTable!$S:$T,2,0))/ChapterTable!$S$23)))</f>
        <v>3</v>
      </c>
      <c r="D899">
        <f>IF(OR($L899=TRUE,$A899=0,MOD($A899,ChapterTable!$S$20)&lt;&gt;0),
MAX(0,INT(($B899+ChapterTable!$Q$26+VLOOKUP(SUBSTITUTE(D$1,"성장단계","")&amp;"단계오프셋",ChapterTable!$S:$T,2,0))/ChapterTable!$Q$23)),
MAX(0,INT(($B899+ChapterTable!$S$26+VLOOKUP(SUBSTITUTE(D$1,"성장단계","")&amp;"보스단계오프셋",ChapterTable!$S:$T,2,0))/ChapterTable!$S$23)))</f>
        <v>3</v>
      </c>
      <c r="E899" s="1">
        <f ca="1">IF(AND($A899=0,$B899=1),
    VLOOKUP(1,ChapterTable!$1:$1048576,MATCH("최종"&amp;SUBSTITUTE(SUBSTITUTE(E$1,"standard",""),"|Float",""),ChapterTable!$1:$1,0),0)*ChapterTable!$Q$17,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VLOOKUP($A899-ChapterTable!$Q$11,ChapterTable!$1:$1048576,MATCH("최종"&amp;SUBSTITUTE(SUBSTITUTE(E$1,"standard",""),"|Float",""),ChapterTable!$1:$1,0),0)*ChapterTable!$Q$14
    ),
  OFFSET(E899,-$B899+IF($L899,1,0),0)*
    (VLOOKUP(SUBSTITUTE(SUBSTITUTE(E$1,"standard",""),"|Float","")&amp;"인게임누적곱배수",ChapterTable!$S:$T,2,0)^C899
    +VLOOKUP(SUBSTITUTE(SUBSTITUTE(E$1,"standard",""),"|Float","")&amp;"인게임누적합배수",ChapterTable!$S:$T,2,0)*C899)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VLOOKUP(1,ChapterTable!$1:$1048576,MATCH("최종"&amp;SUBSTITUTE(SUBSTITUTE(F$1,"standard",""),"|Float",""),ChapterTable!$1:$1,0),0)*ChapterTable!$Q$17,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VLOOKUP($A899-ChapterTable!$Q$11,ChapterTable!$1:$1048576,MATCH("최종"&amp;SUBSTITUTE(SUBSTITUTE(F$1,"standard",""),"|Float",""),ChapterTable!$1:$1,0),0)*ChapterTable!$Q$14
    ),
  OFFSET(F899,-$B899+IF($L899,1,0),0)*
    (VLOOKUP(SUBSTITUTE(SUBSTITUTE(F$1,"standard",""),"|Float","")&amp;"인게임누적곱배수",ChapterTable!$S:$T,2,0)^D899
    +VLOOKUP(SUBSTITUTE(SUBSTITUTE(F$1,"standard",""),"|Float","")&amp;"인게임누적합배수",ChapterTable!$S:$T,2,0)*D899)
  )
  )
  )
)</f>
        <v>236462.70080566406</v>
      </c>
      <c r="G899" t="s">
        <v>110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9.8000000000000007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IF(OR($L900=TRUE,$A900=0,MOD($A900,ChapterTable!$S$20)&lt;&gt;0),
MAX(0,INT(($B900+ChapterTable!$Q$26+VLOOKUP(SUBSTITUTE(C$1,"성장단계","")&amp;"단계오프셋",ChapterTable!$S:$T,2,0))/ChapterTable!$Q$23)),
MAX(0,INT(($B900+ChapterTable!$S$26+VLOOKUP(SUBSTITUTE(C$1,"성장단계","")&amp;"보스단계오프셋",ChapterTable!$S:$T,2,0))/ChapterTable!$S$23)))</f>
        <v>4</v>
      </c>
      <c r="D900">
        <f>IF(OR($L900=TRUE,$A900=0,MOD($A900,ChapterTable!$S$20)&lt;&gt;0),
MAX(0,INT(($B900+ChapterTable!$Q$26+VLOOKUP(SUBSTITUTE(D$1,"성장단계","")&amp;"단계오프셋",ChapterTable!$S:$T,2,0))/ChapterTable!$Q$23)),
MAX(0,INT(($B900+ChapterTable!$S$26+VLOOKUP(SUBSTITUTE(D$1,"성장단계","")&amp;"보스단계오프셋",ChapterTable!$S:$T,2,0))/ChapterTable!$S$23)))</f>
        <v>3</v>
      </c>
      <c r="E900" s="1">
        <f ca="1">IF(AND($A900=0,$B900=1),
    VLOOKUP(1,ChapterTable!$1:$1048576,MATCH("최종"&amp;SUBSTITUTE(SUBSTITUTE(E$1,"standard",""),"|Float",""),ChapterTable!$1:$1,0),0)*ChapterTable!$Q$17,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VLOOKUP($A900-ChapterTable!$Q$11,ChapterTable!$1:$1048576,MATCH("최종"&amp;SUBSTITUTE(SUBSTITUTE(E$1,"standard",""),"|Float",""),ChapterTable!$1:$1,0),0)*ChapterTable!$Q$14
    ),
  OFFSET(E900,-$B900+IF($L900,1,0),0)*
    (VLOOKUP(SUBSTITUTE(SUBSTITUTE(E$1,"standard",""),"|Float","")&amp;"인게임누적곱배수",ChapterTable!$S:$T,2,0)^C900
    +VLOOKUP(SUBSTITUTE(SUBSTITUTE(E$1,"standard",""),"|Float","")&amp;"인게임누적합배수",ChapterTable!$S:$T,2,0)*C900)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VLOOKUP(1,ChapterTable!$1:$1048576,MATCH("최종"&amp;SUBSTITUTE(SUBSTITUTE(F$1,"standard",""),"|Float",""),ChapterTable!$1:$1,0),0)*ChapterTable!$Q$17,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VLOOKUP($A900-ChapterTable!$Q$11,ChapterTable!$1:$1048576,MATCH("최종"&amp;SUBSTITUTE(SUBSTITUTE(F$1,"standard",""),"|Float",""),ChapterTable!$1:$1,0),0)*ChapterTable!$Q$14
    ),
  OFFSET(F900,-$B900+IF($L900,1,0),0)*
    (VLOOKUP(SUBSTITUTE(SUBSTITUTE(F$1,"standard",""),"|Float","")&amp;"인게임누적곱배수",ChapterTable!$S:$T,2,0)^D900
    +VLOOKUP(SUBSTITUTE(SUBSTITUTE(F$1,"standard",""),"|Float","")&amp;"인게임누적합배수",ChapterTable!$S:$T,2,0)*D900)
  )
  )
  )
)</f>
        <v>236462.70080566406</v>
      </c>
      <c r="G900" t="s">
        <v>110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9.8000000000000007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IF(OR($L901=TRUE,$A901=0,MOD($A901,ChapterTable!$S$20)&lt;&gt;0),
MAX(0,INT(($B901+ChapterTable!$Q$26+VLOOKUP(SUBSTITUTE(C$1,"성장단계","")&amp;"단계오프셋",ChapterTable!$S:$T,2,0))/ChapterTable!$Q$23)),
MAX(0,INT(($B901+ChapterTable!$S$26+VLOOKUP(SUBSTITUTE(C$1,"성장단계","")&amp;"보스단계오프셋",ChapterTable!$S:$T,2,0))/ChapterTable!$S$23)))</f>
        <v>4</v>
      </c>
      <c r="D901">
        <f>IF(OR($L901=TRUE,$A901=0,MOD($A901,ChapterTable!$S$20)&lt;&gt;0),
MAX(0,INT(($B901+ChapterTable!$Q$26+VLOOKUP(SUBSTITUTE(D$1,"성장단계","")&amp;"단계오프셋",ChapterTable!$S:$T,2,0))/ChapterTable!$Q$23)),
MAX(0,INT(($B901+ChapterTable!$S$26+VLOOKUP(SUBSTITUTE(D$1,"성장단계","")&amp;"보스단계오프셋",ChapterTable!$S:$T,2,0))/ChapterTable!$S$23)))</f>
        <v>3</v>
      </c>
      <c r="E901" s="1">
        <f ca="1">IF(AND($A901=0,$B901=1),
    VLOOKUP(1,ChapterTable!$1:$1048576,MATCH("최종"&amp;SUBSTITUTE(SUBSTITUTE(E$1,"standard",""),"|Float",""),ChapterTable!$1:$1,0),0)*ChapterTable!$Q$17,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VLOOKUP($A901-ChapterTable!$Q$11,ChapterTable!$1:$1048576,MATCH("최종"&amp;SUBSTITUTE(SUBSTITUTE(E$1,"standard",""),"|Float",""),ChapterTable!$1:$1,0),0)*ChapterTable!$Q$14
    ),
  OFFSET(E901,-$B901+IF($L901,1,0),0)*
    (VLOOKUP(SUBSTITUTE(SUBSTITUTE(E$1,"standard",""),"|Float","")&amp;"인게임누적곱배수",ChapterTable!$S:$T,2,0)^C901
    +VLOOKUP(SUBSTITUTE(SUBSTITUTE(E$1,"standard",""),"|Float","")&amp;"인게임누적합배수",ChapterTable!$S:$T,2,0)*C901)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VLOOKUP(1,ChapterTable!$1:$1048576,MATCH("최종"&amp;SUBSTITUTE(SUBSTITUTE(F$1,"standard",""),"|Float",""),ChapterTable!$1:$1,0),0)*ChapterTable!$Q$17,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VLOOKUP($A901-ChapterTable!$Q$11,ChapterTable!$1:$1048576,MATCH("최종"&amp;SUBSTITUTE(SUBSTITUTE(F$1,"standard",""),"|Float",""),ChapterTable!$1:$1,0),0)*ChapterTable!$Q$14
    ),
  OFFSET(F901,-$B901+IF($L901,1,0),0)*
    (VLOOKUP(SUBSTITUTE(SUBSTITUTE(F$1,"standard",""),"|Float","")&amp;"인게임누적곱배수",ChapterTable!$S:$T,2,0)^D901
    +VLOOKUP(SUBSTITUTE(SUBSTITUTE(F$1,"standard",""),"|Float","")&amp;"인게임누적합배수",ChapterTable!$S:$T,2,0)*D901)
  )
  )
  )
)</f>
        <v>236462.70080566406</v>
      </c>
      <c r="G901" t="s">
        <v>110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9.8000000000000007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IF(OR($L902=TRUE,$A902=0,MOD($A902,ChapterTable!$S$20)&lt;&gt;0),
MAX(0,INT(($B902+ChapterTable!$Q$26+VLOOKUP(SUBSTITUTE(C$1,"성장단계","")&amp;"단계오프셋",ChapterTable!$S:$T,2,0))/ChapterTable!$Q$23)),
MAX(0,INT(($B902+ChapterTable!$S$26+VLOOKUP(SUBSTITUTE(C$1,"성장단계","")&amp;"보스단계오프셋",ChapterTable!$S:$T,2,0))/ChapterTable!$S$23)))</f>
        <v>4</v>
      </c>
      <c r="D902">
        <f>IF(OR($L902=TRUE,$A902=0,MOD($A902,ChapterTable!$S$20)&lt;&gt;0),
MAX(0,INT(($B902+ChapterTable!$Q$26+VLOOKUP(SUBSTITUTE(D$1,"성장단계","")&amp;"단계오프셋",ChapterTable!$S:$T,2,0))/ChapterTable!$Q$23)),
MAX(0,INT(($B902+ChapterTable!$S$26+VLOOKUP(SUBSTITUTE(D$1,"성장단계","")&amp;"보스단계오프셋",ChapterTable!$S:$T,2,0))/ChapterTable!$S$23)))</f>
        <v>3</v>
      </c>
      <c r="E902" s="1">
        <f ca="1">IF(AND($A902=0,$B902=1),
    VLOOKUP(1,ChapterTable!$1:$1048576,MATCH("최종"&amp;SUBSTITUTE(SUBSTITUTE(E$1,"standard",""),"|Float",""),ChapterTable!$1:$1,0),0)*ChapterTable!$Q$17,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VLOOKUP($A902-ChapterTable!$Q$11,ChapterTable!$1:$1048576,MATCH("최종"&amp;SUBSTITUTE(SUBSTITUTE(E$1,"standard",""),"|Float",""),ChapterTable!$1:$1,0),0)*ChapterTable!$Q$14
    ),
  OFFSET(E902,-$B902+IF($L902,1,0),0)*
    (VLOOKUP(SUBSTITUTE(SUBSTITUTE(E$1,"standard",""),"|Float","")&amp;"인게임누적곱배수",ChapterTable!$S:$T,2,0)^C902
    +VLOOKUP(SUBSTITUTE(SUBSTITUTE(E$1,"standard",""),"|Float","")&amp;"인게임누적합배수",ChapterTable!$S:$T,2,0)*C902)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VLOOKUP(1,ChapterTable!$1:$1048576,MATCH("최종"&amp;SUBSTITUTE(SUBSTITUTE(F$1,"standard",""),"|Float",""),ChapterTable!$1:$1,0),0)*ChapterTable!$Q$17,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VLOOKUP($A902-ChapterTable!$Q$11,ChapterTable!$1:$1048576,MATCH("최종"&amp;SUBSTITUTE(SUBSTITUTE(F$1,"standard",""),"|Float",""),ChapterTable!$1:$1,0),0)*ChapterTable!$Q$14
    ),
  OFFSET(F902,-$B902+IF($L902,1,0),0)*
    (VLOOKUP(SUBSTITUTE(SUBSTITUTE(F$1,"standard",""),"|Float","")&amp;"인게임누적곱배수",ChapterTable!$S:$T,2,0)^D902
    +VLOOKUP(SUBSTITUTE(SUBSTITUTE(F$1,"standard",""),"|Float","")&amp;"인게임누적합배수",ChapterTable!$S:$T,2,0)*D902)
  )
  )
  )
)</f>
        <v>236462.70080566406</v>
      </c>
      <c r="G902" t="s">
        <v>110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9.8000000000000007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IF(OR($L903=TRUE,$A903=0,MOD($A903,ChapterTable!$S$20)&lt;&gt;0),
MAX(0,INT(($B903+ChapterTable!$Q$26+VLOOKUP(SUBSTITUTE(C$1,"성장단계","")&amp;"단계오프셋",ChapterTable!$S:$T,2,0))/ChapterTable!$Q$23)),
MAX(0,INT(($B903+ChapterTable!$S$26+VLOOKUP(SUBSTITUTE(C$1,"성장단계","")&amp;"보스단계오프셋",ChapterTable!$S:$T,2,0))/ChapterTable!$S$23)))</f>
        <v>4</v>
      </c>
      <c r="D903">
        <f>IF(OR($L903=TRUE,$A903=0,MOD($A903,ChapterTable!$S$20)&lt;&gt;0),
MAX(0,INT(($B903+ChapterTable!$Q$26+VLOOKUP(SUBSTITUTE(D$1,"성장단계","")&amp;"단계오프셋",ChapterTable!$S:$T,2,0))/ChapterTable!$Q$23)),
MAX(0,INT(($B903+ChapterTable!$S$26+VLOOKUP(SUBSTITUTE(D$1,"성장단계","")&amp;"보스단계오프셋",ChapterTable!$S:$T,2,0))/ChapterTable!$S$23)))</f>
        <v>3</v>
      </c>
      <c r="E903" s="1">
        <f ca="1">IF(AND($A903=0,$B903=1),
    VLOOKUP(1,ChapterTable!$1:$1048576,MATCH("최종"&amp;SUBSTITUTE(SUBSTITUTE(E$1,"standard",""),"|Float",""),ChapterTable!$1:$1,0),0)*ChapterTable!$Q$17,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VLOOKUP($A903-ChapterTable!$Q$11,ChapterTable!$1:$1048576,MATCH("최종"&amp;SUBSTITUTE(SUBSTITUTE(E$1,"standard",""),"|Float",""),ChapterTable!$1:$1,0),0)*ChapterTable!$Q$14
    ),
  OFFSET(E903,-$B903+IF($L903,1,0),0)*
    (VLOOKUP(SUBSTITUTE(SUBSTITUTE(E$1,"standard",""),"|Float","")&amp;"인게임누적곱배수",ChapterTable!$S:$T,2,0)^C903
    +VLOOKUP(SUBSTITUTE(SUBSTITUTE(E$1,"standard",""),"|Float","")&amp;"인게임누적합배수",ChapterTable!$S:$T,2,0)*C903)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VLOOKUP(1,ChapterTable!$1:$1048576,MATCH("최종"&amp;SUBSTITUTE(SUBSTITUTE(F$1,"standard",""),"|Float",""),ChapterTable!$1:$1,0),0)*ChapterTable!$Q$17,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VLOOKUP($A903-ChapterTable!$Q$11,ChapterTable!$1:$1048576,MATCH("최종"&amp;SUBSTITUTE(SUBSTITUTE(F$1,"standard",""),"|Float",""),ChapterTable!$1:$1,0),0)*ChapterTable!$Q$14
    ),
  OFFSET(F903,-$B903+IF($L903,1,0),0)*
    (VLOOKUP(SUBSTITUTE(SUBSTITUTE(F$1,"standard",""),"|Float","")&amp;"인게임누적곱배수",ChapterTable!$S:$T,2,0)^D903
    +VLOOKUP(SUBSTITUTE(SUBSTITUTE(F$1,"standard",""),"|Float","")&amp;"인게임누적합배수",ChapterTable!$S:$T,2,0)*D903)
  )
  )
  )
)</f>
        <v>236462.70080566406</v>
      </c>
      <c r="G903" t="s">
        <v>110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9.8000000000000007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IF(OR($L904=TRUE,$A904=0,MOD($A904,ChapterTable!$S$20)&lt;&gt;0),
MAX(0,INT(($B904+ChapterTable!$Q$26+VLOOKUP(SUBSTITUTE(C$1,"성장단계","")&amp;"단계오프셋",ChapterTable!$S:$T,2,0))/ChapterTable!$Q$23)),
MAX(0,INT(($B904+ChapterTable!$S$26+VLOOKUP(SUBSTITUTE(C$1,"성장단계","")&amp;"보스단계오프셋",ChapterTable!$S:$T,2,0))/ChapterTable!$S$23)))</f>
        <v>4</v>
      </c>
      <c r="D904">
        <f>IF(OR($L904=TRUE,$A904=0,MOD($A904,ChapterTable!$S$20)&lt;&gt;0),
MAX(0,INT(($B904+ChapterTable!$Q$26+VLOOKUP(SUBSTITUTE(D$1,"성장단계","")&amp;"단계오프셋",ChapterTable!$S:$T,2,0))/ChapterTable!$Q$23)),
MAX(0,INT(($B904+ChapterTable!$S$26+VLOOKUP(SUBSTITUTE(D$1,"성장단계","")&amp;"보스단계오프셋",ChapterTable!$S:$T,2,0))/ChapterTable!$S$23)))</f>
        <v>3</v>
      </c>
      <c r="E904" s="1">
        <f ca="1">IF(AND($A904=0,$B904=1),
    VLOOKUP(1,ChapterTable!$1:$1048576,MATCH("최종"&amp;SUBSTITUTE(SUBSTITUTE(E$1,"standard",""),"|Float",""),ChapterTable!$1:$1,0),0)*ChapterTable!$Q$17,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VLOOKUP($A904-ChapterTable!$Q$11,ChapterTable!$1:$1048576,MATCH("최종"&amp;SUBSTITUTE(SUBSTITUTE(E$1,"standard",""),"|Float",""),ChapterTable!$1:$1,0),0)*ChapterTable!$Q$14
    ),
  OFFSET(E904,-$B904+IF($L904,1,0),0)*
    (VLOOKUP(SUBSTITUTE(SUBSTITUTE(E$1,"standard",""),"|Float","")&amp;"인게임누적곱배수",ChapterTable!$S:$T,2,0)^C904
    +VLOOKUP(SUBSTITUTE(SUBSTITUTE(E$1,"standard",""),"|Float","")&amp;"인게임누적합배수",ChapterTable!$S:$T,2,0)*C904)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VLOOKUP(1,ChapterTable!$1:$1048576,MATCH("최종"&amp;SUBSTITUTE(SUBSTITUTE(F$1,"standard",""),"|Float",""),ChapterTable!$1:$1,0),0)*ChapterTable!$Q$17,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VLOOKUP($A904-ChapterTable!$Q$11,ChapterTable!$1:$1048576,MATCH("최종"&amp;SUBSTITUTE(SUBSTITUTE(F$1,"standard",""),"|Float",""),ChapterTable!$1:$1,0),0)*ChapterTable!$Q$14
    ),
  OFFSET(F904,-$B904+IF($L904,1,0),0)*
    (VLOOKUP(SUBSTITUTE(SUBSTITUTE(F$1,"standard",""),"|Float","")&amp;"인게임누적곱배수",ChapterTable!$S:$T,2,0)^D904
    +VLOOKUP(SUBSTITUTE(SUBSTITUTE(F$1,"standard",""),"|Float","")&amp;"인게임누적합배수",ChapterTable!$S:$T,2,0)*D904)
  )
  )
  )
)</f>
        <v>236462.70080566406</v>
      </c>
      <c r="G904" t="s">
        <v>110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9.8000000000000007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IF(OR($L905=TRUE,$A905=0,MOD($A905,ChapterTable!$S$20)&lt;&gt;0),
MAX(0,INT(($B905+ChapterTable!$Q$26+VLOOKUP(SUBSTITUTE(C$1,"성장단계","")&amp;"단계오프셋",ChapterTable!$S:$T,2,0))/ChapterTable!$Q$23)),
MAX(0,INT(($B905+ChapterTable!$S$26+VLOOKUP(SUBSTITUTE(C$1,"성장단계","")&amp;"보스단계오프셋",ChapterTable!$S:$T,2,0))/ChapterTable!$S$23)))</f>
        <v>4</v>
      </c>
      <c r="D905">
        <f>IF(OR($L905=TRUE,$A905=0,MOD($A905,ChapterTable!$S$20)&lt;&gt;0),
MAX(0,INT(($B905+ChapterTable!$Q$26+VLOOKUP(SUBSTITUTE(D$1,"성장단계","")&amp;"단계오프셋",ChapterTable!$S:$T,2,0))/ChapterTable!$Q$23)),
MAX(0,INT(($B905+ChapterTable!$S$26+VLOOKUP(SUBSTITUTE(D$1,"성장단계","")&amp;"보스단계오프셋",ChapterTable!$S:$T,2,0))/ChapterTable!$S$23)))</f>
        <v>4</v>
      </c>
      <c r="E905" s="1">
        <f ca="1">IF(AND($A905=0,$B905=1),
    VLOOKUP(1,ChapterTable!$1:$1048576,MATCH("최종"&amp;SUBSTITUTE(SUBSTITUTE(E$1,"standard",""),"|Float",""),ChapterTable!$1:$1,0),0)*ChapterTable!$Q$17,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VLOOKUP($A905-ChapterTable!$Q$11,ChapterTable!$1:$1048576,MATCH("최종"&amp;SUBSTITUTE(SUBSTITUTE(E$1,"standard",""),"|Float",""),ChapterTable!$1:$1,0),0)*ChapterTable!$Q$14
    ),
  OFFSET(E905,-$B905+IF($L905,1,0),0)*
    (VLOOKUP(SUBSTITUTE(SUBSTITUTE(E$1,"standard",""),"|Float","")&amp;"인게임누적곱배수",ChapterTable!$S:$T,2,0)^C905
    +VLOOKUP(SUBSTITUTE(SUBSTITUTE(E$1,"standard",""),"|Float","")&amp;"인게임누적합배수",ChapterTable!$S:$T,2,0)*C905)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VLOOKUP(1,ChapterTable!$1:$1048576,MATCH("최종"&amp;SUBSTITUTE(SUBSTITUTE(F$1,"standard",""),"|Float",""),ChapterTable!$1:$1,0),0)*ChapterTable!$Q$17,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VLOOKUP($A905-ChapterTable!$Q$11,ChapterTable!$1:$1048576,MATCH("최종"&amp;SUBSTITUTE(SUBSTITUTE(F$1,"standard",""),"|Float",""),ChapterTable!$1:$1,0),0)*ChapterTable!$Q$14
    ),
  OFFSET(F905,-$B905+IF($L905,1,0),0)*
    (VLOOKUP(SUBSTITUTE(SUBSTITUTE(F$1,"standard",""),"|Float","")&amp;"인게임누적곱배수",ChapterTable!$S:$T,2,0)^D905
    +VLOOKUP(SUBSTITUTE(SUBSTITUTE(F$1,"standard",""),"|Float","")&amp;"인게임누적합배수",ChapterTable!$S:$T,2,0)*D905)
  )
  )
  )
)</f>
        <v>266020.53840637207</v>
      </c>
      <c r="G905" t="s">
        <v>110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9.8000000000000007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IF(OR($L906=TRUE,$A906=0,MOD($A906,ChapterTable!$S$20)&lt;&gt;0),
MAX(0,INT(($B906+ChapterTable!$Q$26+VLOOKUP(SUBSTITUTE(C$1,"성장단계","")&amp;"단계오프셋",ChapterTable!$S:$T,2,0))/ChapterTable!$Q$23)),
MAX(0,INT(($B906+ChapterTable!$S$26+VLOOKUP(SUBSTITUTE(C$1,"성장단계","")&amp;"보스단계오프셋",ChapterTable!$S:$T,2,0))/ChapterTable!$S$23)))</f>
        <v>4</v>
      </c>
      <c r="D906">
        <f>IF(OR($L906=TRUE,$A906=0,MOD($A906,ChapterTable!$S$20)&lt;&gt;0),
MAX(0,INT(($B906+ChapterTable!$Q$26+VLOOKUP(SUBSTITUTE(D$1,"성장단계","")&amp;"단계오프셋",ChapterTable!$S:$T,2,0))/ChapterTable!$Q$23)),
MAX(0,INT(($B906+ChapterTable!$S$26+VLOOKUP(SUBSTITUTE(D$1,"성장단계","")&amp;"보스단계오프셋",ChapterTable!$S:$T,2,0))/ChapterTable!$S$23)))</f>
        <v>4</v>
      </c>
      <c r="E906" s="1">
        <f ca="1">IF(AND($A906=0,$B906=1),
    VLOOKUP(1,ChapterTable!$1:$1048576,MATCH("최종"&amp;SUBSTITUTE(SUBSTITUTE(E$1,"standard",""),"|Float",""),ChapterTable!$1:$1,0),0)*ChapterTable!$Q$17,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VLOOKUP($A906-ChapterTable!$Q$11,ChapterTable!$1:$1048576,MATCH("최종"&amp;SUBSTITUTE(SUBSTITUTE(E$1,"standard",""),"|Float",""),ChapterTable!$1:$1,0),0)*ChapterTable!$Q$14
    ),
  OFFSET(E906,-$B906+IF($L906,1,0),0)*
    (VLOOKUP(SUBSTITUTE(SUBSTITUTE(E$1,"standard",""),"|Float","")&amp;"인게임누적곱배수",ChapterTable!$S:$T,2,0)^C906
    +VLOOKUP(SUBSTITUTE(SUBSTITUTE(E$1,"standard",""),"|Float","")&amp;"인게임누적합배수",ChapterTable!$S:$T,2,0)*C906)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VLOOKUP(1,ChapterTable!$1:$1048576,MATCH("최종"&amp;SUBSTITUTE(SUBSTITUTE(F$1,"standard",""),"|Float",""),ChapterTable!$1:$1,0),0)*ChapterTable!$Q$17,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VLOOKUP($A906-ChapterTable!$Q$11,ChapterTable!$1:$1048576,MATCH("최종"&amp;SUBSTITUTE(SUBSTITUTE(F$1,"standard",""),"|Float",""),ChapterTable!$1:$1,0),0)*ChapterTable!$Q$14
    ),
  OFFSET(F906,-$B906+IF($L906,1,0),0)*
    (VLOOKUP(SUBSTITUTE(SUBSTITUTE(F$1,"standard",""),"|Float","")&amp;"인게임누적곱배수",ChapterTable!$S:$T,2,0)^D906
    +VLOOKUP(SUBSTITUTE(SUBSTITUTE(F$1,"standard",""),"|Float","")&amp;"인게임누적합배수",ChapterTable!$S:$T,2,0)*D906)
  )
  )
  )
)</f>
        <v>266020.53840637207</v>
      </c>
      <c r="G906" t="s">
        <v>110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9.8000000000000007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IF(OR($L907=TRUE,$A907=0,MOD($A907,ChapterTable!$S$20)&lt;&gt;0),
MAX(0,INT(($B907+ChapterTable!$Q$26+VLOOKUP(SUBSTITUTE(C$1,"성장단계","")&amp;"단계오프셋",ChapterTable!$S:$T,2,0))/ChapterTable!$Q$23)),
MAX(0,INT(($B907+ChapterTable!$S$26+VLOOKUP(SUBSTITUTE(C$1,"성장단계","")&amp;"보스단계오프셋",ChapterTable!$S:$T,2,0))/ChapterTable!$S$23)))</f>
        <v>4</v>
      </c>
      <c r="D907">
        <f>IF(OR($L907=TRUE,$A907=0,MOD($A907,ChapterTable!$S$20)&lt;&gt;0),
MAX(0,INT(($B907+ChapterTable!$Q$26+VLOOKUP(SUBSTITUTE(D$1,"성장단계","")&amp;"단계오프셋",ChapterTable!$S:$T,2,0))/ChapterTable!$Q$23)),
MAX(0,INT(($B907+ChapterTable!$S$26+VLOOKUP(SUBSTITUTE(D$1,"성장단계","")&amp;"보스단계오프셋",ChapterTable!$S:$T,2,0))/ChapterTable!$S$23)))</f>
        <v>4</v>
      </c>
      <c r="E907" s="1">
        <f ca="1">IF(AND($A907=0,$B907=1),
    VLOOKUP(1,ChapterTable!$1:$1048576,MATCH("최종"&amp;SUBSTITUTE(SUBSTITUTE(E$1,"standard",""),"|Float",""),ChapterTable!$1:$1,0),0)*ChapterTable!$Q$17,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VLOOKUP($A907-ChapterTable!$Q$11,ChapterTable!$1:$1048576,MATCH("최종"&amp;SUBSTITUTE(SUBSTITUTE(E$1,"standard",""),"|Float",""),ChapterTable!$1:$1,0),0)*ChapterTable!$Q$14
    ),
  OFFSET(E907,-$B907+IF($L907,1,0),0)*
    (VLOOKUP(SUBSTITUTE(SUBSTITUTE(E$1,"standard",""),"|Float","")&amp;"인게임누적곱배수",ChapterTable!$S:$T,2,0)^C907
    +VLOOKUP(SUBSTITUTE(SUBSTITUTE(E$1,"standard",""),"|Float","")&amp;"인게임누적합배수",ChapterTable!$S:$T,2,0)*C907)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VLOOKUP(1,ChapterTable!$1:$1048576,MATCH("최종"&amp;SUBSTITUTE(SUBSTITUTE(F$1,"standard",""),"|Float",""),ChapterTable!$1:$1,0),0)*ChapterTable!$Q$17,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VLOOKUP($A907-ChapterTable!$Q$11,ChapterTable!$1:$1048576,MATCH("최종"&amp;SUBSTITUTE(SUBSTITUTE(F$1,"standard",""),"|Float",""),ChapterTable!$1:$1,0),0)*ChapterTable!$Q$14
    ),
  OFFSET(F907,-$B907+IF($L907,1,0),0)*
    (VLOOKUP(SUBSTITUTE(SUBSTITUTE(F$1,"standard",""),"|Float","")&amp;"인게임누적곱배수",ChapterTable!$S:$T,2,0)^D907
    +VLOOKUP(SUBSTITUTE(SUBSTITUTE(F$1,"standard",""),"|Float","")&amp;"인게임누적합배수",ChapterTable!$S:$T,2,0)*D907)
  )
  )
  )
)</f>
        <v>266020.53840637207</v>
      </c>
      <c r="G907" t="s">
        <v>110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9.8000000000000007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IF(OR($L908=TRUE,$A908=0,MOD($A908,ChapterTable!$S$20)&lt;&gt;0),
MAX(0,INT(($B908+ChapterTable!$Q$26+VLOOKUP(SUBSTITUTE(C$1,"성장단계","")&amp;"단계오프셋",ChapterTable!$S:$T,2,0))/ChapterTable!$Q$23)),
MAX(0,INT(($B908+ChapterTable!$S$26+VLOOKUP(SUBSTITUTE(C$1,"성장단계","")&amp;"보스단계오프셋",ChapterTable!$S:$T,2,0))/ChapterTable!$S$23)))</f>
        <v>4</v>
      </c>
      <c r="D908">
        <f>IF(OR($L908=TRUE,$A908=0,MOD($A908,ChapterTable!$S$20)&lt;&gt;0),
MAX(0,INT(($B908+ChapterTable!$Q$26+VLOOKUP(SUBSTITUTE(D$1,"성장단계","")&amp;"단계오프셋",ChapterTable!$S:$T,2,0))/ChapterTable!$Q$23)),
MAX(0,INT(($B908+ChapterTable!$S$26+VLOOKUP(SUBSTITUTE(D$1,"성장단계","")&amp;"보스단계오프셋",ChapterTable!$S:$T,2,0))/ChapterTable!$S$23)))</f>
        <v>4</v>
      </c>
      <c r="E908" s="1">
        <f ca="1">IF(AND($A908=0,$B908=1),
    VLOOKUP(1,ChapterTable!$1:$1048576,MATCH("최종"&amp;SUBSTITUTE(SUBSTITUTE(E$1,"standard",""),"|Float",""),ChapterTable!$1:$1,0),0)*ChapterTable!$Q$17,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VLOOKUP($A908-ChapterTable!$Q$11,ChapterTable!$1:$1048576,MATCH("최종"&amp;SUBSTITUTE(SUBSTITUTE(E$1,"standard",""),"|Float",""),ChapterTable!$1:$1,0),0)*ChapterTable!$Q$14
    ),
  OFFSET(E908,-$B908+IF($L908,1,0),0)*
    (VLOOKUP(SUBSTITUTE(SUBSTITUTE(E$1,"standard",""),"|Float","")&amp;"인게임누적곱배수",ChapterTable!$S:$T,2,0)^C908
    +VLOOKUP(SUBSTITUTE(SUBSTITUTE(E$1,"standard",""),"|Float","")&amp;"인게임누적합배수",ChapterTable!$S:$T,2,0)*C908)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VLOOKUP(1,ChapterTable!$1:$1048576,MATCH("최종"&amp;SUBSTITUTE(SUBSTITUTE(F$1,"standard",""),"|Float",""),ChapterTable!$1:$1,0),0)*ChapterTable!$Q$17,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VLOOKUP($A908-ChapterTable!$Q$11,ChapterTable!$1:$1048576,MATCH("최종"&amp;SUBSTITUTE(SUBSTITUTE(F$1,"standard",""),"|Float",""),ChapterTable!$1:$1,0),0)*ChapterTable!$Q$14
    ),
  OFFSET(F908,-$B908+IF($L908,1,0),0)*
    (VLOOKUP(SUBSTITUTE(SUBSTITUTE(F$1,"standard",""),"|Float","")&amp;"인게임누적곱배수",ChapterTable!$S:$T,2,0)^D908
    +VLOOKUP(SUBSTITUTE(SUBSTITUTE(F$1,"standard",""),"|Float","")&amp;"인게임누적합배수",ChapterTable!$S:$T,2,0)*D908)
  )
  )
  )
)</f>
        <v>266020.53840637207</v>
      </c>
      <c r="G908" t="s">
        <v>110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9.8000000000000007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IF(OR($L909=TRUE,$A909=0,MOD($A909,ChapterTable!$S$20)&lt;&gt;0),
MAX(0,INT(($B909+ChapterTable!$Q$26+VLOOKUP(SUBSTITUTE(C$1,"성장단계","")&amp;"단계오프셋",ChapterTable!$S:$T,2,0))/ChapterTable!$Q$23)),
MAX(0,INT(($B909+ChapterTable!$S$26+VLOOKUP(SUBSTITUTE(C$1,"성장단계","")&amp;"보스단계오프셋",ChapterTable!$S:$T,2,0))/ChapterTable!$S$23)))</f>
        <v>4</v>
      </c>
      <c r="D909">
        <f>IF(OR($L909=TRUE,$A909=0,MOD($A909,ChapterTable!$S$20)&lt;&gt;0),
MAX(0,INT(($B909+ChapterTable!$Q$26+VLOOKUP(SUBSTITUTE(D$1,"성장단계","")&amp;"단계오프셋",ChapterTable!$S:$T,2,0))/ChapterTable!$Q$23)),
MAX(0,INT(($B909+ChapterTable!$S$26+VLOOKUP(SUBSTITUTE(D$1,"성장단계","")&amp;"보스단계오프셋",ChapterTable!$S:$T,2,0))/ChapterTable!$S$23)))</f>
        <v>4</v>
      </c>
      <c r="E909" s="1">
        <f ca="1">IF(AND($A909=0,$B909=1),
    VLOOKUP(1,ChapterTable!$1:$1048576,MATCH("최종"&amp;SUBSTITUTE(SUBSTITUTE(E$1,"standard",""),"|Float",""),ChapterTable!$1:$1,0),0)*ChapterTable!$Q$17,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VLOOKUP($A909-ChapterTable!$Q$11,ChapterTable!$1:$1048576,MATCH("최종"&amp;SUBSTITUTE(SUBSTITUTE(E$1,"standard",""),"|Float",""),ChapterTable!$1:$1,0),0)*ChapterTable!$Q$14
    ),
  OFFSET(E909,-$B909+IF($L909,1,0),0)*
    (VLOOKUP(SUBSTITUTE(SUBSTITUTE(E$1,"standard",""),"|Float","")&amp;"인게임누적곱배수",ChapterTable!$S:$T,2,0)^C909
    +VLOOKUP(SUBSTITUTE(SUBSTITUTE(E$1,"standard",""),"|Float","")&amp;"인게임누적합배수",ChapterTable!$S:$T,2,0)*C909)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VLOOKUP(1,ChapterTable!$1:$1048576,MATCH("최종"&amp;SUBSTITUTE(SUBSTITUTE(F$1,"standard",""),"|Float",""),ChapterTable!$1:$1,0),0)*ChapterTable!$Q$17,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VLOOKUP($A909-ChapterTable!$Q$11,ChapterTable!$1:$1048576,MATCH("최종"&amp;SUBSTITUTE(SUBSTITUTE(F$1,"standard",""),"|Float",""),ChapterTable!$1:$1,0),0)*ChapterTable!$Q$14
    ),
  OFFSET(F909,-$B909+IF($L909,1,0),0)*
    (VLOOKUP(SUBSTITUTE(SUBSTITUTE(F$1,"standard",""),"|Float","")&amp;"인게임누적곱배수",ChapterTable!$S:$T,2,0)^D909
    +VLOOKUP(SUBSTITUTE(SUBSTITUTE(F$1,"standard",""),"|Float","")&amp;"인게임누적합배수",ChapterTable!$S:$T,2,0)*D909)
  )
  )
  )
)</f>
        <v>266020.53840637207</v>
      </c>
      <c r="G909" t="s">
        <v>110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9.8000000000000007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IF(OR($L910=TRUE,$A910=0,MOD($A910,ChapterTable!$S$20)&lt;&gt;0),
MAX(0,INT(($B910+ChapterTable!$Q$26+VLOOKUP(SUBSTITUTE(C$1,"성장단계","")&amp;"단계오프셋",ChapterTable!$S:$T,2,0))/ChapterTable!$Q$23)),
MAX(0,INT(($B910+ChapterTable!$S$26+VLOOKUP(SUBSTITUTE(C$1,"성장단계","")&amp;"보스단계오프셋",ChapterTable!$S:$T,2,0))/ChapterTable!$S$23)))</f>
        <v>5</v>
      </c>
      <c r="D910">
        <f>IF(OR($L910=TRUE,$A910=0,MOD($A910,ChapterTable!$S$20)&lt;&gt;0),
MAX(0,INT(($B910+ChapterTable!$Q$26+VLOOKUP(SUBSTITUTE(D$1,"성장단계","")&amp;"단계오프셋",ChapterTable!$S:$T,2,0))/ChapterTable!$Q$23)),
MAX(0,INT(($B910+ChapterTable!$S$26+VLOOKUP(SUBSTITUTE(D$1,"성장단계","")&amp;"보스단계오프셋",ChapterTable!$S:$T,2,0))/ChapterTable!$S$23)))</f>
        <v>4</v>
      </c>
      <c r="E910" s="1">
        <f ca="1">IF(AND($A910=0,$B910=1),
    VLOOKUP(1,ChapterTable!$1:$1048576,MATCH("최종"&amp;SUBSTITUTE(SUBSTITUTE(E$1,"standard",""),"|Float",""),ChapterTable!$1:$1,0),0)*ChapterTable!$Q$17,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VLOOKUP($A910-ChapterTable!$Q$11,ChapterTable!$1:$1048576,MATCH("최종"&amp;SUBSTITUTE(SUBSTITUTE(E$1,"standard",""),"|Float",""),ChapterTable!$1:$1,0),0)*ChapterTable!$Q$14
    ),
  OFFSET(E910,-$B910+IF($L910,1,0),0)*
    (VLOOKUP(SUBSTITUTE(SUBSTITUTE(E$1,"standard",""),"|Float","")&amp;"인게임누적곱배수",ChapterTable!$S:$T,2,0)^C910
    +VLOOKUP(SUBSTITUTE(SUBSTITUTE(E$1,"standard",""),"|Float","")&amp;"인게임누적합배수",ChapterTable!$S:$T,2,0)*C910)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VLOOKUP(1,ChapterTable!$1:$1048576,MATCH("최종"&amp;SUBSTITUTE(SUBSTITUTE(F$1,"standard",""),"|Float",""),ChapterTable!$1:$1,0),0)*ChapterTable!$Q$17,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VLOOKUP($A910-ChapterTable!$Q$11,ChapterTable!$1:$1048576,MATCH("최종"&amp;SUBSTITUTE(SUBSTITUTE(F$1,"standard",""),"|Float",""),ChapterTable!$1:$1,0),0)*ChapterTable!$Q$14
    ),
  OFFSET(F910,-$B910+IF($L910,1,0),0)*
    (VLOOKUP(SUBSTITUTE(SUBSTITUTE(F$1,"standard",""),"|Float","")&amp;"인게임누적곱배수",ChapterTable!$S:$T,2,0)^D910
    +VLOOKUP(SUBSTITUTE(SUBSTITUTE(F$1,"standard",""),"|Float","")&amp;"인게임누적합배수",ChapterTable!$S:$T,2,0)*D910)
  )
  )
  )
)</f>
        <v>266020.53840637207</v>
      </c>
      <c r="G910" t="s">
        <v>110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9.8000000000000007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IF(OR($L911=TRUE,$A911=0,MOD($A911,ChapterTable!$S$20)&lt;&gt;0),
MAX(0,INT(($B911+ChapterTable!$Q$26+VLOOKUP(SUBSTITUTE(C$1,"성장단계","")&amp;"단계오프셋",ChapterTable!$S:$T,2,0))/ChapterTable!$Q$23)),
MAX(0,INT(($B911+ChapterTable!$S$26+VLOOKUP(SUBSTITUTE(C$1,"성장단계","")&amp;"보스단계오프셋",ChapterTable!$S:$T,2,0))/ChapterTable!$S$23)))</f>
        <v>5</v>
      </c>
      <c r="D911">
        <f>IF(OR($L911=TRUE,$A911=0,MOD($A911,ChapterTable!$S$20)&lt;&gt;0),
MAX(0,INT(($B911+ChapterTable!$Q$26+VLOOKUP(SUBSTITUTE(D$1,"성장단계","")&amp;"단계오프셋",ChapterTable!$S:$T,2,0))/ChapterTable!$Q$23)),
MAX(0,INT(($B911+ChapterTable!$S$26+VLOOKUP(SUBSTITUTE(D$1,"성장단계","")&amp;"보스단계오프셋",ChapterTable!$S:$T,2,0))/ChapterTable!$S$23)))</f>
        <v>4</v>
      </c>
      <c r="E911" s="1">
        <f ca="1">IF(AND($A911=0,$B911=1),
    VLOOKUP(1,ChapterTable!$1:$1048576,MATCH("최종"&amp;SUBSTITUTE(SUBSTITUTE(E$1,"standard",""),"|Float",""),ChapterTable!$1:$1,0),0)*ChapterTable!$Q$17,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VLOOKUP($A911-ChapterTable!$Q$11,ChapterTable!$1:$1048576,MATCH("최종"&amp;SUBSTITUTE(SUBSTITUTE(E$1,"standard",""),"|Float",""),ChapterTable!$1:$1,0),0)*ChapterTable!$Q$14
    ),
  OFFSET(E911,-$B911+IF($L911,1,0),0)*
    (VLOOKUP(SUBSTITUTE(SUBSTITUTE(E$1,"standard",""),"|Float","")&amp;"인게임누적곱배수",ChapterTable!$S:$T,2,0)^C911
    +VLOOKUP(SUBSTITUTE(SUBSTITUTE(E$1,"standard",""),"|Float","")&amp;"인게임누적합배수",ChapterTable!$S:$T,2,0)*C911)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VLOOKUP(1,ChapterTable!$1:$1048576,MATCH("최종"&amp;SUBSTITUTE(SUBSTITUTE(F$1,"standard",""),"|Float",""),ChapterTable!$1:$1,0),0)*ChapterTable!$Q$17,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VLOOKUP($A911-ChapterTable!$Q$11,ChapterTable!$1:$1048576,MATCH("최종"&amp;SUBSTITUTE(SUBSTITUTE(F$1,"standard",""),"|Float",""),ChapterTable!$1:$1,0),0)*ChapterTable!$Q$14
    ),
  OFFSET(F911,-$B911+IF($L911,1,0),0)*
    (VLOOKUP(SUBSTITUTE(SUBSTITUTE(F$1,"standard",""),"|Float","")&amp;"인게임누적곱배수",ChapterTable!$S:$T,2,0)^D911
    +VLOOKUP(SUBSTITUTE(SUBSTITUTE(F$1,"standard",""),"|Float","")&amp;"인게임누적합배수",ChapterTable!$S:$T,2,0)*D911)
  )
  )
  )
)</f>
        <v>266020.53840637207</v>
      </c>
      <c r="G911" t="s">
        <v>110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9.8000000000000007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IF(OR($L912=TRUE,$A912=0,MOD($A912,ChapterTable!$S$20)&lt;&gt;0),
MAX(0,INT(($B912+ChapterTable!$Q$26+VLOOKUP(SUBSTITUTE(C$1,"성장단계","")&amp;"단계오프셋",ChapterTable!$S:$T,2,0))/ChapterTable!$Q$23)),
MAX(0,INT(($B912+ChapterTable!$S$26+VLOOKUP(SUBSTITUTE(C$1,"성장단계","")&amp;"보스단계오프셋",ChapterTable!$S:$T,2,0))/ChapterTable!$S$23)))</f>
        <v>5</v>
      </c>
      <c r="D912">
        <f>IF(OR($L912=TRUE,$A912=0,MOD($A912,ChapterTable!$S$20)&lt;&gt;0),
MAX(0,INT(($B912+ChapterTable!$Q$26+VLOOKUP(SUBSTITUTE(D$1,"성장단계","")&amp;"단계오프셋",ChapterTable!$S:$T,2,0))/ChapterTable!$Q$23)),
MAX(0,INT(($B912+ChapterTable!$S$26+VLOOKUP(SUBSTITUTE(D$1,"성장단계","")&amp;"보스단계오프셋",ChapterTable!$S:$T,2,0))/ChapterTable!$S$23)))</f>
        <v>4</v>
      </c>
      <c r="E912" s="1">
        <f ca="1">IF(AND($A912=0,$B912=1),
    VLOOKUP(1,ChapterTable!$1:$1048576,MATCH("최종"&amp;SUBSTITUTE(SUBSTITUTE(E$1,"standard",""),"|Float",""),ChapterTable!$1:$1,0),0)*ChapterTable!$Q$17,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VLOOKUP($A912-ChapterTable!$Q$11,ChapterTable!$1:$1048576,MATCH("최종"&amp;SUBSTITUTE(SUBSTITUTE(E$1,"standard",""),"|Float",""),ChapterTable!$1:$1,0),0)*ChapterTable!$Q$14
    ),
  OFFSET(E912,-$B912+IF($L912,1,0),0)*
    (VLOOKUP(SUBSTITUTE(SUBSTITUTE(E$1,"standard",""),"|Float","")&amp;"인게임누적곱배수",ChapterTable!$S:$T,2,0)^C912
    +VLOOKUP(SUBSTITUTE(SUBSTITUTE(E$1,"standard",""),"|Float","")&amp;"인게임누적합배수",ChapterTable!$S:$T,2,0)*C912)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VLOOKUP(1,ChapterTable!$1:$1048576,MATCH("최종"&amp;SUBSTITUTE(SUBSTITUTE(F$1,"standard",""),"|Float",""),ChapterTable!$1:$1,0),0)*ChapterTable!$Q$17,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VLOOKUP($A912-ChapterTable!$Q$11,ChapterTable!$1:$1048576,MATCH("최종"&amp;SUBSTITUTE(SUBSTITUTE(F$1,"standard",""),"|Float",""),ChapterTable!$1:$1,0),0)*ChapterTable!$Q$14
    ),
  OFFSET(F912,-$B912+IF($L912,1,0),0)*
    (VLOOKUP(SUBSTITUTE(SUBSTITUTE(F$1,"standard",""),"|Float","")&amp;"인게임누적곱배수",ChapterTable!$S:$T,2,0)^D912
    +VLOOKUP(SUBSTITUTE(SUBSTITUTE(F$1,"standard",""),"|Float","")&amp;"인게임누적합배수",ChapterTable!$S:$T,2,0)*D912)
  )
  )
  )
)</f>
        <v>266020.53840637207</v>
      </c>
      <c r="G912" t="s">
        <v>110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9.8000000000000007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IF(OR($L913=TRUE,$A913=0,MOD($A913,ChapterTable!$S$20)&lt;&gt;0),
MAX(0,INT(($B913+ChapterTable!$Q$26+VLOOKUP(SUBSTITUTE(C$1,"성장단계","")&amp;"단계오프셋",ChapterTable!$S:$T,2,0))/ChapterTable!$Q$23)),
MAX(0,INT(($B913+ChapterTable!$S$26+VLOOKUP(SUBSTITUTE(C$1,"성장단계","")&amp;"보스단계오프셋",ChapterTable!$S:$T,2,0))/ChapterTable!$S$23)))</f>
        <v>5</v>
      </c>
      <c r="D913">
        <f>IF(OR($L913=TRUE,$A913=0,MOD($A913,ChapterTable!$S$20)&lt;&gt;0),
MAX(0,INT(($B913+ChapterTable!$Q$26+VLOOKUP(SUBSTITUTE(D$1,"성장단계","")&amp;"단계오프셋",ChapterTable!$S:$T,2,0))/ChapterTable!$Q$23)),
MAX(0,INT(($B913+ChapterTable!$S$26+VLOOKUP(SUBSTITUTE(D$1,"성장단계","")&amp;"보스단계오프셋",ChapterTable!$S:$T,2,0))/ChapterTable!$S$23)))</f>
        <v>4</v>
      </c>
      <c r="E913" s="1">
        <f ca="1">IF(AND($A913=0,$B913=1),
    VLOOKUP(1,ChapterTable!$1:$1048576,MATCH("최종"&amp;SUBSTITUTE(SUBSTITUTE(E$1,"standard",""),"|Float",""),ChapterTable!$1:$1,0),0)*ChapterTable!$Q$17,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VLOOKUP($A913-ChapterTable!$Q$11,ChapterTable!$1:$1048576,MATCH("최종"&amp;SUBSTITUTE(SUBSTITUTE(E$1,"standard",""),"|Float",""),ChapterTable!$1:$1,0),0)*ChapterTable!$Q$14
    ),
  OFFSET(E913,-$B913+IF($L913,1,0),0)*
    (VLOOKUP(SUBSTITUTE(SUBSTITUTE(E$1,"standard",""),"|Float","")&amp;"인게임누적곱배수",ChapterTable!$S:$T,2,0)^C913
    +VLOOKUP(SUBSTITUTE(SUBSTITUTE(E$1,"standard",""),"|Float","")&amp;"인게임누적합배수",ChapterTable!$S:$T,2,0)*C913)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VLOOKUP(1,ChapterTable!$1:$1048576,MATCH("최종"&amp;SUBSTITUTE(SUBSTITUTE(F$1,"standard",""),"|Float",""),ChapterTable!$1:$1,0),0)*ChapterTable!$Q$17,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VLOOKUP($A913-ChapterTable!$Q$11,ChapterTable!$1:$1048576,MATCH("최종"&amp;SUBSTITUTE(SUBSTITUTE(F$1,"standard",""),"|Float",""),ChapterTable!$1:$1,0),0)*ChapterTable!$Q$14
    ),
  OFFSET(F913,-$B913+IF($L913,1,0),0)*
    (VLOOKUP(SUBSTITUTE(SUBSTITUTE(F$1,"standard",""),"|Float","")&amp;"인게임누적곱배수",ChapterTable!$S:$T,2,0)^D913
    +VLOOKUP(SUBSTITUTE(SUBSTITUTE(F$1,"standard",""),"|Float","")&amp;"인게임누적합배수",ChapterTable!$S:$T,2,0)*D913)
  )
  )
  )
)</f>
        <v>266020.53840637207</v>
      </c>
      <c r="G913" t="s">
        <v>110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9.8000000000000007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IF(OR($L914=TRUE,$A914=0,MOD($A914,ChapterTable!$S$20)&lt;&gt;0),
MAX(0,INT(($B914+ChapterTable!$Q$26+VLOOKUP(SUBSTITUTE(C$1,"성장단계","")&amp;"단계오프셋",ChapterTable!$S:$T,2,0))/ChapterTable!$Q$23)),
MAX(0,INT(($B914+ChapterTable!$S$26+VLOOKUP(SUBSTITUTE(C$1,"성장단계","")&amp;"보스단계오프셋",ChapterTable!$S:$T,2,0))/ChapterTable!$S$23)))</f>
        <v>5</v>
      </c>
      <c r="D914">
        <f>IF(OR($L914=TRUE,$A914=0,MOD($A914,ChapterTable!$S$20)&lt;&gt;0),
MAX(0,INT(($B914+ChapterTable!$Q$26+VLOOKUP(SUBSTITUTE(D$1,"성장단계","")&amp;"단계오프셋",ChapterTable!$S:$T,2,0))/ChapterTable!$Q$23)),
MAX(0,INT(($B914+ChapterTable!$S$26+VLOOKUP(SUBSTITUTE(D$1,"성장단계","")&amp;"보스단계오프셋",ChapterTable!$S:$T,2,0))/ChapterTable!$S$23)))</f>
        <v>4</v>
      </c>
      <c r="E914" s="1">
        <f ca="1">IF(AND($A914=0,$B914=1),
    VLOOKUP(1,ChapterTable!$1:$1048576,MATCH("최종"&amp;SUBSTITUTE(SUBSTITUTE(E$1,"standard",""),"|Float",""),ChapterTable!$1:$1,0),0)*ChapterTable!$Q$17,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VLOOKUP($A914-ChapterTable!$Q$11,ChapterTable!$1:$1048576,MATCH("최종"&amp;SUBSTITUTE(SUBSTITUTE(E$1,"standard",""),"|Float",""),ChapterTable!$1:$1,0),0)*ChapterTable!$Q$14
    ),
  OFFSET(E914,-$B914+IF($L914,1,0),0)*
    (VLOOKUP(SUBSTITUTE(SUBSTITUTE(E$1,"standard",""),"|Float","")&amp;"인게임누적곱배수",ChapterTable!$S:$T,2,0)^C914
    +VLOOKUP(SUBSTITUTE(SUBSTITUTE(E$1,"standard",""),"|Float","")&amp;"인게임누적합배수",ChapterTable!$S:$T,2,0)*C914)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VLOOKUP(1,ChapterTable!$1:$1048576,MATCH("최종"&amp;SUBSTITUTE(SUBSTITUTE(F$1,"standard",""),"|Float",""),ChapterTable!$1:$1,0),0)*ChapterTable!$Q$17,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VLOOKUP($A914-ChapterTable!$Q$11,ChapterTable!$1:$1048576,MATCH("최종"&amp;SUBSTITUTE(SUBSTITUTE(F$1,"standard",""),"|Float",""),ChapterTable!$1:$1,0),0)*ChapterTable!$Q$14
    ),
  OFFSET(F914,-$B914+IF($L914,1,0),0)*
    (VLOOKUP(SUBSTITUTE(SUBSTITUTE(F$1,"standard",""),"|Float","")&amp;"인게임누적곱배수",ChapterTable!$S:$T,2,0)^D914
    +VLOOKUP(SUBSTITUTE(SUBSTITUTE(F$1,"standard",""),"|Float","")&amp;"인게임누적합배수",ChapterTable!$S:$T,2,0)*D914)
  )
  )
  )
)</f>
        <v>266020.53840637207</v>
      </c>
      <c r="G914" t="s">
        <v>110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9.8000000000000007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IF(OR($L915=TRUE,$A915=0,MOD($A915,ChapterTable!$S$20)&lt;&gt;0),
MAX(0,INT(($B915+ChapterTable!$Q$26+VLOOKUP(SUBSTITUTE(C$1,"성장단계","")&amp;"단계오프셋",ChapterTable!$S:$T,2,0))/ChapterTable!$Q$23)),
MAX(0,INT(($B915+ChapterTable!$S$26+VLOOKUP(SUBSTITUTE(C$1,"성장단계","")&amp;"보스단계오프셋",ChapterTable!$S:$T,2,0))/ChapterTable!$S$23)))</f>
        <v>0</v>
      </c>
      <c r="D915">
        <f>IF(OR($L915=TRUE,$A915=0,MOD($A915,ChapterTable!$S$20)&lt;&gt;0),
MAX(0,INT(($B915+ChapterTable!$Q$26+VLOOKUP(SUBSTITUTE(D$1,"성장단계","")&amp;"단계오프셋",ChapterTable!$S:$T,2,0))/ChapterTable!$Q$23)),
MAX(0,INT(($B915+ChapterTable!$S$26+VLOOKUP(SUBSTITUTE(D$1,"성장단계","")&amp;"보스단계오프셋",ChapterTable!$S:$T,2,0))/ChapterTable!$S$23)))</f>
        <v>0</v>
      </c>
      <c r="E915" s="1">
        <f ca="1">IF(AND($A915=0,$B915=1),
    VLOOKUP(1,ChapterTable!$1:$1048576,MATCH("최종"&amp;SUBSTITUTE(SUBSTITUTE(E$1,"standard",""),"|Float",""),ChapterTable!$1:$1,0),0)*ChapterTable!$Q$17,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VLOOKUP($A915-ChapterTable!$Q$11,ChapterTable!$1:$1048576,MATCH("최종"&amp;SUBSTITUTE(SUBSTITUTE(E$1,"standard",""),"|Float",""),ChapterTable!$1:$1,0),0)*ChapterTable!$Q$14
    ),
  OFFSET(E915,-$B915+IF($L915,1,0),0)*
    (VLOOKUP(SUBSTITUTE(SUBSTITUTE(E$1,"standard",""),"|Float","")&amp;"인게임누적곱배수",ChapterTable!$S:$T,2,0)^C915
    +VLOOKUP(SUBSTITUTE(SUBSTITUTE(E$1,"standard",""),"|Float","")&amp;"인게임누적합배수",ChapterTable!$S:$T,2,0)*C915)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VLOOKUP(1,ChapterTable!$1:$1048576,MATCH("최종"&amp;SUBSTITUTE(SUBSTITUTE(F$1,"standard",""),"|Float",""),ChapterTable!$1:$1,0),0)*ChapterTable!$Q$17,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VLOOKUP($A915-ChapterTable!$Q$11,ChapterTable!$1:$1048576,MATCH("최종"&amp;SUBSTITUTE(SUBSTITUTE(F$1,"standard",""),"|Float",""),ChapterTable!$1:$1,0),0)*ChapterTable!$Q$14
    ),
  OFFSET(F915,-$B915+IF($L915,1,0),0)*
    (VLOOKUP(SUBSTITUTE(SUBSTITUTE(F$1,"standard",""),"|Float","")&amp;"인게임누적곱배수",ChapterTable!$S:$T,2,0)^D915
    +VLOOKUP(SUBSTITUTE(SUBSTITUTE(F$1,"standard",""),"|Float","")&amp;"인게임누적합배수",ChapterTable!$S:$T,2,0)*D915)
  )
  )
  )
)</f>
        <v>221683.78200531006</v>
      </c>
      <c r="G915" t="s">
        <v>110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9.8000000000000007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IF(OR($L916=TRUE,$A916=0,MOD($A916,ChapterTable!$S$20)&lt;&gt;0),
MAX(0,INT(($B916+ChapterTable!$Q$26+VLOOKUP(SUBSTITUTE(C$1,"성장단계","")&amp;"단계오프셋",ChapterTable!$S:$T,2,0))/ChapterTable!$Q$23)),
MAX(0,INT(($B916+ChapterTable!$S$26+VLOOKUP(SUBSTITUTE(C$1,"성장단계","")&amp;"보스단계오프셋",ChapterTable!$S:$T,2,0))/ChapterTable!$S$23)))</f>
        <v>0</v>
      </c>
      <c r="D916">
        <f>IF(OR($L916=TRUE,$A916=0,MOD($A916,ChapterTable!$S$20)&lt;&gt;0),
MAX(0,INT(($B916+ChapterTable!$Q$26+VLOOKUP(SUBSTITUTE(D$1,"성장단계","")&amp;"단계오프셋",ChapterTable!$S:$T,2,0))/ChapterTable!$Q$23)),
MAX(0,INT(($B916+ChapterTable!$S$26+VLOOKUP(SUBSTITUTE(D$1,"성장단계","")&amp;"보스단계오프셋",ChapterTable!$S:$T,2,0))/ChapterTable!$S$23)))</f>
        <v>0</v>
      </c>
      <c r="E916" s="1">
        <f ca="1">IF(AND($A916=0,$B916=1),
    VLOOKUP(1,ChapterTable!$1:$1048576,MATCH("최종"&amp;SUBSTITUTE(SUBSTITUTE(E$1,"standard",""),"|Float",""),ChapterTable!$1:$1,0),0)*ChapterTable!$Q$17,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VLOOKUP($A916-ChapterTable!$Q$11,ChapterTable!$1:$1048576,MATCH("최종"&amp;SUBSTITUTE(SUBSTITUTE(E$1,"standard",""),"|Float",""),ChapterTable!$1:$1,0),0)*ChapterTable!$Q$14
    ),
  OFFSET(E916,-$B916+IF($L916,1,0),0)*
    (VLOOKUP(SUBSTITUTE(SUBSTITUTE(E$1,"standard",""),"|Float","")&amp;"인게임누적곱배수",ChapterTable!$S:$T,2,0)^C916
    +VLOOKUP(SUBSTITUTE(SUBSTITUTE(E$1,"standard",""),"|Float","")&amp;"인게임누적합배수",ChapterTable!$S:$T,2,0)*C916)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VLOOKUP(1,ChapterTable!$1:$1048576,MATCH("최종"&amp;SUBSTITUTE(SUBSTITUTE(F$1,"standard",""),"|Float",""),ChapterTable!$1:$1,0),0)*ChapterTable!$Q$17,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VLOOKUP($A916-ChapterTable!$Q$11,ChapterTable!$1:$1048576,MATCH("최종"&amp;SUBSTITUTE(SUBSTITUTE(F$1,"standard",""),"|Float",""),ChapterTable!$1:$1,0),0)*ChapterTable!$Q$14
    ),
  OFFSET(F916,-$B916+IF($L916,1,0),0)*
    (VLOOKUP(SUBSTITUTE(SUBSTITUTE(F$1,"standard",""),"|Float","")&amp;"인게임누적곱배수",ChapterTable!$S:$T,2,0)^D916
    +VLOOKUP(SUBSTITUTE(SUBSTITUTE(F$1,"standard",""),"|Float","")&amp;"인게임누적합배수",ChapterTable!$S:$T,2,0)*D916)
  )
  )
  )
)</f>
        <v>221683.78200531006</v>
      </c>
      <c r="G916" t="s">
        <v>110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9.8000000000000007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IF(OR($L917=TRUE,$A917=0,MOD($A917,ChapterTable!$S$20)&lt;&gt;0),
MAX(0,INT(($B917+ChapterTable!$Q$26+VLOOKUP(SUBSTITUTE(C$1,"성장단계","")&amp;"단계오프셋",ChapterTable!$S:$T,2,0))/ChapterTable!$Q$23)),
MAX(0,INT(($B917+ChapterTable!$S$26+VLOOKUP(SUBSTITUTE(C$1,"성장단계","")&amp;"보스단계오프셋",ChapterTable!$S:$T,2,0))/ChapterTable!$S$23)))</f>
        <v>0</v>
      </c>
      <c r="D917">
        <f>IF(OR($L917=TRUE,$A917=0,MOD($A917,ChapterTable!$S$20)&lt;&gt;0),
MAX(0,INT(($B917+ChapterTable!$Q$26+VLOOKUP(SUBSTITUTE(D$1,"성장단계","")&amp;"단계오프셋",ChapterTable!$S:$T,2,0))/ChapterTable!$Q$23)),
MAX(0,INT(($B917+ChapterTable!$S$26+VLOOKUP(SUBSTITUTE(D$1,"성장단계","")&amp;"보스단계오프셋",ChapterTable!$S:$T,2,0))/ChapterTable!$S$23)))</f>
        <v>0</v>
      </c>
      <c r="E917" s="1">
        <f ca="1">IF(AND($A917=0,$B917=1),
    VLOOKUP(1,ChapterTable!$1:$1048576,MATCH("최종"&amp;SUBSTITUTE(SUBSTITUTE(E$1,"standard",""),"|Float",""),ChapterTable!$1:$1,0),0)*ChapterTable!$Q$17,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VLOOKUP($A917-ChapterTable!$Q$11,ChapterTable!$1:$1048576,MATCH("최종"&amp;SUBSTITUTE(SUBSTITUTE(E$1,"standard",""),"|Float",""),ChapterTable!$1:$1,0),0)*ChapterTable!$Q$14
    ),
  OFFSET(E917,-$B917+IF($L917,1,0),0)*
    (VLOOKUP(SUBSTITUTE(SUBSTITUTE(E$1,"standard",""),"|Float","")&amp;"인게임누적곱배수",ChapterTable!$S:$T,2,0)^C917
    +VLOOKUP(SUBSTITUTE(SUBSTITUTE(E$1,"standard",""),"|Float","")&amp;"인게임누적합배수",ChapterTable!$S:$T,2,0)*C917)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VLOOKUP(1,ChapterTable!$1:$1048576,MATCH("최종"&amp;SUBSTITUTE(SUBSTITUTE(F$1,"standard",""),"|Float",""),ChapterTable!$1:$1,0),0)*ChapterTable!$Q$17,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VLOOKUP($A917-ChapterTable!$Q$11,ChapterTable!$1:$1048576,MATCH("최종"&amp;SUBSTITUTE(SUBSTITUTE(F$1,"standard",""),"|Float",""),ChapterTable!$1:$1,0),0)*ChapterTable!$Q$14
    ),
  OFFSET(F917,-$B917+IF($L917,1,0),0)*
    (VLOOKUP(SUBSTITUTE(SUBSTITUTE(F$1,"standard",""),"|Float","")&amp;"인게임누적곱배수",ChapterTable!$S:$T,2,0)^D917
    +VLOOKUP(SUBSTITUTE(SUBSTITUTE(F$1,"standard",""),"|Float","")&amp;"인게임누적합배수",ChapterTable!$S:$T,2,0)*D917)
  )
  )
  )
)</f>
        <v>221683.78200531006</v>
      </c>
      <c r="G917" t="s">
        <v>110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9.8000000000000007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IF(OR($L918=TRUE,$A918=0,MOD($A918,ChapterTable!$S$20)&lt;&gt;0),
MAX(0,INT(($B918+ChapterTable!$Q$26+VLOOKUP(SUBSTITUTE(C$1,"성장단계","")&amp;"단계오프셋",ChapterTable!$S:$T,2,0))/ChapterTable!$Q$23)),
MAX(0,INT(($B918+ChapterTable!$S$26+VLOOKUP(SUBSTITUTE(C$1,"성장단계","")&amp;"보스단계오프셋",ChapterTable!$S:$T,2,0))/ChapterTable!$S$23)))</f>
        <v>0</v>
      </c>
      <c r="D918">
        <f>IF(OR($L918=TRUE,$A918=0,MOD($A918,ChapterTable!$S$20)&lt;&gt;0),
MAX(0,INT(($B918+ChapterTable!$Q$26+VLOOKUP(SUBSTITUTE(D$1,"성장단계","")&amp;"단계오프셋",ChapterTable!$S:$T,2,0))/ChapterTable!$Q$23)),
MAX(0,INT(($B918+ChapterTable!$S$26+VLOOKUP(SUBSTITUTE(D$1,"성장단계","")&amp;"보스단계오프셋",ChapterTable!$S:$T,2,0))/ChapterTable!$S$23)))</f>
        <v>0</v>
      </c>
      <c r="E918" s="1">
        <f ca="1">IF(AND($A918=0,$B918=1),
    VLOOKUP(1,ChapterTable!$1:$1048576,MATCH("최종"&amp;SUBSTITUTE(SUBSTITUTE(E$1,"standard",""),"|Float",""),ChapterTable!$1:$1,0),0)*ChapterTable!$Q$17,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VLOOKUP($A918-ChapterTable!$Q$11,ChapterTable!$1:$1048576,MATCH("최종"&amp;SUBSTITUTE(SUBSTITUTE(E$1,"standard",""),"|Float",""),ChapterTable!$1:$1,0),0)*ChapterTable!$Q$14
    ),
  OFFSET(E918,-$B918+IF($L918,1,0),0)*
    (VLOOKUP(SUBSTITUTE(SUBSTITUTE(E$1,"standard",""),"|Float","")&amp;"인게임누적곱배수",ChapterTable!$S:$T,2,0)^C918
    +VLOOKUP(SUBSTITUTE(SUBSTITUTE(E$1,"standard",""),"|Float","")&amp;"인게임누적합배수",ChapterTable!$S:$T,2,0)*C918)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VLOOKUP(1,ChapterTable!$1:$1048576,MATCH("최종"&amp;SUBSTITUTE(SUBSTITUTE(F$1,"standard",""),"|Float",""),ChapterTable!$1:$1,0),0)*ChapterTable!$Q$17,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VLOOKUP($A918-ChapterTable!$Q$11,ChapterTable!$1:$1048576,MATCH("최종"&amp;SUBSTITUTE(SUBSTITUTE(F$1,"standard",""),"|Float",""),ChapterTable!$1:$1,0),0)*ChapterTable!$Q$14
    ),
  OFFSET(F918,-$B918+IF($L918,1,0),0)*
    (VLOOKUP(SUBSTITUTE(SUBSTITUTE(F$1,"standard",""),"|Float","")&amp;"인게임누적곱배수",ChapterTable!$S:$T,2,0)^D918
    +VLOOKUP(SUBSTITUTE(SUBSTITUTE(F$1,"standard",""),"|Float","")&amp;"인게임누적합배수",ChapterTable!$S:$T,2,0)*D918)
  )
  )
  )
)</f>
        <v>221683.78200531006</v>
      </c>
      <c r="G918" t="s">
        <v>110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9.8000000000000007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IF(OR($L919=TRUE,$A919=0,MOD($A919,ChapterTable!$S$20)&lt;&gt;0),
MAX(0,INT(($B919+ChapterTable!$Q$26+VLOOKUP(SUBSTITUTE(C$1,"성장단계","")&amp;"단계오프셋",ChapterTable!$S:$T,2,0))/ChapterTable!$Q$23)),
MAX(0,INT(($B919+ChapterTable!$S$26+VLOOKUP(SUBSTITUTE(C$1,"성장단계","")&amp;"보스단계오프셋",ChapterTable!$S:$T,2,0))/ChapterTable!$S$23)))</f>
        <v>0</v>
      </c>
      <c r="D919">
        <f>IF(OR($L919=TRUE,$A919=0,MOD($A919,ChapterTable!$S$20)&lt;&gt;0),
MAX(0,INT(($B919+ChapterTable!$Q$26+VLOOKUP(SUBSTITUTE(D$1,"성장단계","")&amp;"단계오프셋",ChapterTable!$S:$T,2,0))/ChapterTable!$Q$23)),
MAX(0,INT(($B919+ChapterTable!$S$26+VLOOKUP(SUBSTITUTE(D$1,"성장단계","")&amp;"보스단계오프셋",ChapterTable!$S:$T,2,0))/ChapterTable!$S$23)))</f>
        <v>0</v>
      </c>
      <c r="E919" s="1">
        <f ca="1">IF(AND($A919=0,$B919=1),
    VLOOKUP(1,ChapterTable!$1:$1048576,MATCH("최종"&amp;SUBSTITUTE(SUBSTITUTE(E$1,"standard",""),"|Float",""),ChapterTable!$1:$1,0),0)*ChapterTable!$Q$17,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VLOOKUP($A919-ChapterTable!$Q$11,ChapterTable!$1:$1048576,MATCH("최종"&amp;SUBSTITUTE(SUBSTITUTE(E$1,"standard",""),"|Float",""),ChapterTable!$1:$1,0),0)*ChapterTable!$Q$14
    ),
  OFFSET(E919,-$B919+IF($L919,1,0),0)*
    (VLOOKUP(SUBSTITUTE(SUBSTITUTE(E$1,"standard",""),"|Float","")&amp;"인게임누적곱배수",ChapterTable!$S:$T,2,0)^C919
    +VLOOKUP(SUBSTITUTE(SUBSTITUTE(E$1,"standard",""),"|Float","")&amp;"인게임누적합배수",ChapterTable!$S:$T,2,0)*C919)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VLOOKUP(1,ChapterTable!$1:$1048576,MATCH("최종"&amp;SUBSTITUTE(SUBSTITUTE(F$1,"standard",""),"|Float",""),ChapterTable!$1:$1,0),0)*ChapterTable!$Q$17,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VLOOKUP($A919-ChapterTable!$Q$11,ChapterTable!$1:$1048576,MATCH("최종"&amp;SUBSTITUTE(SUBSTITUTE(F$1,"standard",""),"|Float",""),ChapterTable!$1:$1,0),0)*ChapterTable!$Q$14
    ),
  OFFSET(F919,-$B919+IF($L919,1,0),0)*
    (VLOOKUP(SUBSTITUTE(SUBSTITUTE(F$1,"standard",""),"|Float","")&amp;"인게임누적곱배수",ChapterTable!$S:$T,2,0)^D919
    +VLOOKUP(SUBSTITUTE(SUBSTITUTE(F$1,"standard",""),"|Float","")&amp;"인게임누적합배수",ChapterTable!$S:$T,2,0)*D919)
  )
  )
  )
)</f>
        <v>221683.78200531006</v>
      </c>
      <c r="G919" t="s">
        <v>110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9.8000000000000007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IF(OR($L920=TRUE,$A920=0,MOD($A920,ChapterTable!$S$20)&lt;&gt;0),
MAX(0,INT(($B920+ChapterTable!$Q$26+VLOOKUP(SUBSTITUTE(C$1,"성장단계","")&amp;"단계오프셋",ChapterTable!$S:$T,2,0))/ChapterTable!$Q$23)),
MAX(0,INT(($B920+ChapterTable!$S$26+VLOOKUP(SUBSTITUTE(C$1,"성장단계","")&amp;"보스단계오프셋",ChapterTable!$S:$T,2,0))/ChapterTable!$S$23)))</f>
        <v>0</v>
      </c>
      <c r="D920">
        <f>IF(OR($L920=TRUE,$A920=0,MOD($A920,ChapterTable!$S$20)&lt;&gt;0),
MAX(0,INT(($B920+ChapterTable!$Q$26+VLOOKUP(SUBSTITUTE(D$1,"성장단계","")&amp;"단계오프셋",ChapterTable!$S:$T,2,0))/ChapterTable!$Q$23)),
MAX(0,INT(($B920+ChapterTable!$S$26+VLOOKUP(SUBSTITUTE(D$1,"성장단계","")&amp;"보스단계오프셋",ChapterTable!$S:$T,2,0))/ChapterTable!$S$23)))</f>
        <v>0</v>
      </c>
      <c r="E920" s="1">
        <f ca="1">IF(AND($A920=0,$B920=1),
    VLOOKUP(1,ChapterTable!$1:$1048576,MATCH("최종"&amp;SUBSTITUTE(SUBSTITUTE(E$1,"standard",""),"|Float",""),ChapterTable!$1:$1,0),0)*ChapterTable!$Q$17,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VLOOKUP($A920-ChapterTable!$Q$11,ChapterTable!$1:$1048576,MATCH("최종"&amp;SUBSTITUTE(SUBSTITUTE(E$1,"standard",""),"|Float",""),ChapterTable!$1:$1,0),0)*ChapterTable!$Q$14
    ),
  OFFSET(E920,-$B920+IF($L920,1,0),0)*
    (VLOOKUP(SUBSTITUTE(SUBSTITUTE(E$1,"standard",""),"|Float","")&amp;"인게임누적곱배수",ChapterTable!$S:$T,2,0)^C920
    +VLOOKUP(SUBSTITUTE(SUBSTITUTE(E$1,"standard",""),"|Float","")&amp;"인게임누적합배수",ChapterTable!$S:$T,2,0)*C920)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VLOOKUP(1,ChapterTable!$1:$1048576,MATCH("최종"&amp;SUBSTITUTE(SUBSTITUTE(F$1,"standard",""),"|Float",""),ChapterTable!$1:$1,0),0)*ChapterTable!$Q$17,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VLOOKUP($A920-ChapterTable!$Q$11,ChapterTable!$1:$1048576,MATCH("최종"&amp;SUBSTITUTE(SUBSTITUTE(F$1,"standard",""),"|Float",""),ChapterTable!$1:$1,0),0)*ChapterTable!$Q$14
    ),
  OFFSET(F920,-$B920+IF($L920,1,0),0)*
    (VLOOKUP(SUBSTITUTE(SUBSTITUTE(F$1,"standard",""),"|Float","")&amp;"인게임누적곱배수",ChapterTable!$S:$T,2,0)^D920
    +VLOOKUP(SUBSTITUTE(SUBSTITUTE(F$1,"standard",""),"|Float","")&amp;"인게임누적합배수",ChapterTable!$S:$T,2,0)*D920)
  )
  )
  )
)</f>
        <v>221683.78200531006</v>
      </c>
      <c r="G920" t="s">
        <v>110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9.8000000000000007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IF(OR($L921=TRUE,$A921=0,MOD($A921,ChapterTable!$S$20)&lt;&gt;0),
MAX(0,INT(($B921+ChapterTable!$Q$26+VLOOKUP(SUBSTITUTE(C$1,"성장단계","")&amp;"단계오프셋",ChapterTable!$S:$T,2,0))/ChapterTable!$Q$23)),
MAX(0,INT(($B921+ChapterTable!$S$26+VLOOKUP(SUBSTITUTE(C$1,"성장단계","")&amp;"보스단계오프셋",ChapterTable!$S:$T,2,0))/ChapterTable!$S$23)))</f>
        <v>1</v>
      </c>
      <c r="D921">
        <f>IF(OR($L921=TRUE,$A921=0,MOD($A921,ChapterTable!$S$20)&lt;&gt;0),
MAX(0,INT(($B921+ChapterTable!$Q$26+VLOOKUP(SUBSTITUTE(D$1,"성장단계","")&amp;"단계오프셋",ChapterTable!$S:$T,2,0))/ChapterTable!$Q$23)),
MAX(0,INT(($B921+ChapterTable!$S$26+VLOOKUP(SUBSTITUTE(D$1,"성장단계","")&amp;"보스단계오프셋",ChapterTable!$S:$T,2,0))/ChapterTable!$S$23)))</f>
        <v>0</v>
      </c>
      <c r="E921" s="1">
        <f ca="1">IF(AND($A921=0,$B921=1),
    VLOOKUP(1,ChapterTable!$1:$1048576,MATCH("최종"&amp;SUBSTITUTE(SUBSTITUTE(E$1,"standard",""),"|Float",""),ChapterTable!$1:$1,0),0)*ChapterTable!$Q$17,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VLOOKUP($A921-ChapterTable!$Q$11,ChapterTable!$1:$1048576,MATCH("최종"&amp;SUBSTITUTE(SUBSTITUTE(E$1,"standard",""),"|Float",""),ChapterTable!$1:$1,0),0)*ChapterTable!$Q$14
    ),
  OFFSET(E921,-$B921+IF($L921,1,0),0)*
    (VLOOKUP(SUBSTITUTE(SUBSTITUTE(E$1,"standard",""),"|Float","")&amp;"인게임누적곱배수",ChapterTable!$S:$T,2,0)^C921
    +VLOOKUP(SUBSTITUTE(SUBSTITUTE(E$1,"standard",""),"|Float","")&amp;"인게임누적합배수",ChapterTable!$S:$T,2,0)*C921)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VLOOKUP(1,ChapterTable!$1:$1048576,MATCH("최종"&amp;SUBSTITUTE(SUBSTITUTE(F$1,"standard",""),"|Float",""),ChapterTable!$1:$1,0),0)*ChapterTable!$Q$17,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VLOOKUP($A921-ChapterTable!$Q$11,ChapterTable!$1:$1048576,MATCH("최종"&amp;SUBSTITUTE(SUBSTITUTE(F$1,"standard",""),"|Float",""),ChapterTable!$1:$1,0),0)*ChapterTable!$Q$14
    ),
  OFFSET(F921,-$B921+IF($L921,1,0),0)*
    (VLOOKUP(SUBSTITUTE(SUBSTITUTE(F$1,"standard",""),"|Float","")&amp;"인게임누적곱배수",ChapterTable!$S:$T,2,0)^D921
    +VLOOKUP(SUBSTITUTE(SUBSTITUTE(F$1,"standard",""),"|Float","")&amp;"인게임누적합배수",ChapterTable!$S:$T,2,0)*D921)
  )
  )
  )
)</f>
        <v>221683.78200531006</v>
      </c>
      <c r="G921" t="s">
        <v>110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9.8000000000000007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IF(OR($L922=TRUE,$A922=0,MOD($A922,ChapterTable!$S$20)&lt;&gt;0),
MAX(0,INT(($B922+ChapterTable!$Q$26+VLOOKUP(SUBSTITUTE(C$1,"성장단계","")&amp;"단계오프셋",ChapterTable!$S:$T,2,0))/ChapterTable!$Q$23)),
MAX(0,INT(($B922+ChapterTable!$S$26+VLOOKUP(SUBSTITUTE(C$1,"성장단계","")&amp;"보스단계오프셋",ChapterTable!$S:$T,2,0))/ChapterTable!$S$23)))</f>
        <v>1</v>
      </c>
      <c r="D922">
        <f>IF(OR($L922=TRUE,$A922=0,MOD($A922,ChapterTable!$S$20)&lt;&gt;0),
MAX(0,INT(($B922+ChapterTable!$Q$26+VLOOKUP(SUBSTITUTE(D$1,"성장단계","")&amp;"단계오프셋",ChapterTable!$S:$T,2,0))/ChapterTable!$Q$23)),
MAX(0,INT(($B922+ChapterTable!$S$26+VLOOKUP(SUBSTITUTE(D$1,"성장단계","")&amp;"보스단계오프셋",ChapterTable!$S:$T,2,0))/ChapterTable!$S$23)))</f>
        <v>0</v>
      </c>
      <c r="E922" s="1">
        <f ca="1">IF(AND($A922=0,$B922=1),
    VLOOKUP(1,ChapterTable!$1:$1048576,MATCH("최종"&amp;SUBSTITUTE(SUBSTITUTE(E$1,"standard",""),"|Float",""),ChapterTable!$1:$1,0),0)*ChapterTable!$Q$17,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VLOOKUP($A922-ChapterTable!$Q$11,ChapterTable!$1:$1048576,MATCH("최종"&amp;SUBSTITUTE(SUBSTITUTE(E$1,"standard",""),"|Float",""),ChapterTable!$1:$1,0),0)*ChapterTable!$Q$14
    ),
  OFFSET(E922,-$B922+IF($L922,1,0),0)*
    (VLOOKUP(SUBSTITUTE(SUBSTITUTE(E$1,"standard",""),"|Float","")&amp;"인게임누적곱배수",ChapterTable!$S:$T,2,0)^C922
    +VLOOKUP(SUBSTITUTE(SUBSTITUTE(E$1,"standard",""),"|Float","")&amp;"인게임누적합배수",ChapterTable!$S:$T,2,0)*C922)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VLOOKUP(1,ChapterTable!$1:$1048576,MATCH("최종"&amp;SUBSTITUTE(SUBSTITUTE(F$1,"standard",""),"|Float",""),ChapterTable!$1:$1,0),0)*ChapterTable!$Q$17,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VLOOKUP($A922-ChapterTable!$Q$11,ChapterTable!$1:$1048576,MATCH("최종"&amp;SUBSTITUTE(SUBSTITUTE(F$1,"standard",""),"|Float",""),ChapterTable!$1:$1,0),0)*ChapterTable!$Q$14
    ),
  OFFSET(F922,-$B922+IF($L922,1,0),0)*
    (VLOOKUP(SUBSTITUTE(SUBSTITUTE(F$1,"standard",""),"|Float","")&amp;"인게임누적곱배수",ChapterTable!$S:$T,2,0)^D922
    +VLOOKUP(SUBSTITUTE(SUBSTITUTE(F$1,"standard",""),"|Float","")&amp;"인게임누적합배수",ChapterTable!$S:$T,2,0)*D922)
  )
  )
  )
)</f>
        <v>221683.78200531006</v>
      </c>
      <c r="G922" t="s">
        <v>110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9.8000000000000007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IF(OR($L923=TRUE,$A923=0,MOD($A923,ChapterTable!$S$20)&lt;&gt;0),
MAX(0,INT(($B923+ChapterTable!$Q$26+VLOOKUP(SUBSTITUTE(C$1,"성장단계","")&amp;"단계오프셋",ChapterTable!$S:$T,2,0))/ChapterTable!$Q$23)),
MAX(0,INT(($B923+ChapterTable!$S$26+VLOOKUP(SUBSTITUTE(C$1,"성장단계","")&amp;"보스단계오프셋",ChapterTable!$S:$T,2,0))/ChapterTable!$S$23)))</f>
        <v>1</v>
      </c>
      <c r="D923">
        <f>IF(OR($L923=TRUE,$A923=0,MOD($A923,ChapterTable!$S$20)&lt;&gt;0),
MAX(0,INT(($B923+ChapterTable!$Q$26+VLOOKUP(SUBSTITUTE(D$1,"성장단계","")&amp;"단계오프셋",ChapterTable!$S:$T,2,0))/ChapterTable!$Q$23)),
MAX(0,INT(($B923+ChapterTable!$S$26+VLOOKUP(SUBSTITUTE(D$1,"성장단계","")&amp;"보스단계오프셋",ChapterTable!$S:$T,2,0))/ChapterTable!$S$23)))</f>
        <v>0</v>
      </c>
      <c r="E923" s="1">
        <f ca="1">IF(AND($A923=0,$B923=1),
    VLOOKUP(1,ChapterTable!$1:$1048576,MATCH("최종"&amp;SUBSTITUTE(SUBSTITUTE(E$1,"standard",""),"|Float",""),ChapterTable!$1:$1,0),0)*ChapterTable!$Q$17,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VLOOKUP($A923-ChapterTable!$Q$11,ChapterTable!$1:$1048576,MATCH("최종"&amp;SUBSTITUTE(SUBSTITUTE(E$1,"standard",""),"|Float",""),ChapterTable!$1:$1,0),0)*ChapterTable!$Q$14
    ),
  OFFSET(E923,-$B923+IF($L923,1,0),0)*
    (VLOOKUP(SUBSTITUTE(SUBSTITUTE(E$1,"standard",""),"|Float","")&amp;"인게임누적곱배수",ChapterTable!$S:$T,2,0)^C923
    +VLOOKUP(SUBSTITUTE(SUBSTITUTE(E$1,"standard",""),"|Float","")&amp;"인게임누적합배수",ChapterTable!$S:$T,2,0)*C923)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VLOOKUP(1,ChapterTable!$1:$1048576,MATCH("최종"&amp;SUBSTITUTE(SUBSTITUTE(F$1,"standard",""),"|Float",""),ChapterTable!$1:$1,0),0)*ChapterTable!$Q$17,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VLOOKUP($A923-ChapterTable!$Q$11,ChapterTable!$1:$1048576,MATCH("최종"&amp;SUBSTITUTE(SUBSTITUTE(F$1,"standard",""),"|Float",""),ChapterTable!$1:$1,0),0)*ChapterTable!$Q$14
    ),
  OFFSET(F923,-$B923+IF($L923,1,0),0)*
    (VLOOKUP(SUBSTITUTE(SUBSTITUTE(F$1,"standard",""),"|Float","")&amp;"인게임누적곱배수",ChapterTable!$S:$T,2,0)^D923
    +VLOOKUP(SUBSTITUTE(SUBSTITUTE(F$1,"standard",""),"|Float","")&amp;"인게임누적합배수",ChapterTable!$S:$T,2,0)*D923)
  )
  )
  )
)</f>
        <v>221683.78200531006</v>
      </c>
      <c r="G923" t="s">
        <v>110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9.8000000000000007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IF(OR($L924=TRUE,$A924=0,MOD($A924,ChapterTable!$S$20)&lt;&gt;0),
MAX(0,INT(($B924+ChapterTable!$Q$26+VLOOKUP(SUBSTITUTE(C$1,"성장단계","")&amp;"단계오프셋",ChapterTable!$S:$T,2,0))/ChapterTable!$Q$23)),
MAX(0,INT(($B924+ChapterTable!$S$26+VLOOKUP(SUBSTITUTE(C$1,"성장단계","")&amp;"보스단계오프셋",ChapterTable!$S:$T,2,0))/ChapterTable!$S$23)))</f>
        <v>1</v>
      </c>
      <c r="D924">
        <f>IF(OR($L924=TRUE,$A924=0,MOD($A924,ChapterTable!$S$20)&lt;&gt;0),
MAX(0,INT(($B924+ChapterTable!$Q$26+VLOOKUP(SUBSTITUTE(D$1,"성장단계","")&amp;"단계오프셋",ChapterTable!$S:$T,2,0))/ChapterTable!$Q$23)),
MAX(0,INT(($B924+ChapterTable!$S$26+VLOOKUP(SUBSTITUTE(D$1,"성장단계","")&amp;"보스단계오프셋",ChapterTable!$S:$T,2,0))/ChapterTable!$S$23)))</f>
        <v>0</v>
      </c>
      <c r="E924" s="1">
        <f ca="1">IF(AND($A924=0,$B924=1),
    VLOOKUP(1,ChapterTable!$1:$1048576,MATCH("최종"&amp;SUBSTITUTE(SUBSTITUTE(E$1,"standard",""),"|Float",""),ChapterTable!$1:$1,0),0)*ChapterTable!$Q$17,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VLOOKUP($A924-ChapterTable!$Q$11,ChapterTable!$1:$1048576,MATCH("최종"&amp;SUBSTITUTE(SUBSTITUTE(E$1,"standard",""),"|Float",""),ChapterTable!$1:$1,0),0)*ChapterTable!$Q$14
    ),
  OFFSET(E924,-$B924+IF($L924,1,0),0)*
    (VLOOKUP(SUBSTITUTE(SUBSTITUTE(E$1,"standard",""),"|Float","")&amp;"인게임누적곱배수",ChapterTable!$S:$T,2,0)^C924
    +VLOOKUP(SUBSTITUTE(SUBSTITUTE(E$1,"standard",""),"|Float","")&amp;"인게임누적합배수",ChapterTable!$S:$T,2,0)*C924)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VLOOKUP(1,ChapterTable!$1:$1048576,MATCH("최종"&amp;SUBSTITUTE(SUBSTITUTE(F$1,"standard",""),"|Float",""),ChapterTable!$1:$1,0),0)*ChapterTable!$Q$17,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VLOOKUP($A924-ChapterTable!$Q$11,ChapterTable!$1:$1048576,MATCH("최종"&amp;SUBSTITUTE(SUBSTITUTE(F$1,"standard",""),"|Float",""),ChapterTable!$1:$1,0),0)*ChapterTable!$Q$14
    ),
  OFFSET(F924,-$B924+IF($L924,1,0),0)*
    (VLOOKUP(SUBSTITUTE(SUBSTITUTE(F$1,"standard",""),"|Float","")&amp;"인게임누적곱배수",ChapterTable!$S:$T,2,0)^D924
    +VLOOKUP(SUBSTITUTE(SUBSTITUTE(F$1,"standard",""),"|Float","")&amp;"인게임누적합배수",ChapterTable!$S:$T,2,0)*D924)
  )
  )
  )
)</f>
        <v>221683.78200531006</v>
      </c>
      <c r="G924" t="s">
        <v>110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9.8000000000000007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IF(OR($L925=TRUE,$A925=0,MOD($A925,ChapterTable!$S$20)&lt;&gt;0),
MAX(0,INT(($B925+ChapterTable!$Q$26+VLOOKUP(SUBSTITUTE(C$1,"성장단계","")&amp;"단계오프셋",ChapterTable!$S:$T,2,0))/ChapterTable!$Q$23)),
MAX(0,INT(($B925+ChapterTable!$S$26+VLOOKUP(SUBSTITUTE(C$1,"성장단계","")&amp;"보스단계오프셋",ChapterTable!$S:$T,2,0))/ChapterTable!$S$23)))</f>
        <v>1</v>
      </c>
      <c r="D925">
        <f>IF(OR($L925=TRUE,$A925=0,MOD($A925,ChapterTable!$S$20)&lt;&gt;0),
MAX(0,INT(($B925+ChapterTable!$Q$26+VLOOKUP(SUBSTITUTE(D$1,"성장단계","")&amp;"단계오프셋",ChapterTable!$S:$T,2,0))/ChapterTable!$Q$23)),
MAX(0,INT(($B925+ChapterTable!$S$26+VLOOKUP(SUBSTITUTE(D$1,"성장단계","")&amp;"보스단계오프셋",ChapterTable!$S:$T,2,0))/ChapterTable!$S$23)))</f>
        <v>0</v>
      </c>
      <c r="E925" s="1">
        <f ca="1">IF(AND($A925=0,$B925=1),
    VLOOKUP(1,ChapterTable!$1:$1048576,MATCH("최종"&amp;SUBSTITUTE(SUBSTITUTE(E$1,"standard",""),"|Float",""),ChapterTable!$1:$1,0),0)*ChapterTable!$Q$17,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VLOOKUP($A925-ChapterTable!$Q$11,ChapterTable!$1:$1048576,MATCH("최종"&amp;SUBSTITUTE(SUBSTITUTE(E$1,"standard",""),"|Float",""),ChapterTable!$1:$1,0),0)*ChapterTable!$Q$14
    ),
  OFFSET(E925,-$B925+IF($L925,1,0),0)*
    (VLOOKUP(SUBSTITUTE(SUBSTITUTE(E$1,"standard",""),"|Float","")&amp;"인게임누적곱배수",ChapterTable!$S:$T,2,0)^C925
    +VLOOKUP(SUBSTITUTE(SUBSTITUTE(E$1,"standard",""),"|Float","")&amp;"인게임누적합배수",ChapterTable!$S:$T,2,0)*C925)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VLOOKUP(1,ChapterTable!$1:$1048576,MATCH("최종"&amp;SUBSTITUTE(SUBSTITUTE(F$1,"standard",""),"|Float",""),ChapterTable!$1:$1,0),0)*ChapterTable!$Q$17,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VLOOKUP($A925-ChapterTable!$Q$11,ChapterTable!$1:$1048576,MATCH("최종"&amp;SUBSTITUTE(SUBSTITUTE(F$1,"standard",""),"|Float",""),ChapterTable!$1:$1,0),0)*ChapterTable!$Q$14
    ),
  OFFSET(F925,-$B925+IF($L925,1,0),0)*
    (VLOOKUP(SUBSTITUTE(SUBSTITUTE(F$1,"standard",""),"|Float","")&amp;"인게임누적곱배수",ChapterTable!$S:$T,2,0)^D925
    +VLOOKUP(SUBSTITUTE(SUBSTITUTE(F$1,"standard",""),"|Float","")&amp;"인게임누적합배수",ChapterTable!$S:$T,2,0)*D925)
  )
  )
  )
)</f>
        <v>221683.78200531006</v>
      </c>
      <c r="G925" t="s">
        <v>110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9.8000000000000007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IF(OR($L926=TRUE,$A926=0,MOD($A926,ChapterTable!$S$20)&lt;&gt;0),
MAX(0,INT(($B926+ChapterTable!$Q$26+VLOOKUP(SUBSTITUTE(C$1,"성장단계","")&amp;"단계오프셋",ChapterTable!$S:$T,2,0))/ChapterTable!$Q$23)),
MAX(0,INT(($B926+ChapterTable!$S$26+VLOOKUP(SUBSTITUTE(C$1,"성장단계","")&amp;"보스단계오프셋",ChapterTable!$S:$T,2,0))/ChapterTable!$S$23)))</f>
        <v>1</v>
      </c>
      <c r="D926">
        <f>IF(OR($L926=TRUE,$A926=0,MOD($A926,ChapterTable!$S$20)&lt;&gt;0),
MAX(0,INT(($B926+ChapterTable!$Q$26+VLOOKUP(SUBSTITUTE(D$1,"성장단계","")&amp;"단계오프셋",ChapterTable!$S:$T,2,0))/ChapterTable!$Q$23)),
MAX(0,INT(($B926+ChapterTable!$S$26+VLOOKUP(SUBSTITUTE(D$1,"성장단계","")&amp;"보스단계오프셋",ChapterTable!$S:$T,2,0))/ChapterTable!$S$23)))</f>
        <v>1</v>
      </c>
      <c r="E926" s="1">
        <f ca="1">IF(AND($A926=0,$B926=1),
    VLOOKUP(1,ChapterTable!$1:$1048576,MATCH("최종"&amp;SUBSTITUTE(SUBSTITUTE(E$1,"standard",""),"|Float",""),ChapterTable!$1:$1,0),0)*ChapterTable!$Q$17,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VLOOKUP($A926-ChapterTable!$Q$11,ChapterTable!$1:$1048576,MATCH("최종"&amp;SUBSTITUTE(SUBSTITUTE(E$1,"standard",""),"|Float",""),ChapterTable!$1:$1,0),0)*ChapterTable!$Q$14
    ),
  OFFSET(E926,-$B926+IF($L926,1,0),0)*
    (VLOOKUP(SUBSTITUTE(SUBSTITUTE(E$1,"standard",""),"|Float","")&amp;"인게임누적곱배수",ChapterTable!$S:$T,2,0)^C926
    +VLOOKUP(SUBSTITUTE(SUBSTITUTE(E$1,"standard",""),"|Float","")&amp;"인게임누적합배수",ChapterTable!$S:$T,2,0)*C926)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VLOOKUP(1,ChapterTable!$1:$1048576,MATCH("최종"&amp;SUBSTITUTE(SUBSTITUTE(F$1,"standard",""),"|Float",""),ChapterTable!$1:$1,0),0)*ChapterTable!$Q$17,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VLOOKUP($A926-ChapterTable!$Q$11,ChapterTable!$1:$1048576,MATCH("최종"&amp;SUBSTITUTE(SUBSTITUTE(F$1,"standard",""),"|Float",""),ChapterTable!$1:$1,0),0)*ChapterTable!$Q$14
    ),
  OFFSET(F926,-$B926+IF($L926,1,0),0)*
    (VLOOKUP(SUBSTITUTE(SUBSTITUTE(F$1,"standard",""),"|Float","")&amp;"인게임누적곱배수",ChapterTable!$S:$T,2,0)^D926
    +VLOOKUP(SUBSTITUTE(SUBSTITUTE(F$1,"standard",""),"|Float","")&amp;"인게임누적합배수",ChapterTable!$S:$T,2,0)*D926)
  )
  )
  )
)</f>
        <v>266020.53840637207</v>
      </c>
      <c r="G926" t="s">
        <v>110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9.8000000000000007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IF(OR($L927=TRUE,$A927=0,MOD($A927,ChapterTable!$S$20)&lt;&gt;0),
MAX(0,INT(($B927+ChapterTable!$Q$26+VLOOKUP(SUBSTITUTE(C$1,"성장단계","")&amp;"단계오프셋",ChapterTable!$S:$T,2,0))/ChapterTable!$Q$23)),
MAX(0,INT(($B927+ChapterTable!$S$26+VLOOKUP(SUBSTITUTE(C$1,"성장단계","")&amp;"보스단계오프셋",ChapterTable!$S:$T,2,0))/ChapterTable!$S$23)))</f>
        <v>1</v>
      </c>
      <c r="D927">
        <f>IF(OR($L927=TRUE,$A927=0,MOD($A927,ChapterTable!$S$20)&lt;&gt;0),
MAX(0,INT(($B927+ChapterTable!$Q$26+VLOOKUP(SUBSTITUTE(D$1,"성장단계","")&amp;"단계오프셋",ChapterTable!$S:$T,2,0))/ChapterTable!$Q$23)),
MAX(0,INT(($B927+ChapterTable!$S$26+VLOOKUP(SUBSTITUTE(D$1,"성장단계","")&amp;"보스단계오프셋",ChapterTable!$S:$T,2,0))/ChapterTable!$S$23)))</f>
        <v>1</v>
      </c>
      <c r="E927" s="1">
        <f ca="1">IF(AND($A927=0,$B927=1),
    VLOOKUP(1,ChapterTable!$1:$1048576,MATCH("최종"&amp;SUBSTITUTE(SUBSTITUTE(E$1,"standard",""),"|Float",""),ChapterTable!$1:$1,0),0)*ChapterTable!$Q$17,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VLOOKUP($A927-ChapterTable!$Q$11,ChapterTable!$1:$1048576,MATCH("최종"&amp;SUBSTITUTE(SUBSTITUTE(E$1,"standard",""),"|Float",""),ChapterTable!$1:$1,0),0)*ChapterTable!$Q$14
    ),
  OFFSET(E927,-$B927+IF($L927,1,0),0)*
    (VLOOKUP(SUBSTITUTE(SUBSTITUTE(E$1,"standard",""),"|Float","")&amp;"인게임누적곱배수",ChapterTable!$S:$T,2,0)^C927
    +VLOOKUP(SUBSTITUTE(SUBSTITUTE(E$1,"standard",""),"|Float","")&amp;"인게임누적합배수",ChapterTable!$S:$T,2,0)*C927)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VLOOKUP(1,ChapterTable!$1:$1048576,MATCH("최종"&amp;SUBSTITUTE(SUBSTITUTE(F$1,"standard",""),"|Float",""),ChapterTable!$1:$1,0),0)*ChapterTable!$Q$17,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VLOOKUP($A927-ChapterTable!$Q$11,ChapterTable!$1:$1048576,MATCH("최종"&amp;SUBSTITUTE(SUBSTITUTE(F$1,"standard",""),"|Float",""),ChapterTable!$1:$1,0),0)*ChapterTable!$Q$14
    ),
  OFFSET(F927,-$B927+IF($L927,1,0),0)*
    (VLOOKUP(SUBSTITUTE(SUBSTITUTE(F$1,"standard",""),"|Float","")&amp;"인게임누적곱배수",ChapterTable!$S:$T,2,0)^D927
    +VLOOKUP(SUBSTITUTE(SUBSTITUTE(F$1,"standard",""),"|Float","")&amp;"인게임누적합배수",ChapterTable!$S:$T,2,0)*D927)
  )
  )
  )
)</f>
        <v>266020.53840637207</v>
      </c>
      <c r="G927" t="s">
        <v>110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9.8000000000000007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IF(OR($L928=TRUE,$A928=0,MOD($A928,ChapterTable!$S$20)&lt;&gt;0),
MAX(0,INT(($B928+ChapterTable!$Q$26+VLOOKUP(SUBSTITUTE(C$1,"성장단계","")&amp;"단계오프셋",ChapterTable!$S:$T,2,0))/ChapterTable!$Q$23)),
MAX(0,INT(($B928+ChapterTable!$S$26+VLOOKUP(SUBSTITUTE(C$1,"성장단계","")&amp;"보스단계오프셋",ChapterTable!$S:$T,2,0))/ChapterTable!$S$23)))</f>
        <v>1</v>
      </c>
      <c r="D928">
        <f>IF(OR($L928=TRUE,$A928=0,MOD($A928,ChapterTable!$S$20)&lt;&gt;0),
MAX(0,INT(($B928+ChapterTable!$Q$26+VLOOKUP(SUBSTITUTE(D$1,"성장단계","")&amp;"단계오프셋",ChapterTable!$S:$T,2,0))/ChapterTable!$Q$23)),
MAX(0,INT(($B928+ChapterTable!$S$26+VLOOKUP(SUBSTITUTE(D$1,"성장단계","")&amp;"보스단계오프셋",ChapterTable!$S:$T,2,0))/ChapterTable!$S$23)))</f>
        <v>1</v>
      </c>
      <c r="E928" s="1">
        <f ca="1">IF(AND($A928=0,$B928=1),
    VLOOKUP(1,ChapterTable!$1:$1048576,MATCH("최종"&amp;SUBSTITUTE(SUBSTITUTE(E$1,"standard",""),"|Float",""),ChapterTable!$1:$1,0),0)*ChapterTable!$Q$17,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VLOOKUP($A928-ChapterTable!$Q$11,ChapterTable!$1:$1048576,MATCH("최종"&amp;SUBSTITUTE(SUBSTITUTE(E$1,"standard",""),"|Float",""),ChapterTable!$1:$1,0),0)*ChapterTable!$Q$14
    ),
  OFFSET(E928,-$B928+IF($L928,1,0),0)*
    (VLOOKUP(SUBSTITUTE(SUBSTITUTE(E$1,"standard",""),"|Float","")&amp;"인게임누적곱배수",ChapterTable!$S:$T,2,0)^C928
    +VLOOKUP(SUBSTITUTE(SUBSTITUTE(E$1,"standard",""),"|Float","")&amp;"인게임누적합배수",ChapterTable!$S:$T,2,0)*C928)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VLOOKUP(1,ChapterTable!$1:$1048576,MATCH("최종"&amp;SUBSTITUTE(SUBSTITUTE(F$1,"standard",""),"|Float",""),ChapterTable!$1:$1,0),0)*ChapterTable!$Q$17,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VLOOKUP($A928-ChapterTable!$Q$11,ChapterTable!$1:$1048576,MATCH("최종"&amp;SUBSTITUTE(SUBSTITUTE(F$1,"standard",""),"|Float",""),ChapterTable!$1:$1,0),0)*ChapterTable!$Q$14
    ),
  OFFSET(F928,-$B928+IF($L928,1,0),0)*
    (VLOOKUP(SUBSTITUTE(SUBSTITUTE(F$1,"standard",""),"|Float","")&amp;"인게임누적곱배수",ChapterTable!$S:$T,2,0)^D928
    +VLOOKUP(SUBSTITUTE(SUBSTITUTE(F$1,"standard",""),"|Float","")&amp;"인게임누적합배수",ChapterTable!$S:$T,2,0)*D928)
  )
  )
  )
)</f>
        <v>266020.53840637207</v>
      </c>
      <c r="G928" t="s">
        <v>110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9.8000000000000007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IF(OR($L929=TRUE,$A929=0,MOD($A929,ChapterTable!$S$20)&lt;&gt;0),
MAX(0,INT(($B929+ChapterTable!$Q$26+VLOOKUP(SUBSTITUTE(C$1,"성장단계","")&amp;"단계오프셋",ChapterTable!$S:$T,2,0))/ChapterTable!$Q$23)),
MAX(0,INT(($B929+ChapterTable!$S$26+VLOOKUP(SUBSTITUTE(C$1,"성장단계","")&amp;"보스단계오프셋",ChapterTable!$S:$T,2,0))/ChapterTable!$S$23)))</f>
        <v>1</v>
      </c>
      <c r="D929">
        <f>IF(OR($L929=TRUE,$A929=0,MOD($A929,ChapterTable!$S$20)&lt;&gt;0),
MAX(0,INT(($B929+ChapterTable!$Q$26+VLOOKUP(SUBSTITUTE(D$1,"성장단계","")&amp;"단계오프셋",ChapterTable!$S:$T,2,0))/ChapterTable!$Q$23)),
MAX(0,INT(($B929+ChapterTable!$S$26+VLOOKUP(SUBSTITUTE(D$1,"성장단계","")&amp;"보스단계오프셋",ChapterTable!$S:$T,2,0))/ChapterTable!$S$23)))</f>
        <v>1</v>
      </c>
      <c r="E929" s="1">
        <f ca="1">IF(AND($A929=0,$B929=1),
    VLOOKUP(1,ChapterTable!$1:$1048576,MATCH("최종"&amp;SUBSTITUTE(SUBSTITUTE(E$1,"standard",""),"|Float",""),ChapterTable!$1:$1,0),0)*ChapterTable!$Q$17,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VLOOKUP($A929-ChapterTable!$Q$11,ChapterTable!$1:$1048576,MATCH("최종"&amp;SUBSTITUTE(SUBSTITUTE(E$1,"standard",""),"|Float",""),ChapterTable!$1:$1,0),0)*ChapterTable!$Q$14
    ),
  OFFSET(E929,-$B929+IF($L929,1,0),0)*
    (VLOOKUP(SUBSTITUTE(SUBSTITUTE(E$1,"standard",""),"|Float","")&amp;"인게임누적곱배수",ChapterTable!$S:$T,2,0)^C929
    +VLOOKUP(SUBSTITUTE(SUBSTITUTE(E$1,"standard",""),"|Float","")&amp;"인게임누적합배수",ChapterTable!$S:$T,2,0)*C929)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VLOOKUP(1,ChapterTable!$1:$1048576,MATCH("최종"&amp;SUBSTITUTE(SUBSTITUTE(F$1,"standard",""),"|Float",""),ChapterTable!$1:$1,0),0)*ChapterTable!$Q$17,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VLOOKUP($A929-ChapterTable!$Q$11,ChapterTable!$1:$1048576,MATCH("최종"&amp;SUBSTITUTE(SUBSTITUTE(F$1,"standard",""),"|Float",""),ChapterTable!$1:$1,0),0)*ChapterTable!$Q$14
    ),
  OFFSET(F929,-$B929+IF($L929,1,0),0)*
    (VLOOKUP(SUBSTITUTE(SUBSTITUTE(F$1,"standard",""),"|Float","")&amp;"인게임누적곱배수",ChapterTable!$S:$T,2,0)^D929
    +VLOOKUP(SUBSTITUTE(SUBSTITUTE(F$1,"standard",""),"|Float","")&amp;"인게임누적합배수",ChapterTable!$S:$T,2,0)*D929)
  )
  )
  )
)</f>
        <v>266020.53840637207</v>
      </c>
      <c r="G929" t="s">
        <v>110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9.8000000000000007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IF(OR($L930=TRUE,$A930=0,MOD($A930,ChapterTable!$S$20)&lt;&gt;0),
MAX(0,INT(($B930+ChapterTable!$Q$26+VLOOKUP(SUBSTITUTE(C$1,"성장단계","")&amp;"단계오프셋",ChapterTable!$S:$T,2,0))/ChapterTable!$Q$23)),
MAX(0,INT(($B930+ChapterTable!$S$26+VLOOKUP(SUBSTITUTE(C$1,"성장단계","")&amp;"보스단계오프셋",ChapterTable!$S:$T,2,0))/ChapterTable!$S$23)))</f>
        <v>1</v>
      </c>
      <c r="D930">
        <f>IF(OR($L930=TRUE,$A930=0,MOD($A930,ChapterTable!$S$20)&lt;&gt;0),
MAX(0,INT(($B930+ChapterTable!$Q$26+VLOOKUP(SUBSTITUTE(D$1,"성장단계","")&amp;"단계오프셋",ChapterTable!$S:$T,2,0))/ChapterTable!$Q$23)),
MAX(0,INT(($B930+ChapterTable!$S$26+VLOOKUP(SUBSTITUTE(D$1,"성장단계","")&amp;"보스단계오프셋",ChapterTable!$S:$T,2,0))/ChapterTable!$S$23)))</f>
        <v>1</v>
      </c>
      <c r="E930" s="1">
        <f ca="1">IF(AND($A930=0,$B930=1),
    VLOOKUP(1,ChapterTable!$1:$1048576,MATCH("최종"&amp;SUBSTITUTE(SUBSTITUTE(E$1,"standard",""),"|Float",""),ChapterTable!$1:$1,0),0)*ChapterTable!$Q$17,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VLOOKUP($A930-ChapterTable!$Q$11,ChapterTable!$1:$1048576,MATCH("최종"&amp;SUBSTITUTE(SUBSTITUTE(E$1,"standard",""),"|Float",""),ChapterTable!$1:$1,0),0)*ChapterTable!$Q$14
    ),
  OFFSET(E930,-$B930+IF($L930,1,0),0)*
    (VLOOKUP(SUBSTITUTE(SUBSTITUTE(E$1,"standard",""),"|Float","")&amp;"인게임누적곱배수",ChapterTable!$S:$T,2,0)^C930
    +VLOOKUP(SUBSTITUTE(SUBSTITUTE(E$1,"standard",""),"|Float","")&amp;"인게임누적합배수",ChapterTable!$S:$T,2,0)*C930)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VLOOKUP(1,ChapterTable!$1:$1048576,MATCH("최종"&amp;SUBSTITUTE(SUBSTITUTE(F$1,"standard",""),"|Float",""),ChapterTable!$1:$1,0),0)*ChapterTable!$Q$17,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VLOOKUP($A930-ChapterTable!$Q$11,ChapterTable!$1:$1048576,MATCH("최종"&amp;SUBSTITUTE(SUBSTITUTE(F$1,"standard",""),"|Float",""),ChapterTable!$1:$1,0),0)*ChapterTable!$Q$14
    ),
  OFFSET(F930,-$B930+IF($L930,1,0),0)*
    (VLOOKUP(SUBSTITUTE(SUBSTITUTE(F$1,"standard",""),"|Float","")&amp;"인게임누적곱배수",ChapterTable!$S:$T,2,0)^D930
    +VLOOKUP(SUBSTITUTE(SUBSTITUTE(F$1,"standard",""),"|Float","")&amp;"인게임누적합배수",ChapterTable!$S:$T,2,0)*D930)
  )
  )
  )
)</f>
        <v>266020.53840637207</v>
      </c>
      <c r="G930" t="s">
        <v>110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9.8000000000000007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IF(OR($L931=TRUE,$A931=0,MOD($A931,ChapterTable!$S$20)&lt;&gt;0),
MAX(0,INT(($B931+ChapterTable!$Q$26+VLOOKUP(SUBSTITUTE(C$1,"성장단계","")&amp;"단계오프셋",ChapterTable!$S:$T,2,0))/ChapterTable!$Q$23)),
MAX(0,INT(($B931+ChapterTable!$S$26+VLOOKUP(SUBSTITUTE(C$1,"성장단계","")&amp;"보스단계오프셋",ChapterTable!$S:$T,2,0))/ChapterTable!$S$23)))</f>
        <v>2</v>
      </c>
      <c r="D931">
        <f>IF(OR($L931=TRUE,$A931=0,MOD($A931,ChapterTable!$S$20)&lt;&gt;0),
MAX(0,INT(($B931+ChapterTable!$Q$26+VLOOKUP(SUBSTITUTE(D$1,"성장단계","")&amp;"단계오프셋",ChapterTable!$S:$T,2,0))/ChapterTable!$Q$23)),
MAX(0,INT(($B931+ChapterTable!$S$26+VLOOKUP(SUBSTITUTE(D$1,"성장단계","")&amp;"보스단계오프셋",ChapterTable!$S:$T,2,0))/ChapterTable!$S$23)))</f>
        <v>1</v>
      </c>
      <c r="E931" s="1">
        <f ca="1">IF(AND($A931=0,$B931=1),
    VLOOKUP(1,ChapterTable!$1:$1048576,MATCH("최종"&amp;SUBSTITUTE(SUBSTITUTE(E$1,"standard",""),"|Float",""),ChapterTable!$1:$1,0),0)*ChapterTable!$Q$17,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VLOOKUP($A931-ChapterTable!$Q$11,ChapterTable!$1:$1048576,MATCH("최종"&amp;SUBSTITUTE(SUBSTITUTE(E$1,"standard",""),"|Float",""),ChapterTable!$1:$1,0),0)*ChapterTable!$Q$14
    ),
  OFFSET(E931,-$B931+IF($L931,1,0),0)*
    (VLOOKUP(SUBSTITUTE(SUBSTITUTE(E$1,"standard",""),"|Float","")&amp;"인게임누적곱배수",ChapterTable!$S:$T,2,0)^C931
    +VLOOKUP(SUBSTITUTE(SUBSTITUTE(E$1,"standard",""),"|Float","")&amp;"인게임누적합배수",ChapterTable!$S:$T,2,0)*C931)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VLOOKUP(1,ChapterTable!$1:$1048576,MATCH("최종"&amp;SUBSTITUTE(SUBSTITUTE(F$1,"standard",""),"|Float",""),ChapterTable!$1:$1,0),0)*ChapterTable!$Q$17,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VLOOKUP($A931-ChapterTable!$Q$11,ChapterTable!$1:$1048576,MATCH("최종"&amp;SUBSTITUTE(SUBSTITUTE(F$1,"standard",""),"|Float",""),ChapterTable!$1:$1,0),0)*ChapterTable!$Q$14
    ),
  OFFSET(F931,-$B931+IF($L931,1,0),0)*
    (VLOOKUP(SUBSTITUTE(SUBSTITUTE(F$1,"standard",""),"|Float","")&amp;"인게임누적곱배수",ChapterTable!$S:$T,2,0)^D931
    +VLOOKUP(SUBSTITUTE(SUBSTITUTE(F$1,"standard",""),"|Float","")&amp;"인게임누적합배수",ChapterTable!$S:$T,2,0)*D931)
  )
  )
  )
)</f>
        <v>266020.53840637207</v>
      </c>
      <c r="G931" t="s">
        <v>110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9.8000000000000007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IF(OR($L932=TRUE,$A932=0,MOD($A932,ChapterTable!$S$20)&lt;&gt;0),
MAX(0,INT(($B932+ChapterTable!$Q$26+VLOOKUP(SUBSTITUTE(C$1,"성장단계","")&amp;"단계오프셋",ChapterTable!$S:$T,2,0))/ChapterTable!$Q$23)),
MAX(0,INT(($B932+ChapterTable!$S$26+VLOOKUP(SUBSTITUTE(C$1,"성장단계","")&amp;"보스단계오프셋",ChapterTable!$S:$T,2,0))/ChapterTable!$S$23)))</f>
        <v>2</v>
      </c>
      <c r="D932">
        <f>IF(OR($L932=TRUE,$A932=0,MOD($A932,ChapterTable!$S$20)&lt;&gt;0),
MAX(0,INT(($B932+ChapterTable!$Q$26+VLOOKUP(SUBSTITUTE(D$1,"성장단계","")&amp;"단계오프셋",ChapterTable!$S:$T,2,0))/ChapterTable!$Q$23)),
MAX(0,INT(($B932+ChapterTable!$S$26+VLOOKUP(SUBSTITUTE(D$1,"성장단계","")&amp;"보스단계오프셋",ChapterTable!$S:$T,2,0))/ChapterTable!$S$23)))</f>
        <v>1</v>
      </c>
      <c r="E932" s="1">
        <f ca="1">IF(AND($A932=0,$B932=1),
    VLOOKUP(1,ChapterTable!$1:$1048576,MATCH("최종"&amp;SUBSTITUTE(SUBSTITUTE(E$1,"standard",""),"|Float",""),ChapterTable!$1:$1,0),0)*ChapterTable!$Q$17,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VLOOKUP($A932-ChapterTable!$Q$11,ChapterTable!$1:$1048576,MATCH("최종"&amp;SUBSTITUTE(SUBSTITUTE(E$1,"standard",""),"|Float",""),ChapterTable!$1:$1,0),0)*ChapterTable!$Q$14
    ),
  OFFSET(E932,-$B932+IF($L932,1,0),0)*
    (VLOOKUP(SUBSTITUTE(SUBSTITUTE(E$1,"standard",""),"|Float","")&amp;"인게임누적곱배수",ChapterTable!$S:$T,2,0)^C932
    +VLOOKUP(SUBSTITUTE(SUBSTITUTE(E$1,"standard",""),"|Float","")&amp;"인게임누적합배수",ChapterTable!$S:$T,2,0)*C932)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VLOOKUP(1,ChapterTable!$1:$1048576,MATCH("최종"&amp;SUBSTITUTE(SUBSTITUTE(F$1,"standard",""),"|Float",""),ChapterTable!$1:$1,0),0)*ChapterTable!$Q$17,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VLOOKUP($A932-ChapterTable!$Q$11,ChapterTable!$1:$1048576,MATCH("최종"&amp;SUBSTITUTE(SUBSTITUTE(F$1,"standard",""),"|Float",""),ChapterTable!$1:$1,0),0)*ChapterTable!$Q$14
    ),
  OFFSET(F932,-$B932+IF($L932,1,0),0)*
    (VLOOKUP(SUBSTITUTE(SUBSTITUTE(F$1,"standard",""),"|Float","")&amp;"인게임누적곱배수",ChapterTable!$S:$T,2,0)^D932
    +VLOOKUP(SUBSTITUTE(SUBSTITUTE(F$1,"standard",""),"|Float","")&amp;"인게임누적합배수",ChapterTable!$S:$T,2,0)*D932)
  )
  )
  )
)</f>
        <v>266020.53840637207</v>
      </c>
      <c r="G932" t="s">
        <v>110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9.8000000000000007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IF(OR($L933=TRUE,$A933=0,MOD($A933,ChapterTable!$S$20)&lt;&gt;0),
MAX(0,INT(($B933+ChapterTable!$Q$26+VLOOKUP(SUBSTITUTE(C$1,"성장단계","")&amp;"단계오프셋",ChapterTable!$S:$T,2,0))/ChapterTable!$Q$23)),
MAX(0,INT(($B933+ChapterTable!$S$26+VLOOKUP(SUBSTITUTE(C$1,"성장단계","")&amp;"보스단계오프셋",ChapterTable!$S:$T,2,0))/ChapterTable!$S$23)))</f>
        <v>2</v>
      </c>
      <c r="D933">
        <f>IF(OR($L933=TRUE,$A933=0,MOD($A933,ChapterTable!$S$20)&lt;&gt;0),
MAX(0,INT(($B933+ChapterTable!$Q$26+VLOOKUP(SUBSTITUTE(D$1,"성장단계","")&amp;"단계오프셋",ChapterTable!$S:$T,2,0))/ChapterTable!$Q$23)),
MAX(0,INT(($B933+ChapterTable!$S$26+VLOOKUP(SUBSTITUTE(D$1,"성장단계","")&amp;"보스단계오프셋",ChapterTable!$S:$T,2,0))/ChapterTable!$S$23)))</f>
        <v>1</v>
      </c>
      <c r="E933" s="1">
        <f ca="1">IF(AND($A933=0,$B933=1),
    VLOOKUP(1,ChapterTable!$1:$1048576,MATCH("최종"&amp;SUBSTITUTE(SUBSTITUTE(E$1,"standard",""),"|Float",""),ChapterTable!$1:$1,0),0)*ChapterTable!$Q$17,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VLOOKUP($A933-ChapterTable!$Q$11,ChapterTable!$1:$1048576,MATCH("최종"&amp;SUBSTITUTE(SUBSTITUTE(E$1,"standard",""),"|Float",""),ChapterTable!$1:$1,0),0)*ChapterTable!$Q$14
    ),
  OFFSET(E933,-$B933+IF($L933,1,0),0)*
    (VLOOKUP(SUBSTITUTE(SUBSTITUTE(E$1,"standard",""),"|Float","")&amp;"인게임누적곱배수",ChapterTable!$S:$T,2,0)^C933
    +VLOOKUP(SUBSTITUTE(SUBSTITUTE(E$1,"standard",""),"|Float","")&amp;"인게임누적합배수",ChapterTable!$S:$T,2,0)*C933)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VLOOKUP(1,ChapterTable!$1:$1048576,MATCH("최종"&amp;SUBSTITUTE(SUBSTITUTE(F$1,"standard",""),"|Float",""),ChapterTable!$1:$1,0),0)*ChapterTable!$Q$17,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VLOOKUP($A933-ChapterTable!$Q$11,ChapterTable!$1:$1048576,MATCH("최종"&amp;SUBSTITUTE(SUBSTITUTE(F$1,"standard",""),"|Float",""),ChapterTable!$1:$1,0),0)*ChapterTable!$Q$14
    ),
  OFFSET(F933,-$B933+IF($L933,1,0),0)*
    (VLOOKUP(SUBSTITUTE(SUBSTITUTE(F$1,"standard",""),"|Float","")&amp;"인게임누적곱배수",ChapterTable!$S:$T,2,0)^D933
    +VLOOKUP(SUBSTITUTE(SUBSTITUTE(F$1,"standard",""),"|Float","")&amp;"인게임누적합배수",ChapterTable!$S:$T,2,0)*D933)
  )
  )
  )
)</f>
        <v>266020.53840637207</v>
      </c>
      <c r="G933" t="s">
        <v>110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9.8000000000000007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IF(OR($L934=TRUE,$A934=0,MOD($A934,ChapterTable!$S$20)&lt;&gt;0),
MAX(0,INT(($B934+ChapterTable!$Q$26+VLOOKUP(SUBSTITUTE(C$1,"성장단계","")&amp;"단계오프셋",ChapterTable!$S:$T,2,0))/ChapterTable!$Q$23)),
MAX(0,INT(($B934+ChapterTable!$S$26+VLOOKUP(SUBSTITUTE(C$1,"성장단계","")&amp;"보스단계오프셋",ChapterTable!$S:$T,2,0))/ChapterTable!$S$23)))</f>
        <v>2</v>
      </c>
      <c r="D934">
        <f>IF(OR($L934=TRUE,$A934=0,MOD($A934,ChapterTable!$S$20)&lt;&gt;0),
MAX(0,INT(($B934+ChapterTable!$Q$26+VLOOKUP(SUBSTITUTE(D$1,"성장단계","")&amp;"단계오프셋",ChapterTable!$S:$T,2,0))/ChapterTable!$Q$23)),
MAX(0,INT(($B934+ChapterTable!$S$26+VLOOKUP(SUBSTITUTE(D$1,"성장단계","")&amp;"보스단계오프셋",ChapterTable!$S:$T,2,0))/ChapterTable!$S$23)))</f>
        <v>1</v>
      </c>
      <c r="E934" s="1">
        <f ca="1">IF(AND($A934=0,$B934=1),
    VLOOKUP(1,ChapterTable!$1:$1048576,MATCH("최종"&amp;SUBSTITUTE(SUBSTITUTE(E$1,"standard",""),"|Float",""),ChapterTable!$1:$1,0),0)*ChapterTable!$Q$17,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VLOOKUP($A934-ChapterTable!$Q$11,ChapterTable!$1:$1048576,MATCH("최종"&amp;SUBSTITUTE(SUBSTITUTE(E$1,"standard",""),"|Float",""),ChapterTable!$1:$1,0),0)*ChapterTable!$Q$14
    ),
  OFFSET(E934,-$B934+IF($L934,1,0),0)*
    (VLOOKUP(SUBSTITUTE(SUBSTITUTE(E$1,"standard",""),"|Float","")&amp;"인게임누적곱배수",ChapterTable!$S:$T,2,0)^C934
    +VLOOKUP(SUBSTITUTE(SUBSTITUTE(E$1,"standard",""),"|Float","")&amp;"인게임누적합배수",ChapterTable!$S:$T,2,0)*C934)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VLOOKUP(1,ChapterTable!$1:$1048576,MATCH("최종"&amp;SUBSTITUTE(SUBSTITUTE(F$1,"standard",""),"|Float",""),ChapterTable!$1:$1,0),0)*ChapterTable!$Q$17,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VLOOKUP($A934-ChapterTable!$Q$11,ChapterTable!$1:$1048576,MATCH("최종"&amp;SUBSTITUTE(SUBSTITUTE(F$1,"standard",""),"|Float",""),ChapterTable!$1:$1,0),0)*ChapterTable!$Q$14
    ),
  OFFSET(F934,-$B934+IF($L934,1,0),0)*
    (VLOOKUP(SUBSTITUTE(SUBSTITUTE(F$1,"standard",""),"|Float","")&amp;"인게임누적곱배수",ChapterTable!$S:$T,2,0)^D934
    +VLOOKUP(SUBSTITUTE(SUBSTITUTE(F$1,"standard",""),"|Float","")&amp;"인게임누적합배수",ChapterTable!$S:$T,2,0)*D934)
  )
  )
  )
)</f>
        <v>266020.53840637207</v>
      </c>
      <c r="G934" t="s">
        <v>110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9.8000000000000007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IF(OR($L935=TRUE,$A935=0,MOD($A935,ChapterTable!$S$20)&lt;&gt;0),
MAX(0,INT(($B935+ChapterTable!$Q$26+VLOOKUP(SUBSTITUTE(C$1,"성장단계","")&amp;"단계오프셋",ChapterTable!$S:$T,2,0))/ChapterTable!$Q$23)),
MAX(0,INT(($B935+ChapterTable!$S$26+VLOOKUP(SUBSTITUTE(C$1,"성장단계","")&amp;"보스단계오프셋",ChapterTable!$S:$T,2,0))/ChapterTable!$S$23)))</f>
        <v>2</v>
      </c>
      <c r="D935">
        <f>IF(OR($L935=TRUE,$A935=0,MOD($A935,ChapterTable!$S$20)&lt;&gt;0),
MAX(0,INT(($B935+ChapterTable!$Q$26+VLOOKUP(SUBSTITUTE(D$1,"성장단계","")&amp;"단계오프셋",ChapterTable!$S:$T,2,0))/ChapterTable!$Q$23)),
MAX(0,INT(($B935+ChapterTable!$S$26+VLOOKUP(SUBSTITUTE(D$1,"성장단계","")&amp;"보스단계오프셋",ChapterTable!$S:$T,2,0))/ChapterTable!$S$23)))</f>
        <v>1</v>
      </c>
      <c r="E935" s="1">
        <f ca="1">IF(AND($A935=0,$B935=1),
    VLOOKUP(1,ChapterTable!$1:$1048576,MATCH("최종"&amp;SUBSTITUTE(SUBSTITUTE(E$1,"standard",""),"|Float",""),ChapterTable!$1:$1,0),0)*ChapterTable!$Q$17,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VLOOKUP($A935-ChapterTable!$Q$11,ChapterTable!$1:$1048576,MATCH("최종"&amp;SUBSTITUTE(SUBSTITUTE(E$1,"standard",""),"|Float",""),ChapterTable!$1:$1,0),0)*ChapterTable!$Q$14
    ),
  OFFSET(E935,-$B935+IF($L935,1,0),0)*
    (VLOOKUP(SUBSTITUTE(SUBSTITUTE(E$1,"standard",""),"|Float","")&amp;"인게임누적곱배수",ChapterTable!$S:$T,2,0)^C935
    +VLOOKUP(SUBSTITUTE(SUBSTITUTE(E$1,"standard",""),"|Float","")&amp;"인게임누적합배수",ChapterTable!$S:$T,2,0)*C935)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VLOOKUP(1,ChapterTable!$1:$1048576,MATCH("최종"&amp;SUBSTITUTE(SUBSTITUTE(F$1,"standard",""),"|Float",""),ChapterTable!$1:$1,0),0)*ChapterTable!$Q$17,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VLOOKUP($A935-ChapterTable!$Q$11,ChapterTable!$1:$1048576,MATCH("최종"&amp;SUBSTITUTE(SUBSTITUTE(F$1,"standard",""),"|Float",""),ChapterTable!$1:$1,0),0)*ChapterTable!$Q$14
    ),
  OFFSET(F935,-$B935+IF($L935,1,0),0)*
    (VLOOKUP(SUBSTITUTE(SUBSTITUTE(F$1,"standard",""),"|Float","")&amp;"인게임누적곱배수",ChapterTable!$S:$T,2,0)^D935
    +VLOOKUP(SUBSTITUTE(SUBSTITUTE(F$1,"standard",""),"|Float","")&amp;"인게임누적합배수",ChapterTable!$S:$T,2,0)*D935)
  )
  )
  )
)</f>
        <v>266020.53840637207</v>
      </c>
      <c r="G935" t="s">
        <v>110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9.8000000000000007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IF(OR($L936=TRUE,$A936=0,MOD($A936,ChapterTable!$S$20)&lt;&gt;0),
MAX(0,INT(($B936+ChapterTable!$Q$26+VLOOKUP(SUBSTITUTE(C$1,"성장단계","")&amp;"단계오프셋",ChapterTable!$S:$T,2,0))/ChapterTable!$Q$23)),
MAX(0,INT(($B936+ChapterTable!$S$26+VLOOKUP(SUBSTITUTE(C$1,"성장단계","")&amp;"보스단계오프셋",ChapterTable!$S:$T,2,0))/ChapterTable!$S$23)))</f>
        <v>2</v>
      </c>
      <c r="D936">
        <f>IF(OR($L936=TRUE,$A936=0,MOD($A936,ChapterTable!$S$20)&lt;&gt;0),
MAX(0,INT(($B936+ChapterTable!$Q$26+VLOOKUP(SUBSTITUTE(D$1,"성장단계","")&amp;"단계오프셋",ChapterTable!$S:$T,2,0))/ChapterTable!$Q$23)),
MAX(0,INT(($B936+ChapterTable!$S$26+VLOOKUP(SUBSTITUTE(D$1,"성장단계","")&amp;"보스단계오프셋",ChapterTable!$S:$T,2,0))/ChapterTable!$S$23)))</f>
        <v>2</v>
      </c>
      <c r="E936" s="1">
        <f ca="1">IF(AND($A936=0,$B936=1),
    VLOOKUP(1,ChapterTable!$1:$1048576,MATCH("최종"&amp;SUBSTITUTE(SUBSTITUTE(E$1,"standard",""),"|Float",""),ChapterTable!$1:$1,0),0)*ChapterTable!$Q$17,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VLOOKUP($A936-ChapterTable!$Q$11,ChapterTable!$1:$1048576,MATCH("최종"&amp;SUBSTITUTE(SUBSTITUTE(E$1,"standard",""),"|Float",""),ChapterTable!$1:$1,0),0)*ChapterTable!$Q$14
    ),
  OFFSET(E936,-$B936+IF($L936,1,0),0)*
    (VLOOKUP(SUBSTITUTE(SUBSTITUTE(E$1,"standard",""),"|Float","")&amp;"인게임누적곱배수",ChapterTable!$S:$T,2,0)^C936
    +VLOOKUP(SUBSTITUTE(SUBSTITUTE(E$1,"standard",""),"|Float","")&amp;"인게임누적합배수",ChapterTable!$S:$T,2,0)*C936)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VLOOKUP(1,ChapterTable!$1:$1048576,MATCH("최종"&amp;SUBSTITUTE(SUBSTITUTE(F$1,"standard",""),"|Float",""),ChapterTable!$1:$1,0),0)*ChapterTable!$Q$17,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VLOOKUP($A936-ChapterTable!$Q$11,ChapterTable!$1:$1048576,MATCH("최종"&amp;SUBSTITUTE(SUBSTITUTE(F$1,"standard",""),"|Float",""),ChapterTable!$1:$1,0),0)*ChapterTable!$Q$14
    ),
  OFFSET(F936,-$B936+IF($L936,1,0),0)*
    (VLOOKUP(SUBSTITUTE(SUBSTITUTE(F$1,"standard",""),"|Float","")&amp;"인게임누적곱배수",ChapterTable!$S:$T,2,0)^D936
    +VLOOKUP(SUBSTITUTE(SUBSTITUTE(F$1,"standard",""),"|Float","")&amp;"인게임누적합배수",ChapterTable!$S:$T,2,0)*D936)
  )
  )
  )
)</f>
        <v>310357.29480743408</v>
      </c>
      <c r="G936" t="s">
        <v>110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9.8000000000000007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IF(OR($L937=TRUE,$A937=0,MOD($A937,ChapterTable!$S$20)&lt;&gt;0),
MAX(0,INT(($B937+ChapterTable!$Q$26+VLOOKUP(SUBSTITUTE(C$1,"성장단계","")&amp;"단계오프셋",ChapterTable!$S:$T,2,0))/ChapterTable!$Q$23)),
MAX(0,INT(($B937+ChapterTable!$S$26+VLOOKUP(SUBSTITUTE(C$1,"성장단계","")&amp;"보스단계오프셋",ChapterTable!$S:$T,2,0))/ChapterTable!$S$23)))</f>
        <v>2</v>
      </c>
      <c r="D937">
        <f>IF(OR($L937=TRUE,$A937=0,MOD($A937,ChapterTable!$S$20)&lt;&gt;0),
MAX(0,INT(($B937+ChapterTable!$Q$26+VLOOKUP(SUBSTITUTE(D$1,"성장단계","")&amp;"단계오프셋",ChapterTable!$S:$T,2,0))/ChapterTable!$Q$23)),
MAX(0,INT(($B937+ChapterTable!$S$26+VLOOKUP(SUBSTITUTE(D$1,"성장단계","")&amp;"보스단계오프셋",ChapterTable!$S:$T,2,0))/ChapterTable!$S$23)))</f>
        <v>2</v>
      </c>
      <c r="E937" s="1">
        <f ca="1">IF(AND($A937=0,$B937=1),
    VLOOKUP(1,ChapterTable!$1:$1048576,MATCH("최종"&amp;SUBSTITUTE(SUBSTITUTE(E$1,"standard",""),"|Float",""),ChapterTable!$1:$1,0),0)*ChapterTable!$Q$17,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VLOOKUP($A937-ChapterTable!$Q$11,ChapterTable!$1:$1048576,MATCH("최종"&amp;SUBSTITUTE(SUBSTITUTE(E$1,"standard",""),"|Float",""),ChapterTable!$1:$1,0),0)*ChapterTable!$Q$14
    ),
  OFFSET(E937,-$B937+IF($L937,1,0),0)*
    (VLOOKUP(SUBSTITUTE(SUBSTITUTE(E$1,"standard",""),"|Float","")&amp;"인게임누적곱배수",ChapterTable!$S:$T,2,0)^C937
    +VLOOKUP(SUBSTITUTE(SUBSTITUTE(E$1,"standard",""),"|Float","")&amp;"인게임누적합배수",ChapterTable!$S:$T,2,0)*C937)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VLOOKUP(1,ChapterTable!$1:$1048576,MATCH("최종"&amp;SUBSTITUTE(SUBSTITUTE(F$1,"standard",""),"|Float",""),ChapterTable!$1:$1,0),0)*ChapterTable!$Q$17,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VLOOKUP($A937-ChapterTable!$Q$11,ChapterTable!$1:$1048576,MATCH("최종"&amp;SUBSTITUTE(SUBSTITUTE(F$1,"standard",""),"|Float",""),ChapterTable!$1:$1,0),0)*ChapterTable!$Q$14
    ),
  OFFSET(F937,-$B937+IF($L937,1,0),0)*
    (VLOOKUP(SUBSTITUTE(SUBSTITUTE(F$1,"standard",""),"|Float","")&amp;"인게임누적곱배수",ChapterTable!$S:$T,2,0)^D937
    +VLOOKUP(SUBSTITUTE(SUBSTITUTE(F$1,"standard",""),"|Float","")&amp;"인게임누적합배수",ChapterTable!$S:$T,2,0)*D937)
  )
  )
  )
)</f>
        <v>310357.29480743408</v>
      </c>
      <c r="G937" t="s">
        <v>110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9.8000000000000007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IF(OR($L938=TRUE,$A938=0,MOD($A938,ChapterTable!$S$20)&lt;&gt;0),
MAX(0,INT(($B938+ChapterTable!$Q$26+VLOOKUP(SUBSTITUTE(C$1,"성장단계","")&amp;"단계오프셋",ChapterTable!$S:$T,2,0))/ChapterTable!$Q$23)),
MAX(0,INT(($B938+ChapterTable!$S$26+VLOOKUP(SUBSTITUTE(C$1,"성장단계","")&amp;"보스단계오프셋",ChapterTable!$S:$T,2,0))/ChapterTable!$S$23)))</f>
        <v>2</v>
      </c>
      <c r="D938">
        <f>IF(OR($L938=TRUE,$A938=0,MOD($A938,ChapterTable!$S$20)&lt;&gt;0),
MAX(0,INT(($B938+ChapterTable!$Q$26+VLOOKUP(SUBSTITUTE(D$1,"성장단계","")&amp;"단계오프셋",ChapterTable!$S:$T,2,0))/ChapterTable!$Q$23)),
MAX(0,INT(($B938+ChapterTable!$S$26+VLOOKUP(SUBSTITUTE(D$1,"성장단계","")&amp;"보스단계오프셋",ChapterTable!$S:$T,2,0))/ChapterTable!$S$23)))</f>
        <v>2</v>
      </c>
      <c r="E938" s="1">
        <f ca="1">IF(AND($A938=0,$B938=1),
    VLOOKUP(1,ChapterTable!$1:$1048576,MATCH("최종"&amp;SUBSTITUTE(SUBSTITUTE(E$1,"standard",""),"|Float",""),ChapterTable!$1:$1,0),0)*ChapterTable!$Q$17,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VLOOKUP($A938-ChapterTable!$Q$11,ChapterTable!$1:$1048576,MATCH("최종"&amp;SUBSTITUTE(SUBSTITUTE(E$1,"standard",""),"|Float",""),ChapterTable!$1:$1,0),0)*ChapterTable!$Q$14
    ),
  OFFSET(E938,-$B938+IF($L938,1,0),0)*
    (VLOOKUP(SUBSTITUTE(SUBSTITUTE(E$1,"standard",""),"|Float","")&amp;"인게임누적곱배수",ChapterTable!$S:$T,2,0)^C938
    +VLOOKUP(SUBSTITUTE(SUBSTITUTE(E$1,"standard",""),"|Float","")&amp;"인게임누적합배수",ChapterTable!$S:$T,2,0)*C938)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VLOOKUP(1,ChapterTable!$1:$1048576,MATCH("최종"&amp;SUBSTITUTE(SUBSTITUTE(F$1,"standard",""),"|Float",""),ChapterTable!$1:$1,0),0)*ChapterTable!$Q$17,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VLOOKUP($A938-ChapterTable!$Q$11,ChapterTable!$1:$1048576,MATCH("최종"&amp;SUBSTITUTE(SUBSTITUTE(F$1,"standard",""),"|Float",""),ChapterTable!$1:$1,0),0)*ChapterTable!$Q$14
    ),
  OFFSET(F938,-$B938+IF($L938,1,0),0)*
    (VLOOKUP(SUBSTITUTE(SUBSTITUTE(F$1,"standard",""),"|Float","")&amp;"인게임누적곱배수",ChapterTable!$S:$T,2,0)^D938
    +VLOOKUP(SUBSTITUTE(SUBSTITUTE(F$1,"standard",""),"|Float","")&amp;"인게임누적합배수",ChapterTable!$S:$T,2,0)*D938)
  )
  )
  )
)</f>
        <v>310357.29480743408</v>
      </c>
      <c r="G938" t="s">
        <v>110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9.8000000000000007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IF(OR($L939=TRUE,$A939=0,MOD($A939,ChapterTable!$S$20)&lt;&gt;0),
MAX(0,INT(($B939+ChapterTable!$Q$26+VLOOKUP(SUBSTITUTE(C$1,"성장단계","")&amp;"단계오프셋",ChapterTable!$S:$T,2,0))/ChapterTable!$Q$23)),
MAX(0,INT(($B939+ChapterTable!$S$26+VLOOKUP(SUBSTITUTE(C$1,"성장단계","")&amp;"보스단계오프셋",ChapterTable!$S:$T,2,0))/ChapterTable!$S$23)))</f>
        <v>2</v>
      </c>
      <c r="D939">
        <f>IF(OR($L939=TRUE,$A939=0,MOD($A939,ChapterTable!$S$20)&lt;&gt;0),
MAX(0,INT(($B939+ChapterTable!$Q$26+VLOOKUP(SUBSTITUTE(D$1,"성장단계","")&amp;"단계오프셋",ChapterTable!$S:$T,2,0))/ChapterTable!$Q$23)),
MAX(0,INT(($B939+ChapterTable!$S$26+VLOOKUP(SUBSTITUTE(D$1,"성장단계","")&amp;"보스단계오프셋",ChapterTable!$S:$T,2,0))/ChapterTable!$S$23)))</f>
        <v>2</v>
      </c>
      <c r="E939" s="1">
        <f ca="1">IF(AND($A939=0,$B939=1),
    VLOOKUP(1,ChapterTable!$1:$1048576,MATCH("최종"&amp;SUBSTITUTE(SUBSTITUTE(E$1,"standard",""),"|Float",""),ChapterTable!$1:$1,0),0)*ChapterTable!$Q$17,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VLOOKUP($A939-ChapterTable!$Q$11,ChapterTable!$1:$1048576,MATCH("최종"&amp;SUBSTITUTE(SUBSTITUTE(E$1,"standard",""),"|Float",""),ChapterTable!$1:$1,0),0)*ChapterTable!$Q$14
    ),
  OFFSET(E939,-$B939+IF($L939,1,0),0)*
    (VLOOKUP(SUBSTITUTE(SUBSTITUTE(E$1,"standard",""),"|Float","")&amp;"인게임누적곱배수",ChapterTable!$S:$T,2,0)^C939
    +VLOOKUP(SUBSTITUTE(SUBSTITUTE(E$1,"standard",""),"|Float","")&amp;"인게임누적합배수",ChapterTable!$S:$T,2,0)*C939)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VLOOKUP(1,ChapterTable!$1:$1048576,MATCH("최종"&amp;SUBSTITUTE(SUBSTITUTE(F$1,"standard",""),"|Float",""),ChapterTable!$1:$1,0),0)*ChapterTable!$Q$17,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VLOOKUP($A939-ChapterTable!$Q$11,ChapterTable!$1:$1048576,MATCH("최종"&amp;SUBSTITUTE(SUBSTITUTE(F$1,"standard",""),"|Float",""),ChapterTable!$1:$1,0),0)*ChapterTable!$Q$14
    ),
  OFFSET(F939,-$B939+IF($L939,1,0),0)*
    (VLOOKUP(SUBSTITUTE(SUBSTITUTE(F$1,"standard",""),"|Float","")&amp;"인게임누적곱배수",ChapterTable!$S:$T,2,0)^D939
    +VLOOKUP(SUBSTITUTE(SUBSTITUTE(F$1,"standard",""),"|Float","")&amp;"인게임누적합배수",ChapterTable!$S:$T,2,0)*D939)
  )
  )
  )
)</f>
        <v>310357.29480743408</v>
      </c>
      <c r="G939" t="s">
        <v>110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9.8000000000000007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IF(OR($L940=TRUE,$A940=0,MOD($A940,ChapterTable!$S$20)&lt;&gt;0),
MAX(0,INT(($B940+ChapterTable!$Q$26+VLOOKUP(SUBSTITUTE(C$1,"성장단계","")&amp;"단계오프셋",ChapterTable!$S:$T,2,0))/ChapterTable!$Q$23)),
MAX(0,INT(($B940+ChapterTable!$S$26+VLOOKUP(SUBSTITUTE(C$1,"성장단계","")&amp;"보스단계오프셋",ChapterTable!$S:$T,2,0))/ChapterTable!$S$23)))</f>
        <v>2</v>
      </c>
      <c r="D940">
        <f>IF(OR($L940=TRUE,$A940=0,MOD($A940,ChapterTable!$S$20)&lt;&gt;0),
MAX(0,INT(($B940+ChapterTable!$Q$26+VLOOKUP(SUBSTITUTE(D$1,"성장단계","")&amp;"단계오프셋",ChapterTable!$S:$T,2,0))/ChapterTable!$Q$23)),
MAX(0,INT(($B940+ChapterTable!$S$26+VLOOKUP(SUBSTITUTE(D$1,"성장단계","")&amp;"보스단계오프셋",ChapterTable!$S:$T,2,0))/ChapterTable!$S$23)))</f>
        <v>2</v>
      </c>
      <c r="E940" s="1">
        <f ca="1">IF(AND($A940=0,$B940=1),
    VLOOKUP(1,ChapterTable!$1:$1048576,MATCH("최종"&amp;SUBSTITUTE(SUBSTITUTE(E$1,"standard",""),"|Float",""),ChapterTable!$1:$1,0),0)*ChapterTable!$Q$17,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VLOOKUP($A940-ChapterTable!$Q$11,ChapterTable!$1:$1048576,MATCH("최종"&amp;SUBSTITUTE(SUBSTITUTE(E$1,"standard",""),"|Float",""),ChapterTable!$1:$1,0),0)*ChapterTable!$Q$14
    ),
  OFFSET(E940,-$B940+IF($L940,1,0),0)*
    (VLOOKUP(SUBSTITUTE(SUBSTITUTE(E$1,"standard",""),"|Float","")&amp;"인게임누적곱배수",ChapterTable!$S:$T,2,0)^C940
    +VLOOKUP(SUBSTITUTE(SUBSTITUTE(E$1,"standard",""),"|Float","")&amp;"인게임누적합배수",ChapterTable!$S:$T,2,0)*C940)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VLOOKUP(1,ChapterTable!$1:$1048576,MATCH("최종"&amp;SUBSTITUTE(SUBSTITUTE(F$1,"standard",""),"|Float",""),ChapterTable!$1:$1,0),0)*ChapterTable!$Q$17,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VLOOKUP($A940-ChapterTable!$Q$11,ChapterTable!$1:$1048576,MATCH("최종"&amp;SUBSTITUTE(SUBSTITUTE(F$1,"standard",""),"|Float",""),ChapterTable!$1:$1,0),0)*ChapterTable!$Q$14
    ),
  OFFSET(F940,-$B940+IF($L940,1,0),0)*
    (VLOOKUP(SUBSTITUTE(SUBSTITUTE(F$1,"standard",""),"|Float","")&amp;"인게임누적곱배수",ChapterTable!$S:$T,2,0)^D940
    +VLOOKUP(SUBSTITUTE(SUBSTITUTE(F$1,"standard",""),"|Float","")&amp;"인게임누적합배수",ChapterTable!$S:$T,2,0)*D940)
  )
  )
  )
)</f>
        <v>310357.29480743408</v>
      </c>
      <c r="G940" t="s">
        <v>110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9.8000000000000007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IF(OR($L941=TRUE,$A941=0,MOD($A941,ChapterTable!$S$20)&lt;&gt;0),
MAX(0,INT(($B941+ChapterTable!$Q$26+VLOOKUP(SUBSTITUTE(C$1,"성장단계","")&amp;"단계오프셋",ChapterTable!$S:$T,2,0))/ChapterTable!$Q$23)),
MAX(0,INT(($B941+ChapterTable!$S$26+VLOOKUP(SUBSTITUTE(C$1,"성장단계","")&amp;"보스단계오프셋",ChapterTable!$S:$T,2,0))/ChapterTable!$S$23)))</f>
        <v>3</v>
      </c>
      <c r="D941">
        <f>IF(OR($L941=TRUE,$A941=0,MOD($A941,ChapterTable!$S$20)&lt;&gt;0),
MAX(0,INT(($B941+ChapterTable!$Q$26+VLOOKUP(SUBSTITUTE(D$1,"성장단계","")&amp;"단계오프셋",ChapterTable!$S:$T,2,0))/ChapterTable!$Q$23)),
MAX(0,INT(($B941+ChapterTable!$S$26+VLOOKUP(SUBSTITUTE(D$1,"성장단계","")&amp;"보스단계오프셋",ChapterTable!$S:$T,2,0))/ChapterTable!$S$23)))</f>
        <v>2</v>
      </c>
      <c r="E941" s="1">
        <f ca="1">IF(AND($A941=0,$B941=1),
    VLOOKUP(1,ChapterTable!$1:$1048576,MATCH("최종"&amp;SUBSTITUTE(SUBSTITUTE(E$1,"standard",""),"|Float",""),ChapterTable!$1:$1,0),0)*ChapterTable!$Q$17,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VLOOKUP($A941-ChapterTable!$Q$11,ChapterTable!$1:$1048576,MATCH("최종"&amp;SUBSTITUTE(SUBSTITUTE(E$1,"standard",""),"|Float",""),ChapterTable!$1:$1,0),0)*ChapterTable!$Q$14
    ),
  OFFSET(E941,-$B941+IF($L941,1,0),0)*
    (VLOOKUP(SUBSTITUTE(SUBSTITUTE(E$1,"standard",""),"|Float","")&amp;"인게임누적곱배수",ChapterTable!$S:$T,2,0)^C941
    +VLOOKUP(SUBSTITUTE(SUBSTITUTE(E$1,"standard",""),"|Float","")&amp;"인게임누적합배수",ChapterTable!$S:$T,2,0)*C941)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VLOOKUP(1,ChapterTable!$1:$1048576,MATCH("최종"&amp;SUBSTITUTE(SUBSTITUTE(F$1,"standard",""),"|Float",""),ChapterTable!$1:$1,0),0)*ChapterTable!$Q$17,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VLOOKUP($A941-ChapterTable!$Q$11,ChapterTable!$1:$1048576,MATCH("최종"&amp;SUBSTITUTE(SUBSTITUTE(F$1,"standard",""),"|Float",""),ChapterTable!$1:$1,0),0)*ChapterTable!$Q$14
    ),
  OFFSET(F941,-$B941+IF($L941,1,0),0)*
    (VLOOKUP(SUBSTITUTE(SUBSTITUTE(F$1,"standard",""),"|Float","")&amp;"인게임누적곱배수",ChapterTable!$S:$T,2,0)^D941
    +VLOOKUP(SUBSTITUTE(SUBSTITUTE(F$1,"standard",""),"|Float","")&amp;"인게임누적합배수",ChapterTable!$S:$T,2,0)*D941)
  )
  )
  )
)</f>
        <v>310357.29480743408</v>
      </c>
      <c r="G941" t="s">
        <v>110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9.8000000000000007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IF(OR($L942=TRUE,$A942=0,MOD($A942,ChapterTable!$S$20)&lt;&gt;0),
MAX(0,INT(($B942+ChapterTable!$Q$26+VLOOKUP(SUBSTITUTE(C$1,"성장단계","")&amp;"단계오프셋",ChapterTable!$S:$T,2,0))/ChapterTable!$Q$23)),
MAX(0,INT(($B942+ChapterTable!$S$26+VLOOKUP(SUBSTITUTE(C$1,"성장단계","")&amp;"보스단계오프셋",ChapterTable!$S:$T,2,0))/ChapterTable!$S$23)))</f>
        <v>3</v>
      </c>
      <c r="D942">
        <f>IF(OR($L942=TRUE,$A942=0,MOD($A942,ChapterTable!$S$20)&lt;&gt;0),
MAX(0,INT(($B942+ChapterTable!$Q$26+VLOOKUP(SUBSTITUTE(D$1,"성장단계","")&amp;"단계오프셋",ChapterTable!$S:$T,2,0))/ChapterTable!$Q$23)),
MAX(0,INT(($B942+ChapterTable!$S$26+VLOOKUP(SUBSTITUTE(D$1,"성장단계","")&amp;"보스단계오프셋",ChapterTable!$S:$T,2,0))/ChapterTable!$S$23)))</f>
        <v>2</v>
      </c>
      <c r="E942" s="1">
        <f ca="1">IF(AND($A942=0,$B942=1),
    VLOOKUP(1,ChapterTable!$1:$1048576,MATCH("최종"&amp;SUBSTITUTE(SUBSTITUTE(E$1,"standard",""),"|Float",""),ChapterTable!$1:$1,0),0)*ChapterTable!$Q$17,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VLOOKUP($A942-ChapterTable!$Q$11,ChapterTable!$1:$1048576,MATCH("최종"&amp;SUBSTITUTE(SUBSTITUTE(E$1,"standard",""),"|Float",""),ChapterTable!$1:$1,0),0)*ChapterTable!$Q$14
    ),
  OFFSET(E942,-$B942+IF($L942,1,0),0)*
    (VLOOKUP(SUBSTITUTE(SUBSTITUTE(E$1,"standard",""),"|Float","")&amp;"인게임누적곱배수",ChapterTable!$S:$T,2,0)^C942
    +VLOOKUP(SUBSTITUTE(SUBSTITUTE(E$1,"standard",""),"|Float","")&amp;"인게임누적합배수",ChapterTable!$S:$T,2,0)*C942)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VLOOKUP(1,ChapterTable!$1:$1048576,MATCH("최종"&amp;SUBSTITUTE(SUBSTITUTE(F$1,"standard",""),"|Float",""),ChapterTable!$1:$1,0),0)*ChapterTable!$Q$17,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VLOOKUP($A942-ChapterTable!$Q$11,ChapterTable!$1:$1048576,MATCH("최종"&amp;SUBSTITUTE(SUBSTITUTE(F$1,"standard",""),"|Float",""),ChapterTable!$1:$1,0),0)*ChapterTable!$Q$14
    ),
  OFFSET(F942,-$B942+IF($L942,1,0),0)*
    (VLOOKUP(SUBSTITUTE(SUBSTITUTE(F$1,"standard",""),"|Float","")&amp;"인게임누적곱배수",ChapterTable!$S:$T,2,0)^D942
    +VLOOKUP(SUBSTITUTE(SUBSTITUTE(F$1,"standard",""),"|Float","")&amp;"인게임누적합배수",ChapterTable!$S:$T,2,0)*D942)
  )
  )
  )
)</f>
        <v>310357.29480743408</v>
      </c>
      <c r="G942" t="s">
        <v>110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9.8000000000000007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IF(OR($L943=TRUE,$A943=0,MOD($A943,ChapterTable!$S$20)&lt;&gt;0),
MAX(0,INT(($B943+ChapterTable!$Q$26+VLOOKUP(SUBSTITUTE(C$1,"성장단계","")&amp;"단계오프셋",ChapterTable!$S:$T,2,0))/ChapterTable!$Q$23)),
MAX(0,INT(($B943+ChapterTable!$S$26+VLOOKUP(SUBSTITUTE(C$1,"성장단계","")&amp;"보스단계오프셋",ChapterTable!$S:$T,2,0))/ChapterTable!$S$23)))</f>
        <v>3</v>
      </c>
      <c r="D943">
        <f>IF(OR($L943=TRUE,$A943=0,MOD($A943,ChapterTable!$S$20)&lt;&gt;0),
MAX(0,INT(($B943+ChapterTable!$Q$26+VLOOKUP(SUBSTITUTE(D$1,"성장단계","")&amp;"단계오프셋",ChapterTable!$S:$T,2,0))/ChapterTable!$Q$23)),
MAX(0,INT(($B943+ChapterTable!$S$26+VLOOKUP(SUBSTITUTE(D$1,"성장단계","")&amp;"보스단계오프셋",ChapterTable!$S:$T,2,0))/ChapterTable!$S$23)))</f>
        <v>2</v>
      </c>
      <c r="E943" s="1">
        <f ca="1">IF(AND($A943=0,$B943=1),
    VLOOKUP(1,ChapterTable!$1:$1048576,MATCH("최종"&amp;SUBSTITUTE(SUBSTITUTE(E$1,"standard",""),"|Float",""),ChapterTable!$1:$1,0),0)*ChapterTable!$Q$17,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VLOOKUP($A943-ChapterTable!$Q$11,ChapterTable!$1:$1048576,MATCH("최종"&amp;SUBSTITUTE(SUBSTITUTE(E$1,"standard",""),"|Float",""),ChapterTable!$1:$1,0),0)*ChapterTable!$Q$14
    ),
  OFFSET(E943,-$B943+IF($L943,1,0),0)*
    (VLOOKUP(SUBSTITUTE(SUBSTITUTE(E$1,"standard",""),"|Float","")&amp;"인게임누적곱배수",ChapterTable!$S:$T,2,0)^C943
    +VLOOKUP(SUBSTITUTE(SUBSTITUTE(E$1,"standard",""),"|Float","")&amp;"인게임누적합배수",ChapterTable!$S:$T,2,0)*C943)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VLOOKUP(1,ChapterTable!$1:$1048576,MATCH("최종"&amp;SUBSTITUTE(SUBSTITUTE(F$1,"standard",""),"|Float",""),ChapterTable!$1:$1,0),0)*ChapterTable!$Q$17,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VLOOKUP($A943-ChapterTable!$Q$11,ChapterTable!$1:$1048576,MATCH("최종"&amp;SUBSTITUTE(SUBSTITUTE(F$1,"standard",""),"|Float",""),ChapterTable!$1:$1,0),0)*ChapterTable!$Q$14
    ),
  OFFSET(F943,-$B943+IF($L943,1,0),0)*
    (VLOOKUP(SUBSTITUTE(SUBSTITUTE(F$1,"standard",""),"|Float","")&amp;"인게임누적곱배수",ChapterTable!$S:$T,2,0)^D943
    +VLOOKUP(SUBSTITUTE(SUBSTITUTE(F$1,"standard",""),"|Float","")&amp;"인게임누적합배수",ChapterTable!$S:$T,2,0)*D943)
  )
  )
  )
)</f>
        <v>310357.29480743408</v>
      </c>
      <c r="G943" t="s">
        <v>110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9.8000000000000007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IF(OR($L944=TRUE,$A944=0,MOD($A944,ChapterTable!$S$20)&lt;&gt;0),
MAX(0,INT(($B944+ChapterTable!$Q$26+VLOOKUP(SUBSTITUTE(C$1,"성장단계","")&amp;"단계오프셋",ChapterTable!$S:$T,2,0))/ChapterTable!$Q$23)),
MAX(0,INT(($B944+ChapterTable!$S$26+VLOOKUP(SUBSTITUTE(C$1,"성장단계","")&amp;"보스단계오프셋",ChapterTable!$S:$T,2,0))/ChapterTable!$S$23)))</f>
        <v>3</v>
      </c>
      <c r="D944">
        <f>IF(OR($L944=TRUE,$A944=0,MOD($A944,ChapterTable!$S$20)&lt;&gt;0),
MAX(0,INT(($B944+ChapterTable!$Q$26+VLOOKUP(SUBSTITUTE(D$1,"성장단계","")&amp;"단계오프셋",ChapterTable!$S:$T,2,0))/ChapterTable!$Q$23)),
MAX(0,INT(($B944+ChapterTable!$S$26+VLOOKUP(SUBSTITUTE(D$1,"성장단계","")&amp;"보스단계오프셋",ChapterTable!$S:$T,2,0))/ChapterTable!$S$23)))</f>
        <v>2</v>
      </c>
      <c r="E944" s="1">
        <f ca="1">IF(AND($A944=0,$B944=1),
    VLOOKUP(1,ChapterTable!$1:$1048576,MATCH("최종"&amp;SUBSTITUTE(SUBSTITUTE(E$1,"standard",""),"|Float",""),ChapterTable!$1:$1,0),0)*ChapterTable!$Q$17,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VLOOKUP($A944-ChapterTable!$Q$11,ChapterTable!$1:$1048576,MATCH("최종"&amp;SUBSTITUTE(SUBSTITUTE(E$1,"standard",""),"|Float",""),ChapterTable!$1:$1,0),0)*ChapterTable!$Q$14
    ),
  OFFSET(E944,-$B944+IF($L944,1,0),0)*
    (VLOOKUP(SUBSTITUTE(SUBSTITUTE(E$1,"standard",""),"|Float","")&amp;"인게임누적곱배수",ChapterTable!$S:$T,2,0)^C944
    +VLOOKUP(SUBSTITUTE(SUBSTITUTE(E$1,"standard",""),"|Float","")&amp;"인게임누적합배수",ChapterTable!$S:$T,2,0)*C944)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VLOOKUP(1,ChapterTable!$1:$1048576,MATCH("최종"&amp;SUBSTITUTE(SUBSTITUTE(F$1,"standard",""),"|Float",""),ChapterTable!$1:$1,0),0)*ChapterTable!$Q$17,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VLOOKUP($A944-ChapterTable!$Q$11,ChapterTable!$1:$1048576,MATCH("최종"&amp;SUBSTITUTE(SUBSTITUTE(F$1,"standard",""),"|Float",""),ChapterTable!$1:$1,0),0)*ChapterTable!$Q$14
    ),
  OFFSET(F944,-$B944+IF($L944,1,0),0)*
    (VLOOKUP(SUBSTITUTE(SUBSTITUTE(F$1,"standard",""),"|Float","")&amp;"인게임누적곱배수",ChapterTable!$S:$T,2,0)^D944
    +VLOOKUP(SUBSTITUTE(SUBSTITUTE(F$1,"standard",""),"|Float","")&amp;"인게임누적합배수",ChapterTable!$S:$T,2,0)*D944)
  )
  )
  )
)</f>
        <v>310357.29480743408</v>
      </c>
      <c r="G944" t="s">
        <v>110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9.8000000000000007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IF(OR($L945=TRUE,$A945=0,MOD($A945,ChapterTable!$S$20)&lt;&gt;0),
MAX(0,INT(($B945+ChapterTable!$Q$26+VLOOKUP(SUBSTITUTE(C$1,"성장단계","")&amp;"단계오프셋",ChapterTable!$S:$T,2,0))/ChapterTable!$Q$23)),
MAX(0,INT(($B945+ChapterTable!$S$26+VLOOKUP(SUBSTITUTE(C$1,"성장단계","")&amp;"보스단계오프셋",ChapterTable!$S:$T,2,0))/ChapterTable!$S$23)))</f>
        <v>3</v>
      </c>
      <c r="D945">
        <f>IF(OR($L945=TRUE,$A945=0,MOD($A945,ChapterTable!$S$20)&lt;&gt;0),
MAX(0,INT(($B945+ChapterTable!$Q$26+VLOOKUP(SUBSTITUTE(D$1,"성장단계","")&amp;"단계오프셋",ChapterTable!$S:$T,2,0))/ChapterTable!$Q$23)),
MAX(0,INT(($B945+ChapterTable!$S$26+VLOOKUP(SUBSTITUTE(D$1,"성장단계","")&amp;"보스단계오프셋",ChapterTable!$S:$T,2,0))/ChapterTable!$S$23)))</f>
        <v>2</v>
      </c>
      <c r="E945" s="1">
        <f ca="1">IF(AND($A945=0,$B945=1),
    VLOOKUP(1,ChapterTable!$1:$1048576,MATCH("최종"&amp;SUBSTITUTE(SUBSTITUTE(E$1,"standard",""),"|Float",""),ChapterTable!$1:$1,0),0)*ChapterTable!$Q$17,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VLOOKUP($A945-ChapterTable!$Q$11,ChapterTable!$1:$1048576,MATCH("최종"&amp;SUBSTITUTE(SUBSTITUTE(E$1,"standard",""),"|Float",""),ChapterTable!$1:$1,0),0)*ChapterTable!$Q$14
    ),
  OFFSET(E945,-$B945+IF($L945,1,0),0)*
    (VLOOKUP(SUBSTITUTE(SUBSTITUTE(E$1,"standard",""),"|Float","")&amp;"인게임누적곱배수",ChapterTable!$S:$T,2,0)^C945
    +VLOOKUP(SUBSTITUTE(SUBSTITUTE(E$1,"standard",""),"|Float","")&amp;"인게임누적합배수",ChapterTable!$S:$T,2,0)*C945)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VLOOKUP(1,ChapterTable!$1:$1048576,MATCH("최종"&amp;SUBSTITUTE(SUBSTITUTE(F$1,"standard",""),"|Float",""),ChapterTable!$1:$1,0),0)*ChapterTable!$Q$17,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VLOOKUP($A945-ChapterTable!$Q$11,ChapterTable!$1:$1048576,MATCH("최종"&amp;SUBSTITUTE(SUBSTITUTE(F$1,"standard",""),"|Float",""),ChapterTable!$1:$1,0),0)*ChapterTable!$Q$14
    ),
  OFFSET(F945,-$B945+IF($L945,1,0),0)*
    (VLOOKUP(SUBSTITUTE(SUBSTITUTE(F$1,"standard",""),"|Float","")&amp;"인게임누적곱배수",ChapterTable!$S:$T,2,0)^D945
    +VLOOKUP(SUBSTITUTE(SUBSTITUTE(F$1,"standard",""),"|Float","")&amp;"인게임누적합배수",ChapterTable!$S:$T,2,0)*D945)
  )
  )
  )
)</f>
        <v>310357.29480743408</v>
      </c>
      <c r="G945" t="s">
        <v>110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9.8000000000000007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IF(OR($L946=TRUE,$A946=0,MOD($A946,ChapterTable!$S$20)&lt;&gt;0),
MAX(0,INT(($B946+ChapterTable!$Q$26+VLOOKUP(SUBSTITUTE(C$1,"성장단계","")&amp;"단계오프셋",ChapterTable!$S:$T,2,0))/ChapterTable!$Q$23)),
MAX(0,INT(($B946+ChapterTable!$S$26+VLOOKUP(SUBSTITUTE(C$1,"성장단계","")&amp;"보스단계오프셋",ChapterTable!$S:$T,2,0))/ChapterTable!$S$23)))</f>
        <v>3</v>
      </c>
      <c r="D946">
        <f>IF(OR($L946=TRUE,$A946=0,MOD($A946,ChapterTable!$S$20)&lt;&gt;0),
MAX(0,INT(($B946+ChapterTable!$Q$26+VLOOKUP(SUBSTITUTE(D$1,"성장단계","")&amp;"단계오프셋",ChapterTable!$S:$T,2,0))/ChapterTable!$Q$23)),
MAX(0,INT(($B946+ChapterTable!$S$26+VLOOKUP(SUBSTITUTE(D$1,"성장단계","")&amp;"보스단계오프셋",ChapterTable!$S:$T,2,0))/ChapterTable!$S$23)))</f>
        <v>3</v>
      </c>
      <c r="E946" s="1">
        <f ca="1">IF(AND($A946=0,$B946=1),
    VLOOKUP(1,ChapterTable!$1:$1048576,MATCH("최종"&amp;SUBSTITUTE(SUBSTITUTE(E$1,"standard",""),"|Float",""),ChapterTable!$1:$1,0),0)*ChapterTable!$Q$17,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VLOOKUP($A946-ChapterTable!$Q$11,ChapterTable!$1:$1048576,MATCH("최종"&amp;SUBSTITUTE(SUBSTITUTE(E$1,"standard",""),"|Float",""),ChapterTable!$1:$1,0),0)*ChapterTable!$Q$14
    ),
  OFFSET(E946,-$B946+IF($L946,1,0),0)*
    (VLOOKUP(SUBSTITUTE(SUBSTITUTE(E$1,"standard",""),"|Float","")&amp;"인게임누적곱배수",ChapterTable!$S:$T,2,0)^C946
    +VLOOKUP(SUBSTITUTE(SUBSTITUTE(E$1,"standard",""),"|Float","")&amp;"인게임누적합배수",ChapterTable!$S:$T,2,0)*C946)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VLOOKUP(1,ChapterTable!$1:$1048576,MATCH("최종"&amp;SUBSTITUTE(SUBSTITUTE(F$1,"standard",""),"|Float",""),ChapterTable!$1:$1,0),0)*ChapterTable!$Q$17,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VLOOKUP($A946-ChapterTable!$Q$11,ChapterTable!$1:$1048576,MATCH("최종"&amp;SUBSTITUTE(SUBSTITUTE(F$1,"standard",""),"|Float",""),ChapterTable!$1:$1,0),0)*ChapterTable!$Q$14
    ),
  OFFSET(F946,-$B946+IF($L946,1,0),0)*
    (VLOOKUP(SUBSTITUTE(SUBSTITUTE(F$1,"standard",""),"|Float","")&amp;"인게임누적곱배수",ChapterTable!$S:$T,2,0)^D946
    +VLOOKUP(SUBSTITUTE(SUBSTITUTE(F$1,"standard",""),"|Float","")&amp;"인게임누적합배수",ChapterTable!$S:$T,2,0)*D946)
  )
  )
  )
)</f>
        <v>354694.05120849609</v>
      </c>
      <c r="G946" t="s">
        <v>110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9.8000000000000007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IF(OR($L947=TRUE,$A947=0,MOD($A947,ChapterTable!$S$20)&lt;&gt;0),
MAX(0,INT(($B947+ChapterTable!$Q$26+VLOOKUP(SUBSTITUTE(C$1,"성장단계","")&amp;"단계오프셋",ChapterTable!$S:$T,2,0))/ChapterTable!$Q$23)),
MAX(0,INT(($B947+ChapterTable!$S$26+VLOOKUP(SUBSTITUTE(C$1,"성장단계","")&amp;"보스단계오프셋",ChapterTable!$S:$T,2,0))/ChapterTable!$S$23)))</f>
        <v>3</v>
      </c>
      <c r="D947">
        <f>IF(OR($L947=TRUE,$A947=0,MOD($A947,ChapterTable!$S$20)&lt;&gt;0),
MAX(0,INT(($B947+ChapterTable!$Q$26+VLOOKUP(SUBSTITUTE(D$1,"성장단계","")&amp;"단계오프셋",ChapterTable!$S:$T,2,0))/ChapterTable!$Q$23)),
MAX(0,INT(($B947+ChapterTable!$S$26+VLOOKUP(SUBSTITUTE(D$1,"성장단계","")&amp;"보스단계오프셋",ChapterTable!$S:$T,2,0))/ChapterTable!$S$23)))</f>
        <v>3</v>
      </c>
      <c r="E947" s="1">
        <f ca="1">IF(AND($A947=0,$B947=1),
    VLOOKUP(1,ChapterTable!$1:$1048576,MATCH("최종"&amp;SUBSTITUTE(SUBSTITUTE(E$1,"standard",""),"|Float",""),ChapterTable!$1:$1,0),0)*ChapterTable!$Q$17,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VLOOKUP($A947-ChapterTable!$Q$11,ChapterTable!$1:$1048576,MATCH("최종"&amp;SUBSTITUTE(SUBSTITUTE(E$1,"standard",""),"|Float",""),ChapterTable!$1:$1,0),0)*ChapterTable!$Q$14
    ),
  OFFSET(E947,-$B947+IF($L947,1,0),0)*
    (VLOOKUP(SUBSTITUTE(SUBSTITUTE(E$1,"standard",""),"|Float","")&amp;"인게임누적곱배수",ChapterTable!$S:$T,2,0)^C947
    +VLOOKUP(SUBSTITUTE(SUBSTITUTE(E$1,"standard",""),"|Float","")&amp;"인게임누적합배수",ChapterTable!$S:$T,2,0)*C947)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VLOOKUP(1,ChapterTable!$1:$1048576,MATCH("최종"&amp;SUBSTITUTE(SUBSTITUTE(F$1,"standard",""),"|Float",""),ChapterTable!$1:$1,0),0)*ChapterTable!$Q$17,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VLOOKUP($A947-ChapterTable!$Q$11,ChapterTable!$1:$1048576,MATCH("최종"&amp;SUBSTITUTE(SUBSTITUTE(F$1,"standard",""),"|Float",""),ChapterTable!$1:$1,0),0)*ChapterTable!$Q$14
    ),
  OFFSET(F947,-$B947+IF($L947,1,0),0)*
    (VLOOKUP(SUBSTITUTE(SUBSTITUTE(F$1,"standard",""),"|Float","")&amp;"인게임누적곱배수",ChapterTable!$S:$T,2,0)^D947
    +VLOOKUP(SUBSTITUTE(SUBSTITUTE(F$1,"standard",""),"|Float","")&amp;"인게임누적합배수",ChapterTable!$S:$T,2,0)*D947)
  )
  )
  )
)</f>
        <v>354694.05120849609</v>
      </c>
      <c r="G947" t="s">
        <v>110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9.8000000000000007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IF(OR($L948=TRUE,$A948=0,MOD($A948,ChapterTable!$S$20)&lt;&gt;0),
MAX(0,INT(($B948+ChapterTable!$Q$26+VLOOKUP(SUBSTITUTE(C$1,"성장단계","")&amp;"단계오프셋",ChapterTable!$S:$T,2,0))/ChapterTable!$Q$23)),
MAX(0,INT(($B948+ChapterTable!$S$26+VLOOKUP(SUBSTITUTE(C$1,"성장단계","")&amp;"보스단계오프셋",ChapterTable!$S:$T,2,0))/ChapterTable!$S$23)))</f>
        <v>3</v>
      </c>
      <c r="D948">
        <f>IF(OR($L948=TRUE,$A948=0,MOD($A948,ChapterTable!$S$20)&lt;&gt;0),
MAX(0,INT(($B948+ChapterTable!$Q$26+VLOOKUP(SUBSTITUTE(D$1,"성장단계","")&amp;"단계오프셋",ChapterTable!$S:$T,2,0))/ChapterTable!$Q$23)),
MAX(0,INT(($B948+ChapterTable!$S$26+VLOOKUP(SUBSTITUTE(D$1,"성장단계","")&amp;"보스단계오프셋",ChapterTable!$S:$T,2,0))/ChapterTable!$S$23)))</f>
        <v>3</v>
      </c>
      <c r="E948" s="1">
        <f ca="1">IF(AND($A948=0,$B948=1),
    VLOOKUP(1,ChapterTable!$1:$1048576,MATCH("최종"&amp;SUBSTITUTE(SUBSTITUTE(E$1,"standard",""),"|Float",""),ChapterTable!$1:$1,0),0)*ChapterTable!$Q$17,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VLOOKUP($A948-ChapterTable!$Q$11,ChapterTable!$1:$1048576,MATCH("최종"&amp;SUBSTITUTE(SUBSTITUTE(E$1,"standard",""),"|Float",""),ChapterTable!$1:$1,0),0)*ChapterTable!$Q$14
    ),
  OFFSET(E948,-$B948+IF($L948,1,0),0)*
    (VLOOKUP(SUBSTITUTE(SUBSTITUTE(E$1,"standard",""),"|Float","")&amp;"인게임누적곱배수",ChapterTable!$S:$T,2,0)^C948
    +VLOOKUP(SUBSTITUTE(SUBSTITUTE(E$1,"standard",""),"|Float","")&amp;"인게임누적합배수",ChapterTable!$S:$T,2,0)*C948)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VLOOKUP(1,ChapterTable!$1:$1048576,MATCH("최종"&amp;SUBSTITUTE(SUBSTITUTE(F$1,"standard",""),"|Float",""),ChapterTable!$1:$1,0),0)*ChapterTable!$Q$17,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VLOOKUP($A948-ChapterTable!$Q$11,ChapterTable!$1:$1048576,MATCH("최종"&amp;SUBSTITUTE(SUBSTITUTE(F$1,"standard",""),"|Float",""),ChapterTable!$1:$1,0),0)*ChapterTable!$Q$14
    ),
  OFFSET(F948,-$B948+IF($L948,1,0),0)*
    (VLOOKUP(SUBSTITUTE(SUBSTITUTE(F$1,"standard",""),"|Float","")&amp;"인게임누적곱배수",ChapterTable!$S:$T,2,0)^D948
    +VLOOKUP(SUBSTITUTE(SUBSTITUTE(F$1,"standard",""),"|Float","")&amp;"인게임누적합배수",ChapterTable!$S:$T,2,0)*D948)
  )
  )
  )
)</f>
        <v>354694.05120849609</v>
      </c>
      <c r="G948" t="s">
        <v>110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9.8000000000000007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IF(OR($L949=TRUE,$A949=0,MOD($A949,ChapterTable!$S$20)&lt;&gt;0),
MAX(0,INT(($B949+ChapterTable!$Q$26+VLOOKUP(SUBSTITUTE(C$1,"성장단계","")&amp;"단계오프셋",ChapterTable!$S:$T,2,0))/ChapterTable!$Q$23)),
MAX(0,INT(($B949+ChapterTable!$S$26+VLOOKUP(SUBSTITUTE(C$1,"성장단계","")&amp;"보스단계오프셋",ChapterTable!$S:$T,2,0))/ChapterTable!$S$23)))</f>
        <v>3</v>
      </c>
      <c r="D949">
        <f>IF(OR($L949=TRUE,$A949=0,MOD($A949,ChapterTable!$S$20)&lt;&gt;0),
MAX(0,INT(($B949+ChapterTable!$Q$26+VLOOKUP(SUBSTITUTE(D$1,"성장단계","")&amp;"단계오프셋",ChapterTable!$S:$T,2,0))/ChapterTable!$Q$23)),
MAX(0,INT(($B949+ChapterTable!$S$26+VLOOKUP(SUBSTITUTE(D$1,"성장단계","")&amp;"보스단계오프셋",ChapterTable!$S:$T,2,0))/ChapterTable!$S$23)))</f>
        <v>3</v>
      </c>
      <c r="E949" s="1">
        <f ca="1">IF(AND($A949=0,$B949=1),
    VLOOKUP(1,ChapterTable!$1:$1048576,MATCH("최종"&amp;SUBSTITUTE(SUBSTITUTE(E$1,"standard",""),"|Float",""),ChapterTable!$1:$1,0),0)*ChapterTable!$Q$17,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VLOOKUP($A949-ChapterTable!$Q$11,ChapterTable!$1:$1048576,MATCH("최종"&amp;SUBSTITUTE(SUBSTITUTE(E$1,"standard",""),"|Float",""),ChapterTable!$1:$1,0),0)*ChapterTable!$Q$14
    ),
  OFFSET(E949,-$B949+IF($L949,1,0),0)*
    (VLOOKUP(SUBSTITUTE(SUBSTITUTE(E$1,"standard",""),"|Float","")&amp;"인게임누적곱배수",ChapterTable!$S:$T,2,0)^C949
    +VLOOKUP(SUBSTITUTE(SUBSTITUTE(E$1,"standard",""),"|Float","")&amp;"인게임누적합배수",ChapterTable!$S:$T,2,0)*C949)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VLOOKUP(1,ChapterTable!$1:$1048576,MATCH("최종"&amp;SUBSTITUTE(SUBSTITUTE(F$1,"standard",""),"|Float",""),ChapterTable!$1:$1,0),0)*ChapterTable!$Q$17,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VLOOKUP($A949-ChapterTable!$Q$11,ChapterTable!$1:$1048576,MATCH("최종"&amp;SUBSTITUTE(SUBSTITUTE(F$1,"standard",""),"|Float",""),ChapterTable!$1:$1,0),0)*ChapterTable!$Q$14
    ),
  OFFSET(F949,-$B949+IF($L949,1,0),0)*
    (VLOOKUP(SUBSTITUTE(SUBSTITUTE(F$1,"standard",""),"|Float","")&amp;"인게임누적곱배수",ChapterTable!$S:$T,2,0)^D949
    +VLOOKUP(SUBSTITUTE(SUBSTITUTE(F$1,"standard",""),"|Float","")&amp;"인게임누적합배수",ChapterTable!$S:$T,2,0)*D949)
  )
  )
  )
)</f>
        <v>354694.05120849609</v>
      </c>
      <c r="G949" t="s">
        <v>110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9.8000000000000007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IF(OR($L950=TRUE,$A950=0,MOD($A950,ChapterTable!$S$20)&lt;&gt;0),
MAX(0,INT(($B950+ChapterTable!$Q$26+VLOOKUP(SUBSTITUTE(C$1,"성장단계","")&amp;"단계오프셋",ChapterTable!$S:$T,2,0))/ChapterTable!$Q$23)),
MAX(0,INT(($B950+ChapterTable!$S$26+VLOOKUP(SUBSTITUTE(C$1,"성장단계","")&amp;"보스단계오프셋",ChapterTable!$S:$T,2,0))/ChapterTable!$S$23)))</f>
        <v>3</v>
      </c>
      <c r="D950">
        <f>IF(OR($L950=TRUE,$A950=0,MOD($A950,ChapterTable!$S$20)&lt;&gt;0),
MAX(0,INT(($B950+ChapterTable!$Q$26+VLOOKUP(SUBSTITUTE(D$1,"성장단계","")&amp;"단계오프셋",ChapterTable!$S:$T,2,0))/ChapterTable!$Q$23)),
MAX(0,INT(($B950+ChapterTable!$S$26+VLOOKUP(SUBSTITUTE(D$1,"성장단계","")&amp;"보스단계오프셋",ChapterTable!$S:$T,2,0))/ChapterTable!$S$23)))</f>
        <v>3</v>
      </c>
      <c r="E950" s="1">
        <f ca="1">IF(AND($A950=0,$B950=1),
    VLOOKUP(1,ChapterTable!$1:$1048576,MATCH("최종"&amp;SUBSTITUTE(SUBSTITUTE(E$1,"standard",""),"|Float",""),ChapterTable!$1:$1,0),0)*ChapterTable!$Q$17,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VLOOKUP($A950-ChapterTable!$Q$11,ChapterTable!$1:$1048576,MATCH("최종"&amp;SUBSTITUTE(SUBSTITUTE(E$1,"standard",""),"|Float",""),ChapterTable!$1:$1,0),0)*ChapterTable!$Q$14
    ),
  OFFSET(E950,-$B950+IF($L950,1,0),0)*
    (VLOOKUP(SUBSTITUTE(SUBSTITUTE(E$1,"standard",""),"|Float","")&amp;"인게임누적곱배수",ChapterTable!$S:$T,2,0)^C950
    +VLOOKUP(SUBSTITUTE(SUBSTITUTE(E$1,"standard",""),"|Float","")&amp;"인게임누적합배수",ChapterTable!$S:$T,2,0)*C950)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VLOOKUP(1,ChapterTable!$1:$1048576,MATCH("최종"&amp;SUBSTITUTE(SUBSTITUTE(F$1,"standard",""),"|Float",""),ChapterTable!$1:$1,0),0)*ChapterTable!$Q$17,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VLOOKUP($A950-ChapterTable!$Q$11,ChapterTable!$1:$1048576,MATCH("최종"&amp;SUBSTITUTE(SUBSTITUTE(F$1,"standard",""),"|Float",""),ChapterTable!$1:$1,0),0)*ChapterTable!$Q$14
    ),
  OFFSET(F950,-$B950+IF($L950,1,0),0)*
    (VLOOKUP(SUBSTITUTE(SUBSTITUTE(F$1,"standard",""),"|Float","")&amp;"인게임누적곱배수",ChapterTable!$S:$T,2,0)^D950
    +VLOOKUP(SUBSTITUTE(SUBSTITUTE(F$1,"standard",""),"|Float","")&amp;"인게임누적합배수",ChapterTable!$S:$T,2,0)*D950)
  )
  )
  )
)</f>
        <v>354694.05120849609</v>
      </c>
      <c r="G950" t="s">
        <v>110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9.8000000000000007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IF(OR($L951=TRUE,$A951=0,MOD($A951,ChapterTable!$S$20)&lt;&gt;0),
MAX(0,INT(($B951+ChapterTable!$Q$26+VLOOKUP(SUBSTITUTE(C$1,"성장단계","")&amp;"단계오프셋",ChapterTable!$S:$T,2,0))/ChapterTable!$Q$23)),
MAX(0,INT(($B951+ChapterTable!$S$26+VLOOKUP(SUBSTITUTE(C$1,"성장단계","")&amp;"보스단계오프셋",ChapterTable!$S:$T,2,0))/ChapterTable!$S$23)))</f>
        <v>4</v>
      </c>
      <c r="D951">
        <f>IF(OR($L951=TRUE,$A951=0,MOD($A951,ChapterTable!$S$20)&lt;&gt;0),
MAX(0,INT(($B951+ChapterTable!$Q$26+VLOOKUP(SUBSTITUTE(D$1,"성장단계","")&amp;"단계오프셋",ChapterTable!$S:$T,2,0))/ChapterTable!$Q$23)),
MAX(0,INT(($B951+ChapterTable!$S$26+VLOOKUP(SUBSTITUTE(D$1,"성장단계","")&amp;"보스단계오프셋",ChapterTable!$S:$T,2,0))/ChapterTable!$S$23)))</f>
        <v>3</v>
      </c>
      <c r="E951" s="1">
        <f ca="1">IF(AND($A951=0,$B951=1),
    VLOOKUP(1,ChapterTable!$1:$1048576,MATCH("최종"&amp;SUBSTITUTE(SUBSTITUTE(E$1,"standard",""),"|Float",""),ChapterTable!$1:$1,0),0)*ChapterTable!$Q$17,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VLOOKUP($A951-ChapterTable!$Q$11,ChapterTable!$1:$1048576,MATCH("최종"&amp;SUBSTITUTE(SUBSTITUTE(E$1,"standard",""),"|Float",""),ChapterTable!$1:$1,0),0)*ChapterTable!$Q$14
    ),
  OFFSET(E951,-$B951+IF($L951,1,0),0)*
    (VLOOKUP(SUBSTITUTE(SUBSTITUTE(E$1,"standard",""),"|Float","")&amp;"인게임누적곱배수",ChapterTable!$S:$T,2,0)^C951
    +VLOOKUP(SUBSTITUTE(SUBSTITUTE(E$1,"standard",""),"|Float","")&amp;"인게임누적합배수",ChapterTable!$S:$T,2,0)*C951)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VLOOKUP(1,ChapterTable!$1:$1048576,MATCH("최종"&amp;SUBSTITUTE(SUBSTITUTE(F$1,"standard",""),"|Float",""),ChapterTable!$1:$1,0),0)*ChapterTable!$Q$17,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VLOOKUP($A951-ChapterTable!$Q$11,ChapterTable!$1:$1048576,MATCH("최종"&amp;SUBSTITUTE(SUBSTITUTE(F$1,"standard",""),"|Float",""),ChapterTable!$1:$1,0),0)*ChapterTable!$Q$14
    ),
  OFFSET(F951,-$B951+IF($L951,1,0),0)*
    (VLOOKUP(SUBSTITUTE(SUBSTITUTE(F$1,"standard",""),"|Float","")&amp;"인게임누적곱배수",ChapterTable!$S:$T,2,0)^D951
    +VLOOKUP(SUBSTITUTE(SUBSTITUTE(F$1,"standard",""),"|Float","")&amp;"인게임누적합배수",ChapterTable!$S:$T,2,0)*D951)
  )
  )
  )
)</f>
        <v>354694.05120849609</v>
      </c>
      <c r="G951" t="s">
        <v>110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9.8000000000000007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IF(OR($L952=TRUE,$A952=0,MOD($A952,ChapterTable!$S$20)&lt;&gt;0),
MAX(0,INT(($B952+ChapterTable!$Q$26+VLOOKUP(SUBSTITUTE(C$1,"성장단계","")&amp;"단계오프셋",ChapterTable!$S:$T,2,0))/ChapterTable!$Q$23)),
MAX(0,INT(($B952+ChapterTable!$S$26+VLOOKUP(SUBSTITUTE(C$1,"성장단계","")&amp;"보스단계오프셋",ChapterTable!$S:$T,2,0))/ChapterTable!$S$23)))</f>
        <v>4</v>
      </c>
      <c r="D952">
        <f>IF(OR($L952=TRUE,$A952=0,MOD($A952,ChapterTable!$S$20)&lt;&gt;0),
MAX(0,INT(($B952+ChapterTable!$Q$26+VLOOKUP(SUBSTITUTE(D$1,"성장단계","")&amp;"단계오프셋",ChapterTable!$S:$T,2,0))/ChapterTable!$Q$23)),
MAX(0,INT(($B952+ChapterTable!$S$26+VLOOKUP(SUBSTITUTE(D$1,"성장단계","")&amp;"보스단계오프셋",ChapterTable!$S:$T,2,0))/ChapterTable!$S$23)))</f>
        <v>3</v>
      </c>
      <c r="E952" s="1">
        <f ca="1">IF(AND($A952=0,$B952=1),
    VLOOKUP(1,ChapterTable!$1:$1048576,MATCH("최종"&amp;SUBSTITUTE(SUBSTITUTE(E$1,"standard",""),"|Float",""),ChapterTable!$1:$1,0),0)*ChapterTable!$Q$17,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VLOOKUP($A952-ChapterTable!$Q$11,ChapterTable!$1:$1048576,MATCH("최종"&amp;SUBSTITUTE(SUBSTITUTE(E$1,"standard",""),"|Float",""),ChapterTable!$1:$1,0),0)*ChapterTable!$Q$14
    ),
  OFFSET(E952,-$B952+IF($L952,1,0),0)*
    (VLOOKUP(SUBSTITUTE(SUBSTITUTE(E$1,"standard",""),"|Float","")&amp;"인게임누적곱배수",ChapterTable!$S:$T,2,0)^C952
    +VLOOKUP(SUBSTITUTE(SUBSTITUTE(E$1,"standard",""),"|Float","")&amp;"인게임누적합배수",ChapterTable!$S:$T,2,0)*C952)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VLOOKUP(1,ChapterTable!$1:$1048576,MATCH("최종"&amp;SUBSTITUTE(SUBSTITUTE(F$1,"standard",""),"|Float",""),ChapterTable!$1:$1,0),0)*ChapterTable!$Q$17,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VLOOKUP($A952-ChapterTable!$Q$11,ChapterTable!$1:$1048576,MATCH("최종"&amp;SUBSTITUTE(SUBSTITUTE(F$1,"standard",""),"|Float",""),ChapterTable!$1:$1,0),0)*ChapterTable!$Q$14
    ),
  OFFSET(F952,-$B952+IF($L952,1,0),0)*
    (VLOOKUP(SUBSTITUTE(SUBSTITUTE(F$1,"standard",""),"|Float","")&amp;"인게임누적곱배수",ChapterTable!$S:$T,2,0)^D952
    +VLOOKUP(SUBSTITUTE(SUBSTITUTE(F$1,"standard",""),"|Float","")&amp;"인게임누적합배수",ChapterTable!$S:$T,2,0)*D952)
  )
  )
  )
)</f>
        <v>354694.05120849609</v>
      </c>
      <c r="G952" t="s">
        <v>110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9.8000000000000007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IF(OR($L953=TRUE,$A953=0,MOD($A953,ChapterTable!$S$20)&lt;&gt;0),
MAX(0,INT(($B953+ChapterTable!$Q$26+VLOOKUP(SUBSTITUTE(C$1,"성장단계","")&amp;"단계오프셋",ChapterTable!$S:$T,2,0))/ChapterTable!$Q$23)),
MAX(0,INT(($B953+ChapterTable!$S$26+VLOOKUP(SUBSTITUTE(C$1,"성장단계","")&amp;"보스단계오프셋",ChapterTable!$S:$T,2,0))/ChapterTable!$S$23)))</f>
        <v>4</v>
      </c>
      <c r="D953">
        <f>IF(OR($L953=TRUE,$A953=0,MOD($A953,ChapterTable!$S$20)&lt;&gt;0),
MAX(0,INT(($B953+ChapterTable!$Q$26+VLOOKUP(SUBSTITUTE(D$1,"성장단계","")&amp;"단계오프셋",ChapterTable!$S:$T,2,0))/ChapterTable!$Q$23)),
MAX(0,INT(($B953+ChapterTable!$S$26+VLOOKUP(SUBSTITUTE(D$1,"성장단계","")&amp;"보스단계오프셋",ChapterTable!$S:$T,2,0))/ChapterTable!$S$23)))</f>
        <v>3</v>
      </c>
      <c r="E953" s="1">
        <f ca="1">IF(AND($A953=0,$B953=1),
    VLOOKUP(1,ChapterTable!$1:$1048576,MATCH("최종"&amp;SUBSTITUTE(SUBSTITUTE(E$1,"standard",""),"|Float",""),ChapterTable!$1:$1,0),0)*ChapterTable!$Q$17,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VLOOKUP($A953-ChapterTable!$Q$11,ChapterTable!$1:$1048576,MATCH("최종"&amp;SUBSTITUTE(SUBSTITUTE(E$1,"standard",""),"|Float",""),ChapterTable!$1:$1,0),0)*ChapterTable!$Q$14
    ),
  OFFSET(E953,-$B953+IF($L953,1,0),0)*
    (VLOOKUP(SUBSTITUTE(SUBSTITUTE(E$1,"standard",""),"|Float","")&amp;"인게임누적곱배수",ChapterTable!$S:$T,2,0)^C953
    +VLOOKUP(SUBSTITUTE(SUBSTITUTE(E$1,"standard",""),"|Float","")&amp;"인게임누적합배수",ChapterTable!$S:$T,2,0)*C953)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VLOOKUP(1,ChapterTable!$1:$1048576,MATCH("최종"&amp;SUBSTITUTE(SUBSTITUTE(F$1,"standard",""),"|Float",""),ChapterTable!$1:$1,0),0)*ChapterTable!$Q$17,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VLOOKUP($A953-ChapterTable!$Q$11,ChapterTable!$1:$1048576,MATCH("최종"&amp;SUBSTITUTE(SUBSTITUTE(F$1,"standard",""),"|Float",""),ChapterTable!$1:$1,0),0)*ChapterTable!$Q$14
    ),
  OFFSET(F953,-$B953+IF($L953,1,0),0)*
    (VLOOKUP(SUBSTITUTE(SUBSTITUTE(F$1,"standard",""),"|Float","")&amp;"인게임누적곱배수",ChapterTable!$S:$T,2,0)^D953
    +VLOOKUP(SUBSTITUTE(SUBSTITUTE(F$1,"standard",""),"|Float","")&amp;"인게임누적합배수",ChapterTable!$S:$T,2,0)*D953)
  )
  )
  )
)</f>
        <v>354694.05120849609</v>
      </c>
      <c r="G953" t="s">
        <v>110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9.8000000000000007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IF(OR($L954=TRUE,$A954=0,MOD($A954,ChapterTable!$S$20)&lt;&gt;0),
MAX(0,INT(($B954+ChapterTable!$Q$26+VLOOKUP(SUBSTITUTE(C$1,"성장단계","")&amp;"단계오프셋",ChapterTable!$S:$T,2,0))/ChapterTable!$Q$23)),
MAX(0,INT(($B954+ChapterTable!$S$26+VLOOKUP(SUBSTITUTE(C$1,"성장단계","")&amp;"보스단계오프셋",ChapterTable!$S:$T,2,0))/ChapterTable!$S$23)))</f>
        <v>4</v>
      </c>
      <c r="D954">
        <f>IF(OR($L954=TRUE,$A954=0,MOD($A954,ChapterTable!$S$20)&lt;&gt;0),
MAX(0,INT(($B954+ChapterTable!$Q$26+VLOOKUP(SUBSTITUTE(D$1,"성장단계","")&amp;"단계오프셋",ChapterTable!$S:$T,2,0))/ChapterTable!$Q$23)),
MAX(0,INT(($B954+ChapterTable!$S$26+VLOOKUP(SUBSTITUTE(D$1,"성장단계","")&amp;"보스단계오프셋",ChapterTable!$S:$T,2,0))/ChapterTable!$S$23)))</f>
        <v>3</v>
      </c>
      <c r="E954" s="1">
        <f ca="1">IF(AND($A954=0,$B954=1),
    VLOOKUP(1,ChapterTable!$1:$1048576,MATCH("최종"&amp;SUBSTITUTE(SUBSTITUTE(E$1,"standard",""),"|Float",""),ChapterTable!$1:$1,0),0)*ChapterTable!$Q$17,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VLOOKUP($A954-ChapterTable!$Q$11,ChapterTable!$1:$1048576,MATCH("최종"&amp;SUBSTITUTE(SUBSTITUTE(E$1,"standard",""),"|Float",""),ChapterTable!$1:$1,0),0)*ChapterTable!$Q$14
    ),
  OFFSET(E954,-$B954+IF($L954,1,0),0)*
    (VLOOKUP(SUBSTITUTE(SUBSTITUTE(E$1,"standard",""),"|Float","")&amp;"인게임누적곱배수",ChapterTable!$S:$T,2,0)^C954
    +VLOOKUP(SUBSTITUTE(SUBSTITUTE(E$1,"standard",""),"|Float","")&amp;"인게임누적합배수",ChapterTable!$S:$T,2,0)*C954)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VLOOKUP(1,ChapterTable!$1:$1048576,MATCH("최종"&amp;SUBSTITUTE(SUBSTITUTE(F$1,"standard",""),"|Float",""),ChapterTable!$1:$1,0),0)*ChapterTable!$Q$17,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VLOOKUP($A954-ChapterTable!$Q$11,ChapterTable!$1:$1048576,MATCH("최종"&amp;SUBSTITUTE(SUBSTITUTE(F$1,"standard",""),"|Float",""),ChapterTable!$1:$1,0),0)*ChapterTable!$Q$14
    ),
  OFFSET(F954,-$B954+IF($L954,1,0),0)*
    (VLOOKUP(SUBSTITUTE(SUBSTITUTE(F$1,"standard",""),"|Float","")&amp;"인게임누적곱배수",ChapterTable!$S:$T,2,0)^D954
    +VLOOKUP(SUBSTITUTE(SUBSTITUTE(F$1,"standard",""),"|Float","")&amp;"인게임누적합배수",ChapterTable!$S:$T,2,0)*D954)
  )
  )
  )
)</f>
        <v>354694.05120849609</v>
      </c>
      <c r="G954" t="s">
        <v>110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9.8000000000000007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IF(OR($L955=TRUE,$A955=0,MOD($A955,ChapterTable!$S$20)&lt;&gt;0),
MAX(0,INT(($B955+ChapterTable!$Q$26+VLOOKUP(SUBSTITUTE(C$1,"성장단계","")&amp;"단계오프셋",ChapterTable!$S:$T,2,0))/ChapterTable!$Q$23)),
MAX(0,INT(($B955+ChapterTable!$S$26+VLOOKUP(SUBSTITUTE(C$1,"성장단계","")&amp;"보스단계오프셋",ChapterTable!$S:$T,2,0))/ChapterTable!$S$23)))</f>
        <v>4</v>
      </c>
      <c r="D955">
        <f>IF(OR($L955=TRUE,$A955=0,MOD($A955,ChapterTable!$S$20)&lt;&gt;0),
MAX(0,INT(($B955+ChapterTable!$Q$26+VLOOKUP(SUBSTITUTE(D$1,"성장단계","")&amp;"단계오프셋",ChapterTable!$S:$T,2,0))/ChapterTable!$Q$23)),
MAX(0,INT(($B955+ChapterTable!$S$26+VLOOKUP(SUBSTITUTE(D$1,"성장단계","")&amp;"보스단계오프셋",ChapterTable!$S:$T,2,0))/ChapterTable!$S$23)))</f>
        <v>3</v>
      </c>
      <c r="E955" s="1">
        <f ca="1">IF(AND($A955=0,$B955=1),
    VLOOKUP(1,ChapterTable!$1:$1048576,MATCH("최종"&amp;SUBSTITUTE(SUBSTITUTE(E$1,"standard",""),"|Float",""),ChapterTable!$1:$1,0),0)*ChapterTable!$Q$17,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VLOOKUP($A955-ChapterTable!$Q$11,ChapterTable!$1:$1048576,MATCH("최종"&amp;SUBSTITUTE(SUBSTITUTE(E$1,"standard",""),"|Float",""),ChapterTable!$1:$1,0),0)*ChapterTable!$Q$14
    ),
  OFFSET(E955,-$B955+IF($L955,1,0),0)*
    (VLOOKUP(SUBSTITUTE(SUBSTITUTE(E$1,"standard",""),"|Float","")&amp;"인게임누적곱배수",ChapterTable!$S:$T,2,0)^C955
    +VLOOKUP(SUBSTITUTE(SUBSTITUTE(E$1,"standard",""),"|Float","")&amp;"인게임누적합배수",ChapterTable!$S:$T,2,0)*C955)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VLOOKUP(1,ChapterTable!$1:$1048576,MATCH("최종"&amp;SUBSTITUTE(SUBSTITUTE(F$1,"standard",""),"|Float",""),ChapterTable!$1:$1,0),0)*ChapterTable!$Q$17,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VLOOKUP($A955-ChapterTable!$Q$11,ChapterTable!$1:$1048576,MATCH("최종"&amp;SUBSTITUTE(SUBSTITUTE(F$1,"standard",""),"|Float",""),ChapterTable!$1:$1,0),0)*ChapterTable!$Q$14
    ),
  OFFSET(F955,-$B955+IF($L955,1,0),0)*
    (VLOOKUP(SUBSTITUTE(SUBSTITUTE(F$1,"standard",""),"|Float","")&amp;"인게임누적곱배수",ChapterTable!$S:$T,2,0)^D955
    +VLOOKUP(SUBSTITUTE(SUBSTITUTE(F$1,"standard",""),"|Float","")&amp;"인게임누적합배수",ChapterTable!$S:$T,2,0)*D955)
  )
  )
  )
)</f>
        <v>354694.05120849609</v>
      </c>
      <c r="G955" t="s">
        <v>110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9.8000000000000007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IF(OR($L956=TRUE,$A956=0,MOD($A956,ChapterTable!$S$20)&lt;&gt;0),
MAX(0,INT(($B956+ChapterTable!$Q$26+VLOOKUP(SUBSTITUTE(C$1,"성장단계","")&amp;"단계오프셋",ChapterTable!$S:$T,2,0))/ChapterTable!$Q$23)),
MAX(0,INT(($B956+ChapterTable!$S$26+VLOOKUP(SUBSTITUTE(C$1,"성장단계","")&amp;"보스단계오프셋",ChapterTable!$S:$T,2,0))/ChapterTable!$S$23)))</f>
        <v>4</v>
      </c>
      <c r="D956">
        <f>IF(OR($L956=TRUE,$A956=0,MOD($A956,ChapterTable!$S$20)&lt;&gt;0),
MAX(0,INT(($B956+ChapterTable!$Q$26+VLOOKUP(SUBSTITUTE(D$1,"성장단계","")&amp;"단계오프셋",ChapterTable!$S:$T,2,0))/ChapterTable!$Q$23)),
MAX(0,INT(($B956+ChapterTable!$S$26+VLOOKUP(SUBSTITUTE(D$1,"성장단계","")&amp;"보스단계오프셋",ChapterTable!$S:$T,2,0))/ChapterTable!$S$23)))</f>
        <v>4</v>
      </c>
      <c r="E956" s="1">
        <f ca="1">IF(AND($A956=0,$B956=1),
    VLOOKUP(1,ChapterTable!$1:$1048576,MATCH("최종"&amp;SUBSTITUTE(SUBSTITUTE(E$1,"standard",""),"|Float",""),ChapterTable!$1:$1,0),0)*ChapterTable!$Q$17,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VLOOKUP($A956-ChapterTable!$Q$11,ChapterTable!$1:$1048576,MATCH("최종"&amp;SUBSTITUTE(SUBSTITUTE(E$1,"standard",""),"|Float",""),ChapterTable!$1:$1,0),0)*ChapterTable!$Q$14
    ),
  OFFSET(E956,-$B956+IF($L956,1,0),0)*
    (VLOOKUP(SUBSTITUTE(SUBSTITUTE(E$1,"standard",""),"|Float","")&amp;"인게임누적곱배수",ChapterTable!$S:$T,2,0)^C956
    +VLOOKUP(SUBSTITUTE(SUBSTITUTE(E$1,"standard",""),"|Float","")&amp;"인게임누적합배수",ChapterTable!$S:$T,2,0)*C956)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VLOOKUP(1,ChapterTable!$1:$1048576,MATCH("최종"&amp;SUBSTITUTE(SUBSTITUTE(F$1,"standard",""),"|Float",""),ChapterTable!$1:$1,0),0)*ChapterTable!$Q$17,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VLOOKUP($A956-ChapterTable!$Q$11,ChapterTable!$1:$1048576,MATCH("최종"&amp;SUBSTITUTE(SUBSTITUTE(F$1,"standard",""),"|Float",""),ChapterTable!$1:$1,0),0)*ChapterTable!$Q$14
    ),
  OFFSET(F956,-$B956+IF($L956,1,0),0)*
    (VLOOKUP(SUBSTITUTE(SUBSTITUTE(F$1,"standard",""),"|Float","")&amp;"인게임누적곱배수",ChapterTable!$S:$T,2,0)^D956
    +VLOOKUP(SUBSTITUTE(SUBSTITUTE(F$1,"standard",""),"|Float","")&amp;"인게임누적합배수",ChapterTable!$S:$T,2,0)*D956)
  )
  )
  )
)</f>
        <v>399030.80760955811</v>
      </c>
      <c r="G956" t="s">
        <v>110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9.8000000000000007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IF(OR($L957=TRUE,$A957=0,MOD($A957,ChapterTable!$S$20)&lt;&gt;0),
MAX(0,INT(($B957+ChapterTable!$Q$26+VLOOKUP(SUBSTITUTE(C$1,"성장단계","")&amp;"단계오프셋",ChapterTable!$S:$T,2,0))/ChapterTable!$Q$23)),
MAX(0,INT(($B957+ChapterTable!$S$26+VLOOKUP(SUBSTITUTE(C$1,"성장단계","")&amp;"보스단계오프셋",ChapterTable!$S:$T,2,0))/ChapterTable!$S$23)))</f>
        <v>4</v>
      </c>
      <c r="D957">
        <f>IF(OR($L957=TRUE,$A957=0,MOD($A957,ChapterTable!$S$20)&lt;&gt;0),
MAX(0,INT(($B957+ChapterTable!$Q$26+VLOOKUP(SUBSTITUTE(D$1,"성장단계","")&amp;"단계오프셋",ChapterTable!$S:$T,2,0))/ChapterTable!$Q$23)),
MAX(0,INT(($B957+ChapterTable!$S$26+VLOOKUP(SUBSTITUTE(D$1,"성장단계","")&amp;"보스단계오프셋",ChapterTable!$S:$T,2,0))/ChapterTable!$S$23)))</f>
        <v>4</v>
      </c>
      <c r="E957" s="1">
        <f ca="1">IF(AND($A957=0,$B957=1),
    VLOOKUP(1,ChapterTable!$1:$1048576,MATCH("최종"&amp;SUBSTITUTE(SUBSTITUTE(E$1,"standard",""),"|Float",""),ChapterTable!$1:$1,0),0)*ChapterTable!$Q$17,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VLOOKUP($A957-ChapterTable!$Q$11,ChapterTable!$1:$1048576,MATCH("최종"&amp;SUBSTITUTE(SUBSTITUTE(E$1,"standard",""),"|Float",""),ChapterTable!$1:$1,0),0)*ChapterTable!$Q$14
    ),
  OFFSET(E957,-$B957+IF($L957,1,0),0)*
    (VLOOKUP(SUBSTITUTE(SUBSTITUTE(E$1,"standard",""),"|Float","")&amp;"인게임누적곱배수",ChapterTable!$S:$T,2,0)^C957
    +VLOOKUP(SUBSTITUTE(SUBSTITUTE(E$1,"standard",""),"|Float","")&amp;"인게임누적합배수",ChapterTable!$S:$T,2,0)*C957)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VLOOKUP(1,ChapterTable!$1:$1048576,MATCH("최종"&amp;SUBSTITUTE(SUBSTITUTE(F$1,"standard",""),"|Float",""),ChapterTable!$1:$1,0),0)*ChapterTable!$Q$17,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VLOOKUP($A957-ChapterTable!$Q$11,ChapterTable!$1:$1048576,MATCH("최종"&amp;SUBSTITUTE(SUBSTITUTE(F$1,"standard",""),"|Float",""),ChapterTable!$1:$1,0),0)*ChapterTable!$Q$14
    ),
  OFFSET(F957,-$B957+IF($L957,1,0),0)*
    (VLOOKUP(SUBSTITUTE(SUBSTITUTE(F$1,"standard",""),"|Float","")&amp;"인게임누적곱배수",ChapterTable!$S:$T,2,0)^D957
    +VLOOKUP(SUBSTITUTE(SUBSTITUTE(F$1,"standard",""),"|Float","")&amp;"인게임누적합배수",ChapterTable!$S:$T,2,0)*D957)
  )
  )
  )
)</f>
        <v>399030.80760955811</v>
      </c>
      <c r="G957" t="s">
        <v>110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9.8000000000000007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IF(OR($L958=TRUE,$A958=0,MOD($A958,ChapterTable!$S$20)&lt;&gt;0),
MAX(0,INT(($B958+ChapterTable!$Q$26+VLOOKUP(SUBSTITUTE(C$1,"성장단계","")&amp;"단계오프셋",ChapterTable!$S:$T,2,0))/ChapterTable!$Q$23)),
MAX(0,INT(($B958+ChapterTable!$S$26+VLOOKUP(SUBSTITUTE(C$1,"성장단계","")&amp;"보스단계오프셋",ChapterTable!$S:$T,2,0))/ChapterTable!$S$23)))</f>
        <v>4</v>
      </c>
      <c r="D958">
        <f>IF(OR($L958=TRUE,$A958=0,MOD($A958,ChapterTable!$S$20)&lt;&gt;0),
MAX(0,INT(($B958+ChapterTable!$Q$26+VLOOKUP(SUBSTITUTE(D$1,"성장단계","")&amp;"단계오프셋",ChapterTable!$S:$T,2,0))/ChapterTable!$Q$23)),
MAX(0,INT(($B958+ChapterTable!$S$26+VLOOKUP(SUBSTITUTE(D$1,"성장단계","")&amp;"보스단계오프셋",ChapterTable!$S:$T,2,0))/ChapterTable!$S$23)))</f>
        <v>4</v>
      </c>
      <c r="E958" s="1">
        <f ca="1">IF(AND($A958=0,$B958=1),
    VLOOKUP(1,ChapterTable!$1:$1048576,MATCH("최종"&amp;SUBSTITUTE(SUBSTITUTE(E$1,"standard",""),"|Float",""),ChapterTable!$1:$1,0),0)*ChapterTable!$Q$17,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VLOOKUP($A958-ChapterTable!$Q$11,ChapterTable!$1:$1048576,MATCH("최종"&amp;SUBSTITUTE(SUBSTITUTE(E$1,"standard",""),"|Float",""),ChapterTable!$1:$1,0),0)*ChapterTable!$Q$14
    ),
  OFFSET(E958,-$B958+IF($L958,1,0),0)*
    (VLOOKUP(SUBSTITUTE(SUBSTITUTE(E$1,"standard",""),"|Float","")&amp;"인게임누적곱배수",ChapterTable!$S:$T,2,0)^C958
    +VLOOKUP(SUBSTITUTE(SUBSTITUTE(E$1,"standard",""),"|Float","")&amp;"인게임누적합배수",ChapterTable!$S:$T,2,0)*C958)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VLOOKUP(1,ChapterTable!$1:$1048576,MATCH("최종"&amp;SUBSTITUTE(SUBSTITUTE(F$1,"standard",""),"|Float",""),ChapterTable!$1:$1,0),0)*ChapterTable!$Q$17,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VLOOKUP($A958-ChapterTable!$Q$11,ChapterTable!$1:$1048576,MATCH("최종"&amp;SUBSTITUTE(SUBSTITUTE(F$1,"standard",""),"|Float",""),ChapterTable!$1:$1,0),0)*ChapterTable!$Q$14
    ),
  OFFSET(F958,-$B958+IF($L958,1,0),0)*
    (VLOOKUP(SUBSTITUTE(SUBSTITUTE(F$1,"standard",""),"|Float","")&amp;"인게임누적곱배수",ChapterTable!$S:$T,2,0)^D958
    +VLOOKUP(SUBSTITUTE(SUBSTITUTE(F$1,"standard",""),"|Float","")&amp;"인게임누적합배수",ChapterTable!$S:$T,2,0)*D958)
  )
  )
  )
)</f>
        <v>399030.80760955811</v>
      </c>
      <c r="G958" t="s">
        <v>110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9.8000000000000007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IF(OR($L959=TRUE,$A959=0,MOD($A959,ChapterTable!$S$20)&lt;&gt;0),
MAX(0,INT(($B959+ChapterTable!$Q$26+VLOOKUP(SUBSTITUTE(C$1,"성장단계","")&amp;"단계오프셋",ChapterTable!$S:$T,2,0))/ChapterTable!$Q$23)),
MAX(0,INT(($B959+ChapterTable!$S$26+VLOOKUP(SUBSTITUTE(C$1,"성장단계","")&amp;"보스단계오프셋",ChapterTable!$S:$T,2,0))/ChapterTable!$S$23)))</f>
        <v>4</v>
      </c>
      <c r="D959">
        <f>IF(OR($L959=TRUE,$A959=0,MOD($A959,ChapterTable!$S$20)&lt;&gt;0),
MAX(0,INT(($B959+ChapterTable!$Q$26+VLOOKUP(SUBSTITUTE(D$1,"성장단계","")&amp;"단계오프셋",ChapterTable!$S:$T,2,0))/ChapterTable!$Q$23)),
MAX(0,INT(($B959+ChapterTable!$S$26+VLOOKUP(SUBSTITUTE(D$1,"성장단계","")&amp;"보스단계오프셋",ChapterTable!$S:$T,2,0))/ChapterTable!$S$23)))</f>
        <v>4</v>
      </c>
      <c r="E959" s="1">
        <f ca="1">IF(AND($A959=0,$B959=1),
    VLOOKUP(1,ChapterTable!$1:$1048576,MATCH("최종"&amp;SUBSTITUTE(SUBSTITUTE(E$1,"standard",""),"|Float",""),ChapterTable!$1:$1,0),0)*ChapterTable!$Q$17,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VLOOKUP($A959-ChapterTable!$Q$11,ChapterTable!$1:$1048576,MATCH("최종"&amp;SUBSTITUTE(SUBSTITUTE(E$1,"standard",""),"|Float",""),ChapterTable!$1:$1,0),0)*ChapterTable!$Q$14
    ),
  OFFSET(E959,-$B959+IF($L959,1,0),0)*
    (VLOOKUP(SUBSTITUTE(SUBSTITUTE(E$1,"standard",""),"|Float","")&amp;"인게임누적곱배수",ChapterTable!$S:$T,2,0)^C959
    +VLOOKUP(SUBSTITUTE(SUBSTITUTE(E$1,"standard",""),"|Float","")&amp;"인게임누적합배수",ChapterTable!$S:$T,2,0)*C959)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VLOOKUP(1,ChapterTable!$1:$1048576,MATCH("최종"&amp;SUBSTITUTE(SUBSTITUTE(F$1,"standard",""),"|Float",""),ChapterTable!$1:$1,0),0)*ChapterTable!$Q$17,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VLOOKUP($A959-ChapterTable!$Q$11,ChapterTable!$1:$1048576,MATCH("최종"&amp;SUBSTITUTE(SUBSTITUTE(F$1,"standard",""),"|Float",""),ChapterTable!$1:$1,0),0)*ChapterTable!$Q$14
    ),
  OFFSET(F959,-$B959+IF($L959,1,0),0)*
    (VLOOKUP(SUBSTITUTE(SUBSTITUTE(F$1,"standard",""),"|Float","")&amp;"인게임누적곱배수",ChapterTable!$S:$T,2,0)^D959
    +VLOOKUP(SUBSTITUTE(SUBSTITUTE(F$1,"standard",""),"|Float","")&amp;"인게임누적합배수",ChapterTable!$S:$T,2,0)*D959)
  )
  )
  )
)</f>
        <v>399030.80760955811</v>
      </c>
      <c r="G959" t="s">
        <v>110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9.8000000000000007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IF(OR($L960=TRUE,$A960=0,MOD($A960,ChapterTable!$S$20)&lt;&gt;0),
MAX(0,INT(($B960+ChapterTable!$Q$26+VLOOKUP(SUBSTITUTE(C$1,"성장단계","")&amp;"단계오프셋",ChapterTable!$S:$T,2,0))/ChapterTable!$Q$23)),
MAX(0,INT(($B960+ChapterTable!$S$26+VLOOKUP(SUBSTITUTE(C$1,"성장단계","")&amp;"보스단계오프셋",ChapterTable!$S:$T,2,0))/ChapterTable!$S$23)))</f>
        <v>4</v>
      </c>
      <c r="D960">
        <f>IF(OR($L960=TRUE,$A960=0,MOD($A960,ChapterTable!$S$20)&lt;&gt;0),
MAX(0,INT(($B960+ChapterTable!$Q$26+VLOOKUP(SUBSTITUTE(D$1,"성장단계","")&amp;"단계오프셋",ChapterTable!$S:$T,2,0))/ChapterTable!$Q$23)),
MAX(0,INT(($B960+ChapterTable!$S$26+VLOOKUP(SUBSTITUTE(D$1,"성장단계","")&amp;"보스단계오프셋",ChapterTable!$S:$T,2,0))/ChapterTable!$S$23)))</f>
        <v>4</v>
      </c>
      <c r="E960" s="1">
        <f ca="1">IF(AND($A960=0,$B960=1),
    VLOOKUP(1,ChapterTable!$1:$1048576,MATCH("최종"&amp;SUBSTITUTE(SUBSTITUTE(E$1,"standard",""),"|Float",""),ChapterTable!$1:$1,0),0)*ChapterTable!$Q$17,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VLOOKUP($A960-ChapterTable!$Q$11,ChapterTable!$1:$1048576,MATCH("최종"&amp;SUBSTITUTE(SUBSTITUTE(E$1,"standard",""),"|Float",""),ChapterTable!$1:$1,0),0)*ChapterTable!$Q$14
    ),
  OFFSET(E960,-$B960+IF($L960,1,0),0)*
    (VLOOKUP(SUBSTITUTE(SUBSTITUTE(E$1,"standard",""),"|Float","")&amp;"인게임누적곱배수",ChapterTable!$S:$T,2,0)^C960
    +VLOOKUP(SUBSTITUTE(SUBSTITUTE(E$1,"standard",""),"|Float","")&amp;"인게임누적합배수",ChapterTable!$S:$T,2,0)*C960)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VLOOKUP(1,ChapterTable!$1:$1048576,MATCH("최종"&amp;SUBSTITUTE(SUBSTITUTE(F$1,"standard",""),"|Float",""),ChapterTable!$1:$1,0),0)*ChapterTable!$Q$17,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VLOOKUP($A960-ChapterTable!$Q$11,ChapterTable!$1:$1048576,MATCH("최종"&amp;SUBSTITUTE(SUBSTITUTE(F$1,"standard",""),"|Float",""),ChapterTable!$1:$1,0),0)*ChapterTable!$Q$14
    ),
  OFFSET(F960,-$B960+IF($L960,1,0),0)*
    (VLOOKUP(SUBSTITUTE(SUBSTITUTE(F$1,"standard",""),"|Float","")&amp;"인게임누적곱배수",ChapterTable!$S:$T,2,0)^D960
    +VLOOKUP(SUBSTITUTE(SUBSTITUTE(F$1,"standard",""),"|Float","")&amp;"인게임누적합배수",ChapterTable!$S:$T,2,0)*D960)
  )
  )
  )
)</f>
        <v>399030.80760955811</v>
      </c>
      <c r="G960" t="s">
        <v>110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9.8000000000000007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IF(OR($L961=TRUE,$A961=0,MOD($A961,ChapterTable!$S$20)&lt;&gt;0),
MAX(0,INT(($B961+ChapterTable!$Q$26+VLOOKUP(SUBSTITUTE(C$1,"성장단계","")&amp;"단계오프셋",ChapterTable!$S:$T,2,0))/ChapterTable!$Q$23)),
MAX(0,INT(($B961+ChapterTable!$S$26+VLOOKUP(SUBSTITUTE(C$1,"성장단계","")&amp;"보스단계오프셋",ChapterTable!$S:$T,2,0))/ChapterTable!$S$23)))</f>
        <v>5</v>
      </c>
      <c r="D961">
        <f>IF(OR($L961=TRUE,$A961=0,MOD($A961,ChapterTable!$S$20)&lt;&gt;0),
MAX(0,INT(($B961+ChapterTable!$Q$26+VLOOKUP(SUBSTITUTE(D$1,"성장단계","")&amp;"단계오프셋",ChapterTable!$S:$T,2,0))/ChapterTable!$Q$23)),
MAX(0,INT(($B961+ChapterTable!$S$26+VLOOKUP(SUBSTITUTE(D$1,"성장단계","")&amp;"보스단계오프셋",ChapterTable!$S:$T,2,0))/ChapterTable!$S$23)))</f>
        <v>4</v>
      </c>
      <c r="E961" s="1">
        <f ca="1">IF(AND($A961=0,$B961=1),
    VLOOKUP(1,ChapterTable!$1:$1048576,MATCH("최종"&amp;SUBSTITUTE(SUBSTITUTE(E$1,"standard",""),"|Float",""),ChapterTable!$1:$1,0),0)*ChapterTable!$Q$17,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VLOOKUP($A961-ChapterTable!$Q$11,ChapterTable!$1:$1048576,MATCH("최종"&amp;SUBSTITUTE(SUBSTITUTE(E$1,"standard",""),"|Float",""),ChapterTable!$1:$1,0),0)*ChapterTable!$Q$14
    ),
  OFFSET(E961,-$B961+IF($L961,1,0),0)*
    (VLOOKUP(SUBSTITUTE(SUBSTITUTE(E$1,"standard",""),"|Float","")&amp;"인게임누적곱배수",ChapterTable!$S:$T,2,0)^C961
    +VLOOKUP(SUBSTITUTE(SUBSTITUTE(E$1,"standard",""),"|Float","")&amp;"인게임누적합배수",ChapterTable!$S:$T,2,0)*C961)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VLOOKUP(1,ChapterTable!$1:$1048576,MATCH("최종"&amp;SUBSTITUTE(SUBSTITUTE(F$1,"standard",""),"|Float",""),ChapterTable!$1:$1,0),0)*ChapterTable!$Q$17,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VLOOKUP($A961-ChapterTable!$Q$11,ChapterTable!$1:$1048576,MATCH("최종"&amp;SUBSTITUTE(SUBSTITUTE(F$1,"standard",""),"|Float",""),ChapterTable!$1:$1,0),0)*ChapterTable!$Q$14
    ),
  OFFSET(F961,-$B961+IF($L961,1,0),0)*
    (VLOOKUP(SUBSTITUTE(SUBSTITUTE(F$1,"standard",""),"|Float","")&amp;"인게임누적곱배수",ChapterTable!$S:$T,2,0)^D961
    +VLOOKUP(SUBSTITUTE(SUBSTITUTE(F$1,"standard",""),"|Float","")&amp;"인게임누적합배수",ChapterTable!$S:$T,2,0)*D961)
  )
  )
  )
)</f>
        <v>399030.80760955811</v>
      </c>
      <c r="G961" t="s">
        <v>110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9.8000000000000007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IF(OR($L962=TRUE,$A962=0,MOD($A962,ChapterTable!$S$20)&lt;&gt;0),
MAX(0,INT(($B962+ChapterTable!$Q$26+VLOOKUP(SUBSTITUTE(C$1,"성장단계","")&amp;"단계오프셋",ChapterTable!$S:$T,2,0))/ChapterTable!$Q$23)),
MAX(0,INT(($B962+ChapterTable!$S$26+VLOOKUP(SUBSTITUTE(C$1,"성장단계","")&amp;"보스단계오프셋",ChapterTable!$S:$T,2,0))/ChapterTable!$S$23)))</f>
        <v>5</v>
      </c>
      <c r="D962">
        <f>IF(OR($L962=TRUE,$A962=0,MOD($A962,ChapterTable!$S$20)&lt;&gt;0),
MAX(0,INT(($B962+ChapterTable!$Q$26+VLOOKUP(SUBSTITUTE(D$1,"성장단계","")&amp;"단계오프셋",ChapterTable!$S:$T,2,0))/ChapterTable!$Q$23)),
MAX(0,INT(($B962+ChapterTable!$S$26+VLOOKUP(SUBSTITUTE(D$1,"성장단계","")&amp;"보스단계오프셋",ChapterTable!$S:$T,2,0))/ChapterTable!$S$23)))</f>
        <v>4</v>
      </c>
      <c r="E962" s="1">
        <f ca="1">IF(AND($A962=0,$B962=1),
    VLOOKUP(1,ChapterTable!$1:$1048576,MATCH("최종"&amp;SUBSTITUTE(SUBSTITUTE(E$1,"standard",""),"|Float",""),ChapterTable!$1:$1,0),0)*ChapterTable!$Q$17,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VLOOKUP($A962-ChapterTable!$Q$11,ChapterTable!$1:$1048576,MATCH("최종"&amp;SUBSTITUTE(SUBSTITUTE(E$1,"standard",""),"|Float",""),ChapterTable!$1:$1,0),0)*ChapterTable!$Q$14
    ),
  OFFSET(E962,-$B962+IF($L962,1,0),0)*
    (VLOOKUP(SUBSTITUTE(SUBSTITUTE(E$1,"standard",""),"|Float","")&amp;"인게임누적곱배수",ChapterTable!$S:$T,2,0)^C962
    +VLOOKUP(SUBSTITUTE(SUBSTITUTE(E$1,"standard",""),"|Float","")&amp;"인게임누적합배수",ChapterTable!$S:$T,2,0)*C962)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VLOOKUP(1,ChapterTable!$1:$1048576,MATCH("최종"&amp;SUBSTITUTE(SUBSTITUTE(F$1,"standard",""),"|Float",""),ChapterTable!$1:$1,0),0)*ChapterTable!$Q$17,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VLOOKUP($A962-ChapterTable!$Q$11,ChapterTable!$1:$1048576,MATCH("최종"&amp;SUBSTITUTE(SUBSTITUTE(F$1,"standard",""),"|Float",""),ChapterTable!$1:$1,0),0)*ChapterTable!$Q$14
    ),
  OFFSET(F962,-$B962+IF($L962,1,0),0)*
    (VLOOKUP(SUBSTITUTE(SUBSTITUTE(F$1,"standard",""),"|Float","")&amp;"인게임누적곱배수",ChapterTable!$S:$T,2,0)^D962
    +VLOOKUP(SUBSTITUTE(SUBSTITUTE(F$1,"standard",""),"|Float","")&amp;"인게임누적합배수",ChapterTable!$S:$T,2,0)*D962)
  )
  )
  )
)</f>
        <v>399030.80760955811</v>
      </c>
      <c r="G962" t="s">
        <v>110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9.8000000000000007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IF(OR($L963=TRUE,$A963=0,MOD($A963,ChapterTable!$S$20)&lt;&gt;0),
MAX(0,INT(($B963+ChapterTable!$Q$26+VLOOKUP(SUBSTITUTE(C$1,"성장단계","")&amp;"단계오프셋",ChapterTable!$S:$T,2,0))/ChapterTable!$Q$23)),
MAX(0,INT(($B963+ChapterTable!$S$26+VLOOKUP(SUBSTITUTE(C$1,"성장단계","")&amp;"보스단계오프셋",ChapterTable!$S:$T,2,0))/ChapterTable!$S$23)))</f>
        <v>5</v>
      </c>
      <c r="D963">
        <f>IF(OR($L963=TRUE,$A963=0,MOD($A963,ChapterTable!$S$20)&lt;&gt;0),
MAX(0,INT(($B963+ChapterTable!$Q$26+VLOOKUP(SUBSTITUTE(D$1,"성장단계","")&amp;"단계오프셋",ChapterTable!$S:$T,2,0))/ChapterTable!$Q$23)),
MAX(0,INT(($B963+ChapterTable!$S$26+VLOOKUP(SUBSTITUTE(D$1,"성장단계","")&amp;"보스단계오프셋",ChapterTable!$S:$T,2,0))/ChapterTable!$S$23)))</f>
        <v>4</v>
      </c>
      <c r="E963" s="1">
        <f ca="1">IF(AND($A963=0,$B963=1),
    VLOOKUP(1,ChapterTable!$1:$1048576,MATCH("최종"&amp;SUBSTITUTE(SUBSTITUTE(E$1,"standard",""),"|Float",""),ChapterTable!$1:$1,0),0)*ChapterTable!$Q$17,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VLOOKUP($A963-ChapterTable!$Q$11,ChapterTable!$1:$1048576,MATCH("최종"&amp;SUBSTITUTE(SUBSTITUTE(E$1,"standard",""),"|Float",""),ChapterTable!$1:$1,0),0)*ChapterTable!$Q$14
    ),
  OFFSET(E963,-$B963+IF($L963,1,0),0)*
    (VLOOKUP(SUBSTITUTE(SUBSTITUTE(E$1,"standard",""),"|Float","")&amp;"인게임누적곱배수",ChapterTable!$S:$T,2,0)^C963
    +VLOOKUP(SUBSTITUTE(SUBSTITUTE(E$1,"standard",""),"|Float","")&amp;"인게임누적합배수",ChapterTable!$S:$T,2,0)*C963)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VLOOKUP(1,ChapterTable!$1:$1048576,MATCH("최종"&amp;SUBSTITUTE(SUBSTITUTE(F$1,"standard",""),"|Float",""),ChapterTable!$1:$1,0),0)*ChapterTable!$Q$17,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VLOOKUP($A963-ChapterTable!$Q$11,ChapterTable!$1:$1048576,MATCH("최종"&amp;SUBSTITUTE(SUBSTITUTE(F$1,"standard",""),"|Float",""),ChapterTable!$1:$1,0),0)*ChapterTable!$Q$14
    ),
  OFFSET(F963,-$B963+IF($L963,1,0),0)*
    (VLOOKUP(SUBSTITUTE(SUBSTITUTE(F$1,"standard",""),"|Float","")&amp;"인게임누적곱배수",ChapterTable!$S:$T,2,0)^D963
    +VLOOKUP(SUBSTITUTE(SUBSTITUTE(F$1,"standard",""),"|Float","")&amp;"인게임누적합배수",ChapterTable!$S:$T,2,0)*D963)
  )
  )
  )
)</f>
        <v>399030.80760955811</v>
      </c>
      <c r="G963" t="s">
        <v>110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9.8000000000000007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IF(OR($L964=TRUE,$A964=0,MOD($A964,ChapterTable!$S$20)&lt;&gt;0),
MAX(0,INT(($B964+ChapterTable!$Q$26+VLOOKUP(SUBSTITUTE(C$1,"성장단계","")&amp;"단계오프셋",ChapterTable!$S:$T,2,0))/ChapterTable!$Q$23)),
MAX(0,INT(($B964+ChapterTable!$S$26+VLOOKUP(SUBSTITUTE(C$1,"성장단계","")&amp;"보스단계오프셋",ChapterTable!$S:$T,2,0))/ChapterTable!$S$23)))</f>
        <v>5</v>
      </c>
      <c r="D964">
        <f>IF(OR($L964=TRUE,$A964=0,MOD($A964,ChapterTable!$S$20)&lt;&gt;0),
MAX(0,INT(($B964+ChapterTable!$Q$26+VLOOKUP(SUBSTITUTE(D$1,"성장단계","")&amp;"단계오프셋",ChapterTable!$S:$T,2,0))/ChapterTable!$Q$23)),
MAX(0,INT(($B964+ChapterTable!$S$26+VLOOKUP(SUBSTITUTE(D$1,"성장단계","")&amp;"보스단계오프셋",ChapterTable!$S:$T,2,0))/ChapterTable!$S$23)))</f>
        <v>4</v>
      </c>
      <c r="E964" s="1">
        <f ca="1">IF(AND($A964=0,$B964=1),
    VLOOKUP(1,ChapterTable!$1:$1048576,MATCH("최종"&amp;SUBSTITUTE(SUBSTITUTE(E$1,"standard",""),"|Float",""),ChapterTable!$1:$1,0),0)*ChapterTable!$Q$17,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VLOOKUP($A964-ChapterTable!$Q$11,ChapterTable!$1:$1048576,MATCH("최종"&amp;SUBSTITUTE(SUBSTITUTE(E$1,"standard",""),"|Float",""),ChapterTable!$1:$1,0),0)*ChapterTable!$Q$14
    ),
  OFFSET(E964,-$B964+IF($L964,1,0),0)*
    (VLOOKUP(SUBSTITUTE(SUBSTITUTE(E$1,"standard",""),"|Float","")&amp;"인게임누적곱배수",ChapterTable!$S:$T,2,0)^C964
    +VLOOKUP(SUBSTITUTE(SUBSTITUTE(E$1,"standard",""),"|Float","")&amp;"인게임누적합배수",ChapterTable!$S:$T,2,0)*C964)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VLOOKUP(1,ChapterTable!$1:$1048576,MATCH("최종"&amp;SUBSTITUTE(SUBSTITUTE(F$1,"standard",""),"|Float",""),ChapterTable!$1:$1,0),0)*ChapterTable!$Q$17,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VLOOKUP($A964-ChapterTable!$Q$11,ChapterTable!$1:$1048576,MATCH("최종"&amp;SUBSTITUTE(SUBSTITUTE(F$1,"standard",""),"|Float",""),ChapterTable!$1:$1,0),0)*ChapterTable!$Q$14
    ),
  OFFSET(F964,-$B964+IF($L964,1,0),0)*
    (VLOOKUP(SUBSTITUTE(SUBSTITUTE(F$1,"standard",""),"|Float","")&amp;"인게임누적곱배수",ChapterTable!$S:$T,2,0)^D964
    +VLOOKUP(SUBSTITUTE(SUBSTITUTE(F$1,"standard",""),"|Float","")&amp;"인게임누적합배수",ChapterTable!$S:$T,2,0)*D964)
  )
  )
  )
)</f>
        <v>399030.80760955811</v>
      </c>
      <c r="G964" t="s">
        <v>110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9.8000000000000007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IF(OR($L965=TRUE,$A965=0,MOD($A965,ChapterTable!$S$20)&lt;&gt;0),
MAX(0,INT(($B965+ChapterTable!$Q$26+VLOOKUP(SUBSTITUTE(C$1,"성장단계","")&amp;"단계오프셋",ChapterTable!$S:$T,2,0))/ChapterTable!$Q$23)),
MAX(0,INT(($B965+ChapterTable!$S$26+VLOOKUP(SUBSTITUTE(C$1,"성장단계","")&amp;"보스단계오프셋",ChapterTable!$S:$T,2,0))/ChapterTable!$S$23)))</f>
        <v>5</v>
      </c>
      <c r="D965">
        <f>IF(OR($L965=TRUE,$A965=0,MOD($A965,ChapterTable!$S$20)&lt;&gt;0),
MAX(0,INT(($B965+ChapterTable!$Q$26+VLOOKUP(SUBSTITUTE(D$1,"성장단계","")&amp;"단계오프셋",ChapterTable!$S:$T,2,0))/ChapterTable!$Q$23)),
MAX(0,INT(($B965+ChapterTable!$S$26+VLOOKUP(SUBSTITUTE(D$1,"성장단계","")&amp;"보스단계오프셋",ChapterTable!$S:$T,2,0))/ChapterTable!$S$23)))</f>
        <v>4</v>
      </c>
      <c r="E965" s="1">
        <f ca="1">IF(AND($A965=0,$B965=1),
    VLOOKUP(1,ChapterTable!$1:$1048576,MATCH("최종"&amp;SUBSTITUTE(SUBSTITUTE(E$1,"standard",""),"|Float",""),ChapterTable!$1:$1,0),0)*ChapterTable!$Q$17,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VLOOKUP($A965-ChapterTable!$Q$11,ChapterTable!$1:$1048576,MATCH("최종"&amp;SUBSTITUTE(SUBSTITUTE(E$1,"standard",""),"|Float",""),ChapterTable!$1:$1,0),0)*ChapterTable!$Q$14
    ),
  OFFSET(E965,-$B965+IF($L965,1,0),0)*
    (VLOOKUP(SUBSTITUTE(SUBSTITUTE(E$1,"standard",""),"|Float","")&amp;"인게임누적곱배수",ChapterTable!$S:$T,2,0)^C965
    +VLOOKUP(SUBSTITUTE(SUBSTITUTE(E$1,"standard",""),"|Float","")&amp;"인게임누적합배수",ChapterTable!$S:$T,2,0)*C965)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VLOOKUP(1,ChapterTable!$1:$1048576,MATCH("최종"&amp;SUBSTITUTE(SUBSTITUTE(F$1,"standard",""),"|Float",""),ChapterTable!$1:$1,0),0)*ChapterTable!$Q$17,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VLOOKUP($A965-ChapterTable!$Q$11,ChapterTable!$1:$1048576,MATCH("최종"&amp;SUBSTITUTE(SUBSTITUTE(F$1,"standard",""),"|Float",""),ChapterTable!$1:$1,0),0)*ChapterTable!$Q$14
    ),
  OFFSET(F965,-$B965+IF($L965,1,0),0)*
    (VLOOKUP(SUBSTITUTE(SUBSTITUTE(F$1,"standard",""),"|Float","")&amp;"인게임누적곱배수",ChapterTable!$S:$T,2,0)^D965
    +VLOOKUP(SUBSTITUTE(SUBSTITUTE(F$1,"standard",""),"|Float","")&amp;"인게임누적합배수",ChapterTable!$S:$T,2,0)*D965)
  )
  )
  )
)</f>
        <v>399030.80760955811</v>
      </c>
      <c r="G965" t="s">
        <v>110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9.8000000000000007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IF(OR($L966=TRUE,$A966=0,MOD($A966,ChapterTable!$S$20)&lt;&gt;0),
MAX(0,INT(($B966+ChapterTable!$Q$26+VLOOKUP(SUBSTITUTE(C$1,"성장단계","")&amp;"단계오프셋",ChapterTable!$S:$T,2,0))/ChapterTable!$Q$23)),
MAX(0,INT(($B966+ChapterTable!$S$26+VLOOKUP(SUBSTITUTE(C$1,"성장단계","")&amp;"보스단계오프셋",ChapterTable!$S:$T,2,0))/ChapterTable!$S$23)))</f>
        <v>0</v>
      </c>
      <c r="D966">
        <f>IF(OR($L966=TRUE,$A966=0,MOD($A966,ChapterTable!$S$20)&lt;&gt;0),
MAX(0,INT(($B966+ChapterTable!$Q$26+VLOOKUP(SUBSTITUTE(D$1,"성장단계","")&amp;"단계오프셋",ChapterTable!$S:$T,2,0))/ChapterTable!$Q$23)),
MAX(0,INT(($B966+ChapterTable!$S$26+VLOOKUP(SUBSTITUTE(D$1,"성장단계","")&amp;"보스단계오프셋",ChapterTable!$S:$T,2,0))/ChapterTable!$S$23)))</f>
        <v>0</v>
      </c>
      <c r="E966" s="1">
        <f ca="1">IF(AND($A966=0,$B966=1),
    VLOOKUP(1,ChapterTable!$1:$1048576,MATCH("최종"&amp;SUBSTITUTE(SUBSTITUTE(E$1,"standard",""),"|Float",""),ChapterTable!$1:$1,0),0)*ChapterTable!$Q$17,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VLOOKUP($A966-ChapterTable!$Q$11,ChapterTable!$1:$1048576,MATCH("최종"&amp;SUBSTITUTE(SUBSTITUTE(E$1,"standard",""),"|Float",""),ChapterTable!$1:$1,0),0)*ChapterTable!$Q$14
    ),
  OFFSET(E966,-$B966+IF($L966,1,0),0)*
    (VLOOKUP(SUBSTITUTE(SUBSTITUTE(E$1,"standard",""),"|Float","")&amp;"인게임누적곱배수",ChapterTable!$S:$T,2,0)^C966
    +VLOOKUP(SUBSTITUTE(SUBSTITUTE(E$1,"standard",""),"|Float","")&amp;"인게임누적합배수",ChapterTable!$S:$T,2,0)*C966)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VLOOKUP(1,ChapterTable!$1:$1048576,MATCH("최종"&amp;SUBSTITUTE(SUBSTITUTE(F$1,"standard",""),"|Float",""),ChapterTable!$1:$1,0),0)*ChapterTable!$Q$17,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VLOOKUP($A966-ChapterTable!$Q$11,ChapterTable!$1:$1048576,MATCH("최종"&amp;SUBSTITUTE(SUBSTITUTE(F$1,"standard",""),"|Float",""),ChapterTable!$1:$1,0),0)*ChapterTable!$Q$14
    ),
  OFFSET(F966,-$B966+IF($L966,1,0),0)*
    (VLOOKUP(SUBSTITUTE(SUBSTITUTE(F$1,"standard",""),"|Float","")&amp;"인게임누적곱배수",ChapterTable!$S:$T,2,0)^D966
    +VLOOKUP(SUBSTITUTE(SUBSTITUTE(F$1,"standard",""),"|Float","")&amp;"인게임누적합배수",ChapterTable!$S:$T,2,0)*D966)
  )
  )
  )
)</f>
        <v>332525.67300796509</v>
      </c>
      <c r="G966" t="s">
        <v>110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9.8000000000000007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IF(OR($L967=TRUE,$A967=0,MOD($A967,ChapterTable!$S$20)&lt;&gt;0),
MAX(0,INT(($B967+ChapterTable!$Q$26+VLOOKUP(SUBSTITUTE(C$1,"성장단계","")&amp;"단계오프셋",ChapterTable!$S:$T,2,0))/ChapterTable!$Q$23)),
MAX(0,INT(($B967+ChapterTable!$S$26+VLOOKUP(SUBSTITUTE(C$1,"성장단계","")&amp;"보스단계오프셋",ChapterTable!$S:$T,2,0))/ChapterTable!$S$23)))</f>
        <v>0</v>
      </c>
      <c r="D967">
        <f>IF(OR($L967=TRUE,$A967=0,MOD($A967,ChapterTable!$S$20)&lt;&gt;0),
MAX(0,INT(($B967+ChapterTable!$Q$26+VLOOKUP(SUBSTITUTE(D$1,"성장단계","")&amp;"단계오프셋",ChapterTable!$S:$T,2,0))/ChapterTable!$Q$23)),
MAX(0,INT(($B967+ChapterTable!$S$26+VLOOKUP(SUBSTITUTE(D$1,"성장단계","")&amp;"보스단계오프셋",ChapterTable!$S:$T,2,0))/ChapterTable!$S$23)))</f>
        <v>0</v>
      </c>
      <c r="E967" s="1">
        <f ca="1">IF(AND($A967=0,$B967=1),
    VLOOKUP(1,ChapterTable!$1:$1048576,MATCH("최종"&amp;SUBSTITUTE(SUBSTITUTE(E$1,"standard",""),"|Float",""),ChapterTable!$1:$1,0),0)*ChapterTable!$Q$17,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VLOOKUP($A967-ChapterTable!$Q$11,ChapterTable!$1:$1048576,MATCH("최종"&amp;SUBSTITUTE(SUBSTITUTE(E$1,"standard",""),"|Float",""),ChapterTable!$1:$1,0),0)*ChapterTable!$Q$14
    ),
  OFFSET(E967,-$B967+IF($L967,1,0),0)*
    (VLOOKUP(SUBSTITUTE(SUBSTITUTE(E$1,"standard",""),"|Float","")&amp;"인게임누적곱배수",ChapterTable!$S:$T,2,0)^C967
    +VLOOKUP(SUBSTITUTE(SUBSTITUTE(E$1,"standard",""),"|Float","")&amp;"인게임누적합배수",ChapterTable!$S:$T,2,0)*C967)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VLOOKUP(1,ChapterTable!$1:$1048576,MATCH("최종"&amp;SUBSTITUTE(SUBSTITUTE(F$1,"standard",""),"|Float",""),ChapterTable!$1:$1,0),0)*ChapterTable!$Q$17,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VLOOKUP($A967-ChapterTable!$Q$11,ChapterTable!$1:$1048576,MATCH("최종"&amp;SUBSTITUTE(SUBSTITUTE(F$1,"standard",""),"|Float",""),ChapterTable!$1:$1,0),0)*ChapterTable!$Q$14
    ),
  OFFSET(F967,-$B967+IF($L967,1,0),0)*
    (VLOOKUP(SUBSTITUTE(SUBSTITUTE(F$1,"standard",""),"|Float","")&amp;"인게임누적곱배수",ChapterTable!$S:$T,2,0)^D967
    +VLOOKUP(SUBSTITUTE(SUBSTITUTE(F$1,"standard",""),"|Float","")&amp;"인게임누적합배수",ChapterTable!$S:$T,2,0)*D967)
  )
  )
  )
)</f>
        <v>332525.67300796509</v>
      </c>
      <c r="G967" t="s">
        <v>110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9.8000000000000007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IF(OR($L968=TRUE,$A968=0,MOD($A968,ChapterTable!$S$20)&lt;&gt;0),
MAX(0,INT(($B968+ChapterTable!$Q$26+VLOOKUP(SUBSTITUTE(C$1,"성장단계","")&amp;"단계오프셋",ChapterTable!$S:$T,2,0))/ChapterTable!$Q$23)),
MAX(0,INT(($B968+ChapterTable!$S$26+VLOOKUP(SUBSTITUTE(C$1,"성장단계","")&amp;"보스단계오프셋",ChapterTable!$S:$T,2,0))/ChapterTable!$S$23)))</f>
        <v>1</v>
      </c>
      <c r="D968">
        <f>IF(OR($L968=TRUE,$A968=0,MOD($A968,ChapterTable!$S$20)&lt;&gt;0),
MAX(0,INT(($B968+ChapterTable!$Q$26+VLOOKUP(SUBSTITUTE(D$1,"성장단계","")&amp;"단계오프셋",ChapterTable!$S:$T,2,0))/ChapterTable!$Q$23)),
MAX(0,INT(($B968+ChapterTable!$S$26+VLOOKUP(SUBSTITUTE(D$1,"성장단계","")&amp;"보스단계오프셋",ChapterTable!$S:$T,2,0))/ChapterTable!$S$23)))</f>
        <v>0</v>
      </c>
      <c r="E968" s="1">
        <f ca="1">IF(AND($A968=0,$B968=1),
    VLOOKUP(1,ChapterTable!$1:$1048576,MATCH("최종"&amp;SUBSTITUTE(SUBSTITUTE(E$1,"standard",""),"|Float",""),ChapterTable!$1:$1,0),0)*ChapterTable!$Q$17,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VLOOKUP($A968-ChapterTable!$Q$11,ChapterTable!$1:$1048576,MATCH("최종"&amp;SUBSTITUTE(SUBSTITUTE(E$1,"standard",""),"|Float",""),ChapterTable!$1:$1,0),0)*ChapterTable!$Q$14
    ),
  OFFSET(E968,-$B968+IF($L968,1,0),0)*
    (VLOOKUP(SUBSTITUTE(SUBSTITUTE(E$1,"standard",""),"|Float","")&amp;"인게임누적곱배수",ChapterTable!$S:$T,2,0)^C968
    +VLOOKUP(SUBSTITUTE(SUBSTITUTE(E$1,"standard",""),"|Float","")&amp;"인게임누적합배수",ChapterTable!$S:$T,2,0)*C968)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VLOOKUP(1,ChapterTable!$1:$1048576,MATCH("최종"&amp;SUBSTITUTE(SUBSTITUTE(F$1,"standard",""),"|Float",""),ChapterTable!$1:$1,0),0)*ChapterTable!$Q$17,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VLOOKUP($A968-ChapterTable!$Q$11,ChapterTable!$1:$1048576,MATCH("최종"&amp;SUBSTITUTE(SUBSTITUTE(F$1,"standard",""),"|Float",""),ChapterTable!$1:$1,0),0)*ChapterTable!$Q$14
    ),
  OFFSET(F968,-$B968+IF($L968,1,0),0)*
    (VLOOKUP(SUBSTITUTE(SUBSTITUTE(F$1,"standard",""),"|Float","")&amp;"인게임누적곱배수",ChapterTable!$S:$T,2,0)^D968
    +VLOOKUP(SUBSTITUTE(SUBSTITUTE(F$1,"standard",""),"|Float","")&amp;"인게임누적합배수",ChapterTable!$S:$T,2,0)*D968)
  )
  )
  )
)</f>
        <v>332525.67300796509</v>
      </c>
      <c r="G968" t="s">
        <v>110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9.8000000000000007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IF(OR($L969=TRUE,$A969=0,MOD($A969,ChapterTable!$S$20)&lt;&gt;0),
MAX(0,INT(($B969+ChapterTable!$Q$26+VLOOKUP(SUBSTITUTE(C$1,"성장단계","")&amp;"단계오프셋",ChapterTable!$S:$T,2,0))/ChapterTable!$Q$23)),
MAX(0,INT(($B969+ChapterTable!$S$26+VLOOKUP(SUBSTITUTE(C$1,"성장단계","")&amp;"보스단계오프셋",ChapterTable!$S:$T,2,0))/ChapterTable!$S$23)))</f>
        <v>2</v>
      </c>
      <c r="D969">
        <f>IF(OR($L969=TRUE,$A969=0,MOD($A969,ChapterTable!$S$20)&lt;&gt;0),
MAX(0,INT(($B969+ChapterTable!$Q$26+VLOOKUP(SUBSTITUTE(D$1,"성장단계","")&amp;"단계오프셋",ChapterTable!$S:$T,2,0))/ChapterTable!$Q$23)),
MAX(0,INT(($B969+ChapterTable!$S$26+VLOOKUP(SUBSTITUTE(D$1,"성장단계","")&amp;"보스단계오프셋",ChapterTable!$S:$T,2,0))/ChapterTable!$S$23)))</f>
        <v>1</v>
      </c>
      <c r="E969" s="1">
        <f ca="1">IF(AND($A969=0,$B969=1),
    VLOOKUP(1,ChapterTable!$1:$1048576,MATCH("최종"&amp;SUBSTITUTE(SUBSTITUTE(E$1,"standard",""),"|Float",""),ChapterTable!$1:$1,0),0)*ChapterTable!$Q$17,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VLOOKUP($A969-ChapterTable!$Q$11,ChapterTable!$1:$1048576,MATCH("최종"&amp;SUBSTITUTE(SUBSTITUTE(E$1,"standard",""),"|Float",""),ChapterTable!$1:$1,0),0)*ChapterTable!$Q$14
    ),
  OFFSET(E969,-$B969+IF($L969,1,0),0)*
    (VLOOKUP(SUBSTITUTE(SUBSTITUTE(E$1,"standard",""),"|Float","")&amp;"인게임누적곱배수",ChapterTable!$S:$T,2,0)^C969
    +VLOOKUP(SUBSTITUTE(SUBSTITUTE(E$1,"standard",""),"|Float","")&amp;"인게임누적합배수",ChapterTable!$S:$T,2,0)*C969)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VLOOKUP(1,ChapterTable!$1:$1048576,MATCH("최종"&amp;SUBSTITUTE(SUBSTITUTE(F$1,"standard",""),"|Float",""),ChapterTable!$1:$1,0),0)*ChapterTable!$Q$17,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VLOOKUP($A969-ChapterTable!$Q$11,ChapterTable!$1:$1048576,MATCH("최종"&amp;SUBSTITUTE(SUBSTITUTE(F$1,"standard",""),"|Float",""),ChapterTable!$1:$1,0),0)*ChapterTable!$Q$14
    ),
  OFFSET(F969,-$B969+IF($L969,1,0),0)*
    (VLOOKUP(SUBSTITUTE(SUBSTITUTE(F$1,"standard",""),"|Float","")&amp;"인게임누적곱배수",ChapterTable!$S:$T,2,0)^D969
    +VLOOKUP(SUBSTITUTE(SUBSTITUTE(F$1,"standard",""),"|Float","")&amp;"인게임누적합배수",ChapterTable!$S:$T,2,0)*D969)
  )
  )
  )
)</f>
        <v>399030.80760955811</v>
      </c>
      <c r="G969" t="s">
        <v>110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9.8000000000000007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IF(OR($L970=TRUE,$A970=0,MOD($A970,ChapterTable!$S$20)&lt;&gt;0),
MAX(0,INT(($B970+ChapterTable!$Q$26+VLOOKUP(SUBSTITUTE(C$1,"성장단계","")&amp;"단계오프셋",ChapterTable!$S:$T,2,0))/ChapterTable!$Q$23)),
MAX(0,INT(($B970+ChapterTable!$S$26+VLOOKUP(SUBSTITUTE(C$1,"성장단계","")&amp;"보스단계오프셋",ChapterTable!$S:$T,2,0))/ChapterTable!$S$23)))</f>
        <v>3</v>
      </c>
      <c r="D970">
        <f>IF(OR($L970=TRUE,$A970=0,MOD($A970,ChapterTable!$S$20)&lt;&gt;0),
MAX(0,INT(($B970+ChapterTable!$Q$26+VLOOKUP(SUBSTITUTE(D$1,"성장단계","")&amp;"단계오프셋",ChapterTable!$S:$T,2,0))/ChapterTable!$Q$23)),
MAX(0,INT(($B970+ChapterTable!$S$26+VLOOKUP(SUBSTITUTE(D$1,"성장단계","")&amp;"보스단계오프셋",ChapterTable!$S:$T,2,0))/ChapterTable!$S$23)))</f>
        <v>2</v>
      </c>
      <c r="E970" s="1">
        <f ca="1">IF(AND($A970=0,$B970=1),
    VLOOKUP(1,ChapterTable!$1:$1048576,MATCH("최종"&amp;SUBSTITUTE(SUBSTITUTE(E$1,"standard",""),"|Float",""),ChapterTable!$1:$1,0),0)*ChapterTable!$Q$17,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VLOOKUP($A970-ChapterTable!$Q$11,ChapterTable!$1:$1048576,MATCH("최종"&amp;SUBSTITUTE(SUBSTITUTE(E$1,"standard",""),"|Float",""),ChapterTable!$1:$1,0),0)*ChapterTable!$Q$14
    ),
  OFFSET(E970,-$B970+IF($L970,1,0),0)*
    (VLOOKUP(SUBSTITUTE(SUBSTITUTE(E$1,"standard",""),"|Float","")&amp;"인게임누적곱배수",ChapterTable!$S:$T,2,0)^C970
    +VLOOKUP(SUBSTITUTE(SUBSTITUTE(E$1,"standard",""),"|Float","")&amp;"인게임누적합배수",ChapterTable!$S:$T,2,0)*C970)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VLOOKUP(1,ChapterTable!$1:$1048576,MATCH("최종"&amp;SUBSTITUTE(SUBSTITUTE(F$1,"standard",""),"|Float",""),ChapterTable!$1:$1,0),0)*ChapterTable!$Q$17,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VLOOKUP($A970-ChapterTable!$Q$11,ChapterTable!$1:$1048576,MATCH("최종"&amp;SUBSTITUTE(SUBSTITUTE(F$1,"standard",""),"|Float",""),ChapterTable!$1:$1,0),0)*ChapterTable!$Q$14
    ),
  OFFSET(F970,-$B970+IF($L970,1,0),0)*
    (VLOOKUP(SUBSTITUTE(SUBSTITUTE(F$1,"standard",""),"|Float","")&amp;"인게임누적곱배수",ChapterTable!$S:$T,2,0)^D970
    +VLOOKUP(SUBSTITUTE(SUBSTITUTE(F$1,"standard",""),"|Float","")&amp;"인게임누적합배수",ChapterTable!$S:$T,2,0)*D970)
  )
  )
  )
)</f>
        <v>465535.94221115106</v>
      </c>
      <c r="G970" t="s">
        <v>110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9.8000000000000007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IF(OR($L971=TRUE,$A971=0,MOD($A971,ChapterTable!$S$20)&lt;&gt;0),
MAX(0,INT(($B971+ChapterTable!$Q$26+VLOOKUP(SUBSTITUTE(C$1,"성장단계","")&amp;"단계오프셋",ChapterTable!$S:$T,2,0))/ChapterTable!$Q$23)),
MAX(0,INT(($B971+ChapterTable!$S$26+VLOOKUP(SUBSTITUTE(C$1,"성장단계","")&amp;"보스단계오프셋",ChapterTable!$S:$T,2,0))/ChapterTable!$S$23)))</f>
        <v>4</v>
      </c>
      <c r="D971">
        <f>IF(OR($L971=TRUE,$A971=0,MOD($A971,ChapterTable!$S$20)&lt;&gt;0),
MAX(0,INT(($B971+ChapterTable!$Q$26+VLOOKUP(SUBSTITUTE(D$1,"성장단계","")&amp;"단계오프셋",ChapterTable!$S:$T,2,0))/ChapterTable!$Q$23)),
MAX(0,INT(($B971+ChapterTable!$S$26+VLOOKUP(SUBSTITUTE(D$1,"성장단계","")&amp;"보스단계오프셋",ChapterTable!$S:$T,2,0))/ChapterTable!$S$23)))</f>
        <v>3</v>
      </c>
      <c r="E971" s="1">
        <f ca="1">IF(AND($A971=0,$B971=1),
    VLOOKUP(1,ChapterTable!$1:$1048576,MATCH("최종"&amp;SUBSTITUTE(SUBSTITUTE(E$1,"standard",""),"|Float",""),ChapterTable!$1:$1,0),0)*ChapterTable!$Q$17,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VLOOKUP($A971-ChapterTable!$Q$11,ChapterTable!$1:$1048576,MATCH("최종"&amp;SUBSTITUTE(SUBSTITUTE(E$1,"standard",""),"|Float",""),ChapterTable!$1:$1,0),0)*ChapterTable!$Q$14
    ),
  OFFSET(E971,-$B971+IF($L971,1,0),0)*
    (VLOOKUP(SUBSTITUTE(SUBSTITUTE(E$1,"standard",""),"|Float","")&amp;"인게임누적곱배수",ChapterTable!$S:$T,2,0)^C971
    +VLOOKUP(SUBSTITUTE(SUBSTITUTE(E$1,"standard",""),"|Float","")&amp;"인게임누적합배수",ChapterTable!$S:$T,2,0)*C971)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VLOOKUP(1,ChapterTable!$1:$1048576,MATCH("최종"&amp;SUBSTITUTE(SUBSTITUTE(F$1,"standard",""),"|Float",""),ChapterTable!$1:$1,0),0)*ChapterTable!$Q$17,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VLOOKUP($A971-ChapterTable!$Q$11,ChapterTable!$1:$1048576,MATCH("최종"&amp;SUBSTITUTE(SUBSTITUTE(F$1,"standard",""),"|Float",""),ChapterTable!$1:$1,0),0)*ChapterTable!$Q$14
    ),
  OFFSET(F971,-$B971+IF($L971,1,0),0)*
    (VLOOKUP(SUBSTITUTE(SUBSTITUTE(F$1,"standard",""),"|Float","")&amp;"인게임누적곱배수",ChapterTable!$S:$T,2,0)^D971
    +VLOOKUP(SUBSTITUTE(SUBSTITUTE(F$1,"standard",""),"|Float","")&amp;"인게임누적합배수",ChapterTable!$S:$T,2,0)*D971)
  )
  )
  )
)</f>
        <v>532041.07681274414</v>
      </c>
      <c r="G971" t="s">
        <v>110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9.8000000000000007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IF(OR($L972=TRUE,$A972=0,MOD($A972,ChapterTable!$S$20)&lt;&gt;0),
MAX(0,INT(($B972+ChapterTable!$Q$26+VLOOKUP(SUBSTITUTE(C$1,"성장단계","")&amp;"단계오프셋",ChapterTable!$S:$T,2,0))/ChapterTable!$Q$23)),
MAX(0,INT(($B972+ChapterTable!$S$26+VLOOKUP(SUBSTITUTE(C$1,"성장단계","")&amp;"보스단계오프셋",ChapterTable!$S:$T,2,0))/ChapterTable!$S$23)))</f>
        <v>5</v>
      </c>
      <c r="D972">
        <f>IF(OR($L972=TRUE,$A972=0,MOD($A972,ChapterTable!$S$20)&lt;&gt;0),
MAX(0,INT(($B972+ChapterTable!$Q$26+VLOOKUP(SUBSTITUTE(D$1,"성장단계","")&amp;"단계오프셋",ChapterTable!$S:$T,2,0))/ChapterTable!$Q$23)),
MAX(0,INT(($B972+ChapterTable!$S$26+VLOOKUP(SUBSTITUTE(D$1,"성장단계","")&amp;"보스단계오프셋",ChapterTable!$S:$T,2,0))/ChapterTable!$S$23)))</f>
        <v>4</v>
      </c>
      <c r="E972" s="1">
        <f ca="1">IF(AND($A972=0,$B972=1),
    VLOOKUP(1,ChapterTable!$1:$1048576,MATCH("최종"&amp;SUBSTITUTE(SUBSTITUTE(E$1,"standard",""),"|Float",""),ChapterTable!$1:$1,0),0)*ChapterTable!$Q$17,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VLOOKUP($A972-ChapterTable!$Q$11,ChapterTable!$1:$1048576,MATCH("최종"&amp;SUBSTITUTE(SUBSTITUTE(E$1,"standard",""),"|Float",""),ChapterTable!$1:$1,0),0)*ChapterTable!$Q$14
    ),
  OFFSET(E972,-$B972+IF($L972,1,0),0)*
    (VLOOKUP(SUBSTITUTE(SUBSTITUTE(E$1,"standard",""),"|Float","")&amp;"인게임누적곱배수",ChapterTable!$S:$T,2,0)^C972
    +VLOOKUP(SUBSTITUTE(SUBSTITUTE(E$1,"standard",""),"|Float","")&amp;"인게임누적합배수",ChapterTable!$S:$T,2,0)*C972)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VLOOKUP(1,ChapterTable!$1:$1048576,MATCH("최종"&amp;SUBSTITUTE(SUBSTITUTE(F$1,"standard",""),"|Float",""),ChapterTable!$1:$1,0),0)*ChapterTable!$Q$17,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VLOOKUP($A972-ChapterTable!$Q$11,ChapterTable!$1:$1048576,MATCH("최종"&amp;SUBSTITUTE(SUBSTITUTE(F$1,"standard",""),"|Float",""),ChapterTable!$1:$1,0),0)*ChapterTable!$Q$14
    ),
  OFFSET(F972,-$B972+IF($L972,1,0),0)*
    (VLOOKUP(SUBSTITUTE(SUBSTITUTE(F$1,"standard",""),"|Float","")&amp;"인게임누적곱배수",ChapterTable!$S:$T,2,0)^D972
    +VLOOKUP(SUBSTITUTE(SUBSTITUTE(F$1,"standard",""),"|Float","")&amp;"인게임누적합배수",ChapterTable!$S:$T,2,0)*D972)
  )
  )
  )
)</f>
        <v>598546.21141433716</v>
      </c>
      <c r="G972" t="s">
        <v>110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9.8000000000000007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IF(OR($L973=TRUE,$A973=0,MOD($A973,ChapterTable!$S$20)&lt;&gt;0),
MAX(0,INT(($B973+ChapterTable!$Q$26+VLOOKUP(SUBSTITUTE(C$1,"성장단계","")&amp;"단계오프셋",ChapterTable!$S:$T,2,0))/ChapterTable!$Q$23)),
MAX(0,INT(($B973+ChapterTable!$S$26+VLOOKUP(SUBSTITUTE(C$1,"성장단계","")&amp;"보스단계오프셋",ChapterTable!$S:$T,2,0))/ChapterTable!$S$23)))</f>
        <v>6</v>
      </c>
      <c r="D973">
        <f>IF(OR($L973=TRUE,$A973=0,MOD($A973,ChapterTable!$S$20)&lt;&gt;0),
MAX(0,INT(($B973+ChapterTable!$Q$26+VLOOKUP(SUBSTITUTE(D$1,"성장단계","")&amp;"단계오프셋",ChapterTable!$S:$T,2,0))/ChapterTable!$Q$23)),
MAX(0,INT(($B973+ChapterTable!$S$26+VLOOKUP(SUBSTITUTE(D$1,"성장단계","")&amp;"보스단계오프셋",ChapterTable!$S:$T,2,0))/ChapterTable!$S$23)))</f>
        <v>5</v>
      </c>
      <c r="E973" s="1">
        <f ca="1">IF(AND($A973=0,$B973=1),
    VLOOKUP(1,ChapterTable!$1:$1048576,MATCH("최종"&amp;SUBSTITUTE(SUBSTITUTE(E$1,"standard",""),"|Float",""),ChapterTable!$1:$1,0),0)*ChapterTable!$Q$17,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VLOOKUP($A973-ChapterTable!$Q$11,ChapterTable!$1:$1048576,MATCH("최종"&amp;SUBSTITUTE(SUBSTITUTE(E$1,"standard",""),"|Float",""),ChapterTable!$1:$1,0),0)*ChapterTable!$Q$14
    ),
  OFFSET(E973,-$B973+IF($L973,1,0),0)*
    (VLOOKUP(SUBSTITUTE(SUBSTITUTE(E$1,"standard",""),"|Float","")&amp;"인게임누적곱배수",ChapterTable!$S:$T,2,0)^C973
    +VLOOKUP(SUBSTITUTE(SUBSTITUTE(E$1,"standard",""),"|Float","")&amp;"인게임누적합배수",ChapterTable!$S:$T,2,0)*C973)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VLOOKUP(1,ChapterTable!$1:$1048576,MATCH("최종"&amp;SUBSTITUTE(SUBSTITUTE(F$1,"standard",""),"|Float",""),ChapterTable!$1:$1,0),0)*ChapterTable!$Q$17,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VLOOKUP($A973-ChapterTable!$Q$11,ChapterTable!$1:$1048576,MATCH("최종"&amp;SUBSTITUTE(SUBSTITUTE(F$1,"standard",""),"|Float",""),ChapterTable!$1:$1,0),0)*ChapterTable!$Q$14
    ),
  OFFSET(F973,-$B973+IF($L973,1,0),0)*
    (VLOOKUP(SUBSTITUTE(SUBSTITUTE(F$1,"standard",""),"|Float","")&amp;"인게임누적곱배수",ChapterTable!$S:$T,2,0)^D973
    +VLOOKUP(SUBSTITUTE(SUBSTITUTE(F$1,"standard",""),"|Float","")&amp;"인게임누적합배수",ChapterTable!$S:$T,2,0)*D973)
  )
  )
  )
)</f>
        <v>665051.34601593018</v>
      </c>
      <c r="G973" t="s">
        <v>110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9.8000000000000007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IF(OR($L974=TRUE,$A974=0,MOD($A974,ChapterTable!$S$20)&lt;&gt;0),
MAX(0,INT(($B974+ChapterTable!$Q$26+VLOOKUP(SUBSTITUTE(C$1,"성장단계","")&amp;"단계오프셋",ChapterTable!$S:$T,2,0))/ChapterTable!$Q$23)),
MAX(0,INT(($B974+ChapterTable!$S$26+VLOOKUP(SUBSTITUTE(C$1,"성장단계","")&amp;"보스단계오프셋",ChapterTable!$S:$T,2,0))/ChapterTable!$S$23)))</f>
        <v>7</v>
      </c>
      <c r="D974">
        <f>IF(OR($L974=TRUE,$A974=0,MOD($A974,ChapterTable!$S$20)&lt;&gt;0),
MAX(0,INT(($B974+ChapterTable!$Q$26+VLOOKUP(SUBSTITUTE(D$1,"성장단계","")&amp;"단계오프셋",ChapterTable!$S:$T,2,0))/ChapterTable!$Q$23)),
MAX(0,INT(($B974+ChapterTable!$S$26+VLOOKUP(SUBSTITUTE(D$1,"성장단계","")&amp;"보스단계오프셋",ChapterTable!$S:$T,2,0))/ChapterTable!$S$23)))</f>
        <v>6</v>
      </c>
      <c r="E974" s="1">
        <f ca="1">IF(AND($A974=0,$B974=1),
    VLOOKUP(1,ChapterTable!$1:$1048576,MATCH("최종"&amp;SUBSTITUTE(SUBSTITUTE(E$1,"standard",""),"|Float",""),ChapterTable!$1:$1,0),0)*ChapterTable!$Q$17,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VLOOKUP($A974-ChapterTable!$Q$11,ChapterTable!$1:$1048576,MATCH("최종"&amp;SUBSTITUTE(SUBSTITUTE(E$1,"standard",""),"|Float",""),ChapterTable!$1:$1,0),0)*ChapterTable!$Q$14
    ),
  OFFSET(E974,-$B974+IF($L974,1,0),0)*
    (VLOOKUP(SUBSTITUTE(SUBSTITUTE(E$1,"standard",""),"|Float","")&amp;"인게임누적곱배수",ChapterTable!$S:$T,2,0)^C974
    +VLOOKUP(SUBSTITUTE(SUBSTITUTE(E$1,"standard",""),"|Float","")&amp;"인게임누적합배수",ChapterTable!$S:$T,2,0)*C974)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VLOOKUP(1,ChapterTable!$1:$1048576,MATCH("최종"&amp;SUBSTITUTE(SUBSTITUTE(F$1,"standard",""),"|Float",""),ChapterTable!$1:$1,0),0)*ChapterTable!$Q$17,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VLOOKUP($A974-ChapterTable!$Q$11,ChapterTable!$1:$1048576,MATCH("최종"&amp;SUBSTITUTE(SUBSTITUTE(F$1,"standard",""),"|Float",""),ChapterTable!$1:$1,0),0)*ChapterTable!$Q$14
    ),
  OFFSET(F974,-$B974+IF($L974,1,0),0)*
    (VLOOKUP(SUBSTITUTE(SUBSTITUTE(F$1,"standard",""),"|Float","")&amp;"인게임누적곱배수",ChapterTable!$S:$T,2,0)^D974
    +VLOOKUP(SUBSTITUTE(SUBSTITUTE(F$1,"standard",""),"|Float","")&amp;"인게임누적합배수",ChapterTable!$S:$T,2,0)*D974)
  )
  )
  )
)</f>
        <v>731556.48061752331</v>
      </c>
      <c r="G974" t="s">
        <v>110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9.8000000000000007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IF(OR($L975=TRUE,$A975=0,MOD($A975,ChapterTable!$S$20)&lt;&gt;0),
MAX(0,INT(($B975+ChapterTable!$Q$26+VLOOKUP(SUBSTITUTE(C$1,"성장단계","")&amp;"단계오프셋",ChapterTable!$S:$T,2,0))/ChapterTable!$Q$23)),
MAX(0,INT(($B975+ChapterTable!$S$26+VLOOKUP(SUBSTITUTE(C$1,"성장단계","")&amp;"보스단계오프셋",ChapterTable!$S:$T,2,0))/ChapterTable!$S$23)))</f>
        <v>0</v>
      </c>
      <c r="D975">
        <f>IF(OR($L975=TRUE,$A975=0,MOD($A975,ChapterTable!$S$20)&lt;&gt;0),
MAX(0,INT(($B975+ChapterTable!$Q$26+VLOOKUP(SUBSTITUTE(D$1,"성장단계","")&amp;"단계오프셋",ChapterTable!$S:$T,2,0))/ChapterTable!$Q$23)),
MAX(0,INT(($B975+ChapterTable!$S$26+VLOOKUP(SUBSTITUTE(D$1,"성장단계","")&amp;"보스단계오프셋",ChapterTable!$S:$T,2,0))/ChapterTable!$S$23)))</f>
        <v>0</v>
      </c>
      <c r="E975" s="1">
        <f ca="1">IF(AND($A975=0,$B975=1),
    VLOOKUP(1,ChapterTable!$1:$1048576,MATCH("최종"&amp;SUBSTITUTE(SUBSTITUTE(E$1,"standard",""),"|Float",""),ChapterTable!$1:$1,0),0)*ChapterTable!$Q$17,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VLOOKUP($A975-ChapterTable!$Q$11,ChapterTable!$1:$1048576,MATCH("최종"&amp;SUBSTITUTE(SUBSTITUTE(E$1,"standard",""),"|Float",""),ChapterTable!$1:$1,0),0)*ChapterTable!$Q$14
    ),
  OFFSET(E975,-$B975+IF($L975,1,0),0)*
    (VLOOKUP(SUBSTITUTE(SUBSTITUTE(E$1,"standard",""),"|Float","")&amp;"인게임누적곱배수",ChapterTable!$S:$T,2,0)^C975
    +VLOOKUP(SUBSTITUTE(SUBSTITUTE(E$1,"standard",""),"|Float","")&amp;"인게임누적합배수",ChapterTable!$S:$T,2,0)*C975)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VLOOKUP(1,ChapterTable!$1:$1048576,MATCH("최종"&amp;SUBSTITUTE(SUBSTITUTE(F$1,"standard",""),"|Float",""),ChapterTable!$1:$1,0),0)*ChapterTable!$Q$17,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VLOOKUP($A975-ChapterTable!$Q$11,ChapterTable!$1:$1048576,MATCH("최종"&amp;SUBSTITUTE(SUBSTITUTE(F$1,"standard",""),"|Float",""),ChapterTable!$1:$1,0),0)*ChapterTable!$Q$14
    ),
  OFFSET(F975,-$B975+IF($L975,1,0),0)*
    (VLOOKUP(SUBSTITUTE(SUBSTITUTE(F$1,"standard",""),"|Float","")&amp;"인게임누적곱배수",ChapterTable!$S:$T,2,0)^D975
    +VLOOKUP(SUBSTITUTE(SUBSTITUTE(F$1,"standard",""),"|Float","")&amp;"인게임누적합배수",ChapterTable!$S:$T,2,0)*D975)
  )
  )
  )
)</f>
        <v>498788.50951194763</v>
      </c>
      <c r="G975" t="s">
        <v>110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9.8000000000000007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IF(OR($L976=TRUE,$A976=0,MOD($A976,ChapterTable!$S$20)&lt;&gt;0),
MAX(0,INT(($B976+ChapterTable!$Q$26+VLOOKUP(SUBSTITUTE(C$1,"성장단계","")&amp;"단계오프셋",ChapterTable!$S:$T,2,0))/ChapterTable!$Q$23)),
MAX(0,INT(($B976+ChapterTable!$S$26+VLOOKUP(SUBSTITUTE(C$1,"성장단계","")&amp;"보스단계오프셋",ChapterTable!$S:$T,2,0))/ChapterTable!$S$23)))</f>
        <v>0</v>
      </c>
      <c r="D976">
        <f>IF(OR($L976=TRUE,$A976=0,MOD($A976,ChapterTable!$S$20)&lt;&gt;0),
MAX(0,INT(($B976+ChapterTable!$Q$26+VLOOKUP(SUBSTITUTE(D$1,"성장단계","")&amp;"단계오프셋",ChapterTable!$S:$T,2,0))/ChapterTable!$Q$23)),
MAX(0,INT(($B976+ChapterTable!$S$26+VLOOKUP(SUBSTITUTE(D$1,"성장단계","")&amp;"보스단계오프셋",ChapterTable!$S:$T,2,0))/ChapterTable!$S$23)))</f>
        <v>0</v>
      </c>
      <c r="E976" s="1">
        <f ca="1">IF(AND($A976=0,$B976=1),
    VLOOKUP(1,ChapterTable!$1:$1048576,MATCH("최종"&amp;SUBSTITUTE(SUBSTITUTE(E$1,"standard",""),"|Float",""),ChapterTable!$1:$1,0),0)*ChapterTable!$Q$17,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VLOOKUP($A976-ChapterTable!$Q$11,ChapterTable!$1:$1048576,MATCH("최종"&amp;SUBSTITUTE(SUBSTITUTE(E$1,"standard",""),"|Float",""),ChapterTable!$1:$1,0),0)*ChapterTable!$Q$14
    ),
  OFFSET(E976,-$B976+IF($L976,1,0),0)*
    (VLOOKUP(SUBSTITUTE(SUBSTITUTE(E$1,"standard",""),"|Float","")&amp;"인게임누적곱배수",ChapterTable!$S:$T,2,0)^C976
    +VLOOKUP(SUBSTITUTE(SUBSTITUTE(E$1,"standard",""),"|Float","")&amp;"인게임누적합배수",ChapterTable!$S:$T,2,0)*C976)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VLOOKUP(1,ChapterTable!$1:$1048576,MATCH("최종"&amp;SUBSTITUTE(SUBSTITUTE(F$1,"standard",""),"|Float",""),ChapterTable!$1:$1,0),0)*ChapterTable!$Q$17,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VLOOKUP($A976-ChapterTable!$Q$11,ChapterTable!$1:$1048576,MATCH("최종"&amp;SUBSTITUTE(SUBSTITUTE(F$1,"standard",""),"|Float",""),ChapterTable!$1:$1,0),0)*ChapterTable!$Q$14
    ),
  OFFSET(F976,-$B976+IF($L976,1,0),0)*
    (VLOOKUP(SUBSTITUTE(SUBSTITUTE(F$1,"standard",""),"|Float","")&amp;"인게임누적곱배수",ChapterTable!$S:$T,2,0)^D976
    +VLOOKUP(SUBSTITUTE(SUBSTITUTE(F$1,"standard",""),"|Float","")&amp;"인게임누적합배수",ChapterTable!$S:$T,2,0)*D976)
  )
  )
  )
)</f>
        <v>498788.50951194763</v>
      </c>
      <c r="G976" t="s">
        <v>110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9.8000000000000007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IF(OR($L977=TRUE,$A977=0,MOD($A977,ChapterTable!$S$20)&lt;&gt;0),
MAX(0,INT(($B977+ChapterTable!$Q$26+VLOOKUP(SUBSTITUTE(C$1,"성장단계","")&amp;"단계오프셋",ChapterTable!$S:$T,2,0))/ChapterTable!$Q$23)),
MAX(0,INT(($B977+ChapterTable!$S$26+VLOOKUP(SUBSTITUTE(C$1,"성장단계","")&amp;"보스단계오프셋",ChapterTable!$S:$T,2,0))/ChapterTable!$S$23)))</f>
        <v>0</v>
      </c>
      <c r="D977">
        <f>IF(OR($L977=TRUE,$A977=0,MOD($A977,ChapterTable!$S$20)&lt;&gt;0),
MAX(0,INT(($B977+ChapterTable!$Q$26+VLOOKUP(SUBSTITUTE(D$1,"성장단계","")&amp;"단계오프셋",ChapterTable!$S:$T,2,0))/ChapterTable!$Q$23)),
MAX(0,INT(($B977+ChapterTable!$S$26+VLOOKUP(SUBSTITUTE(D$1,"성장단계","")&amp;"보스단계오프셋",ChapterTable!$S:$T,2,0))/ChapterTable!$S$23)))</f>
        <v>0</v>
      </c>
      <c r="E977" s="1">
        <f ca="1">IF(AND($A977=0,$B977=1),
    VLOOKUP(1,ChapterTable!$1:$1048576,MATCH("최종"&amp;SUBSTITUTE(SUBSTITUTE(E$1,"standard",""),"|Float",""),ChapterTable!$1:$1,0),0)*ChapterTable!$Q$17,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VLOOKUP($A977-ChapterTable!$Q$11,ChapterTable!$1:$1048576,MATCH("최종"&amp;SUBSTITUTE(SUBSTITUTE(E$1,"standard",""),"|Float",""),ChapterTable!$1:$1,0),0)*ChapterTable!$Q$14
    ),
  OFFSET(E977,-$B977+IF($L977,1,0),0)*
    (VLOOKUP(SUBSTITUTE(SUBSTITUTE(E$1,"standard",""),"|Float","")&amp;"인게임누적곱배수",ChapterTable!$S:$T,2,0)^C977
    +VLOOKUP(SUBSTITUTE(SUBSTITUTE(E$1,"standard",""),"|Float","")&amp;"인게임누적합배수",ChapterTable!$S:$T,2,0)*C977)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VLOOKUP(1,ChapterTable!$1:$1048576,MATCH("최종"&amp;SUBSTITUTE(SUBSTITUTE(F$1,"standard",""),"|Float",""),ChapterTable!$1:$1,0),0)*ChapterTable!$Q$17,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VLOOKUP($A977-ChapterTable!$Q$11,ChapterTable!$1:$1048576,MATCH("최종"&amp;SUBSTITUTE(SUBSTITUTE(F$1,"standard",""),"|Float",""),ChapterTable!$1:$1,0),0)*ChapterTable!$Q$14
    ),
  OFFSET(F977,-$B977+IF($L977,1,0),0)*
    (VLOOKUP(SUBSTITUTE(SUBSTITUTE(F$1,"standard",""),"|Float","")&amp;"인게임누적곱배수",ChapterTable!$S:$T,2,0)^D977
    +VLOOKUP(SUBSTITUTE(SUBSTITUTE(F$1,"standard",""),"|Float","")&amp;"인게임누적합배수",ChapterTable!$S:$T,2,0)*D977)
  )
  )
  )
)</f>
        <v>498788.50951194763</v>
      </c>
      <c r="G977" t="s">
        <v>110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9.8000000000000007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IF(OR($L978=TRUE,$A978=0,MOD($A978,ChapterTable!$S$20)&lt;&gt;0),
MAX(0,INT(($B978+ChapterTable!$Q$26+VLOOKUP(SUBSTITUTE(C$1,"성장단계","")&amp;"단계오프셋",ChapterTable!$S:$T,2,0))/ChapterTable!$Q$23)),
MAX(0,INT(($B978+ChapterTable!$S$26+VLOOKUP(SUBSTITUTE(C$1,"성장단계","")&amp;"보스단계오프셋",ChapterTable!$S:$T,2,0))/ChapterTable!$S$23)))</f>
        <v>0</v>
      </c>
      <c r="D978">
        <f>IF(OR($L978=TRUE,$A978=0,MOD($A978,ChapterTable!$S$20)&lt;&gt;0),
MAX(0,INT(($B978+ChapterTable!$Q$26+VLOOKUP(SUBSTITUTE(D$1,"성장단계","")&amp;"단계오프셋",ChapterTable!$S:$T,2,0))/ChapterTable!$Q$23)),
MAX(0,INT(($B978+ChapterTable!$S$26+VLOOKUP(SUBSTITUTE(D$1,"성장단계","")&amp;"보스단계오프셋",ChapterTable!$S:$T,2,0))/ChapterTable!$S$23)))</f>
        <v>0</v>
      </c>
      <c r="E978" s="1">
        <f ca="1">IF(AND($A978=0,$B978=1),
    VLOOKUP(1,ChapterTable!$1:$1048576,MATCH("최종"&amp;SUBSTITUTE(SUBSTITUTE(E$1,"standard",""),"|Float",""),ChapterTable!$1:$1,0),0)*ChapterTable!$Q$17,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VLOOKUP($A978-ChapterTable!$Q$11,ChapterTable!$1:$1048576,MATCH("최종"&amp;SUBSTITUTE(SUBSTITUTE(E$1,"standard",""),"|Float",""),ChapterTable!$1:$1,0),0)*ChapterTable!$Q$14
    ),
  OFFSET(E978,-$B978+IF($L978,1,0),0)*
    (VLOOKUP(SUBSTITUTE(SUBSTITUTE(E$1,"standard",""),"|Float","")&amp;"인게임누적곱배수",ChapterTable!$S:$T,2,0)^C978
    +VLOOKUP(SUBSTITUTE(SUBSTITUTE(E$1,"standard",""),"|Float","")&amp;"인게임누적합배수",ChapterTable!$S:$T,2,0)*C978)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VLOOKUP(1,ChapterTable!$1:$1048576,MATCH("최종"&amp;SUBSTITUTE(SUBSTITUTE(F$1,"standard",""),"|Float",""),ChapterTable!$1:$1,0),0)*ChapterTable!$Q$17,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VLOOKUP($A978-ChapterTable!$Q$11,ChapterTable!$1:$1048576,MATCH("최종"&amp;SUBSTITUTE(SUBSTITUTE(F$1,"standard",""),"|Float",""),ChapterTable!$1:$1,0),0)*ChapterTable!$Q$14
    ),
  OFFSET(F978,-$B978+IF($L978,1,0),0)*
    (VLOOKUP(SUBSTITUTE(SUBSTITUTE(F$1,"standard",""),"|Float","")&amp;"인게임누적곱배수",ChapterTable!$S:$T,2,0)^D978
    +VLOOKUP(SUBSTITUTE(SUBSTITUTE(F$1,"standard",""),"|Float","")&amp;"인게임누적합배수",ChapterTable!$S:$T,2,0)*D978)
  )
  )
  )
)</f>
        <v>498788.50951194763</v>
      </c>
      <c r="G978" t="s">
        <v>110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9.8000000000000007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IF(OR($L979=TRUE,$A979=0,MOD($A979,ChapterTable!$S$20)&lt;&gt;0),
MAX(0,INT(($B979+ChapterTable!$Q$26+VLOOKUP(SUBSTITUTE(C$1,"성장단계","")&amp;"단계오프셋",ChapterTable!$S:$T,2,0))/ChapterTable!$Q$23)),
MAX(0,INT(($B979+ChapterTable!$S$26+VLOOKUP(SUBSTITUTE(C$1,"성장단계","")&amp;"보스단계오프셋",ChapterTable!$S:$T,2,0))/ChapterTable!$S$23)))</f>
        <v>0</v>
      </c>
      <c r="D979">
        <f>IF(OR($L979=TRUE,$A979=0,MOD($A979,ChapterTable!$S$20)&lt;&gt;0),
MAX(0,INT(($B979+ChapterTable!$Q$26+VLOOKUP(SUBSTITUTE(D$1,"성장단계","")&amp;"단계오프셋",ChapterTable!$S:$T,2,0))/ChapterTable!$Q$23)),
MAX(0,INT(($B979+ChapterTable!$S$26+VLOOKUP(SUBSTITUTE(D$1,"성장단계","")&amp;"보스단계오프셋",ChapterTable!$S:$T,2,0))/ChapterTable!$S$23)))</f>
        <v>0</v>
      </c>
      <c r="E979" s="1">
        <f ca="1">IF(AND($A979=0,$B979=1),
    VLOOKUP(1,ChapterTable!$1:$1048576,MATCH("최종"&amp;SUBSTITUTE(SUBSTITUTE(E$1,"standard",""),"|Float",""),ChapterTable!$1:$1,0),0)*ChapterTable!$Q$17,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VLOOKUP($A979-ChapterTable!$Q$11,ChapterTable!$1:$1048576,MATCH("최종"&amp;SUBSTITUTE(SUBSTITUTE(E$1,"standard",""),"|Float",""),ChapterTable!$1:$1,0),0)*ChapterTable!$Q$14
    ),
  OFFSET(E979,-$B979+IF($L979,1,0),0)*
    (VLOOKUP(SUBSTITUTE(SUBSTITUTE(E$1,"standard",""),"|Float","")&amp;"인게임누적곱배수",ChapterTable!$S:$T,2,0)^C979
    +VLOOKUP(SUBSTITUTE(SUBSTITUTE(E$1,"standard",""),"|Float","")&amp;"인게임누적합배수",ChapterTable!$S:$T,2,0)*C979)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VLOOKUP(1,ChapterTable!$1:$1048576,MATCH("최종"&amp;SUBSTITUTE(SUBSTITUTE(F$1,"standard",""),"|Float",""),ChapterTable!$1:$1,0),0)*ChapterTable!$Q$17,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VLOOKUP($A979-ChapterTable!$Q$11,ChapterTable!$1:$1048576,MATCH("최종"&amp;SUBSTITUTE(SUBSTITUTE(F$1,"standard",""),"|Float",""),ChapterTable!$1:$1,0),0)*ChapterTable!$Q$14
    ),
  OFFSET(F979,-$B979+IF($L979,1,0),0)*
    (VLOOKUP(SUBSTITUTE(SUBSTITUTE(F$1,"standard",""),"|Float","")&amp;"인게임누적곱배수",ChapterTable!$S:$T,2,0)^D979
    +VLOOKUP(SUBSTITUTE(SUBSTITUTE(F$1,"standard",""),"|Float","")&amp;"인게임누적합배수",ChapterTable!$S:$T,2,0)*D979)
  )
  )
  )
)</f>
        <v>498788.50951194763</v>
      </c>
      <c r="G979" t="s">
        <v>110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9.8000000000000007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IF(OR($L980=TRUE,$A980=0,MOD($A980,ChapterTable!$S$20)&lt;&gt;0),
MAX(0,INT(($B980+ChapterTable!$Q$26+VLOOKUP(SUBSTITUTE(C$1,"성장단계","")&amp;"단계오프셋",ChapterTable!$S:$T,2,0))/ChapterTable!$Q$23)),
MAX(0,INT(($B980+ChapterTable!$S$26+VLOOKUP(SUBSTITUTE(C$1,"성장단계","")&amp;"보스단계오프셋",ChapterTable!$S:$T,2,0))/ChapterTable!$S$23)))</f>
        <v>0</v>
      </c>
      <c r="D980">
        <f>IF(OR($L980=TRUE,$A980=0,MOD($A980,ChapterTable!$S$20)&lt;&gt;0),
MAX(0,INT(($B980+ChapterTable!$Q$26+VLOOKUP(SUBSTITUTE(D$1,"성장단계","")&amp;"단계오프셋",ChapterTable!$S:$T,2,0))/ChapterTable!$Q$23)),
MAX(0,INT(($B980+ChapterTable!$S$26+VLOOKUP(SUBSTITUTE(D$1,"성장단계","")&amp;"보스단계오프셋",ChapterTable!$S:$T,2,0))/ChapterTable!$S$23)))</f>
        <v>0</v>
      </c>
      <c r="E980" s="1">
        <f ca="1">IF(AND($A980=0,$B980=1),
    VLOOKUP(1,ChapterTable!$1:$1048576,MATCH("최종"&amp;SUBSTITUTE(SUBSTITUTE(E$1,"standard",""),"|Float",""),ChapterTable!$1:$1,0),0)*ChapterTable!$Q$17,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VLOOKUP($A980-ChapterTable!$Q$11,ChapterTable!$1:$1048576,MATCH("최종"&amp;SUBSTITUTE(SUBSTITUTE(E$1,"standard",""),"|Float",""),ChapterTable!$1:$1,0),0)*ChapterTable!$Q$14
    ),
  OFFSET(E980,-$B980+IF($L980,1,0),0)*
    (VLOOKUP(SUBSTITUTE(SUBSTITUTE(E$1,"standard",""),"|Float","")&amp;"인게임누적곱배수",ChapterTable!$S:$T,2,0)^C980
    +VLOOKUP(SUBSTITUTE(SUBSTITUTE(E$1,"standard",""),"|Float","")&amp;"인게임누적합배수",ChapterTable!$S:$T,2,0)*C980)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VLOOKUP(1,ChapterTable!$1:$1048576,MATCH("최종"&amp;SUBSTITUTE(SUBSTITUTE(F$1,"standard",""),"|Float",""),ChapterTable!$1:$1,0),0)*ChapterTable!$Q$17,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VLOOKUP($A980-ChapterTable!$Q$11,ChapterTable!$1:$1048576,MATCH("최종"&amp;SUBSTITUTE(SUBSTITUTE(F$1,"standard",""),"|Float",""),ChapterTable!$1:$1,0),0)*ChapterTable!$Q$14
    ),
  OFFSET(F980,-$B980+IF($L980,1,0),0)*
    (VLOOKUP(SUBSTITUTE(SUBSTITUTE(F$1,"standard",""),"|Float","")&amp;"인게임누적곱배수",ChapterTable!$S:$T,2,0)^D980
    +VLOOKUP(SUBSTITUTE(SUBSTITUTE(F$1,"standard",""),"|Float","")&amp;"인게임누적합배수",ChapterTable!$S:$T,2,0)*D980)
  )
  )
  )
)</f>
        <v>498788.50951194763</v>
      </c>
      <c r="G980" t="s">
        <v>110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9.8000000000000007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IF(OR($L981=TRUE,$A981=0,MOD($A981,ChapterTable!$S$20)&lt;&gt;0),
MAX(0,INT(($B981+ChapterTable!$Q$26+VLOOKUP(SUBSTITUTE(C$1,"성장단계","")&amp;"단계오프셋",ChapterTable!$S:$T,2,0))/ChapterTable!$Q$23)),
MAX(0,INT(($B981+ChapterTable!$S$26+VLOOKUP(SUBSTITUTE(C$1,"성장단계","")&amp;"보스단계오프셋",ChapterTable!$S:$T,2,0))/ChapterTable!$S$23)))</f>
        <v>1</v>
      </c>
      <c r="D981">
        <f>IF(OR($L981=TRUE,$A981=0,MOD($A981,ChapterTable!$S$20)&lt;&gt;0),
MAX(0,INT(($B981+ChapterTable!$Q$26+VLOOKUP(SUBSTITUTE(D$1,"성장단계","")&amp;"단계오프셋",ChapterTable!$S:$T,2,0))/ChapterTable!$Q$23)),
MAX(0,INT(($B981+ChapterTable!$S$26+VLOOKUP(SUBSTITUTE(D$1,"성장단계","")&amp;"보스단계오프셋",ChapterTable!$S:$T,2,0))/ChapterTable!$S$23)))</f>
        <v>0</v>
      </c>
      <c r="E981" s="1">
        <f ca="1">IF(AND($A981=0,$B981=1),
    VLOOKUP(1,ChapterTable!$1:$1048576,MATCH("최종"&amp;SUBSTITUTE(SUBSTITUTE(E$1,"standard",""),"|Float",""),ChapterTable!$1:$1,0),0)*ChapterTable!$Q$17,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VLOOKUP($A981-ChapterTable!$Q$11,ChapterTable!$1:$1048576,MATCH("최종"&amp;SUBSTITUTE(SUBSTITUTE(E$1,"standard",""),"|Float",""),ChapterTable!$1:$1,0),0)*ChapterTable!$Q$14
    ),
  OFFSET(E981,-$B981+IF($L981,1,0),0)*
    (VLOOKUP(SUBSTITUTE(SUBSTITUTE(E$1,"standard",""),"|Float","")&amp;"인게임누적곱배수",ChapterTable!$S:$T,2,0)^C981
    +VLOOKUP(SUBSTITUTE(SUBSTITUTE(E$1,"standard",""),"|Float","")&amp;"인게임누적합배수",ChapterTable!$S:$T,2,0)*C981)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VLOOKUP(1,ChapterTable!$1:$1048576,MATCH("최종"&amp;SUBSTITUTE(SUBSTITUTE(F$1,"standard",""),"|Float",""),ChapterTable!$1:$1,0),0)*ChapterTable!$Q$17,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VLOOKUP($A981-ChapterTable!$Q$11,ChapterTable!$1:$1048576,MATCH("최종"&amp;SUBSTITUTE(SUBSTITUTE(F$1,"standard",""),"|Float",""),ChapterTable!$1:$1,0),0)*ChapterTable!$Q$14
    ),
  OFFSET(F981,-$B981+IF($L981,1,0),0)*
    (VLOOKUP(SUBSTITUTE(SUBSTITUTE(F$1,"standard",""),"|Float","")&amp;"인게임누적곱배수",ChapterTable!$S:$T,2,0)^D981
    +VLOOKUP(SUBSTITUTE(SUBSTITUTE(F$1,"standard",""),"|Float","")&amp;"인게임누적합배수",ChapterTable!$S:$T,2,0)*D981)
  )
  )
  )
)</f>
        <v>498788.50951194763</v>
      </c>
      <c r="G981" t="s">
        <v>110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9.8000000000000007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IF(OR($L982=TRUE,$A982=0,MOD($A982,ChapterTable!$S$20)&lt;&gt;0),
MAX(0,INT(($B982+ChapterTable!$Q$26+VLOOKUP(SUBSTITUTE(C$1,"성장단계","")&amp;"단계오프셋",ChapterTable!$S:$T,2,0))/ChapterTable!$Q$23)),
MAX(0,INT(($B982+ChapterTable!$S$26+VLOOKUP(SUBSTITUTE(C$1,"성장단계","")&amp;"보스단계오프셋",ChapterTable!$S:$T,2,0))/ChapterTable!$S$23)))</f>
        <v>1</v>
      </c>
      <c r="D982">
        <f>IF(OR($L982=TRUE,$A982=0,MOD($A982,ChapterTable!$S$20)&lt;&gt;0),
MAX(0,INT(($B982+ChapterTable!$Q$26+VLOOKUP(SUBSTITUTE(D$1,"성장단계","")&amp;"단계오프셋",ChapterTable!$S:$T,2,0))/ChapterTable!$Q$23)),
MAX(0,INT(($B982+ChapterTable!$S$26+VLOOKUP(SUBSTITUTE(D$1,"성장단계","")&amp;"보스단계오프셋",ChapterTable!$S:$T,2,0))/ChapterTable!$S$23)))</f>
        <v>0</v>
      </c>
      <c r="E982" s="1">
        <f ca="1">IF(AND($A982=0,$B982=1),
    VLOOKUP(1,ChapterTable!$1:$1048576,MATCH("최종"&amp;SUBSTITUTE(SUBSTITUTE(E$1,"standard",""),"|Float",""),ChapterTable!$1:$1,0),0)*ChapterTable!$Q$17,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VLOOKUP($A982-ChapterTable!$Q$11,ChapterTable!$1:$1048576,MATCH("최종"&amp;SUBSTITUTE(SUBSTITUTE(E$1,"standard",""),"|Float",""),ChapterTable!$1:$1,0),0)*ChapterTable!$Q$14
    ),
  OFFSET(E982,-$B982+IF($L982,1,0),0)*
    (VLOOKUP(SUBSTITUTE(SUBSTITUTE(E$1,"standard",""),"|Float","")&amp;"인게임누적곱배수",ChapterTable!$S:$T,2,0)^C982
    +VLOOKUP(SUBSTITUTE(SUBSTITUTE(E$1,"standard",""),"|Float","")&amp;"인게임누적합배수",ChapterTable!$S:$T,2,0)*C982)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VLOOKUP(1,ChapterTable!$1:$1048576,MATCH("최종"&amp;SUBSTITUTE(SUBSTITUTE(F$1,"standard",""),"|Float",""),ChapterTable!$1:$1,0),0)*ChapterTable!$Q$17,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VLOOKUP($A982-ChapterTable!$Q$11,ChapterTable!$1:$1048576,MATCH("최종"&amp;SUBSTITUTE(SUBSTITUTE(F$1,"standard",""),"|Float",""),ChapterTable!$1:$1,0),0)*ChapterTable!$Q$14
    ),
  OFFSET(F982,-$B982+IF($L982,1,0),0)*
    (VLOOKUP(SUBSTITUTE(SUBSTITUTE(F$1,"standard",""),"|Float","")&amp;"인게임누적곱배수",ChapterTable!$S:$T,2,0)^D982
    +VLOOKUP(SUBSTITUTE(SUBSTITUTE(F$1,"standard",""),"|Float","")&amp;"인게임누적합배수",ChapterTable!$S:$T,2,0)*D982)
  )
  )
  )
)</f>
        <v>498788.50951194763</v>
      </c>
      <c r="G982" t="s">
        <v>110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9.8000000000000007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IF(OR($L983=TRUE,$A983=0,MOD($A983,ChapterTable!$S$20)&lt;&gt;0),
MAX(0,INT(($B983+ChapterTable!$Q$26+VLOOKUP(SUBSTITUTE(C$1,"성장단계","")&amp;"단계오프셋",ChapterTable!$S:$T,2,0))/ChapterTable!$Q$23)),
MAX(0,INT(($B983+ChapterTable!$S$26+VLOOKUP(SUBSTITUTE(C$1,"성장단계","")&amp;"보스단계오프셋",ChapterTable!$S:$T,2,0))/ChapterTable!$S$23)))</f>
        <v>1</v>
      </c>
      <c r="D983">
        <f>IF(OR($L983=TRUE,$A983=0,MOD($A983,ChapterTable!$S$20)&lt;&gt;0),
MAX(0,INT(($B983+ChapterTable!$Q$26+VLOOKUP(SUBSTITUTE(D$1,"성장단계","")&amp;"단계오프셋",ChapterTable!$S:$T,2,0))/ChapterTable!$Q$23)),
MAX(0,INT(($B983+ChapterTable!$S$26+VLOOKUP(SUBSTITUTE(D$1,"성장단계","")&amp;"보스단계오프셋",ChapterTable!$S:$T,2,0))/ChapterTable!$S$23)))</f>
        <v>0</v>
      </c>
      <c r="E983" s="1">
        <f ca="1">IF(AND($A983=0,$B983=1),
    VLOOKUP(1,ChapterTable!$1:$1048576,MATCH("최종"&amp;SUBSTITUTE(SUBSTITUTE(E$1,"standard",""),"|Float",""),ChapterTable!$1:$1,0),0)*ChapterTable!$Q$17,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VLOOKUP($A983-ChapterTable!$Q$11,ChapterTable!$1:$1048576,MATCH("최종"&amp;SUBSTITUTE(SUBSTITUTE(E$1,"standard",""),"|Float",""),ChapterTable!$1:$1,0),0)*ChapterTable!$Q$14
    ),
  OFFSET(E983,-$B983+IF($L983,1,0),0)*
    (VLOOKUP(SUBSTITUTE(SUBSTITUTE(E$1,"standard",""),"|Float","")&amp;"인게임누적곱배수",ChapterTable!$S:$T,2,0)^C983
    +VLOOKUP(SUBSTITUTE(SUBSTITUTE(E$1,"standard",""),"|Float","")&amp;"인게임누적합배수",ChapterTable!$S:$T,2,0)*C983)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VLOOKUP(1,ChapterTable!$1:$1048576,MATCH("최종"&amp;SUBSTITUTE(SUBSTITUTE(F$1,"standard",""),"|Float",""),ChapterTable!$1:$1,0),0)*ChapterTable!$Q$17,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VLOOKUP($A983-ChapterTable!$Q$11,ChapterTable!$1:$1048576,MATCH("최종"&amp;SUBSTITUTE(SUBSTITUTE(F$1,"standard",""),"|Float",""),ChapterTable!$1:$1,0),0)*ChapterTable!$Q$14
    ),
  OFFSET(F983,-$B983+IF($L983,1,0),0)*
    (VLOOKUP(SUBSTITUTE(SUBSTITUTE(F$1,"standard",""),"|Float","")&amp;"인게임누적곱배수",ChapterTable!$S:$T,2,0)^D983
    +VLOOKUP(SUBSTITUTE(SUBSTITUTE(F$1,"standard",""),"|Float","")&amp;"인게임누적합배수",ChapterTable!$S:$T,2,0)*D983)
  )
  )
  )
)</f>
        <v>498788.50951194763</v>
      </c>
      <c r="G983" t="s">
        <v>110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9.8000000000000007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IF(OR($L984=TRUE,$A984=0,MOD($A984,ChapterTable!$S$20)&lt;&gt;0),
MAX(0,INT(($B984+ChapterTable!$Q$26+VLOOKUP(SUBSTITUTE(C$1,"성장단계","")&amp;"단계오프셋",ChapterTable!$S:$T,2,0))/ChapterTable!$Q$23)),
MAX(0,INT(($B984+ChapterTable!$S$26+VLOOKUP(SUBSTITUTE(C$1,"성장단계","")&amp;"보스단계오프셋",ChapterTable!$S:$T,2,0))/ChapterTable!$S$23)))</f>
        <v>1</v>
      </c>
      <c r="D984">
        <f>IF(OR($L984=TRUE,$A984=0,MOD($A984,ChapterTable!$S$20)&lt;&gt;0),
MAX(0,INT(($B984+ChapterTable!$Q$26+VLOOKUP(SUBSTITUTE(D$1,"성장단계","")&amp;"단계오프셋",ChapterTable!$S:$T,2,0))/ChapterTable!$Q$23)),
MAX(0,INT(($B984+ChapterTable!$S$26+VLOOKUP(SUBSTITUTE(D$1,"성장단계","")&amp;"보스단계오프셋",ChapterTable!$S:$T,2,0))/ChapterTable!$S$23)))</f>
        <v>0</v>
      </c>
      <c r="E984" s="1">
        <f ca="1">IF(AND($A984=0,$B984=1),
    VLOOKUP(1,ChapterTable!$1:$1048576,MATCH("최종"&amp;SUBSTITUTE(SUBSTITUTE(E$1,"standard",""),"|Float",""),ChapterTable!$1:$1,0),0)*ChapterTable!$Q$17,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VLOOKUP($A984-ChapterTable!$Q$11,ChapterTable!$1:$1048576,MATCH("최종"&amp;SUBSTITUTE(SUBSTITUTE(E$1,"standard",""),"|Float",""),ChapterTable!$1:$1,0),0)*ChapterTable!$Q$14
    ),
  OFFSET(E984,-$B984+IF($L984,1,0),0)*
    (VLOOKUP(SUBSTITUTE(SUBSTITUTE(E$1,"standard",""),"|Float","")&amp;"인게임누적곱배수",ChapterTable!$S:$T,2,0)^C984
    +VLOOKUP(SUBSTITUTE(SUBSTITUTE(E$1,"standard",""),"|Float","")&amp;"인게임누적합배수",ChapterTable!$S:$T,2,0)*C984)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VLOOKUP(1,ChapterTable!$1:$1048576,MATCH("최종"&amp;SUBSTITUTE(SUBSTITUTE(F$1,"standard",""),"|Float",""),ChapterTable!$1:$1,0),0)*ChapterTable!$Q$17,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VLOOKUP($A984-ChapterTable!$Q$11,ChapterTable!$1:$1048576,MATCH("최종"&amp;SUBSTITUTE(SUBSTITUTE(F$1,"standard",""),"|Float",""),ChapterTable!$1:$1,0),0)*ChapterTable!$Q$14
    ),
  OFFSET(F984,-$B984+IF($L984,1,0),0)*
    (VLOOKUP(SUBSTITUTE(SUBSTITUTE(F$1,"standard",""),"|Float","")&amp;"인게임누적곱배수",ChapterTable!$S:$T,2,0)^D984
    +VLOOKUP(SUBSTITUTE(SUBSTITUTE(F$1,"standard",""),"|Float","")&amp;"인게임누적합배수",ChapterTable!$S:$T,2,0)*D984)
  )
  )
  )
)</f>
        <v>498788.50951194763</v>
      </c>
      <c r="G984" t="s">
        <v>110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9.8000000000000007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IF(OR($L985=TRUE,$A985=0,MOD($A985,ChapterTable!$S$20)&lt;&gt;0),
MAX(0,INT(($B985+ChapterTable!$Q$26+VLOOKUP(SUBSTITUTE(C$1,"성장단계","")&amp;"단계오프셋",ChapterTable!$S:$T,2,0))/ChapterTable!$Q$23)),
MAX(0,INT(($B985+ChapterTable!$S$26+VLOOKUP(SUBSTITUTE(C$1,"성장단계","")&amp;"보스단계오프셋",ChapterTable!$S:$T,2,0))/ChapterTable!$S$23)))</f>
        <v>1</v>
      </c>
      <c r="D985">
        <f>IF(OR($L985=TRUE,$A985=0,MOD($A985,ChapterTable!$S$20)&lt;&gt;0),
MAX(0,INT(($B985+ChapterTable!$Q$26+VLOOKUP(SUBSTITUTE(D$1,"성장단계","")&amp;"단계오프셋",ChapterTable!$S:$T,2,0))/ChapterTable!$Q$23)),
MAX(0,INT(($B985+ChapterTable!$S$26+VLOOKUP(SUBSTITUTE(D$1,"성장단계","")&amp;"보스단계오프셋",ChapterTable!$S:$T,2,0))/ChapterTable!$S$23)))</f>
        <v>0</v>
      </c>
      <c r="E985" s="1">
        <f ca="1">IF(AND($A985=0,$B985=1),
    VLOOKUP(1,ChapterTable!$1:$1048576,MATCH("최종"&amp;SUBSTITUTE(SUBSTITUTE(E$1,"standard",""),"|Float",""),ChapterTable!$1:$1,0),0)*ChapterTable!$Q$17,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VLOOKUP($A985-ChapterTable!$Q$11,ChapterTable!$1:$1048576,MATCH("최종"&amp;SUBSTITUTE(SUBSTITUTE(E$1,"standard",""),"|Float",""),ChapterTable!$1:$1,0),0)*ChapterTable!$Q$14
    ),
  OFFSET(E985,-$B985+IF($L985,1,0),0)*
    (VLOOKUP(SUBSTITUTE(SUBSTITUTE(E$1,"standard",""),"|Float","")&amp;"인게임누적곱배수",ChapterTable!$S:$T,2,0)^C985
    +VLOOKUP(SUBSTITUTE(SUBSTITUTE(E$1,"standard",""),"|Float","")&amp;"인게임누적합배수",ChapterTable!$S:$T,2,0)*C985)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VLOOKUP(1,ChapterTable!$1:$1048576,MATCH("최종"&amp;SUBSTITUTE(SUBSTITUTE(F$1,"standard",""),"|Float",""),ChapterTable!$1:$1,0),0)*ChapterTable!$Q$17,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VLOOKUP($A985-ChapterTable!$Q$11,ChapterTable!$1:$1048576,MATCH("최종"&amp;SUBSTITUTE(SUBSTITUTE(F$1,"standard",""),"|Float",""),ChapterTable!$1:$1,0),0)*ChapterTable!$Q$14
    ),
  OFFSET(F985,-$B985+IF($L985,1,0),0)*
    (VLOOKUP(SUBSTITUTE(SUBSTITUTE(F$1,"standard",""),"|Float","")&amp;"인게임누적곱배수",ChapterTable!$S:$T,2,0)^D985
    +VLOOKUP(SUBSTITUTE(SUBSTITUTE(F$1,"standard",""),"|Float","")&amp;"인게임누적합배수",ChapterTable!$S:$T,2,0)*D985)
  )
  )
  )
)</f>
        <v>498788.50951194763</v>
      </c>
      <c r="G985" t="s">
        <v>110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9.8000000000000007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IF(OR($L986=TRUE,$A986=0,MOD($A986,ChapterTable!$S$20)&lt;&gt;0),
MAX(0,INT(($B986+ChapterTable!$Q$26+VLOOKUP(SUBSTITUTE(C$1,"성장단계","")&amp;"단계오프셋",ChapterTable!$S:$T,2,0))/ChapterTable!$Q$23)),
MAX(0,INT(($B986+ChapterTable!$S$26+VLOOKUP(SUBSTITUTE(C$1,"성장단계","")&amp;"보스단계오프셋",ChapterTable!$S:$T,2,0))/ChapterTable!$S$23)))</f>
        <v>1</v>
      </c>
      <c r="D986">
        <f>IF(OR($L986=TRUE,$A986=0,MOD($A986,ChapterTable!$S$20)&lt;&gt;0),
MAX(0,INT(($B986+ChapterTable!$Q$26+VLOOKUP(SUBSTITUTE(D$1,"성장단계","")&amp;"단계오프셋",ChapterTable!$S:$T,2,0))/ChapterTable!$Q$23)),
MAX(0,INT(($B986+ChapterTable!$S$26+VLOOKUP(SUBSTITUTE(D$1,"성장단계","")&amp;"보스단계오프셋",ChapterTable!$S:$T,2,0))/ChapterTable!$S$23)))</f>
        <v>1</v>
      </c>
      <c r="E986" s="1">
        <f ca="1">IF(AND($A986=0,$B986=1),
    VLOOKUP(1,ChapterTable!$1:$1048576,MATCH("최종"&amp;SUBSTITUTE(SUBSTITUTE(E$1,"standard",""),"|Float",""),ChapterTable!$1:$1,0),0)*ChapterTable!$Q$17,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VLOOKUP($A986-ChapterTable!$Q$11,ChapterTable!$1:$1048576,MATCH("최종"&amp;SUBSTITUTE(SUBSTITUTE(E$1,"standard",""),"|Float",""),ChapterTable!$1:$1,0),0)*ChapterTable!$Q$14
    ),
  OFFSET(E986,-$B986+IF($L986,1,0),0)*
    (VLOOKUP(SUBSTITUTE(SUBSTITUTE(E$1,"standard",""),"|Float","")&amp;"인게임누적곱배수",ChapterTable!$S:$T,2,0)^C986
    +VLOOKUP(SUBSTITUTE(SUBSTITUTE(E$1,"standard",""),"|Float","")&amp;"인게임누적합배수",ChapterTable!$S:$T,2,0)*C986)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VLOOKUP(1,ChapterTable!$1:$1048576,MATCH("최종"&amp;SUBSTITUTE(SUBSTITUTE(F$1,"standard",""),"|Float",""),ChapterTable!$1:$1,0),0)*ChapterTable!$Q$17,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VLOOKUP($A986-ChapterTable!$Q$11,ChapterTable!$1:$1048576,MATCH("최종"&amp;SUBSTITUTE(SUBSTITUTE(F$1,"standard",""),"|Float",""),ChapterTable!$1:$1,0),0)*ChapterTable!$Q$14
    ),
  OFFSET(F986,-$B986+IF($L986,1,0),0)*
    (VLOOKUP(SUBSTITUTE(SUBSTITUTE(F$1,"standard",""),"|Float","")&amp;"인게임누적곱배수",ChapterTable!$S:$T,2,0)^D986
    +VLOOKUP(SUBSTITUTE(SUBSTITUTE(F$1,"standard",""),"|Float","")&amp;"인게임누적합배수",ChapterTable!$S:$T,2,0)*D986)
  )
  )
  )
)</f>
        <v>598546.21141433716</v>
      </c>
      <c r="G986" t="s">
        <v>110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9.8000000000000007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IF(OR($L987=TRUE,$A987=0,MOD($A987,ChapterTable!$S$20)&lt;&gt;0),
MAX(0,INT(($B987+ChapterTable!$Q$26+VLOOKUP(SUBSTITUTE(C$1,"성장단계","")&amp;"단계오프셋",ChapterTable!$S:$T,2,0))/ChapterTable!$Q$23)),
MAX(0,INT(($B987+ChapterTable!$S$26+VLOOKUP(SUBSTITUTE(C$1,"성장단계","")&amp;"보스단계오프셋",ChapterTable!$S:$T,2,0))/ChapterTable!$S$23)))</f>
        <v>1</v>
      </c>
      <c r="D987">
        <f>IF(OR($L987=TRUE,$A987=0,MOD($A987,ChapterTable!$S$20)&lt;&gt;0),
MAX(0,INT(($B987+ChapterTable!$Q$26+VLOOKUP(SUBSTITUTE(D$1,"성장단계","")&amp;"단계오프셋",ChapterTable!$S:$T,2,0))/ChapterTable!$Q$23)),
MAX(0,INT(($B987+ChapterTable!$S$26+VLOOKUP(SUBSTITUTE(D$1,"성장단계","")&amp;"보스단계오프셋",ChapterTable!$S:$T,2,0))/ChapterTable!$S$23)))</f>
        <v>1</v>
      </c>
      <c r="E987" s="1">
        <f ca="1">IF(AND($A987=0,$B987=1),
    VLOOKUP(1,ChapterTable!$1:$1048576,MATCH("최종"&amp;SUBSTITUTE(SUBSTITUTE(E$1,"standard",""),"|Float",""),ChapterTable!$1:$1,0),0)*ChapterTable!$Q$17,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VLOOKUP($A987-ChapterTable!$Q$11,ChapterTable!$1:$1048576,MATCH("최종"&amp;SUBSTITUTE(SUBSTITUTE(E$1,"standard",""),"|Float",""),ChapterTable!$1:$1,0),0)*ChapterTable!$Q$14
    ),
  OFFSET(E987,-$B987+IF($L987,1,0),0)*
    (VLOOKUP(SUBSTITUTE(SUBSTITUTE(E$1,"standard",""),"|Float","")&amp;"인게임누적곱배수",ChapterTable!$S:$T,2,0)^C987
    +VLOOKUP(SUBSTITUTE(SUBSTITUTE(E$1,"standard",""),"|Float","")&amp;"인게임누적합배수",ChapterTable!$S:$T,2,0)*C987)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VLOOKUP(1,ChapterTable!$1:$1048576,MATCH("최종"&amp;SUBSTITUTE(SUBSTITUTE(F$1,"standard",""),"|Float",""),ChapterTable!$1:$1,0),0)*ChapterTable!$Q$17,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VLOOKUP($A987-ChapterTable!$Q$11,ChapterTable!$1:$1048576,MATCH("최종"&amp;SUBSTITUTE(SUBSTITUTE(F$1,"standard",""),"|Float",""),ChapterTable!$1:$1,0),0)*ChapterTable!$Q$14
    ),
  OFFSET(F987,-$B987+IF($L987,1,0),0)*
    (VLOOKUP(SUBSTITUTE(SUBSTITUTE(F$1,"standard",""),"|Float","")&amp;"인게임누적곱배수",ChapterTable!$S:$T,2,0)^D987
    +VLOOKUP(SUBSTITUTE(SUBSTITUTE(F$1,"standard",""),"|Float","")&amp;"인게임누적합배수",ChapterTable!$S:$T,2,0)*D987)
  )
  )
  )
)</f>
        <v>598546.21141433716</v>
      </c>
      <c r="G987" t="s">
        <v>110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9.8000000000000007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IF(OR($L988=TRUE,$A988=0,MOD($A988,ChapterTable!$S$20)&lt;&gt;0),
MAX(0,INT(($B988+ChapterTable!$Q$26+VLOOKUP(SUBSTITUTE(C$1,"성장단계","")&amp;"단계오프셋",ChapterTable!$S:$T,2,0))/ChapterTable!$Q$23)),
MAX(0,INT(($B988+ChapterTable!$S$26+VLOOKUP(SUBSTITUTE(C$1,"성장단계","")&amp;"보스단계오프셋",ChapterTable!$S:$T,2,0))/ChapterTable!$S$23)))</f>
        <v>1</v>
      </c>
      <c r="D988">
        <f>IF(OR($L988=TRUE,$A988=0,MOD($A988,ChapterTable!$S$20)&lt;&gt;0),
MAX(0,INT(($B988+ChapterTable!$Q$26+VLOOKUP(SUBSTITUTE(D$1,"성장단계","")&amp;"단계오프셋",ChapterTable!$S:$T,2,0))/ChapterTable!$Q$23)),
MAX(0,INT(($B988+ChapterTable!$S$26+VLOOKUP(SUBSTITUTE(D$1,"성장단계","")&amp;"보스단계오프셋",ChapterTable!$S:$T,2,0))/ChapterTable!$S$23)))</f>
        <v>1</v>
      </c>
      <c r="E988" s="1">
        <f ca="1">IF(AND($A988=0,$B988=1),
    VLOOKUP(1,ChapterTable!$1:$1048576,MATCH("최종"&amp;SUBSTITUTE(SUBSTITUTE(E$1,"standard",""),"|Float",""),ChapterTable!$1:$1,0),0)*ChapterTable!$Q$17,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VLOOKUP($A988-ChapterTable!$Q$11,ChapterTable!$1:$1048576,MATCH("최종"&amp;SUBSTITUTE(SUBSTITUTE(E$1,"standard",""),"|Float",""),ChapterTable!$1:$1,0),0)*ChapterTable!$Q$14
    ),
  OFFSET(E988,-$B988+IF($L988,1,0),0)*
    (VLOOKUP(SUBSTITUTE(SUBSTITUTE(E$1,"standard",""),"|Float","")&amp;"인게임누적곱배수",ChapterTable!$S:$T,2,0)^C988
    +VLOOKUP(SUBSTITUTE(SUBSTITUTE(E$1,"standard",""),"|Float","")&amp;"인게임누적합배수",ChapterTable!$S:$T,2,0)*C988)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VLOOKUP(1,ChapterTable!$1:$1048576,MATCH("최종"&amp;SUBSTITUTE(SUBSTITUTE(F$1,"standard",""),"|Float",""),ChapterTable!$1:$1,0),0)*ChapterTable!$Q$17,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VLOOKUP($A988-ChapterTable!$Q$11,ChapterTable!$1:$1048576,MATCH("최종"&amp;SUBSTITUTE(SUBSTITUTE(F$1,"standard",""),"|Float",""),ChapterTable!$1:$1,0),0)*ChapterTable!$Q$14
    ),
  OFFSET(F988,-$B988+IF($L988,1,0),0)*
    (VLOOKUP(SUBSTITUTE(SUBSTITUTE(F$1,"standard",""),"|Float","")&amp;"인게임누적곱배수",ChapterTable!$S:$T,2,0)^D988
    +VLOOKUP(SUBSTITUTE(SUBSTITUTE(F$1,"standard",""),"|Float","")&amp;"인게임누적합배수",ChapterTable!$S:$T,2,0)*D988)
  )
  )
  )
)</f>
        <v>598546.21141433716</v>
      </c>
      <c r="G988" t="s">
        <v>110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9.8000000000000007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IF(OR($L989=TRUE,$A989=0,MOD($A989,ChapterTable!$S$20)&lt;&gt;0),
MAX(0,INT(($B989+ChapterTable!$Q$26+VLOOKUP(SUBSTITUTE(C$1,"성장단계","")&amp;"단계오프셋",ChapterTable!$S:$T,2,0))/ChapterTable!$Q$23)),
MAX(0,INT(($B989+ChapterTable!$S$26+VLOOKUP(SUBSTITUTE(C$1,"성장단계","")&amp;"보스단계오프셋",ChapterTable!$S:$T,2,0))/ChapterTable!$S$23)))</f>
        <v>1</v>
      </c>
      <c r="D989">
        <f>IF(OR($L989=TRUE,$A989=0,MOD($A989,ChapterTable!$S$20)&lt;&gt;0),
MAX(0,INT(($B989+ChapterTable!$Q$26+VLOOKUP(SUBSTITUTE(D$1,"성장단계","")&amp;"단계오프셋",ChapterTable!$S:$T,2,0))/ChapterTable!$Q$23)),
MAX(0,INT(($B989+ChapterTable!$S$26+VLOOKUP(SUBSTITUTE(D$1,"성장단계","")&amp;"보스단계오프셋",ChapterTable!$S:$T,2,0))/ChapterTable!$S$23)))</f>
        <v>1</v>
      </c>
      <c r="E989" s="1">
        <f ca="1">IF(AND($A989=0,$B989=1),
    VLOOKUP(1,ChapterTable!$1:$1048576,MATCH("최종"&amp;SUBSTITUTE(SUBSTITUTE(E$1,"standard",""),"|Float",""),ChapterTable!$1:$1,0),0)*ChapterTable!$Q$17,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VLOOKUP($A989-ChapterTable!$Q$11,ChapterTable!$1:$1048576,MATCH("최종"&amp;SUBSTITUTE(SUBSTITUTE(E$1,"standard",""),"|Float",""),ChapterTable!$1:$1,0),0)*ChapterTable!$Q$14
    ),
  OFFSET(E989,-$B989+IF($L989,1,0),0)*
    (VLOOKUP(SUBSTITUTE(SUBSTITUTE(E$1,"standard",""),"|Float","")&amp;"인게임누적곱배수",ChapterTable!$S:$T,2,0)^C989
    +VLOOKUP(SUBSTITUTE(SUBSTITUTE(E$1,"standard",""),"|Float","")&amp;"인게임누적합배수",ChapterTable!$S:$T,2,0)*C989)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VLOOKUP(1,ChapterTable!$1:$1048576,MATCH("최종"&amp;SUBSTITUTE(SUBSTITUTE(F$1,"standard",""),"|Float",""),ChapterTable!$1:$1,0),0)*ChapterTable!$Q$17,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VLOOKUP($A989-ChapterTable!$Q$11,ChapterTable!$1:$1048576,MATCH("최종"&amp;SUBSTITUTE(SUBSTITUTE(F$1,"standard",""),"|Float",""),ChapterTable!$1:$1,0),0)*ChapterTable!$Q$14
    ),
  OFFSET(F989,-$B989+IF($L989,1,0),0)*
    (VLOOKUP(SUBSTITUTE(SUBSTITUTE(F$1,"standard",""),"|Float","")&amp;"인게임누적곱배수",ChapterTable!$S:$T,2,0)^D989
    +VLOOKUP(SUBSTITUTE(SUBSTITUTE(F$1,"standard",""),"|Float","")&amp;"인게임누적합배수",ChapterTable!$S:$T,2,0)*D989)
  )
  )
  )
)</f>
        <v>598546.21141433716</v>
      </c>
      <c r="G989" t="s">
        <v>110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9.8000000000000007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IF(OR($L990=TRUE,$A990=0,MOD($A990,ChapterTable!$S$20)&lt;&gt;0),
MAX(0,INT(($B990+ChapterTable!$Q$26+VLOOKUP(SUBSTITUTE(C$1,"성장단계","")&amp;"단계오프셋",ChapterTable!$S:$T,2,0))/ChapterTable!$Q$23)),
MAX(0,INT(($B990+ChapterTable!$S$26+VLOOKUP(SUBSTITUTE(C$1,"성장단계","")&amp;"보스단계오프셋",ChapterTable!$S:$T,2,0))/ChapterTable!$S$23)))</f>
        <v>1</v>
      </c>
      <c r="D990">
        <f>IF(OR($L990=TRUE,$A990=0,MOD($A990,ChapterTable!$S$20)&lt;&gt;0),
MAX(0,INT(($B990+ChapterTable!$Q$26+VLOOKUP(SUBSTITUTE(D$1,"성장단계","")&amp;"단계오프셋",ChapterTable!$S:$T,2,0))/ChapterTable!$Q$23)),
MAX(0,INT(($B990+ChapterTable!$S$26+VLOOKUP(SUBSTITUTE(D$1,"성장단계","")&amp;"보스단계오프셋",ChapterTable!$S:$T,2,0))/ChapterTable!$S$23)))</f>
        <v>1</v>
      </c>
      <c r="E990" s="1">
        <f ca="1">IF(AND($A990=0,$B990=1),
    VLOOKUP(1,ChapterTable!$1:$1048576,MATCH("최종"&amp;SUBSTITUTE(SUBSTITUTE(E$1,"standard",""),"|Float",""),ChapterTable!$1:$1,0),0)*ChapterTable!$Q$17,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VLOOKUP($A990-ChapterTable!$Q$11,ChapterTable!$1:$1048576,MATCH("최종"&amp;SUBSTITUTE(SUBSTITUTE(E$1,"standard",""),"|Float",""),ChapterTable!$1:$1,0),0)*ChapterTable!$Q$14
    ),
  OFFSET(E990,-$B990+IF($L990,1,0),0)*
    (VLOOKUP(SUBSTITUTE(SUBSTITUTE(E$1,"standard",""),"|Float","")&amp;"인게임누적곱배수",ChapterTable!$S:$T,2,0)^C990
    +VLOOKUP(SUBSTITUTE(SUBSTITUTE(E$1,"standard",""),"|Float","")&amp;"인게임누적합배수",ChapterTable!$S:$T,2,0)*C990)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VLOOKUP(1,ChapterTable!$1:$1048576,MATCH("최종"&amp;SUBSTITUTE(SUBSTITUTE(F$1,"standard",""),"|Float",""),ChapterTable!$1:$1,0),0)*ChapterTable!$Q$17,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VLOOKUP($A990-ChapterTable!$Q$11,ChapterTable!$1:$1048576,MATCH("최종"&amp;SUBSTITUTE(SUBSTITUTE(F$1,"standard",""),"|Float",""),ChapterTable!$1:$1,0),0)*ChapterTable!$Q$14
    ),
  OFFSET(F990,-$B990+IF($L990,1,0),0)*
    (VLOOKUP(SUBSTITUTE(SUBSTITUTE(F$1,"standard",""),"|Float","")&amp;"인게임누적곱배수",ChapterTable!$S:$T,2,0)^D990
    +VLOOKUP(SUBSTITUTE(SUBSTITUTE(F$1,"standard",""),"|Float","")&amp;"인게임누적합배수",ChapterTable!$S:$T,2,0)*D990)
  )
  )
  )
)</f>
        <v>598546.21141433716</v>
      </c>
      <c r="G990" t="s">
        <v>110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9.8000000000000007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IF(OR($L991=TRUE,$A991=0,MOD($A991,ChapterTable!$S$20)&lt;&gt;0),
MAX(0,INT(($B991+ChapterTable!$Q$26+VLOOKUP(SUBSTITUTE(C$1,"성장단계","")&amp;"단계오프셋",ChapterTable!$S:$T,2,0))/ChapterTable!$Q$23)),
MAX(0,INT(($B991+ChapterTable!$S$26+VLOOKUP(SUBSTITUTE(C$1,"성장단계","")&amp;"보스단계오프셋",ChapterTable!$S:$T,2,0))/ChapterTable!$S$23)))</f>
        <v>2</v>
      </c>
      <c r="D991">
        <f>IF(OR($L991=TRUE,$A991=0,MOD($A991,ChapterTable!$S$20)&lt;&gt;0),
MAX(0,INT(($B991+ChapterTable!$Q$26+VLOOKUP(SUBSTITUTE(D$1,"성장단계","")&amp;"단계오프셋",ChapterTable!$S:$T,2,0))/ChapterTable!$Q$23)),
MAX(0,INT(($B991+ChapterTable!$S$26+VLOOKUP(SUBSTITUTE(D$1,"성장단계","")&amp;"보스단계오프셋",ChapterTable!$S:$T,2,0))/ChapterTable!$S$23)))</f>
        <v>1</v>
      </c>
      <c r="E991" s="1">
        <f ca="1">IF(AND($A991=0,$B991=1),
    VLOOKUP(1,ChapterTable!$1:$1048576,MATCH("최종"&amp;SUBSTITUTE(SUBSTITUTE(E$1,"standard",""),"|Float",""),ChapterTable!$1:$1,0),0)*ChapterTable!$Q$17,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VLOOKUP($A991-ChapterTable!$Q$11,ChapterTable!$1:$1048576,MATCH("최종"&amp;SUBSTITUTE(SUBSTITUTE(E$1,"standard",""),"|Float",""),ChapterTable!$1:$1,0),0)*ChapterTable!$Q$14
    ),
  OFFSET(E991,-$B991+IF($L991,1,0),0)*
    (VLOOKUP(SUBSTITUTE(SUBSTITUTE(E$1,"standard",""),"|Float","")&amp;"인게임누적곱배수",ChapterTable!$S:$T,2,0)^C991
    +VLOOKUP(SUBSTITUTE(SUBSTITUTE(E$1,"standard",""),"|Float","")&amp;"인게임누적합배수",ChapterTable!$S:$T,2,0)*C991)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VLOOKUP(1,ChapterTable!$1:$1048576,MATCH("최종"&amp;SUBSTITUTE(SUBSTITUTE(F$1,"standard",""),"|Float",""),ChapterTable!$1:$1,0),0)*ChapterTable!$Q$17,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VLOOKUP($A991-ChapterTable!$Q$11,ChapterTable!$1:$1048576,MATCH("최종"&amp;SUBSTITUTE(SUBSTITUTE(F$1,"standard",""),"|Float",""),ChapterTable!$1:$1,0),0)*ChapterTable!$Q$14
    ),
  OFFSET(F991,-$B991+IF($L991,1,0),0)*
    (VLOOKUP(SUBSTITUTE(SUBSTITUTE(F$1,"standard",""),"|Float","")&amp;"인게임누적곱배수",ChapterTable!$S:$T,2,0)^D991
    +VLOOKUP(SUBSTITUTE(SUBSTITUTE(F$1,"standard",""),"|Float","")&amp;"인게임누적합배수",ChapterTable!$S:$T,2,0)*D991)
  )
  )
  )
)</f>
        <v>598546.21141433716</v>
      </c>
      <c r="G991" t="s">
        <v>110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9.8000000000000007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IF(OR($L992=TRUE,$A992=0,MOD($A992,ChapterTable!$S$20)&lt;&gt;0),
MAX(0,INT(($B992+ChapterTable!$Q$26+VLOOKUP(SUBSTITUTE(C$1,"성장단계","")&amp;"단계오프셋",ChapterTable!$S:$T,2,0))/ChapterTable!$Q$23)),
MAX(0,INT(($B992+ChapterTable!$S$26+VLOOKUP(SUBSTITUTE(C$1,"성장단계","")&amp;"보스단계오프셋",ChapterTable!$S:$T,2,0))/ChapterTable!$S$23)))</f>
        <v>2</v>
      </c>
      <c r="D992">
        <f>IF(OR($L992=TRUE,$A992=0,MOD($A992,ChapterTable!$S$20)&lt;&gt;0),
MAX(0,INT(($B992+ChapterTable!$Q$26+VLOOKUP(SUBSTITUTE(D$1,"성장단계","")&amp;"단계오프셋",ChapterTable!$S:$T,2,0))/ChapterTable!$Q$23)),
MAX(0,INT(($B992+ChapterTable!$S$26+VLOOKUP(SUBSTITUTE(D$1,"성장단계","")&amp;"보스단계오프셋",ChapterTable!$S:$T,2,0))/ChapterTable!$S$23)))</f>
        <v>1</v>
      </c>
      <c r="E992" s="1">
        <f ca="1">IF(AND($A992=0,$B992=1),
    VLOOKUP(1,ChapterTable!$1:$1048576,MATCH("최종"&amp;SUBSTITUTE(SUBSTITUTE(E$1,"standard",""),"|Float",""),ChapterTable!$1:$1,0),0)*ChapterTable!$Q$17,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VLOOKUP($A992-ChapterTable!$Q$11,ChapterTable!$1:$1048576,MATCH("최종"&amp;SUBSTITUTE(SUBSTITUTE(E$1,"standard",""),"|Float",""),ChapterTable!$1:$1,0),0)*ChapterTable!$Q$14
    ),
  OFFSET(E992,-$B992+IF($L992,1,0),0)*
    (VLOOKUP(SUBSTITUTE(SUBSTITUTE(E$1,"standard",""),"|Float","")&amp;"인게임누적곱배수",ChapterTable!$S:$T,2,0)^C992
    +VLOOKUP(SUBSTITUTE(SUBSTITUTE(E$1,"standard",""),"|Float","")&amp;"인게임누적합배수",ChapterTable!$S:$T,2,0)*C992)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VLOOKUP(1,ChapterTable!$1:$1048576,MATCH("최종"&amp;SUBSTITUTE(SUBSTITUTE(F$1,"standard",""),"|Float",""),ChapterTable!$1:$1,0),0)*ChapterTable!$Q$17,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VLOOKUP($A992-ChapterTable!$Q$11,ChapterTable!$1:$1048576,MATCH("최종"&amp;SUBSTITUTE(SUBSTITUTE(F$1,"standard",""),"|Float",""),ChapterTable!$1:$1,0),0)*ChapterTable!$Q$14
    ),
  OFFSET(F992,-$B992+IF($L992,1,0),0)*
    (VLOOKUP(SUBSTITUTE(SUBSTITUTE(F$1,"standard",""),"|Float","")&amp;"인게임누적곱배수",ChapterTable!$S:$T,2,0)^D992
    +VLOOKUP(SUBSTITUTE(SUBSTITUTE(F$1,"standard",""),"|Float","")&amp;"인게임누적합배수",ChapterTable!$S:$T,2,0)*D992)
  )
  )
  )
)</f>
        <v>598546.21141433716</v>
      </c>
      <c r="G992" t="s">
        <v>110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9.8000000000000007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IF(OR($L993=TRUE,$A993=0,MOD($A993,ChapterTable!$S$20)&lt;&gt;0),
MAX(0,INT(($B993+ChapterTable!$Q$26+VLOOKUP(SUBSTITUTE(C$1,"성장단계","")&amp;"단계오프셋",ChapterTable!$S:$T,2,0))/ChapterTable!$Q$23)),
MAX(0,INT(($B993+ChapterTable!$S$26+VLOOKUP(SUBSTITUTE(C$1,"성장단계","")&amp;"보스단계오프셋",ChapterTable!$S:$T,2,0))/ChapterTable!$S$23)))</f>
        <v>2</v>
      </c>
      <c r="D993">
        <f>IF(OR($L993=TRUE,$A993=0,MOD($A993,ChapterTable!$S$20)&lt;&gt;0),
MAX(0,INT(($B993+ChapterTable!$Q$26+VLOOKUP(SUBSTITUTE(D$1,"성장단계","")&amp;"단계오프셋",ChapterTable!$S:$T,2,0))/ChapterTable!$Q$23)),
MAX(0,INT(($B993+ChapterTable!$S$26+VLOOKUP(SUBSTITUTE(D$1,"성장단계","")&amp;"보스단계오프셋",ChapterTable!$S:$T,2,0))/ChapterTable!$S$23)))</f>
        <v>1</v>
      </c>
      <c r="E993" s="1">
        <f ca="1">IF(AND($A993=0,$B993=1),
    VLOOKUP(1,ChapterTable!$1:$1048576,MATCH("최종"&amp;SUBSTITUTE(SUBSTITUTE(E$1,"standard",""),"|Float",""),ChapterTable!$1:$1,0),0)*ChapterTable!$Q$17,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VLOOKUP($A993-ChapterTable!$Q$11,ChapterTable!$1:$1048576,MATCH("최종"&amp;SUBSTITUTE(SUBSTITUTE(E$1,"standard",""),"|Float",""),ChapterTable!$1:$1,0),0)*ChapterTable!$Q$14
    ),
  OFFSET(E993,-$B993+IF($L993,1,0),0)*
    (VLOOKUP(SUBSTITUTE(SUBSTITUTE(E$1,"standard",""),"|Float","")&amp;"인게임누적곱배수",ChapterTable!$S:$T,2,0)^C993
    +VLOOKUP(SUBSTITUTE(SUBSTITUTE(E$1,"standard",""),"|Float","")&amp;"인게임누적합배수",ChapterTable!$S:$T,2,0)*C993)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VLOOKUP(1,ChapterTable!$1:$1048576,MATCH("최종"&amp;SUBSTITUTE(SUBSTITUTE(F$1,"standard",""),"|Float",""),ChapterTable!$1:$1,0),0)*ChapterTable!$Q$17,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VLOOKUP($A993-ChapterTable!$Q$11,ChapterTable!$1:$1048576,MATCH("최종"&amp;SUBSTITUTE(SUBSTITUTE(F$1,"standard",""),"|Float",""),ChapterTable!$1:$1,0),0)*ChapterTable!$Q$14
    ),
  OFFSET(F993,-$B993+IF($L993,1,0),0)*
    (VLOOKUP(SUBSTITUTE(SUBSTITUTE(F$1,"standard",""),"|Float","")&amp;"인게임누적곱배수",ChapterTable!$S:$T,2,0)^D993
    +VLOOKUP(SUBSTITUTE(SUBSTITUTE(F$1,"standard",""),"|Float","")&amp;"인게임누적합배수",ChapterTable!$S:$T,2,0)*D993)
  )
  )
  )
)</f>
        <v>598546.21141433716</v>
      </c>
      <c r="G993" t="s">
        <v>110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9.8000000000000007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IF(OR($L994=TRUE,$A994=0,MOD($A994,ChapterTable!$S$20)&lt;&gt;0),
MAX(0,INT(($B994+ChapterTable!$Q$26+VLOOKUP(SUBSTITUTE(C$1,"성장단계","")&amp;"단계오프셋",ChapterTable!$S:$T,2,0))/ChapterTable!$Q$23)),
MAX(0,INT(($B994+ChapterTable!$S$26+VLOOKUP(SUBSTITUTE(C$1,"성장단계","")&amp;"보스단계오프셋",ChapterTable!$S:$T,2,0))/ChapterTable!$S$23)))</f>
        <v>2</v>
      </c>
      <c r="D994">
        <f>IF(OR($L994=TRUE,$A994=0,MOD($A994,ChapterTable!$S$20)&lt;&gt;0),
MAX(0,INT(($B994+ChapterTable!$Q$26+VLOOKUP(SUBSTITUTE(D$1,"성장단계","")&amp;"단계오프셋",ChapterTable!$S:$T,2,0))/ChapterTable!$Q$23)),
MAX(0,INT(($B994+ChapterTable!$S$26+VLOOKUP(SUBSTITUTE(D$1,"성장단계","")&amp;"보스단계오프셋",ChapterTable!$S:$T,2,0))/ChapterTable!$S$23)))</f>
        <v>1</v>
      </c>
      <c r="E994" s="1">
        <f ca="1">IF(AND($A994=0,$B994=1),
    VLOOKUP(1,ChapterTable!$1:$1048576,MATCH("최종"&amp;SUBSTITUTE(SUBSTITUTE(E$1,"standard",""),"|Float",""),ChapterTable!$1:$1,0),0)*ChapterTable!$Q$17,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VLOOKUP($A994-ChapterTable!$Q$11,ChapterTable!$1:$1048576,MATCH("최종"&amp;SUBSTITUTE(SUBSTITUTE(E$1,"standard",""),"|Float",""),ChapterTable!$1:$1,0),0)*ChapterTable!$Q$14
    ),
  OFFSET(E994,-$B994+IF($L994,1,0),0)*
    (VLOOKUP(SUBSTITUTE(SUBSTITUTE(E$1,"standard",""),"|Float","")&amp;"인게임누적곱배수",ChapterTable!$S:$T,2,0)^C994
    +VLOOKUP(SUBSTITUTE(SUBSTITUTE(E$1,"standard",""),"|Float","")&amp;"인게임누적합배수",ChapterTable!$S:$T,2,0)*C994)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VLOOKUP(1,ChapterTable!$1:$1048576,MATCH("최종"&amp;SUBSTITUTE(SUBSTITUTE(F$1,"standard",""),"|Float",""),ChapterTable!$1:$1,0),0)*ChapterTable!$Q$17,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VLOOKUP($A994-ChapterTable!$Q$11,ChapterTable!$1:$1048576,MATCH("최종"&amp;SUBSTITUTE(SUBSTITUTE(F$1,"standard",""),"|Float",""),ChapterTable!$1:$1,0),0)*ChapterTable!$Q$14
    ),
  OFFSET(F994,-$B994+IF($L994,1,0),0)*
    (VLOOKUP(SUBSTITUTE(SUBSTITUTE(F$1,"standard",""),"|Float","")&amp;"인게임누적곱배수",ChapterTable!$S:$T,2,0)^D994
    +VLOOKUP(SUBSTITUTE(SUBSTITUTE(F$1,"standard",""),"|Float","")&amp;"인게임누적합배수",ChapterTable!$S:$T,2,0)*D994)
  )
  )
  )
)</f>
        <v>598546.21141433716</v>
      </c>
      <c r="G994" t="s">
        <v>110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9.8000000000000007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IF(OR($L995=TRUE,$A995=0,MOD($A995,ChapterTable!$S$20)&lt;&gt;0),
MAX(0,INT(($B995+ChapterTable!$Q$26+VLOOKUP(SUBSTITUTE(C$1,"성장단계","")&amp;"단계오프셋",ChapterTable!$S:$T,2,0))/ChapterTable!$Q$23)),
MAX(0,INT(($B995+ChapterTable!$S$26+VLOOKUP(SUBSTITUTE(C$1,"성장단계","")&amp;"보스단계오프셋",ChapterTable!$S:$T,2,0))/ChapterTable!$S$23)))</f>
        <v>2</v>
      </c>
      <c r="D995">
        <f>IF(OR($L995=TRUE,$A995=0,MOD($A995,ChapterTable!$S$20)&lt;&gt;0),
MAX(0,INT(($B995+ChapterTable!$Q$26+VLOOKUP(SUBSTITUTE(D$1,"성장단계","")&amp;"단계오프셋",ChapterTable!$S:$T,2,0))/ChapterTable!$Q$23)),
MAX(0,INT(($B995+ChapterTable!$S$26+VLOOKUP(SUBSTITUTE(D$1,"성장단계","")&amp;"보스단계오프셋",ChapterTable!$S:$T,2,0))/ChapterTable!$S$23)))</f>
        <v>1</v>
      </c>
      <c r="E995" s="1">
        <f ca="1">IF(AND($A995=0,$B995=1),
    VLOOKUP(1,ChapterTable!$1:$1048576,MATCH("최종"&amp;SUBSTITUTE(SUBSTITUTE(E$1,"standard",""),"|Float",""),ChapterTable!$1:$1,0),0)*ChapterTable!$Q$17,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VLOOKUP($A995-ChapterTable!$Q$11,ChapterTable!$1:$1048576,MATCH("최종"&amp;SUBSTITUTE(SUBSTITUTE(E$1,"standard",""),"|Float",""),ChapterTable!$1:$1,0),0)*ChapterTable!$Q$14
    ),
  OFFSET(E995,-$B995+IF($L995,1,0),0)*
    (VLOOKUP(SUBSTITUTE(SUBSTITUTE(E$1,"standard",""),"|Float","")&amp;"인게임누적곱배수",ChapterTable!$S:$T,2,0)^C995
    +VLOOKUP(SUBSTITUTE(SUBSTITUTE(E$1,"standard",""),"|Float","")&amp;"인게임누적합배수",ChapterTable!$S:$T,2,0)*C995)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VLOOKUP(1,ChapterTable!$1:$1048576,MATCH("최종"&amp;SUBSTITUTE(SUBSTITUTE(F$1,"standard",""),"|Float",""),ChapterTable!$1:$1,0),0)*ChapterTable!$Q$17,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VLOOKUP($A995-ChapterTable!$Q$11,ChapterTable!$1:$1048576,MATCH("최종"&amp;SUBSTITUTE(SUBSTITUTE(F$1,"standard",""),"|Float",""),ChapterTable!$1:$1,0),0)*ChapterTable!$Q$14
    ),
  OFFSET(F995,-$B995+IF($L995,1,0),0)*
    (VLOOKUP(SUBSTITUTE(SUBSTITUTE(F$1,"standard",""),"|Float","")&amp;"인게임누적곱배수",ChapterTable!$S:$T,2,0)^D995
    +VLOOKUP(SUBSTITUTE(SUBSTITUTE(F$1,"standard",""),"|Float","")&amp;"인게임누적합배수",ChapterTable!$S:$T,2,0)*D995)
  )
  )
  )
)</f>
        <v>598546.21141433716</v>
      </c>
      <c r="G995" t="s">
        <v>110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9.8000000000000007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IF(OR($L996=TRUE,$A996=0,MOD($A996,ChapterTable!$S$20)&lt;&gt;0),
MAX(0,INT(($B996+ChapterTable!$Q$26+VLOOKUP(SUBSTITUTE(C$1,"성장단계","")&amp;"단계오프셋",ChapterTable!$S:$T,2,0))/ChapterTable!$Q$23)),
MAX(0,INT(($B996+ChapterTable!$S$26+VLOOKUP(SUBSTITUTE(C$1,"성장단계","")&amp;"보스단계오프셋",ChapterTable!$S:$T,2,0))/ChapterTable!$S$23)))</f>
        <v>2</v>
      </c>
      <c r="D996">
        <f>IF(OR($L996=TRUE,$A996=0,MOD($A996,ChapterTable!$S$20)&lt;&gt;0),
MAX(0,INT(($B996+ChapterTable!$Q$26+VLOOKUP(SUBSTITUTE(D$1,"성장단계","")&amp;"단계오프셋",ChapterTable!$S:$T,2,0))/ChapterTable!$Q$23)),
MAX(0,INT(($B996+ChapterTable!$S$26+VLOOKUP(SUBSTITUTE(D$1,"성장단계","")&amp;"보스단계오프셋",ChapterTable!$S:$T,2,0))/ChapterTable!$S$23)))</f>
        <v>2</v>
      </c>
      <c r="E996" s="1">
        <f ca="1">IF(AND($A996=0,$B996=1),
    VLOOKUP(1,ChapterTable!$1:$1048576,MATCH("최종"&amp;SUBSTITUTE(SUBSTITUTE(E$1,"standard",""),"|Float",""),ChapterTable!$1:$1,0),0)*ChapterTable!$Q$17,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VLOOKUP($A996-ChapterTable!$Q$11,ChapterTable!$1:$1048576,MATCH("최종"&amp;SUBSTITUTE(SUBSTITUTE(E$1,"standard",""),"|Float",""),ChapterTable!$1:$1,0),0)*ChapterTable!$Q$14
    ),
  OFFSET(E996,-$B996+IF($L996,1,0),0)*
    (VLOOKUP(SUBSTITUTE(SUBSTITUTE(E$1,"standard",""),"|Float","")&amp;"인게임누적곱배수",ChapterTable!$S:$T,2,0)^C996
    +VLOOKUP(SUBSTITUTE(SUBSTITUTE(E$1,"standard",""),"|Float","")&amp;"인게임누적합배수",ChapterTable!$S:$T,2,0)*C996)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VLOOKUP(1,ChapterTable!$1:$1048576,MATCH("최종"&amp;SUBSTITUTE(SUBSTITUTE(F$1,"standard",""),"|Float",""),ChapterTable!$1:$1,0),0)*ChapterTable!$Q$17,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VLOOKUP($A996-ChapterTable!$Q$11,ChapterTable!$1:$1048576,MATCH("최종"&amp;SUBSTITUTE(SUBSTITUTE(F$1,"standard",""),"|Float",""),ChapterTable!$1:$1,0),0)*ChapterTable!$Q$14
    ),
  OFFSET(F996,-$B996+IF($L996,1,0),0)*
    (VLOOKUP(SUBSTITUTE(SUBSTITUTE(F$1,"standard",""),"|Float","")&amp;"인게임누적곱배수",ChapterTable!$S:$T,2,0)^D996
    +VLOOKUP(SUBSTITUTE(SUBSTITUTE(F$1,"standard",""),"|Float","")&amp;"인게임누적합배수",ChapterTable!$S:$T,2,0)*D996)
  )
  )
  )
)</f>
        <v>698303.91331672668</v>
      </c>
      <c r="G996" t="s">
        <v>110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9.8000000000000007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IF(OR($L997=TRUE,$A997=0,MOD($A997,ChapterTable!$S$20)&lt;&gt;0),
MAX(0,INT(($B997+ChapterTable!$Q$26+VLOOKUP(SUBSTITUTE(C$1,"성장단계","")&amp;"단계오프셋",ChapterTable!$S:$T,2,0))/ChapterTable!$Q$23)),
MAX(0,INT(($B997+ChapterTable!$S$26+VLOOKUP(SUBSTITUTE(C$1,"성장단계","")&amp;"보스단계오프셋",ChapterTable!$S:$T,2,0))/ChapterTable!$S$23)))</f>
        <v>2</v>
      </c>
      <c r="D997">
        <f>IF(OR($L997=TRUE,$A997=0,MOD($A997,ChapterTable!$S$20)&lt;&gt;0),
MAX(0,INT(($B997+ChapterTable!$Q$26+VLOOKUP(SUBSTITUTE(D$1,"성장단계","")&amp;"단계오프셋",ChapterTable!$S:$T,2,0))/ChapterTable!$Q$23)),
MAX(0,INT(($B997+ChapterTable!$S$26+VLOOKUP(SUBSTITUTE(D$1,"성장단계","")&amp;"보스단계오프셋",ChapterTable!$S:$T,2,0))/ChapterTable!$S$23)))</f>
        <v>2</v>
      </c>
      <c r="E997" s="1">
        <f ca="1">IF(AND($A997=0,$B997=1),
    VLOOKUP(1,ChapterTable!$1:$1048576,MATCH("최종"&amp;SUBSTITUTE(SUBSTITUTE(E$1,"standard",""),"|Float",""),ChapterTable!$1:$1,0),0)*ChapterTable!$Q$17,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VLOOKUP($A997-ChapterTable!$Q$11,ChapterTable!$1:$1048576,MATCH("최종"&amp;SUBSTITUTE(SUBSTITUTE(E$1,"standard",""),"|Float",""),ChapterTable!$1:$1,0),0)*ChapterTable!$Q$14
    ),
  OFFSET(E997,-$B997+IF($L997,1,0),0)*
    (VLOOKUP(SUBSTITUTE(SUBSTITUTE(E$1,"standard",""),"|Float","")&amp;"인게임누적곱배수",ChapterTable!$S:$T,2,0)^C997
    +VLOOKUP(SUBSTITUTE(SUBSTITUTE(E$1,"standard",""),"|Float","")&amp;"인게임누적합배수",ChapterTable!$S:$T,2,0)*C997)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VLOOKUP(1,ChapterTable!$1:$1048576,MATCH("최종"&amp;SUBSTITUTE(SUBSTITUTE(F$1,"standard",""),"|Float",""),ChapterTable!$1:$1,0),0)*ChapterTable!$Q$17,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VLOOKUP($A997-ChapterTable!$Q$11,ChapterTable!$1:$1048576,MATCH("최종"&amp;SUBSTITUTE(SUBSTITUTE(F$1,"standard",""),"|Float",""),ChapterTable!$1:$1,0),0)*ChapterTable!$Q$14
    ),
  OFFSET(F997,-$B997+IF($L997,1,0),0)*
    (VLOOKUP(SUBSTITUTE(SUBSTITUTE(F$1,"standard",""),"|Float","")&amp;"인게임누적곱배수",ChapterTable!$S:$T,2,0)^D997
    +VLOOKUP(SUBSTITUTE(SUBSTITUTE(F$1,"standard",""),"|Float","")&amp;"인게임누적합배수",ChapterTable!$S:$T,2,0)*D997)
  )
  )
  )
)</f>
        <v>698303.91331672668</v>
      </c>
      <c r="G997" t="s">
        <v>110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9.8000000000000007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IF(OR($L998=TRUE,$A998=0,MOD($A998,ChapterTable!$S$20)&lt;&gt;0),
MAX(0,INT(($B998+ChapterTable!$Q$26+VLOOKUP(SUBSTITUTE(C$1,"성장단계","")&amp;"단계오프셋",ChapterTable!$S:$T,2,0))/ChapterTable!$Q$23)),
MAX(0,INT(($B998+ChapterTable!$S$26+VLOOKUP(SUBSTITUTE(C$1,"성장단계","")&amp;"보스단계오프셋",ChapterTable!$S:$T,2,0))/ChapterTable!$S$23)))</f>
        <v>2</v>
      </c>
      <c r="D998">
        <f>IF(OR($L998=TRUE,$A998=0,MOD($A998,ChapterTable!$S$20)&lt;&gt;0),
MAX(0,INT(($B998+ChapterTable!$Q$26+VLOOKUP(SUBSTITUTE(D$1,"성장단계","")&amp;"단계오프셋",ChapterTable!$S:$T,2,0))/ChapterTable!$Q$23)),
MAX(0,INT(($B998+ChapterTable!$S$26+VLOOKUP(SUBSTITUTE(D$1,"성장단계","")&amp;"보스단계오프셋",ChapterTable!$S:$T,2,0))/ChapterTable!$S$23)))</f>
        <v>2</v>
      </c>
      <c r="E998" s="1">
        <f ca="1">IF(AND($A998=0,$B998=1),
    VLOOKUP(1,ChapterTable!$1:$1048576,MATCH("최종"&amp;SUBSTITUTE(SUBSTITUTE(E$1,"standard",""),"|Float",""),ChapterTable!$1:$1,0),0)*ChapterTable!$Q$17,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VLOOKUP($A998-ChapterTable!$Q$11,ChapterTable!$1:$1048576,MATCH("최종"&amp;SUBSTITUTE(SUBSTITUTE(E$1,"standard",""),"|Float",""),ChapterTable!$1:$1,0),0)*ChapterTable!$Q$14
    ),
  OFFSET(E998,-$B998+IF($L998,1,0),0)*
    (VLOOKUP(SUBSTITUTE(SUBSTITUTE(E$1,"standard",""),"|Float","")&amp;"인게임누적곱배수",ChapterTable!$S:$T,2,0)^C998
    +VLOOKUP(SUBSTITUTE(SUBSTITUTE(E$1,"standard",""),"|Float","")&amp;"인게임누적합배수",ChapterTable!$S:$T,2,0)*C998)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VLOOKUP(1,ChapterTable!$1:$1048576,MATCH("최종"&amp;SUBSTITUTE(SUBSTITUTE(F$1,"standard",""),"|Float",""),ChapterTable!$1:$1,0),0)*ChapterTable!$Q$17,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VLOOKUP($A998-ChapterTable!$Q$11,ChapterTable!$1:$1048576,MATCH("최종"&amp;SUBSTITUTE(SUBSTITUTE(F$1,"standard",""),"|Float",""),ChapterTable!$1:$1,0),0)*ChapterTable!$Q$14
    ),
  OFFSET(F998,-$B998+IF($L998,1,0),0)*
    (VLOOKUP(SUBSTITUTE(SUBSTITUTE(F$1,"standard",""),"|Float","")&amp;"인게임누적곱배수",ChapterTable!$S:$T,2,0)^D998
    +VLOOKUP(SUBSTITUTE(SUBSTITUTE(F$1,"standard",""),"|Float","")&amp;"인게임누적합배수",ChapterTable!$S:$T,2,0)*D998)
  )
  )
  )
)</f>
        <v>698303.91331672668</v>
      </c>
      <c r="G998" t="s">
        <v>110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9.8000000000000007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IF(OR($L999=TRUE,$A999=0,MOD($A999,ChapterTable!$S$20)&lt;&gt;0),
MAX(0,INT(($B999+ChapterTable!$Q$26+VLOOKUP(SUBSTITUTE(C$1,"성장단계","")&amp;"단계오프셋",ChapterTable!$S:$T,2,0))/ChapterTable!$Q$23)),
MAX(0,INT(($B999+ChapterTable!$S$26+VLOOKUP(SUBSTITUTE(C$1,"성장단계","")&amp;"보스단계오프셋",ChapterTable!$S:$T,2,0))/ChapterTable!$S$23)))</f>
        <v>2</v>
      </c>
      <c r="D999">
        <f>IF(OR($L999=TRUE,$A999=0,MOD($A999,ChapterTable!$S$20)&lt;&gt;0),
MAX(0,INT(($B999+ChapterTable!$Q$26+VLOOKUP(SUBSTITUTE(D$1,"성장단계","")&amp;"단계오프셋",ChapterTable!$S:$T,2,0))/ChapterTable!$Q$23)),
MAX(0,INT(($B999+ChapterTable!$S$26+VLOOKUP(SUBSTITUTE(D$1,"성장단계","")&amp;"보스단계오프셋",ChapterTable!$S:$T,2,0))/ChapterTable!$S$23)))</f>
        <v>2</v>
      </c>
      <c r="E999" s="1">
        <f ca="1">IF(AND($A999=0,$B999=1),
    VLOOKUP(1,ChapterTable!$1:$1048576,MATCH("최종"&amp;SUBSTITUTE(SUBSTITUTE(E$1,"standard",""),"|Float",""),ChapterTable!$1:$1,0),0)*ChapterTable!$Q$17,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VLOOKUP($A999-ChapterTable!$Q$11,ChapterTable!$1:$1048576,MATCH("최종"&amp;SUBSTITUTE(SUBSTITUTE(E$1,"standard",""),"|Float",""),ChapterTable!$1:$1,0),0)*ChapterTable!$Q$14
    ),
  OFFSET(E999,-$B999+IF($L999,1,0),0)*
    (VLOOKUP(SUBSTITUTE(SUBSTITUTE(E$1,"standard",""),"|Float","")&amp;"인게임누적곱배수",ChapterTable!$S:$T,2,0)^C999
    +VLOOKUP(SUBSTITUTE(SUBSTITUTE(E$1,"standard",""),"|Float","")&amp;"인게임누적합배수",ChapterTable!$S:$T,2,0)*C999)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VLOOKUP(1,ChapterTable!$1:$1048576,MATCH("최종"&amp;SUBSTITUTE(SUBSTITUTE(F$1,"standard",""),"|Float",""),ChapterTable!$1:$1,0),0)*ChapterTable!$Q$17,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VLOOKUP($A999-ChapterTable!$Q$11,ChapterTable!$1:$1048576,MATCH("최종"&amp;SUBSTITUTE(SUBSTITUTE(F$1,"standard",""),"|Float",""),ChapterTable!$1:$1,0),0)*ChapterTable!$Q$14
    ),
  OFFSET(F999,-$B999+IF($L999,1,0),0)*
    (VLOOKUP(SUBSTITUTE(SUBSTITUTE(F$1,"standard",""),"|Float","")&amp;"인게임누적곱배수",ChapterTable!$S:$T,2,0)^D999
    +VLOOKUP(SUBSTITUTE(SUBSTITUTE(F$1,"standard",""),"|Float","")&amp;"인게임누적합배수",ChapterTable!$S:$T,2,0)*D999)
  )
  )
  )
)</f>
        <v>698303.91331672668</v>
      </c>
      <c r="G999" t="s">
        <v>110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9.8000000000000007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IF(OR($L1000=TRUE,$A1000=0,MOD($A1000,ChapterTable!$S$20)&lt;&gt;0),
MAX(0,INT(($B1000+ChapterTable!$Q$26+VLOOKUP(SUBSTITUTE(C$1,"성장단계","")&amp;"단계오프셋",ChapterTable!$S:$T,2,0))/ChapterTable!$Q$23)),
MAX(0,INT(($B1000+ChapterTable!$S$26+VLOOKUP(SUBSTITUTE(C$1,"성장단계","")&amp;"보스단계오프셋",ChapterTable!$S:$T,2,0))/ChapterTable!$S$23)))</f>
        <v>2</v>
      </c>
      <c r="D1000">
        <f>IF(OR($L1000=TRUE,$A1000=0,MOD($A1000,ChapterTable!$S$20)&lt;&gt;0),
MAX(0,INT(($B1000+ChapterTable!$Q$26+VLOOKUP(SUBSTITUTE(D$1,"성장단계","")&amp;"단계오프셋",ChapterTable!$S:$T,2,0))/ChapterTable!$Q$23)),
MAX(0,INT(($B1000+ChapterTable!$S$26+VLOOKUP(SUBSTITUTE(D$1,"성장단계","")&amp;"보스단계오프셋",ChapterTable!$S:$T,2,0))/ChapterTable!$S$23)))</f>
        <v>2</v>
      </c>
      <c r="E1000" s="1">
        <f ca="1">IF(AND($A1000=0,$B1000=1),
    VLOOKUP(1,ChapterTable!$1:$1048576,MATCH("최종"&amp;SUBSTITUTE(SUBSTITUTE(E$1,"standard",""),"|Float",""),ChapterTable!$1:$1,0),0)*ChapterTable!$Q$17,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VLOOKUP($A1000-ChapterTable!$Q$11,ChapterTable!$1:$1048576,MATCH("최종"&amp;SUBSTITUTE(SUBSTITUTE(E$1,"standard",""),"|Float",""),ChapterTable!$1:$1,0),0)*ChapterTable!$Q$14
    ),
  OFFSET(E1000,-$B1000+IF($L1000,1,0),0)*
    (VLOOKUP(SUBSTITUTE(SUBSTITUTE(E$1,"standard",""),"|Float","")&amp;"인게임누적곱배수",ChapterTable!$S:$T,2,0)^C1000
    +VLOOKUP(SUBSTITUTE(SUBSTITUTE(E$1,"standard",""),"|Float","")&amp;"인게임누적합배수",ChapterTable!$S:$T,2,0)*C1000)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VLOOKUP(1,ChapterTable!$1:$1048576,MATCH("최종"&amp;SUBSTITUTE(SUBSTITUTE(F$1,"standard",""),"|Float",""),ChapterTable!$1:$1,0),0)*ChapterTable!$Q$17,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VLOOKUP($A1000-ChapterTable!$Q$11,ChapterTable!$1:$1048576,MATCH("최종"&amp;SUBSTITUTE(SUBSTITUTE(F$1,"standard",""),"|Float",""),ChapterTable!$1:$1,0),0)*ChapterTable!$Q$14
    ),
  OFFSET(F1000,-$B1000+IF($L1000,1,0),0)*
    (VLOOKUP(SUBSTITUTE(SUBSTITUTE(F$1,"standard",""),"|Float","")&amp;"인게임누적곱배수",ChapterTable!$S:$T,2,0)^D1000
    +VLOOKUP(SUBSTITUTE(SUBSTITUTE(F$1,"standard",""),"|Float","")&amp;"인게임누적합배수",ChapterTable!$S:$T,2,0)*D1000)
  )
  )
  )
)</f>
        <v>698303.91331672668</v>
      </c>
      <c r="G1000" t="s">
        <v>110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9.8000000000000007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IF(OR($L1001=TRUE,$A1001=0,MOD($A1001,ChapterTable!$S$20)&lt;&gt;0),
MAX(0,INT(($B1001+ChapterTable!$Q$26+VLOOKUP(SUBSTITUTE(C$1,"성장단계","")&amp;"단계오프셋",ChapterTable!$S:$T,2,0))/ChapterTable!$Q$23)),
MAX(0,INT(($B1001+ChapterTable!$S$26+VLOOKUP(SUBSTITUTE(C$1,"성장단계","")&amp;"보스단계오프셋",ChapterTable!$S:$T,2,0))/ChapterTable!$S$23)))</f>
        <v>3</v>
      </c>
      <c r="D1001">
        <f>IF(OR($L1001=TRUE,$A1001=0,MOD($A1001,ChapterTable!$S$20)&lt;&gt;0),
MAX(0,INT(($B1001+ChapterTable!$Q$26+VLOOKUP(SUBSTITUTE(D$1,"성장단계","")&amp;"단계오프셋",ChapterTable!$S:$T,2,0))/ChapterTable!$Q$23)),
MAX(0,INT(($B1001+ChapterTable!$S$26+VLOOKUP(SUBSTITUTE(D$1,"성장단계","")&amp;"보스단계오프셋",ChapterTable!$S:$T,2,0))/ChapterTable!$S$23)))</f>
        <v>2</v>
      </c>
      <c r="E1001" s="1">
        <f ca="1">IF(AND($A1001=0,$B1001=1),
    VLOOKUP(1,ChapterTable!$1:$1048576,MATCH("최종"&amp;SUBSTITUTE(SUBSTITUTE(E$1,"standard",""),"|Float",""),ChapterTable!$1:$1,0),0)*ChapterTable!$Q$17,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VLOOKUP($A1001-ChapterTable!$Q$11,ChapterTable!$1:$1048576,MATCH("최종"&amp;SUBSTITUTE(SUBSTITUTE(E$1,"standard",""),"|Float",""),ChapterTable!$1:$1,0),0)*ChapterTable!$Q$14
    ),
  OFFSET(E1001,-$B1001+IF($L1001,1,0),0)*
    (VLOOKUP(SUBSTITUTE(SUBSTITUTE(E$1,"standard",""),"|Float","")&amp;"인게임누적곱배수",ChapterTable!$S:$T,2,0)^C1001
    +VLOOKUP(SUBSTITUTE(SUBSTITUTE(E$1,"standard",""),"|Float","")&amp;"인게임누적합배수",ChapterTable!$S:$T,2,0)*C1001)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VLOOKUP(1,ChapterTable!$1:$1048576,MATCH("최종"&amp;SUBSTITUTE(SUBSTITUTE(F$1,"standard",""),"|Float",""),ChapterTable!$1:$1,0),0)*ChapterTable!$Q$17,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VLOOKUP($A1001-ChapterTable!$Q$11,ChapterTable!$1:$1048576,MATCH("최종"&amp;SUBSTITUTE(SUBSTITUTE(F$1,"standard",""),"|Float",""),ChapterTable!$1:$1,0),0)*ChapterTable!$Q$14
    ),
  OFFSET(F1001,-$B1001+IF($L1001,1,0),0)*
    (VLOOKUP(SUBSTITUTE(SUBSTITUTE(F$1,"standard",""),"|Float","")&amp;"인게임누적곱배수",ChapterTable!$S:$T,2,0)^D1001
    +VLOOKUP(SUBSTITUTE(SUBSTITUTE(F$1,"standard",""),"|Float","")&amp;"인게임누적합배수",ChapterTable!$S:$T,2,0)*D1001)
  )
  )
  )
)</f>
        <v>698303.91331672668</v>
      </c>
      <c r="G1001" t="s">
        <v>110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9.8000000000000007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IF(OR($L1002=TRUE,$A1002=0,MOD($A1002,ChapterTable!$S$20)&lt;&gt;0),
MAX(0,INT(($B1002+ChapterTable!$Q$26+VLOOKUP(SUBSTITUTE(C$1,"성장단계","")&amp;"단계오프셋",ChapterTable!$S:$T,2,0))/ChapterTable!$Q$23)),
MAX(0,INT(($B1002+ChapterTable!$S$26+VLOOKUP(SUBSTITUTE(C$1,"성장단계","")&amp;"보스단계오프셋",ChapterTable!$S:$T,2,0))/ChapterTable!$S$23)))</f>
        <v>3</v>
      </c>
      <c r="D1002">
        <f>IF(OR($L1002=TRUE,$A1002=0,MOD($A1002,ChapterTable!$S$20)&lt;&gt;0),
MAX(0,INT(($B1002+ChapterTable!$Q$26+VLOOKUP(SUBSTITUTE(D$1,"성장단계","")&amp;"단계오프셋",ChapterTable!$S:$T,2,0))/ChapterTable!$Q$23)),
MAX(0,INT(($B1002+ChapterTable!$S$26+VLOOKUP(SUBSTITUTE(D$1,"성장단계","")&amp;"보스단계오프셋",ChapterTable!$S:$T,2,0))/ChapterTable!$S$23)))</f>
        <v>2</v>
      </c>
      <c r="E1002" s="1">
        <f ca="1">IF(AND($A1002=0,$B1002=1),
    VLOOKUP(1,ChapterTable!$1:$1048576,MATCH("최종"&amp;SUBSTITUTE(SUBSTITUTE(E$1,"standard",""),"|Float",""),ChapterTable!$1:$1,0),0)*ChapterTable!$Q$17,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VLOOKUP($A1002-ChapterTable!$Q$11,ChapterTable!$1:$1048576,MATCH("최종"&amp;SUBSTITUTE(SUBSTITUTE(E$1,"standard",""),"|Float",""),ChapterTable!$1:$1,0),0)*ChapterTable!$Q$14
    ),
  OFFSET(E1002,-$B1002+IF($L1002,1,0),0)*
    (VLOOKUP(SUBSTITUTE(SUBSTITUTE(E$1,"standard",""),"|Float","")&amp;"인게임누적곱배수",ChapterTable!$S:$T,2,0)^C1002
    +VLOOKUP(SUBSTITUTE(SUBSTITUTE(E$1,"standard",""),"|Float","")&amp;"인게임누적합배수",ChapterTable!$S:$T,2,0)*C1002)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VLOOKUP(1,ChapterTable!$1:$1048576,MATCH("최종"&amp;SUBSTITUTE(SUBSTITUTE(F$1,"standard",""),"|Float",""),ChapterTable!$1:$1,0),0)*ChapterTable!$Q$17,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VLOOKUP($A1002-ChapterTable!$Q$11,ChapterTable!$1:$1048576,MATCH("최종"&amp;SUBSTITUTE(SUBSTITUTE(F$1,"standard",""),"|Float",""),ChapterTable!$1:$1,0),0)*ChapterTable!$Q$14
    ),
  OFFSET(F1002,-$B1002+IF($L1002,1,0),0)*
    (VLOOKUP(SUBSTITUTE(SUBSTITUTE(F$1,"standard",""),"|Float","")&amp;"인게임누적곱배수",ChapterTable!$S:$T,2,0)^D1002
    +VLOOKUP(SUBSTITUTE(SUBSTITUTE(F$1,"standard",""),"|Float","")&amp;"인게임누적합배수",ChapterTable!$S:$T,2,0)*D1002)
  )
  )
  )
)</f>
        <v>698303.91331672668</v>
      </c>
      <c r="G1002" t="s">
        <v>110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9.8000000000000007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IF(OR($L1003=TRUE,$A1003=0,MOD($A1003,ChapterTable!$S$20)&lt;&gt;0),
MAX(0,INT(($B1003+ChapterTable!$Q$26+VLOOKUP(SUBSTITUTE(C$1,"성장단계","")&amp;"단계오프셋",ChapterTable!$S:$T,2,0))/ChapterTable!$Q$23)),
MAX(0,INT(($B1003+ChapterTable!$S$26+VLOOKUP(SUBSTITUTE(C$1,"성장단계","")&amp;"보스단계오프셋",ChapterTable!$S:$T,2,0))/ChapterTable!$S$23)))</f>
        <v>3</v>
      </c>
      <c r="D1003">
        <f>IF(OR($L1003=TRUE,$A1003=0,MOD($A1003,ChapterTable!$S$20)&lt;&gt;0),
MAX(0,INT(($B1003+ChapterTable!$Q$26+VLOOKUP(SUBSTITUTE(D$1,"성장단계","")&amp;"단계오프셋",ChapterTable!$S:$T,2,0))/ChapterTable!$Q$23)),
MAX(0,INT(($B1003+ChapterTable!$S$26+VLOOKUP(SUBSTITUTE(D$1,"성장단계","")&amp;"보스단계오프셋",ChapterTable!$S:$T,2,0))/ChapterTable!$S$23)))</f>
        <v>2</v>
      </c>
      <c r="E1003" s="1">
        <f ca="1">IF(AND($A1003=0,$B1003=1),
    VLOOKUP(1,ChapterTable!$1:$1048576,MATCH("최종"&amp;SUBSTITUTE(SUBSTITUTE(E$1,"standard",""),"|Float",""),ChapterTable!$1:$1,0),0)*ChapterTable!$Q$17,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VLOOKUP($A1003-ChapterTable!$Q$11,ChapterTable!$1:$1048576,MATCH("최종"&amp;SUBSTITUTE(SUBSTITUTE(E$1,"standard",""),"|Float",""),ChapterTable!$1:$1,0),0)*ChapterTable!$Q$14
    ),
  OFFSET(E1003,-$B1003+IF($L1003,1,0),0)*
    (VLOOKUP(SUBSTITUTE(SUBSTITUTE(E$1,"standard",""),"|Float","")&amp;"인게임누적곱배수",ChapterTable!$S:$T,2,0)^C1003
    +VLOOKUP(SUBSTITUTE(SUBSTITUTE(E$1,"standard",""),"|Float","")&amp;"인게임누적합배수",ChapterTable!$S:$T,2,0)*C1003)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VLOOKUP(1,ChapterTable!$1:$1048576,MATCH("최종"&amp;SUBSTITUTE(SUBSTITUTE(F$1,"standard",""),"|Float",""),ChapterTable!$1:$1,0),0)*ChapterTable!$Q$17,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VLOOKUP($A1003-ChapterTable!$Q$11,ChapterTable!$1:$1048576,MATCH("최종"&amp;SUBSTITUTE(SUBSTITUTE(F$1,"standard",""),"|Float",""),ChapterTable!$1:$1,0),0)*ChapterTable!$Q$14
    ),
  OFFSET(F1003,-$B1003+IF($L1003,1,0),0)*
    (VLOOKUP(SUBSTITUTE(SUBSTITUTE(F$1,"standard",""),"|Float","")&amp;"인게임누적곱배수",ChapterTable!$S:$T,2,0)^D1003
    +VLOOKUP(SUBSTITUTE(SUBSTITUTE(F$1,"standard",""),"|Float","")&amp;"인게임누적합배수",ChapterTable!$S:$T,2,0)*D1003)
  )
  )
  )
)</f>
        <v>698303.91331672668</v>
      </c>
      <c r="G1003" t="s">
        <v>110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9.8000000000000007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IF(OR($L1004=TRUE,$A1004=0,MOD($A1004,ChapterTable!$S$20)&lt;&gt;0),
MAX(0,INT(($B1004+ChapterTable!$Q$26+VLOOKUP(SUBSTITUTE(C$1,"성장단계","")&amp;"단계오프셋",ChapterTable!$S:$T,2,0))/ChapterTable!$Q$23)),
MAX(0,INT(($B1004+ChapterTable!$S$26+VLOOKUP(SUBSTITUTE(C$1,"성장단계","")&amp;"보스단계오프셋",ChapterTable!$S:$T,2,0))/ChapterTable!$S$23)))</f>
        <v>3</v>
      </c>
      <c r="D1004">
        <f>IF(OR($L1004=TRUE,$A1004=0,MOD($A1004,ChapterTable!$S$20)&lt;&gt;0),
MAX(0,INT(($B1004+ChapterTable!$Q$26+VLOOKUP(SUBSTITUTE(D$1,"성장단계","")&amp;"단계오프셋",ChapterTable!$S:$T,2,0))/ChapterTable!$Q$23)),
MAX(0,INT(($B1004+ChapterTable!$S$26+VLOOKUP(SUBSTITUTE(D$1,"성장단계","")&amp;"보스단계오프셋",ChapterTable!$S:$T,2,0))/ChapterTable!$S$23)))</f>
        <v>2</v>
      </c>
      <c r="E1004" s="1">
        <f ca="1">IF(AND($A1004=0,$B1004=1),
    VLOOKUP(1,ChapterTable!$1:$1048576,MATCH("최종"&amp;SUBSTITUTE(SUBSTITUTE(E$1,"standard",""),"|Float",""),ChapterTable!$1:$1,0),0)*ChapterTable!$Q$17,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VLOOKUP($A1004-ChapterTable!$Q$11,ChapterTable!$1:$1048576,MATCH("최종"&amp;SUBSTITUTE(SUBSTITUTE(E$1,"standard",""),"|Float",""),ChapterTable!$1:$1,0),0)*ChapterTable!$Q$14
    ),
  OFFSET(E1004,-$B1004+IF($L1004,1,0),0)*
    (VLOOKUP(SUBSTITUTE(SUBSTITUTE(E$1,"standard",""),"|Float","")&amp;"인게임누적곱배수",ChapterTable!$S:$T,2,0)^C1004
    +VLOOKUP(SUBSTITUTE(SUBSTITUTE(E$1,"standard",""),"|Float","")&amp;"인게임누적합배수",ChapterTable!$S:$T,2,0)*C1004)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VLOOKUP(1,ChapterTable!$1:$1048576,MATCH("최종"&amp;SUBSTITUTE(SUBSTITUTE(F$1,"standard",""),"|Float",""),ChapterTable!$1:$1,0),0)*ChapterTable!$Q$17,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VLOOKUP($A1004-ChapterTable!$Q$11,ChapterTable!$1:$1048576,MATCH("최종"&amp;SUBSTITUTE(SUBSTITUTE(F$1,"standard",""),"|Float",""),ChapterTable!$1:$1,0),0)*ChapterTable!$Q$14
    ),
  OFFSET(F1004,-$B1004+IF($L1004,1,0),0)*
    (VLOOKUP(SUBSTITUTE(SUBSTITUTE(F$1,"standard",""),"|Float","")&amp;"인게임누적곱배수",ChapterTable!$S:$T,2,0)^D1004
    +VLOOKUP(SUBSTITUTE(SUBSTITUTE(F$1,"standard",""),"|Float","")&amp;"인게임누적합배수",ChapterTable!$S:$T,2,0)*D1004)
  )
  )
  )
)</f>
        <v>698303.91331672668</v>
      </c>
      <c r="G1004" t="s">
        <v>110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9.8000000000000007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IF(OR($L1005=TRUE,$A1005=0,MOD($A1005,ChapterTable!$S$20)&lt;&gt;0),
MAX(0,INT(($B1005+ChapterTable!$Q$26+VLOOKUP(SUBSTITUTE(C$1,"성장단계","")&amp;"단계오프셋",ChapterTable!$S:$T,2,0))/ChapterTable!$Q$23)),
MAX(0,INT(($B1005+ChapterTable!$S$26+VLOOKUP(SUBSTITUTE(C$1,"성장단계","")&amp;"보스단계오프셋",ChapterTable!$S:$T,2,0))/ChapterTable!$S$23)))</f>
        <v>3</v>
      </c>
      <c r="D1005">
        <f>IF(OR($L1005=TRUE,$A1005=0,MOD($A1005,ChapterTable!$S$20)&lt;&gt;0),
MAX(0,INT(($B1005+ChapterTable!$Q$26+VLOOKUP(SUBSTITUTE(D$1,"성장단계","")&amp;"단계오프셋",ChapterTable!$S:$T,2,0))/ChapterTable!$Q$23)),
MAX(0,INT(($B1005+ChapterTable!$S$26+VLOOKUP(SUBSTITUTE(D$1,"성장단계","")&amp;"보스단계오프셋",ChapterTable!$S:$T,2,0))/ChapterTable!$S$23)))</f>
        <v>2</v>
      </c>
      <c r="E1005" s="1">
        <f ca="1">IF(AND($A1005=0,$B1005=1),
    VLOOKUP(1,ChapterTable!$1:$1048576,MATCH("최종"&amp;SUBSTITUTE(SUBSTITUTE(E$1,"standard",""),"|Float",""),ChapterTable!$1:$1,0),0)*ChapterTable!$Q$17,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VLOOKUP($A1005-ChapterTable!$Q$11,ChapterTable!$1:$1048576,MATCH("최종"&amp;SUBSTITUTE(SUBSTITUTE(E$1,"standard",""),"|Float",""),ChapterTable!$1:$1,0),0)*ChapterTable!$Q$14
    ),
  OFFSET(E1005,-$B1005+IF($L1005,1,0),0)*
    (VLOOKUP(SUBSTITUTE(SUBSTITUTE(E$1,"standard",""),"|Float","")&amp;"인게임누적곱배수",ChapterTable!$S:$T,2,0)^C1005
    +VLOOKUP(SUBSTITUTE(SUBSTITUTE(E$1,"standard",""),"|Float","")&amp;"인게임누적합배수",ChapterTable!$S:$T,2,0)*C1005)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VLOOKUP(1,ChapterTable!$1:$1048576,MATCH("최종"&amp;SUBSTITUTE(SUBSTITUTE(F$1,"standard",""),"|Float",""),ChapterTable!$1:$1,0),0)*ChapterTable!$Q$17,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VLOOKUP($A1005-ChapterTable!$Q$11,ChapterTable!$1:$1048576,MATCH("최종"&amp;SUBSTITUTE(SUBSTITUTE(F$1,"standard",""),"|Float",""),ChapterTable!$1:$1,0),0)*ChapterTable!$Q$14
    ),
  OFFSET(F1005,-$B1005+IF($L1005,1,0),0)*
    (VLOOKUP(SUBSTITUTE(SUBSTITUTE(F$1,"standard",""),"|Float","")&amp;"인게임누적곱배수",ChapterTable!$S:$T,2,0)^D1005
    +VLOOKUP(SUBSTITUTE(SUBSTITUTE(F$1,"standard",""),"|Float","")&amp;"인게임누적합배수",ChapterTable!$S:$T,2,0)*D1005)
  )
  )
  )
)</f>
        <v>698303.91331672668</v>
      </c>
      <c r="G1005" t="s">
        <v>110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9.8000000000000007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IF(OR($L1006=TRUE,$A1006=0,MOD($A1006,ChapterTable!$S$20)&lt;&gt;0),
MAX(0,INT(($B1006+ChapterTable!$Q$26+VLOOKUP(SUBSTITUTE(C$1,"성장단계","")&amp;"단계오프셋",ChapterTable!$S:$T,2,0))/ChapterTable!$Q$23)),
MAX(0,INT(($B1006+ChapterTable!$S$26+VLOOKUP(SUBSTITUTE(C$1,"성장단계","")&amp;"보스단계오프셋",ChapterTable!$S:$T,2,0))/ChapterTable!$S$23)))</f>
        <v>3</v>
      </c>
      <c r="D1006">
        <f>IF(OR($L1006=TRUE,$A1006=0,MOD($A1006,ChapterTable!$S$20)&lt;&gt;0),
MAX(0,INT(($B1006+ChapterTable!$Q$26+VLOOKUP(SUBSTITUTE(D$1,"성장단계","")&amp;"단계오프셋",ChapterTable!$S:$T,2,0))/ChapterTable!$Q$23)),
MAX(0,INT(($B1006+ChapterTable!$S$26+VLOOKUP(SUBSTITUTE(D$1,"성장단계","")&amp;"보스단계오프셋",ChapterTable!$S:$T,2,0))/ChapterTable!$S$23)))</f>
        <v>3</v>
      </c>
      <c r="E1006" s="1">
        <f ca="1">IF(AND($A1006=0,$B1006=1),
    VLOOKUP(1,ChapterTable!$1:$1048576,MATCH("최종"&amp;SUBSTITUTE(SUBSTITUTE(E$1,"standard",""),"|Float",""),ChapterTable!$1:$1,0),0)*ChapterTable!$Q$17,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VLOOKUP($A1006-ChapterTable!$Q$11,ChapterTable!$1:$1048576,MATCH("최종"&amp;SUBSTITUTE(SUBSTITUTE(E$1,"standard",""),"|Float",""),ChapterTable!$1:$1,0),0)*ChapterTable!$Q$14
    ),
  OFFSET(E1006,-$B1006+IF($L1006,1,0),0)*
    (VLOOKUP(SUBSTITUTE(SUBSTITUTE(E$1,"standard",""),"|Float","")&amp;"인게임누적곱배수",ChapterTable!$S:$T,2,0)^C1006
    +VLOOKUP(SUBSTITUTE(SUBSTITUTE(E$1,"standard",""),"|Float","")&amp;"인게임누적합배수",ChapterTable!$S:$T,2,0)*C1006)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VLOOKUP(1,ChapterTable!$1:$1048576,MATCH("최종"&amp;SUBSTITUTE(SUBSTITUTE(F$1,"standard",""),"|Float",""),ChapterTable!$1:$1,0),0)*ChapterTable!$Q$17,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VLOOKUP($A1006-ChapterTable!$Q$11,ChapterTable!$1:$1048576,MATCH("최종"&amp;SUBSTITUTE(SUBSTITUTE(F$1,"standard",""),"|Float",""),ChapterTable!$1:$1,0),0)*ChapterTable!$Q$14
    ),
  OFFSET(F1006,-$B1006+IF($L1006,1,0),0)*
    (VLOOKUP(SUBSTITUTE(SUBSTITUTE(F$1,"standard",""),"|Float","")&amp;"인게임누적곱배수",ChapterTable!$S:$T,2,0)^D1006
    +VLOOKUP(SUBSTITUTE(SUBSTITUTE(F$1,"standard",""),"|Float","")&amp;"인게임누적합배수",ChapterTable!$S:$T,2,0)*D1006)
  )
  )
  )
)</f>
        <v>798061.61521911621</v>
      </c>
      <c r="G1006" t="s">
        <v>110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9.8000000000000007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IF(OR($L1007=TRUE,$A1007=0,MOD($A1007,ChapterTable!$S$20)&lt;&gt;0),
MAX(0,INT(($B1007+ChapterTable!$Q$26+VLOOKUP(SUBSTITUTE(C$1,"성장단계","")&amp;"단계오프셋",ChapterTable!$S:$T,2,0))/ChapterTable!$Q$23)),
MAX(0,INT(($B1007+ChapterTable!$S$26+VLOOKUP(SUBSTITUTE(C$1,"성장단계","")&amp;"보스단계오프셋",ChapterTable!$S:$T,2,0))/ChapterTable!$S$23)))</f>
        <v>3</v>
      </c>
      <c r="D1007">
        <f>IF(OR($L1007=TRUE,$A1007=0,MOD($A1007,ChapterTable!$S$20)&lt;&gt;0),
MAX(0,INT(($B1007+ChapterTable!$Q$26+VLOOKUP(SUBSTITUTE(D$1,"성장단계","")&amp;"단계오프셋",ChapterTable!$S:$T,2,0))/ChapterTable!$Q$23)),
MAX(0,INT(($B1007+ChapterTable!$S$26+VLOOKUP(SUBSTITUTE(D$1,"성장단계","")&amp;"보스단계오프셋",ChapterTable!$S:$T,2,0))/ChapterTable!$S$23)))</f>
        <v>3</v>
      </c>
      <c r="E1007" s="1">
        <f ca="1">IF(AND($A1007=0,$B1007=1),
    VLOOKUP(1,ChapterTable!$1:$1048576,MATCH("최종"&amp;SUBSTITUTE(SUBSTITUTE(E$1,"standard",""),"|Float",""),ChapterTable!$1:$1,0),0)*ChapterTable!$Q$17,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VLOOKUP($A1007-ChapterTable!$Q$11,ChapterTable!$1:$1048576,MATCH("최종"&amp;SUBSTITUTE(SUBSTITUTE(E$1,"standard",""),"|Float",""),ChapterTable!$1:$1,0),0)*ChapterTable!$Q$14
    ),
  OFFSET(E1007,-$B1007+IF($L1007,1,0),0)*
    (VLOOKUP(SUBSTITUTE(SUBSTITUTE(E$1,"standard",""),"|Float","")&amp;"인게임누적곱배수",ChapterTable!$S:$T,2,0)^C1007
    +VLOOKUP(SUBSTITUTE(SUBSTITUTE(E$1,"standard",""),"|Float","")&amp;"인게임누적합배수",ChapterTable!$S:$T,2,0)*C1007)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VLOOKUP(1,ChapterTable!$1:$1048576,MATCH("최종"&amp;SUBSTITUTE(SUBSTITUTE(F$1,"standard",""),"|Float",""),ChapterTable!$1:$1,0),0)*ChapterTable!$Q$17,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VLOOKUP($A1007-ChapterTable!$Q$11,ChapterTable!$1:$1048576,MATCH("최종"&amp;SUBSTITUTE(SUBSTITUTE(F$1,"standard",""),"|Float",""),ChapterTable!$1:$1,0),0)*ChapterTable!$Q$14
    ),
  OFFSET(F1007,-$B1007+IF($L1007,1,0),0)*
    (VLOOKUP(SUBSTITUTE(SUBSTITUTE(F$1,"standard",""),"|Float","")&amp;"인게임누적곱배수",ChapterTable!$S:$T,2,0)^D1007
    +VLOOKUP(SUBSTITUTE(SUBSTITUTE(F$1,"standard",""),"|Float","")&amp;"인게임누적합배수",ChapterTable!$S:$T,2,0)*D1007)
  )
  )
  )
)</f>
        <v>798061.61521911621</v>
      </c>
      <c r="G1007" t="s">
        <v>110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9.8000000000000007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IF(OR($L1008=TRUE,$A1008=0,MOD($A1008,ChapterTable!$S$20)&lt;&gt;0),
MAX(0,INT(($B1008+ChapterTable!$Q$26+VLOOKUP(SUBSTITUTE(C$1,"성장단계","")&amp;"단계오프셋",ChapterTable!$S:$T,2,0))/ChapterTable!$Q$23)),
MAX(0,INT(($B1008+ChapterTable!$S$26+VLOOKUP(SUBSTITUTE(C$1,"성장단계","")&amp;"보스단계오프셋",ChapterTable!$S:$T,2,0))/ChapterTable!$S$23)))</f>
        <v>3</v>
      </c>
      <c r="D1008">
        <f>IF(OR($L1008=TRUE,$A1008=0,MOD($A1008,ChapterTable!$S$20)&lt;&gt;0),
MAX(0,INT(($B1008+ChapterTable!$Q$26+VLOOKUP(SUBSTITUTE(D$1,"성장단계","")&amp;"단계오프셋",ChapterTable!$S:$T,2,0))/ChapterTable!$Q$23)),
MAX(0,INT(($B1008+ChapterTable!$S$26+VLOOKUP(SUBSTITUTE(D$1,"성장단계","")&amp;"보스단계오프셋",ChapterTable!$S:$T,2,0))/ChapterTable!$S$23)))</f>
        <v>3</v>
      </c>
      <c r="E1008" s="1">
        <f ca="1">IF(AND($A1008=0,$B1008=1),
    VLOOKUP(1,ChapterTable!$1:$1048576,MATCH("최종"&amp;SUBSTITUTE(SUBSTITUTE(E$1,"standard",""),"|Float",""),ChapterTable!$1:$1,0),0)*ChapterTable!$Q$17,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VLOOKUP($A1008-ChapterTable!$Q$11,ChapterTable!$1:$1048576,MATCH("최종"&amp;SUBSTITUTE(SUBSTITUTE(E$1,"standard",""),"|Float",""),ChapterTable!$1:$1,0),0)*ChapterTable!$Q$14
    ),
  OFFSET(E1008,-$B1008+IF($L1008,1,0),0)*
    (VLOOKUP(SUBSTITUTE(SUBSTITUTE(E$1,"standard",""),"|Float","")&amp;"인게임누적곱배수",ChapterTable!$S:$T,2,0)^C1008
    +VLOOKUP(SUBSTITUTE(SUBSTITUTE(E$1,"standard",""),"|Float","")&amp;"인게임누적합배수",ChapterTable!$S:$T,2,0)*C1008)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VLOOKUP(1,ChapterTable!$1:$1048576,MATCH("최종"&amp;SUBSTITUTE(SUBSTITUTE(F$1,"standard",""),"|Float",""),ChapterTable!$1:$1,0),0)*ChapterTable!$Q$17,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VLOOKUP($A1008-ChapterTable!$Q$11,ChapterTable!$1:$1048576,MATCH("최종"&amp;SUBSTITUTE(SUBSTITUTE(F$1,"standard",""),"|Float",""),ChapterTable!$1:$1,0),0)*ChapterTable!$Q$14
    ),
  OFFSET(F1008,-$B1008+IF($L1008,1,0),0)*
    (VLOOKUP(SUBSTITUTE(SUBSTITUTE(F$1,"standard",""),"|Float","")&amp;"인게임누적곱배수",ChapterTable!$S:$T,2,0)^D1008
    +VLOOKUP(SUBSTITUTE(SUBSTITUTE(F$1,"standard",""),"|Float","")&amp;"인게임누적합배수",ChapterTable!$S:$T,2,0)*D1008)
  )
  )
  )
)</f>
        <v>798061.61521911621</v>
      </c>
      <c r="G1008" t="s">
        <v>110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9.8000000000000007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IF(OR($L1009=TRUE,$A1009=0,MOD($A1009,ChapterTable!$S$20)&lt;&gt;0),
MAX(0,INT(($B1009+ChapterTable!$Q$26+VLOOKUP(SUBSTITUTE(C$1,"성장단계","")&amp;"단계오프셋",ChapterTable!$S:$T,2,0))/ChapterTable!$Q$23)),
MAX(0,INT(($B1009+ChapterTable!$S$26+VLOOKUP(SUBSTITUTE(C$1,"성장단계","")&amp;"보스단계오프셋",ChapterTable!$S:$T,2,0))/ChapterTable!$S$23)))</f>
        <v>3</v>
      </c>
      <c r="D1009">
        <f>IF(OR($L1009=TRUE,$A1009=0,MOD($A1009,ChapterTable!$S$20)&lt;&gt;0),
MAX(0,INT(($B1009+ChapterTable!$Q$26+VLOOKUP(SUBSTITUTE(D$1,"성장단계","")&amp;"단계오프셋",ChapterTable!$S:$T,2,0))/ChapterTable!$Q$23)),
MAX(0,INT(($B1009+ChapterTable!$S$26+VLOOKUP(SUBSTITUTE(D$1,"성장단계","")&amp;"보스단계오프셋",ChapterTable!$S:$T,2,0))/ChapterTable!$S$23)))</f>
        <v>3</v>
      </c>
      <c r="E1009" s="1">
        <f ca="1">IF(AND($A1009=0,$B1009=1),
    VLOOKUP(1,ChapterTable!$1:$1048576,MATCH("최종"&amp;SUBSTITUTE(SUBSTITUTE(E$1,"standard",""),"|Float",""),ChapterTable!$1:$1,0),0)*ChapterTable!$Q$17,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VLOOKUP($A1009-ChapterTable!$Q$11,ChapterTable!$1:$1048576,MATCH("최종"&amp;SUBSTITUTE(SUBSTITUTE(E$1,"standard",""),"|Float",""),ChapterTable!$1:$1,0),0)*ChapterTable!$Q$14
    ),
  OFFSET(E1009,-$B1009+IF($L1009,1,0),0)*
    (VLOOKUP(SUBSTITUTE(SUBSTITUTE(E$1,"standard",""),"|Float","")&amp;"인게임누적곱배수",ChapterTable!$S:$T,2,0)^C1009
    +VLOOKUP(SUBSTITUTE(SUBSTITUTE(E$1,"standard",""),"|Float","")&amp;"인게임누적합배수",ChapterTable!$S:$T,2,0)*C1009)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VLOOKUP(1,ChapterTable!$1:$1048576,MATCH("최종"&amp;SUBSTITUTE(SUBSTITUTE(F$1,"standard",""),"|Float",""),ChapterTable!$1:$1,0),0)*ChapterTable!$Q$17,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VLOOKUP($A1009-ChapterTable!$Q$11,ChapterTable!$1:$1048576,MATCH("최종"&amp;SUBSTITUTE(SUBSTITUTE(F$1,"standard",""),"|Float",""),ChapterTable!$1:$1,0),0)*ChapterTable!$Q$14
    ),
  OFFSET(F1009,-$B1009+IF($L1009,1,0),0)*
    (VLOOKUP(SUBSTITUTE(SUBSTITUTE(F$1,"standard",""),"|Float","")&amp;"인게임누적곱배수",ChapterTable!$S:$T,2,0)^D1009
    +VLOOKUP(SUBSTITUTE(SUBSTITUTE(F$1,"standard",""),"|Float","")&amp;"인게임누적합배수",ChapterTable!$S:$T,2,0)*D1009)
  )
  )
  )
)</f>
        <v>798061.61521911621</v>
      </c>
      <c r="G1009" t="s">
        <v>110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9.8000000000000007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IF(OR($L1010=TRUE,$A1010=0,MOD($A1010,ChapterTable!$S$20)&lt;&gt;0),
MAX(0,INT(($B1010+ChapterTable!$Q$26+VLOOKUP(SUBSTITUTE(C$1,"성장단계","")&amp;"단계오프셋",ChapterTable!$S:$T,2,0))/ChapterTable!$Q$23)),
MAX(0,INT(($B1010+ChapterTable!$S$26+VLOOKUP(SUBSTITUTE(C$1,"성장단계","")&amp;"보스단계오프셋",ChapterTable!$S:$T,2,0))/ChapterTable!$S$23)))</f>
        <v>3</v>
      </c>
      <c r="D1010">
        <f>IF(OR($L1010=TRUE,$A1010=0,MOD($A1010,ChapterTable!$S$20)&lt;&gt;0),
MAX(0,INT(($B1010+ChapterTable!$Q$26+VLOOKUP(SUBSTITUTE(D$1,"성장단계","")&amp;"단계오프셋",ChapterTable!$S:$T,2,0))/ChapterTable!$Q$23)),
MAX(0,INT(($B1010+ChapterTable!$S$26+VLOOKUP(SUBSTITUTE(D$1,"성장단계","")&amp;"보스단계오프셋",ChapterTable!$S:$T,2,0))/ChapterTable!$S$23)))</f>
        <v>3</v>
      </c>
      <c r="E1010" s="1">
        <f ca="1">IF(AND($A1010=0,$B1010=1),
    VLOOKUP(1,ChapterTable!$1:$1048576,MATCH("최종"&amp;SUBSTITUTE(SUBSTITUTE(E$1,"standard",""),"|Float",""),ChapterTable!$1:$1,0),0)*ChapterTable!$Q$17,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VLOOKUP($A1010-ChapterTable!$Q$11,ChapterTable!$1:$1048576,MATCH("최종"&amp;SUBSTITUTE(SUBSTITUTE(E$1,"standard",""),"|Float",""),ChapterTable!$1:$1,0),0)*ChapterTable!$Q$14
    ),
  OFFSET(E1010,-$B1010+IF($L1010,1,0),0)*
    (VLOOKUP(SUBSTITUTE(SUBSTITUTE(E$1,"standard",""),"|Float","")&amp;"인게임누적곱배수",ChapterTable!$S:$T,2,0)^C1010
    +VLOOKUP(SUBSTITUTE(SUBSTITUTE(E$1,"standard",""),"|Float","")&amp;"인게임누적합배수",ChapterTable!$S:$T,2,0)*C1010)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VLOOKUP(1,ChapterTable!$1:$1048576,MATCH("최종"&amp;SUBSTITUTE(SUBSTITUTE(F$1,"standard",""),"|Float",""),ChapterTable!$1:$1,0),0)*ChapterTable!$Q$17,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VLOOKUP($A1010-ChapterTable!$Q$11,ChapterTable!$1:$1048576,MATCH("최종"&amp;SUBSTITUTE(SUBSTITUTE(F$1,"standard",""),"|Float",""),ChapterTable!$1:$1,0),0)*ChapterTable!$Q$14
    ),
  OFFSET(F1010,-$B1010+IF($L1010,1,0),0)*
    (VLOOKUP(SUBSTITUTE(SUBSTITUTE(F$1,"standard",""),"|Float","")&amp;"인게임누적곱배수",ChapterTable!$S:$T,2,0)^D1010
    +VLOOKUP(SUBSTITUTE(SUBSTITUTE(F$1,"standard",""),"|Float","")&amp;"인게임누적합배수",ChapterTable!$S:$T,2,0)*D1010)
  )
  )
  )
)</f>
        <v>798061.61521911621</v>
      </c>
      <c r="G1010" t="s">
        <v>110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9.8000000000000007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IF(OR($L1011=TRUE,$A1011=0,MOD($A1011,ChapterTable!$S$20)&lt;&gt;0),
MAX(0,INT(($B1011+ChapterTable!$Q$26+VLOOKUP(SUBSTITUTE(C$1,"성장단계","")&amp;"단계오프셋",ChapterTable!$S:$T,2,0))/ChapterTable!$Q$23)),
MAX(0,INT(($B1011+ChapterTable!$S$26+VLOOKUP(SUBSTITUTE(C$1,"성장단계","")&amp;"보스단계오프셋",ChapterTable!$S:$T,2,0))/ChapterTable!$S$23)))</f>
        <v>4</v>
      </c>
      <c r="D1011">
        <f>IF(OR($L1011=TRUE,$A1011=0,MOD($A1011,ChapterTable!$S$20)&lt;&gt;0),
MAX(0,INT(($B1011+ChapterTable!$Q$26+VLOOKUP(SUBSTITUTE(D$1,"성장단계","")&amp;"단계오프셋",ChapterTable!$S:$T,2,0))/ChapterTable!$Q$23)),
MAX(0,INT(($B1011+ChapterTable!$S$26+VLOOKUP(SUBSTITUTE(D$1,"성장단계","")&amp;"보스단계오프셋",ChapterTable!$S:$T,2,0))/ChapterTable!$S$23)))</f>
        <v>3</v>
      </c>
      <c r="E1011" s="1">
        <f ca="1">IF(AND($A1011=0,$B1011=1),
    VLOOKUP(1,ChapterTable!$1:$1048576,MATCH("최종"&amp;SUBSTITUTE(SUBSTITUTE(E$1,"standard",""),"|Float",""),ChapterTable!$1:$1,0),0)*ChapterTable!$Q$17,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VLOOKUP($A1011-ChapterTable!$Q$11,ChapterTable!$1:$1048576,MATCH("최종"&amp;SUBSTITUTE(SUBSTITUTE(E$1,"standard",""),"|Float",""),ChapterTable!$1:$1,0),0)*ChapterTable!$Q$14
    ),
  OFFSET(E1011,-$B1011+IF($L1011,1,0),0)*
    (VLOOKUP(SUBSTITUTE(SUBSTITUTE(E$1,"standard",""),"|Float","")&amp;"인게임누적곱배수",ChapterTable!$S:$T,2,0)^C1011
    +VLOOKUP(SUBSTITUTE(SUBSTITUTE(E$1,"standard",""),"|Float","")&amp;"인게임누적합배수",ChapterTable!$S:$T,2,0)*C1011)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VLOOKUP(1,ChapterTable!$1:$1048576,MATCH("최종"&amp;SUBSTITUTE(SUBSTITUTE(F$1,"standard",""),"|Float",""),ChapterTable!$1:$1,0),0)*ChapterTable!$Q$17,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VLOOKUP($A1011-ChapterTable!$Q$11,ChapterTable!$1:$1048576,MATCH("최종"&amp;SUBSTITUTE(SUBSTITUTE(F$1,"standard",""),"|Float",""),ChapterTable!$1:$1,0),0)*ChapterTable!$Q$14
    ),
  OFFSET(F1011,-$B1011+IF($L1011,1,0),0)*
    (VLOOKUP(SUBSTITUTE(SUBSTITUTE(F$1,"standard",""),"|Float","")&amp;"인게임누적곱배수",ChapterTable!$S:$T,2,0)^D1011
    +VLOOKUP(SUBSTITUTE(SUBSTITUTE(F$1,"standard",""),"|Float","")&amp;"인게임누적합배수",ChapterTable!$S:$T,2,0)*D1011)
  )
  )
  )
)</f>
        <v>798061.61521911621</v>
      </c>
      <c r="G1011" t="s">
        <v>110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9.8000000000000007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IF(OR($L1012=TRUE,$A1012=0,MOD($A1012,ChapterTable!$S$20)&lt;&gt;0),
MAX(0,INT(($B1012+ChapterTable!$Q$26+VLOOKUP(SUBSTITUTE(C$1,"성장단계","")&amp;"단계오프셋",ChapterTable!$S:$T,2,0))/ChapterTable!$Q$23)),
MAX(0,INT(($B1012+ChapterTable!$S$26+VLOOKUP(SUBSTITUTE(C$1,"성장단계","")&amp;"보스단계오프셋",ChapterTable!$S:$T,2,0))/ChapterTable!$S$23)))</f>
        <v>4</v>
      </c>
      <c r="D1012">
        <f>IF(OR($L1012=TRUE,$A1012=0,MOD($A1012,ChapterTable!$S$20)&lt;&gt;0),
MAX(0,INT(($B1012+ChapterTable!$Q$26+VLOOKUP(SUBSTITUTE(D$1,"성장단계","")&amp;"단계오프셋",ChapterTable!$S:$T,2,0))/ChapterTable!$Q$23)),
MAX(0,INT(($B1012+ChapterTable!$S$26+VLOOKUP(SUBSTITUTE(D$1,"성장단계","")&amp;"보스단계오프셋",ChapterTable!$S:$T,2,0))/ChapterTable!$S$23)))</f>
        <v>3</v>
      </c>
      <c r="E1012" s="1">
        <f ca="1">IF(AND($A1012=0,$B1012=1),
    VLOOKUP(1,ChapterTable!$1:$1048576,MATCH("최종"&amp;SUBSTITUTE(SUBSTITUTE(E$1,"standard",""),"|Float",""),ChapterTable!$1:$1,0),0)*ChapterTable!$Q$17,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VLOOKUP($A1012-ChapterTable!$Q$11,ChapterTable!$1:$1048576,MATCH("최종"&amp;SUBSTITUTE(SUBSTITUTE(E$1,"standard",""),"|Float",""),ChapterTable!$1:$1,0),0)*ChapterTable!$Q$14
    ),
  OFFSET(E1012,-$B1012+IF($L1012,1,0),0)*
    (VLOOKUP(SUBSTITUTE(SUBSTITUTE(E$1,"standard",""),"|Float","")&amp;"인게임누적곱배수",ChapterTable!$S:$T,2,0)^C1012
    +VLOOKUP(SUBSTITUTE(SUBSTITUTE(E$1,"standard",""),"|Float","")&amp;"인게임누적합배수",ChapterTable!$S:$T,2,0)*C1012)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VLOOKUP(1,ChapterTable!$1:$1048576,MATCH("최종"&amp;SUBSTITUTE(SUBSTITUTE(F$1,"standard",""),"|Float",""),ChapterTable!$1:$1,0),0)*ChapterTable!$Q$17,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VLOOKUP($A1012-ChapterTable!$Q$11,ChapterTable!$1:$1048576,MATCH("최종"&amp;SUBSTITUTE(SUBSTITUTE(F$1,"standard",""),"|Float",""),ChapterTable!$1:$1,0),0)*ChapterTable!$Q$14
    ),
  OFFSET(F1012,-$B1012+IF($L1012,1,0),0)*
    (VLOOKUP(SUBSTITUTE(SUBSTITUTE(F$1,"standard",""),"|Float","")&amp;"인게임누적곱배수",ChapterTable!$S:$T,2,0)^D1012
    +VLOOKUP(SUBSTITUTE(SUBSTITUTE(F$1,"standard",""),"|Float","")&amp;"인게임누적합배수",ChapterTable!$S:$T,2,0)*D1012)
  )
  )
  )
)</f>
        <v>798061.61521911621</v>
      </c>
      <c r="G1012" t="s">
        <v>110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9.8000000000000007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IF(OR($L1013=TRUE,$A1013=0,MOD($A1013,ChapterTable!$S$20)&lt;&gt;0),
MAX(0,INT(($B1013+ChapterTable!$Q$26+VLOOKUP(SUBSTITUTE(C$1,"성장단계","")&amp;"단계오프셋",ChapterTable!$S:$T,2,0))/ChapterTable!$Q$23)),
MAX(0,INT(($B1013+ChapterTable!$S$26+VLOOKUP(SUBSTITUTE(C$1,"성장단계","")&amp;"보스단계오프셋",ChapterTable!$S:$T,2,0))/ChapterTable!$S$23)))</f>
        <v>4</v>
      </c>
      <c r="D1013">
        <f>IF(OR($L1013=TRUE,$A1013=0,MOD($A1013,ChapterTable!$S$20)&lt;&gt;0),
MAX(0,INT(($B1013+ChapterTable!$Q$26+VLOOKUP(SUBSTITUTE(D$1,"성장단계","")&amp;"단계오프셋",ChapterTable!$S:$T,2,0))/ChapterTable!$Q$23)),
MAX(0,INT(($B1013+ChapterTable!$S$26+VLOOKUP(SUBSTITUTE(D$1,"성장단계","")&amp;"보스단계오프셋",ChapterTable!$S:$T,2,0))/ChapterTable!$S$23)))</f>
        <v>3</v>
      </c>
      <c r="E1013" s="1">
        <f ca="1">IF(AND($A1013=0,$B1013=1),
    VLOOKUP(1,ChapterTable!$1:$1048576,MATCH("최종"&amp;SUBSTITUTE(SUBSTITUTE(E$1,"standard",""),"|Float",""),ChapterTable!$1:$1,0),0)*ChapterTable!$Q$17,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VLOOKUP($A1013-ChapterTable!$Q$11,ChapterTable!$1:$1048576,MATCH("최종"&amp;SUBSTITUTE(SUBSTITUTE(E$1,"standard",""),"|Float",""),ChapterTable!$1:$1,0),0)*ChapterTable!$Q$14
    ),
  OFFSET(E1013,-$B1013+IF($L1013,1,0),0)*
    (VLOOKUP(SUBSTITUTE(SUBSTITUTE(E$1,"standard",""),"|Float","")&amp;"인게임누적곱배수",ChapterTable!$S:$T,2,0)^C1013
    +VLOOKUP(SUBSTITUTE(SUBSTITUTE(E$1,"standard",""),"|Float","")&amp;"인게임누적합배수",ChapterTable!$S:$T,2,0)*C1013)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VLOOKUP(1,ChapterTable!$1:$1048576,MATCH("최종"&amp;SUBSTITUTE(SUBSTITUTE(F$1,"standard",""),"|Float",""),ChapterTable!$1:$1,0),0)*ChapterTable!$Q$17,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VLOOKUP($A1013-ChapterTable!$Q$11,ChapterTable!$1:$1048576,MATCH("최종"&amp;SUBSTITUTE(SUBSTITUTE(F$1,"standard",""),"|Float",""),ChapterTable!$1:$1,0),0)*ChapterTable!$Q$14
    ),
  OFFSET(F1013,-$B1013+IF($L1013,1,0),0)*
    (VLOOKUP(SUBSTITUTE(SUBSTITUTE(F$1,"standard",""),"|Float","")&amp;"인게임누적곱배수",ChapterTable!$S:$T,2,0)^D1013
    +VLOOKUP(SUBSTITUTE(SUBSTITUTE(F$1,"standard",""),"|Float","")&amp;"인게임누적합배수",ChapterTable!$S:$T,2,0)*D1013)
  )
  )
  )
)</f>
        <v>798061.61521911621</v>
      </c>
      <c r="G1013" t="s">
        <v>110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9.8000000000000007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IF(OR($L1014=TRUE,$A1014=0,MOD($A1014,ChapterTable!$S$20)&lt;&gt;0),
MAX(0,INT(($B1014+ChapterTable!$Q$26+VLOOKUP(SUBSTITUTE(C$1,"성장단계","")&amp;"단계오프셋",ChapterTable!$S:$T,2,0))/ChapterTable!$Q$23)),
MAX(0,INT(($B1014+ChapterTable!$S$26+VLOOKUP(SUBSTITUTE(C$1,"성장단계","")&amp;"보스단계오프셋",ChapterTable!$S:$T,2,0))/ChapterTable!$S$23)))</f>
        <v>4</v>
      </c>
      <c r="D1014">
        <f>IF(OR($L1014=TRUE,$A1014=0,MOD($A1014,ChapterTable!$S$20)&lt;&gt;0),
MAX(0,INT(($B1014+ChapterTable!$Q$26+VLOOKUP(SUBSTITUTE(D$1,"성장단계","")&amp;"단계오프셋",ChapterTable!$S:$T,2,0))/ChapterTable!$Q$23)),
MAX(0,INT(($B1014+ChapterTable!$S$26+VLOOKUP(SUBSTITUTE(D$1,"성장단계","")&amp;"보스단계오프셋",ChapterTable!$S:$T,2,0))/ChapterTable!$S$23)))</f>
        <v>3</v>
      </c>
      <c r="E1014" s="1">
        <f ca="1">IF(AND($A1014=0,$B1014=1),
    VLOOKUP(1,ChapterTable!$1:$1048576,MATCH("최종"&amp;SUBSTITUTE(SUBSTITUTE(E$1,"standard",""),"|Float",""),ChapterTable!$1:$1,0),0)*ChapterTable!$Q$17,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VLOOKUP($A1014-ChapterTable!$Q$11,ChapterTable!$1:$1048576,MATCH("최종"&amp;SUBSTITUTE(SUBSTITUTE(E$1,"standard",""),"|Float",""),ChapterTable!$1:$1,0),0)*ChapterTable!$Q$14
    ),
  OFFSET(E1014,-$B1014+IF($L1014,1,0),0)*
    (VLOOKUP(SUBSTITUTE(SUBSTITUTE(E$1,"standard",""),"|Float","")&amp;"인게임누적곱배수",ChapterTable!$S:$T,2,0)^C1014
    +VLOOKUP(SUBSTITUTE(SUBSTITUTE(E$1,"standard",""),"|Float","")&amp;"인게임누적합배수",ChapterTable!$S:$T,2,0)*C1014)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VLOOKUP(1,ChapterTable!$1:$1048576,MATCH("최종"&amp;SUBSTITUTE(SUBSTITUTE(F$1,"standard",""),"|Float",""),ChapterTable!$1:$1,0),0)*ChapterTable!$Q$17,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VLOOKUP($A1014-ChapterTable!$Q$11,ChapterTable!$1:$1048576,MATCH("최종"&amp;SUBSTITUTE(SUBSTITUTE(F$1,"standard",""),"|Float",""),ChapterTable!$1:$1,0),0)*ChapterTable!$Q$14
    ),
  OFFSET(F1014,-$B1014+IF($L1014,1,0),0)*
    (VLOOKUP(SUBSTITUTE(SUBSTITUTE(F$1,"standard",""),"|Float","")&amp;"인게임누적곱배수",ChapterTable!$S:$T,2,0)^D1014
    +VLOOKUP(SUBSTITUTE(SUBSTITUTE(F$1,"standard",""),"|Float","")&amp;"인게임누적합배수",ChapterTable!$S:$T,2,0)*D1014)
  )
  )
  )
)</f>
        <v>798061.61521911621</v>
      </c>
      <c r="G1014" t="s">
        <v>110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9.8000000000000007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IF(OR($L1015=TRUE,$A1015=0,MOD($A1015,ChapterTable!$S$20)&lt;&gt;0),
MAX(0,INT(($B1015+ChapterTable!$Q$26+VLOOKUP(SUBSTITUTE(C$1,"성장단계","")&amp;"단계오프셋",ChapterTable!$S:$T,2,0))/ChapterTable!$Q$23)),
MAX(0,INT(($B1015+ChapterTable!$S$26+VLOOKUP(SUBSTITUTE(C$1,"성장단계","")&amp;"보스단계오프셋",ChapterTable!$S:$T,2,0))/ChapterTable!$S$23)))</f>
        <v>4</v>
      </c>
      <c r="D1015">
        <f>IF(OR($L1015=TRUE,$A1015=0,MOD($A1015,ChapterTable!$S$20)&lt;&gt;0),
MAX(0,INT(($B1015+ChapterTable!$Q$26+VLOOKUP(SUBSTITUTE(D$1,"성장단계","")&amp;"단계오프셋",ChapterTable!$S:$T,2,0))/ChapterTable!$Q$23)),
MAX(0,INT(($B1015+ChapterTable!$S$26+VLOOKUP(SUBSTITUTE(D$1,"성장단계","")&amp;"보스단계오프셋",ChapterTable!$S:$T,2,0))/ChapterTable!$S$23)))</f>
        <v>3</v>
      </c>
      <c r="E1015" s="1">
        <f ca="1">IF(AND($A1015=0,$B1015=1),
    VLOOKUP(1,ChapterTable!$1:$1048576,MATCH("최종"&amp;SUBSTITUTE(SUBSTITUTE(E$1,"standard",""),"|Float",""),ChapterTable!$1:$1,0),0)*ChapterTable!$Q$17,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VLOOKUP($A1015-ChapterTable!$Q$11,ChapterTable!$1:$1048576,MATCH("최종"&amp;SUBSTITUTE(SUBSTITUTE(E$1,"standard",""),"|Float",""),ChapterTable!$1:$1,0),0)*ChapterTable!$Q$14
    ),
  OFFSET(E1015,-$B1015+IF($L1015,1,0),0)*
    (VLOOKUP(SUBSTITUTE(SUBSTITUTE(E$1,"standard",""),"|Float","")&amp;"인게임누적곱배수",ChapterTable!$S:$T,2,0)^C1015
    +VLOOKUP(SUBSTITUTE(SUBSTITUTE(E$1,"standard",""),"|Float","")&amp;"인게임누적합배수",ChapterTable!$S:$T,2,0)*C1015)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VLOOKUP(1,ChapterTable!$1:$1048576,MATCH("최종"&amp;SUBSTITUTE(SUBSTITUTE(F$1,"standard",""),"|Float",""),ChapterTable!$1:$1,0),0)*ChapterTable!$Q$17,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VLOOKUP($A1015-ChapterTable!$Q$11,ChapterTable!$1:$1048576,MATCH("최종"&amp;SUBSTITUTE(SUBSTITUTE(F$1,"standard",""),"|Float",""),ChapterTable!$1:$1,0),0)*ChapterTable!$Q$14
    ),
  OFFSET(F1015,-$B1015+IF($L1015,1,0),0)*
    (VLOOKUP(SUBSTITUTE(SUBSTITUTE(F$1,"standard",""),"|Float","")&amp;"인게임누적곱배수",ChapterTable!$S:$T,2,0)^D1015
    +VLOOKUP(SUBSTITUTE(SUBSTITUTE(F$1,"standard",""),"|Float","")&amp;"인게임누적합배수",ChapterTable!$S:$T,2,0)*D1015)
  )
  )
  )
)</f>
        <v>798061.61521911621</v>
      </c>
      <c r="G1015" t="s">
        <v>110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9.8000000000000007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IF(OR($L1016=TRUE,$A1016=0,MOD($A1016,ChapterTable!$S$20)&lt;&gt;0),
MAX(0,INT(($B1016+ChapterTable!$Q$26+VLOOKUP(SUBSTITUTE(C$1,"성장단계","")&amp;"단계오프셋",ChapterTable!$S:$T,2,0))/ChapterTable!$Q$23)),
MAX(0,INT(($B1016+ChapterTable!$S$26+VLOOKUP(SUBSTITUTE(C$1,"성장단계","")&amp;"보스단계오프셋",ChapterTable!$S:$T,2,0))/ChapterTable!$S$23)))</f>
        <v>4</v>
      </c>
      <c r="D1016">
        <f>IF(OR($L1016=TRUE,$A1016=0,MOD($A1016,ChapterTable!$S$20)&lt;&gt;0),
MAX(0,INT(($B1016+ChapterTable!$Q$26+VLOOKUP(SUBSTITUTE(D$1,"성장단계","")&amp;"단계오프셋",ChapterTable!$S:$T,2,0))/ChapterTable!$Q$23)),
MAX(0,INT(($B1016+ChapterTable!$S$26+VLOOKUP(SUBSTITUTE(D$1,"성장단계","")&amp;"보스단계오프셋",ChapterTable!$S:$T,2,0))/ChapterTable!$S$23)))</f>
        <v>4</v>
      </c>
      <c r="E1016" s="1">
        <f ca="1">IF(AND($A1016=0,$B1016=1),
    VLOOKUP(1,ChapterTable!$1:$1048576,MATCH("최종"&amp;SUBSTITUTE(SUBSTITUTE(E$1,"standard",""),"|Float",""),ChapterTable!$1:$1,0),0)*ChapterTable!$Q$17,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VLOOKUP($A1016-ChapterTable!$Q$11,ChapterTable!$1:$1048576,MATCH("최종"&amp;SUBSTITUTE(SUBSTITUTE(E$1,"standard",""),"|Float",""),ChapterTable!$1:$1,0),0)*ChapterTable!$Q$14
    ),
  OFFSET(E1016,-$B1016+IF($L1016,1,0),0)*
    (VLOOKUP(SUBSTITUTE(SUBSTITUTE(E$1,"standard",""),"|Float","")&amp;"인게임누적곱배수",ChapterTable!$S:$T,2,0)^C1016
    +VLOOKUP(SUBSTITUTE(SUBSTITUTE(E$1,"standard",""),"|Float","")&amp;"인게임누적합배수",ChapterTable!$S:$T,2,0)*C1016)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VLOOKUP(1,ChapterTable!$1:$1048576,MATCH("최종"&amp;SUBSTITUTE(SUBSTITUTE(F$1,"standard",""),"|Float",""),ChapterTable!$1:$1,0),0)*ChapterTable!$Q$17,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VLOOKUP($A1016-ChapterTable!$Q$11,ChapterTable!$1:$1048576,MATCH("최종"&amp;SUBSTITUTE(SUBSTITUTE(F$1,"standard",""),"|Float",""),ChapterTable!$1:$1,0),0)*ChapterTable!$Q$14
    ),
  OFFSET(F1016,-$B1016+IF($L1016,1,0),0)*
    (VLOOKUP(SUBSTITUTE(SUBSTITUTE(F$1,"standard",""),"|Float","")&amp;"인게임누적곱배수",ChapterTable!$S:$T,2,0)^D1016
    +VLOOKUP(SUBSTITUTE(SUBSTITUTE(F$1,"standard",""),"|Float","")&amp;"인게임누적합배수",ChapterTable!$S:$T,2,0)*D1016)
  )
  )
  )
)</f>
        <v>897819.31712150574</v>
      </c>
      <c r="G1016" t="s">
        <v>110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9.8000000000000007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IF(OR($L1017=TRUE,$A1017=0,MOD($A1017,ChapterTable!$S$20)&lt;&gt;0),
MAX(0,INT(($B1017+ChapterTable!$Q$26+VLOOKUP(SUBSTITUTE(C$1,"성장단계","")&amp;"단계오프셋",ChapterTable!$S:$T,2,0))/ChapterTable!$Q$23)),
MAX(0,INT(($B1017+ChapterTable!$S$26+VLOOKUP(SUBSTITUTE(C$1,"성장단계","")&amp;"보스단계오프셋",ChapterTable!$S:$T,2,0))/ChapterTable!$S$23)))</f>
        <v>4</v>
      </c>
      <c r="D1017">
        <f>IF(OR($L1017=TRUE,$A1017=0,MOD($A1017,ChapterTable!$S$20)&lt;&gt;0),
MAX(0,INT(($B1017+ChapterTable!$Q$26+VLOOKUP(SUBSTITUTE(D$1,"성장단계","")&amp;"단계오프셋",ChapterTable!$S:$T,2,0))/ChapterTable!$Q$23)),
MAX(0,INT(($B1017+ChapterTable!$S$26+VLOOKUP(SUBSTITUTE(D$1,"성장단계","")&amp;"보스단계오프셋",ChapterTable!$S:$T,2,0))/ChapterTable!$S$23)))</f>
        <v>4</v>
      </c>
      <c r="E1017" s="1">
        <f ca="1">IF(AND($A1017=0,$B1017=1),
    VLOOKUP(1,ChapterTable!$1:$1048576,MATCH("최종"&amp;SUBSTITUTE(SUBSTITUTE(E$1,"standard",""),"|Float",""),ChapterTable!$1:$1,0),0)*ChapterTable!$Q$17,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VLOOKUP($A1017-ChapterTable!$Q$11,ChapterTable!$1:$1048576,MATCH("최종"&amp;SUBSTITUTE(SUBSTITUTE(E$1,"standard",""),"|Float",""),ChapterTable!$1:$1,0),0)*ChapterTable!$Q$14
    ),
  OFFSET(E1017,-$B1017+IF($L1017,1,0),0)*
    (VLOOKUP(SUBSTITUTE(SUBSTITUTE(E$1,"standard",""),"|Float","")&amp;"인게임누적곱배수",ChapterTable!$S:$T,2,0)^C1017
    +VLOOKUP(SUBSTITUTE(SUBSTITUTE(E$1,"standard",""),"|Float","")&amp;"인게임누적합배수",ChapterTable!$S:$T,2,0)*C1017)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VLOOKUP(1,ChapterTable!$1:$1048576,MATCH("최종"&amp;SUBSTITUTE(SUBSTITUTE(F$1,"standard",""),"|Float",""),ChapterTable!$1:$1,0),0)*ChapterTable!$Q$17,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VLOOKUP($A1017-ChapterTable!$Q$11,ChapterTable!$1:$1048576,MATCH("최종"&amp;SUBSTITUTE(SUBSTITUTE(F$1,"standard",""),"|Float",""),ChapterTable!$1:$1,0),0)*ChapterTable!$Q$14
    ),
  OFFSET(F1017,-$B1017+IF($L1017,1,0),0)*
    (VLOOKUP(SUBSTITUTE(SUBSTITUTE(F$1,"standard",""),"|Float","")&amp;"인게임누적곱배수",ChapterTable!$S:$T,2,0)^D1017
    +VLOOKUP(SUBSTITUTE(SUBSTITUTE(F$1,"standard",""),"|Float","")&amp;"인게임누적합배수",ChapterTable!$S:$T,2,0)*D1017)
  )
  )
  )
)</f>
        <v>897819.31712150574</v>
      </c>
      <c r="G1017" t="s">
        <v>110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9.8000000000000007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IF(OR($L1018=TRUE,$A1018=0,MOD($A1018,ChapterTable!$S$20)&lt;&gt;0),
MAX(0,INT(($B1018+ChapterTable!$Q$26+VLOOKUP(SUBSTITUTE(C$1,"성장단계","")&amp;"단계오프셋",ChapterTable!$S:$T,2,0))/ChapterTable!$Q$23)),
MAX(0,INT(($B1018+ChapterTable!$S$26+VLOOKUP(SUBSTITUTE(C$1,"성장단계","")&amp;"보스단계오프셋",ChapterTable!$S:$T,2,0))/ChapterTable!$S$23)))</f>
        <v>4</v>
      </c>
      <c r="D1018">
        <f>IF(OR($L1018=TRUE,$A1018=0,MOD($A1018,ChapterTable!$S$20)&lt;&gt;0),
MAX(0,INT(($B1018+ChapterTable!$Q$26+VLOOKUP(SUBSTITUTE(D$1,"성장단계","")&amp;"단계오프셋",ChapterTable!$S:$T,2,0))/ChapterTable!$Q$23)),
MAX(0,INT(($B1018+ChapterTable!$S$26+VLOOKUP(SUBSTITUTE(D$1,"성장단계","")&amp;"보스단계오프셋",ChapterTable!$S:$T,2,0))/ChapterTable!$S$23)))</f>
        <v>4</v>
      </c>
      <c r="E1018" s="1">
        <f ca="1">IF(AND($A1018=0,$B1018=1),
    VLOOKUP(1,ChapterTable!$1:$1048576,MATCH("최종"&amp;SUBSTITUTE(SUBSTITUTE(E$1,"standard",""),"|Float",""),ChapterTable!$1:$1,0),0)*ChapterTable!$Q$17,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VLOOKUP($A1018-ChapterTable!$Q$11,ChapterTable!$1:$1048576,MATCH("최종"&amp;SUBSTITUTE(SUBSTITUTE(E$1,"standard",""),"|Float",""),ChapterTable!$1:$1,0),0)*ChapterTable!$Q$14
    ),
  OFFSET(E1018,-$B1018+IF($L1018,1,0),0)*
    (VLOOKUP(SUBSTITUTE(SUBSTITUTE(E$1,"standard",""),"|Float","")&amp;"인게임누적곱배수",ChapterTable!$S:$T,2,0)^C1018
    +VLOOKUP(SUBSTITUTE(SUBSTITUTE(E$1,"standard",""),"|Float","")&amp;"인게임누적합배수",ChapterTable!$S:$T,2,0)*C1018)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VLOOKUP(1,ChapterTable!$1:$1048576,MATCH("최종"&amp;SUBSTITUTE(SUBSTITUTE(F$1,"standard",""),"|Float",""),ChapterTable!$1:$1,0),0)*ChapterTable!$Q$17,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VLOOKUP($A1018-ChapterTable!$Q$11,ChapterTable!$1:$1048576,MATCH("최종"&amp;SUBSTITUTE(SUBSTITUTE(F$1,"standard",""),"|Float",""),ChapterTable!$1:$1,0),0)*ChapterTable!$Q$14
    ),
  OFFSET(F1018,-$B1018+IF($L1018,1,0),0)*
    (VLOOKUP(SUBSTITUTE(SUBSTITUTE(F$1,"standard",""),"|Float","")&amp;"인게임누적곱배수",ChapterTable!$S:$T,2,0)^D1018
    +VLOOKUP(SUBSTITUTE(SUBSTITUTE(F$1,"standard",""),"|Float","")&amp;"인게임누적합배수",ChapterTable!$S:$T,2,0)*D1018)
  )
  )
  )
)</f>
        <v>897819.31712150574</v>
      </c>
      <c r="G1018" t="s">
        <v>110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9.8000000000000007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IF(OR($L1019=TRUE,$A1019=0,MOD($A1019,ChapterTable!$S$20)&lt;&gt;0),
MAX(0,INT(($B1019+ChapterTable!$Q$26+VLOOKUP(SUBSTITUTE(C$1,"성장단계","")&amp;"단계오프셋",ChapterTable!$S:$T,2,0))/ChapterTable!$Q$23)),
MAX(0,INT(($B1019+ChapterTable!$S$26+VLOOKUP(SUBSTITUTE(C$1,"성장단계","")&amp;"보스단계오프셋",ChapterTable!$S:$T,2,0))/ChapterTable!$S$23)))</f>
        <v>4</v>
      </c>
      <c r="D1019">
        <f>IF(OR($L1019=TRUE,$A1019=0,MOD($A1019,ChapterTable!$S$20)&lt;&gt;0),
MAX(0,INT(($B1019+ChapterTable!$Q$26+VLOOKUP(SUBSTITUTE(D$1,"성장단계","")&amp;"단계오프셋",ChapterTable!$S:$T,2,0))/ChapterTable!$Q$23)),
MAX(0,INT(($B1019+ChapterTable!$S$26+VLOOKUP(SUBSTITUTE(D$1,"성장단계","")&amp;"보스단계오프셋",ChapterTable!$S:$T,2,0))/ChapterTable!$S$23)))</f>
        <v>4</v>
      </c>
      <c r="E1019" s="1">
        <f ca="1">IF(AND($A1019=0,$B1019=1),
    VLOOKUP(1,ChapterTable!$1:$1048576,MATCH("최종"&amp;SUBSTITUTE(SUBSTITUTE(E$1,"standard",""),"|Float",""),ChapterTable!$1:$1,0),0)*ChapterTable!$Q$17,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VLOOKUP($A1019-ChapterTable!$Q$11,ChapterTable!$1:$1048576,MATCH("최종"&amp;SUBSTITUTE(SUBSTITUTE(E$1,"standard",""),"|Float",""),ChapterTable!$1:$1,0),0)*ChapterTable!$Q$14
    ),
  OFFSET(E1019,-$B1019+IF($L1019,1,0),0)*
    (VLOOKUP(SUBSTITUTE(SUBSTITUTE(E$1,"standard",""),"|Float","")&amp;"인게임누적곱배수",ChapterTable!$S:$T,2,0)^C1019
    +VLOOKUP(SUBSTITUTE(SUBSTITUTE(E$1,"standard",""),"|Float","")&amp;"인게임누적합배수",ChapterTable!$S:$T,2,0)*C1019)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VLOOKUP(1,ChapterTable!$1:$1048576,MATCH("최종"&amp;SUBSTITUTE(SUBSTITUTE(F$1,"standard",""),"|Float",""),ChapterTable!$1:$1,0),0)*ChapterTable!$Q$17,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VLOOKUP($A1019-ChapterTable!$Q$11,ChapterTable!$1:$1048576,MATCH("최종"&amp;SUBSTITUTE(SUBSTITUTE(F$1,"standard",""),"|Float",""),ChapterTable!$1:$1,0),0)*ChapterTable!$Q$14
    ),
  OFFSET(F1019,-$B1019+IF($L1019,1,0),0)*
    (VLOOKUP(SUBSTITUTE(SUBSTITUTE(F$1,"standard",""),"|Float","")&amp;"인게임누적곱배수",ChapterTable!$S:$T,2,0)^D1019
    +VLOOKUP(SUBSTITUTE(SUBSTITUTE(F$1,"standard",""),"|Float","")&amp;"인게임누적합배수",ChapterTable!$S:$T,2,0)*D1019)
  )
  )
  )
)</f>
        <v>897819.31712150574</v>
      </c>
      <c r="G1019" t="s">
        <v>110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9.8000000000000007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IF(OR($L1020=TRUE,$A1020=0,MOD($A1020,ChapterTable!$S$20)&lt;&gt;0),
MAX(0,INT(($B1020+ChapterTable!$Q$26+VLOOKUP(SUBSTITUTE(C$1,"성장단계","")&amp;"단계오프셋",ChapterTable!$S:$T,2,0))/ChapterTable!$Q$23)),
MAX(0,INT(($B1020+ChapterTable!$S$26+VLOOKUP(SUBSTITUTE(C$1,"성장단계","")&amp;"보스단계오프셋",ChapterTable!$S:$T,2,0))/ChapterTable!$S$23)))</f>
        <v>4</v>
      </c>
      <c r="D1020">
        <f>IF(OR($L1020=TRUE,$A1020=0,MOD($A1020,ChapterTable!$S$20)&lt;&gt;0),
MAX(0,INT(($B1020+ChapterTable!$Q$26+VLOOKUP(SUBSTITUTE(D$1,"성장단계","")&amp;"단계오프셋",ChapterTable!$S:$T,2,0))/ChapterTable!$Q$23)),
MAX(0,INT(($B1020+ChapterTable!$S$26+VLOOKUP(SUBSTITUTE(D$1,"성장단계","")&amp;"보스단계오프셋",ChapterTable!$S:$T,2,0))/ChapterTable!$S$23)))</f>
        <v>4</v>
      </c>
      <c r="E1020" s="1">
        <f ca="1">IF(AND($A1020=0,$B1020=1),
    VLOOKUP(1,ChapterTable!$1:$1048576,MATCH("최종"&amp;SUBSTITUTE(SUBSTITUTE(E$1,"standard",""),"|Float",""),ChapterTable!$1:$1,0),0)*ChapterTable!$Q$17,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VLOOKUP($A1020-ChapterTable!$Q$11,ChapterTable!$1:$1048576,MATCH("최종"&amp;SUBSTITUTE(SUBSTITUTE(E$1,"standard",""),"|Float",""),ChapterTable!$1:$1,0),0)*ChapterTable!$Q$14
    ),
  OFFSET(E1020,-$B1020+IF($L1020,1,0),0)*
    (VLOOKUP(SUBSTITUTE(SUBSTITUTE(E$1,"standard",""),"|Float","")&amp;"인게임누적곱배수",ChapterTable!$S:$T,2,0)^C1020
    +VLOOKUP(SUBSTITUTE(SUBSTITUTE(E$1,"standard",""),"|Float","")&amp;"인게임누적합배수",ChapterTable!$S:$T,2,0)*C1020)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VLOOKUP(1,ChapterTable!$1:$1048576,MATCH("최종"&amp;SUBSTITUTE(SUBSTITUTE(F$1,"standard",""),"|Float",""),ChapterTable!$1:$1,0),0)*ChapterTable!$Q$17,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VLOOKUP($A1020-ChapterTable!$Q$11,ChapterTable!$1:$1048576,MATCH("최종"&amp;SUBSTITUTE(SUBSTITUTE(F$1,"standard",""),"|Float",""),ChapterTable!$1:$1,0),0)*ChapterTable!$Q$14
    ),
  OFFSET(F1020,-$B1020+IF($L1020,1,0),0)*
    (VLOOKUP(SUBSTITUTE(SUBSTITUTE(F$1,"standard",""),"|Float","")&amp;"인게임누적곱배수",ChapterTable!$S:$T,2,0)^D1020
    +VLOOKUP(SUBSTITUTE(SUBSTITUTE(F$1,"standard",""),"|Float","")&amp;"인게임누적합배수",ChapterTable!$S:$T,2,0)*D1020)
  )
  )
  )
)</f>
        <v>897819.31712150574</v>
      </c>
      <c r="G1020" t="s">
        <v>110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9.8000000000000007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IF(OR($L1021=TRUE,$A1021=0,MOD($A1021,ChapterTable!$S$20)&lt;&gt;0),
MAX(0,INT(($B1021+ChapterTable!$Q$26+VLOOKUP(SUBSTITUTE(C$1,"성장단계","")&amp;"단계오프셋",ChapterTable!$S:$T,2,0))/ChapterTable!$Q$23)),
MAX(0,INT(($B1021+ChapterTable!$S$26+VLOOKUP(SUBSTITUTE(C$1,"성장단계","")&amp;"보스단계오프셋",ChapterTable!$S:$T,2,0))/ChapterTable!$S$23)))</f>
        <v>5</v>
      </c>
      <c r="D1021">
        <f>IF(OR($L1021=TRUE,$A1021=0,MOD($A1021,ChapterTable!$S$20)&lt;&gt;0),
MAX(0,INT(($B1021+ChapterTable!$Q$26+VLOOKUP(SUBSTITUTE(D$1,"성장단계","")&amp;"단계오프셋",ChapterTable!$S:$T,2,0))/ChapterTable!$Q$23)),
MAX(0,INT(($B1021+ChapterTable!$S$26+VLOOKUP(SUBSTITUTE(D$1,"성장단계","")&amp;"보스단계오프셋",ChapterTable!$S:$T,2,0))/ChapterTable!$S$23)))</f>
        <v>4</v>
      </c>
      <c r="E1021" s="1">
        <f ca="1">IF(AND($A1021=0,$B1021=1),
    VLOOKUP(1,ChapterTable!$1:$1048576,MATCH("최종"&amp;SUBSTITUTE(SUBSTITUTE(E$1,"standard",""),"|Float",""),ChapterTable!$1:$1,0),0)*ChapterTable!$Q$17,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VLOOKUP($A1021-ChapterTable!$Q$11,ChapterTable!$1:$1048576,MATCH("최종"&amp;SUBSTITUTE(SUBSTITUTE(E$1,"standard",""),"|Float",""),ChapterTable!$1:$1,0),0)*ChapterTable!$Q$14
    ),
  OFFSET(E1021,-$B1021+IF($L1021,1,0),0)*
    (VLOOKUP(SUBSTITUTE(SUBSTITUTE(E$1,"standard",""),"|Float","")&amp;"인게임누적곱배수",ChapterTable!$S:$T,2,0)^C1021
    +VLOOKUP(SUBSTITUTE(SUBSTITUTE(E$1,"standard",""),"|Float","")&amp;"인게임누적합배수",ChapterTable!$S:$T,2,0)*C1021)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VLOOKUP(1,ChapterTable!$1:$1048576,MATCH("최종"&amp;SUBSTITUTE(SUBSTITUTE(F$1,"standard",""),"|Float",""),ChapterTable!$1:$1,0),0)*ChapterTable!$Q$17,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VLOOKUP($A1021-ChapterTable!$Q$11,ChapterTable!$1:$1048576,MATCH("최종"&amp;SUBSTITUTE(SUBSTITUTE(F$1,"standard",""),"|Float",""),ChapterTable!$1:$1,0),0)*ChapterTable!$Q$14
    ),
  OFFSET(F1021,-$B1021+IF($L1021,1,0),0)*
    (VLOOKUP(SUBSTITUTE(SUBSTITUTE(F$1,"standard",""),"|Float","")&amp;"인게임누적곱배수",ChapterTable!$S:$T,2,0)^D1021
    +VLOOKUP(SUBSTITUTE(SUBSTITUTE(F$1,"standard",""),"|Float","")&amp;"인게임누적합배수",ChapterTable!$S:$T,2,0)*D1021)
  )
  )
  )
)</f>
        <v>897819.31712150574</v>
      </c>
      <c r="G1021" t="s">
        <v>110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9.8000000000000007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IF(OR($L1022=TRUE,$A1022=0,MOD($A1022,ChapterTable!$S$20)&lt;&gt;0),
MAX(0,INT(($B1022+ChapterTable!$Q$26+VLOOKUP(SUBSTITUTE(C$1,"성장단계","")&amp;"단계오프셋",ChapterTable!$S:$T,2,0))/ChapterTable!$Q$23)),
MAX(0,INT(($B1022+ChapterTable!$S$26+VLOOKUP(SUBSTITUTE(C$1,"성장단계","")&amp;"보스단계오프셋",ChapterTable!$S:$T,2,0))/ChapterTable!$S$23)))</f>
        <v>5</v>
      </c>
      <c r="D1022">
        <f>IF(OR($L1022=TRUE,$A1022=0,MOD($A1022,ChapterTable!$S$20)&lt;&gt;0),
MAX(0,INT(($B1022+ChapterTable!$Q$26+VLOOKUP(SUBSTITUTE(D$1,"성장단계","")&amp;"단계오프셋",ChapterTable!$S:$T,2,0))/ChapterTable!$Q$23)),
MAX(0,INT(($B1022+ChapterTable!$S$26+VLOOKUP(SUBSTITUTE(D$1,"성장단계","")&amp;"보스단계오프셋",ChapterTable!$S:$T,2,0))/ChapterTable!$S$23)))</f>
        <v>4</v>
      </c>
      <c r="E1022" s="1">
        <f ca="1">IF(AND($A1022=0,$B1022=1),
    VLOOKUP(1,ChapterTable!$1:$1048576,MATCH("최종"&amp;SUBSTITUTE(SUBSTITUTE(E$1,"standard",""),"|Float",""),ChapterTable!$1:$1,0),0)*ChapterTable!$Q$17,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VLOOKUP($A1022-ChapterTable!$Q$11,ChapterTable!$1:$1048576,MATCH("최종"&amp;SUBSTITUTE(SUBSTITUTE(E$1,"standard",""),"|Float",""),ChapterTable!$1:$1,0),0)*ChapterTable!$Q$14
    ),
  OFFSET(E1022,-$B1022+IF($L1022,1,0),0)*
    (VLOOKUP(SUBSTITUTE(SUBSTITUTE(E$1,"standard",""),"|Float","")&amp;"인게임누적곱배수",ChapterTable!$S:$T,2,0)^C1022
    +VLOOKUP(SUBSTITUTE(SUBSTITUTE(E$1,"standard",""),"|Float","")&amp;"인게임누적합배수",ChapterTable!$S:$T,2,0)*C1022)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VLOOKUP(1,ChapterTable!$1:$1048576,MATCH("최종"&amp;SUBSTITUTE(SUBSTITUTE(F$1,"standard",""),"|Float",""),ChapterTable!$1:$1,0),0)*ChapterTable!$Q$17,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VLOOKUP($A1022-ChapterTable!$Q$11,ChapterTable!$1:$1048576,MATCH("최종"&amp;SUBSTITUTE(SUBSTITUTE(F$1,"standard",""),"|Float",""),ChapterTable!$1:$1,0),0)*ChapterTable!$Q$14
    ),
  OFFSET(F1022,-$B1022+IF($L1022,1,0),0)*
    (VLOOKUP(SUBSTITUTE(SUBSTITUTE(F$1,"standard",""),"|Float","")&amp;"인게임누적곱배수",ChapterTable!$S:$T,2,0)^D1022
    +VLOOKUP(SUBSTITUTE(SUBSTITUTE(F$1,"standard",""),"|Float","")&amp;"인게임누적합배수",ChapterTable!$S:$T,2,0)*D1022)
  )
  )
  )
)</f>
        <v>897819.31712150574</v>
      </c>
      <c r="G1022" t="s">
        <v>110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9.8000000000000007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IF(OR($L1023=TRUE,$A1023=0,MOD($A1023,ChapterTable!$S$20)&lt;&gt;0),
MAX(0,INT(($B1023+ChapterTable!$Q$26+VLOOKUP(SUBSTITUTE(C$1,"성장단계","")&amp;"단계오프셋",ChapterTable!$S:$T,2,0))/ChapterTable!$Q$23)),
MAX(0,INT(($B1023+ChapterTable!$S$26+VLOOKUP(SUBSTITUTE(C$1,"성장단계","")&amp;"보스단계오프셋",ChapterTable!$S:$T,2,0))/ChapterTable!$S$23)))</f>
        <v>5</v>
      </c>
      <c r="D1023">
        <f>IF(OR($L1023=TRUE,$A1023=0,MOD($A1023,ChapterTable!$S$20)&lt;&gt;0),
MAX(0,INT(($B1023+ChapterTable!$Q$26+VLOOKUP(SUBSTITUTE(D$1,"성장단계","")&amp;"단계오프셋",ChapterTable!$S:$T,2,0))/ChapterTable!$Q$23)),
MAX(0,INT(($B1023+ChapterTable!$S$26+VLOOKUP(SUBSTITUTE(D$1,"성장단계","")&amp;"보스단계오프셋",ChapterTable!$S:$T,2,0))/ChapterTable!$S$23)))</f>
        <v>4</v>
      </c>
      <c r="E1023" s="1">
        <f ca="1">IF(AND($A1023=0,$B1023=1),
    VLOOKUP(1,ChapterTable!$1:$1048576,MATCH("최종"&amp;SUBSTITUTE(SUBSTITUTE(E$1,"standard",""),"|Float",""),ChapterTable!$1:$1,0),0)*ChapterTable!$Q$17,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VLOOKUP($A1023-ChapterTable!$Q$11,ChapterTable!$1:$1048576,MATCH("최종"&amp;SUBSTITUTE(SUBSTITUTE(E$1,"standard",""),"|Float",""),ChapterTable!$1:$1,0),0)*ChapterTable!$Q$14
    ),
  OFFSET(E1023,-$B1023+IF($L1023,1,0),0)*
    (VLOOKUP(SUBSTITUTE(SUBSTITUTE(E$1,"standard",""),"|Float","")&amp;"인게임누적곱배수",ChapterTable!$S:$T,2,0)^C1023
    +VLOOKUP(SUBSTITUTE(SUBSTITUTE(E$1,"standard",""),"|Float","")&amp;"인게임누적합배수",ChapterTable!$S:$T,2,0)*C1023)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VLOOKUP(1,ChapterTable!$1:$1048576,MATCH("최종"&amp;SUBSTITUTE(SUBSTITUTE(F$1,"standard",""),"|Float",""),ChapterTable!$1:$1,0),0)*ChapterTable!$Q$17,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VLOOKUP($A1023-ChapterTable!$Q$11,ChapterTable!$1:$1048576,MATCH("최종"&amp;SUBSTITUTE(SUBSTITUTE(F$1,"standard",""),"|Float",""),ChapterTable!$1:$1,0),0)*ChapterTable!$Q$14
    ),
  OFFSET(F1023,-$B1023+IF($L1023,1,0),0)*
    (VLOOKUP(SUBSTITUTE(SUBSTITUTE(F$1,"standard",""),"|Float","")&amp;"인게임누적곱배수",ChapterTable!$S:$T,2,0)^D1023
    +VLOOKUP(SUBSTITUTE(SUBSTITUTE(F$1,"standard",""),"|Float","")&amp;"인게임누적합배수",ChapterTable!$S:$T,2,0)*D1023)
  )
  )
  )
)</f>
        <v>897819.31712150574</v>
      </c>
      <c r="G1023" t="s">
        <v>110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9.8000000000000007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IF(OR($L1024=TRUE,$A1024=0,MOD($A1024,ChapterTable!$S$20)&lt;&gt;0),
MAX(0,INT(($B1024+ChapterTable!$Q$26+VLOOKUP(SUBSTITUTE(C$1,"성장단계","")&amp;"단계오프셋",ChapterTable!$S:$T,2,0))/ChapterTable!$Q$23)),
MAX(0,INT(($B1024+ChapterTable!$S$26+VLOOKUP(SUBSTITUTE(C$1,"성장단계","")&amp;"보스단계오프셋",ChapterTable!$S:$T,2,0))/ChapterTable!$S$23)))</f>
        <v>5</v>
      </c>
      <c r="D1024">
        <f>IF(OR($L1024=TRUE,$A1024=0,MOD($A1024,ChapterTable!$S$20)&lt;&gt;0),
MAX(0,INT(($B1024+ChapterTable!$Q$26+VLOOKUP(SUBSTITUTE(D$1,"성장단계","")&amp;"단계오프셋",ChapterTable!$S:$T,2,0))/ChapterTable!$Q$23)),
MAX(0,INT(($B1024+ChapterTable!$S$26+VLOOKUP(SUBSTITUTE(D$1,"성장단계","")&amp;"보스단계오프셋",ChapterTable!$S:$T,2,0))/ChapterTable!$S$23)))</f>
        <v>4</v>
      </c>
      <c r="E1024" s="1">
        <f ca="1">IF(AND($A1024=0,$B1024=1),
    VLOOKUP(1,ChapterTable!$1:$1048576,MATCH("최종"&amp;SUBSTITUTE(SUBSTITUTE(E$1,"standard",""),"|Float",""),ChapterTable!$1:$1,0),0)*ChapterTable!$Q$17,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VLOOKUP($A1024-ChapterTable!$Q$11,ChapterTable!$1:$1048576,MATCH("최종"&amp;SUBSTITUTE(SUBSTITUTE(E$1,"standard",""),"|Float",""),ChapterTable!$1:$1,0),0)*ChapterTable!$Q$14
    ),
  OFFSET(E1024,-$B1024+IF($L1024,1,0),0)*
    (VLOOKUP(SUBSTITUTE(SUBSTITUTE(E$1,"standard",""),"|Float","")&amp;"인게임누적곱배수",ChapterTable!$S:$T,2,0)^C1024
    +VLOOKUP(SUBSTITUTE(SUBSTITUTE(E$1,"standard",""),"|Float","")&amp;"인게임누적합배수",ChapterTable!$S:$T,2,0)*C1024)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VLOOKUP(1,ChapterTable!$1:$1048576,MATCH("최종"&amp;SUBSTITUTE(SUBSTITUTE(F$1,"standard",""),"|Float",""),ChapterTable!$1:$1,0),0)*ChapterTable!$Q$17,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VLOOKUP($A1024-ChapterTable!$Q$11,ChapterTable!$1:$1048576,MATCH("최종"&amp;SUBSTITUTE(SUBSTITUTE(F$1,"standard",""),"|Float",""),ChapterTable!$1:$1,0),0)*ChapterTable!$Q$14
    ),
  OFFSET(F1024,-$B1024+IF($L1024,1,0),0)*
    (VLOOKUP(SUBSTITUTE(SUBSTITUTE(F$1,"standard",""),"|Float","")&amp;"인게임누적곱배수",ChapterTable!$S:$T,2,0)^D1024
    +VLOOKUP(SUBSTITUTE(SUBSTITUTE(F$1,"standard",""),"|Float","")&amp;"인게임누적합배수",ChapterTable!$S:$T,2,0)*D1024)
  )
  )
  )
)</f>
        <v>897819.31712150574</v>
      </c>
      <c r="G1024" t="s">
        <v>110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9.8000000000000007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IF(OR($L1025=TRUE,$A1025=0,MOD($A1025,ChapterTable!$S$20)&lt;&gt;0),
MAX(0,INT(($B1025+ChapterTable!$Q$26+VLOOKUP(SUBSTITUTE(C$1,"성장단계","")&amp;"단계오프셋",ChapterTable!$S:$T,2,0))/ChapterTable!$Q$23)),
MAX(0,INT(($B1025+ChapterTable!$S$26+VLOOKUP(SUBSTITUTE(C$1,"성장단계","")&amp;"보스단계오프셋",ChapterTable!$S:$T,2,0))/ChapterTable!$S$23)))</f>
        <v>5</v>
      </c>
      <c r="D1025">
        <f>IF(OR($L1025=TRUE,$A1025=0,MOD($A1025,ChapterTable!$S$20)&lt;&gt;0),
MAX(0,INT(($B1025+ChapterTable!$Q$26+VLOOKUP(SUBSTITUTE(D$1,"성장단계","")&amp;"단계오프셋",ChapterTable!$S:$T,2,0))/ChapterTable!$Q$23)),
MAX(0,INT(($B1025+ChapterTable!$S$26+VLOOKUP(SUBSTITUTE(D$1,"성장단계","")&amp;"보스단계오프셋",ChapterTable!$S:$T,2,0))/ChapterTable!$S$23)))</f>
        <v>4</v>
      </c>
      <c r="E1025" s="1">
        <f ca="1">IF(AND($A1025=0,$B1025=1),
    VLOOKUP(1,ChapterTable!$1:$1048576,MATCH("최종"&amp;SUBSTITUTE(SUBSTITUTE(E$1,"standard",""),"|Float",""),ChapterTable!$1:$1,0),0)*ChapterTable!$Q$17,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VLOOKUP($A1025-ChapterTable!$Q$11,ChapterTable!$1:$1048576,MATCH("최종"&amp;SUBSTITUTE(SUBSTITUTE(E$1,"standard",""),"|Float",""),ChapterTable!$1:$1,0),0)*ChapterTable!$Q$14
    ),
  OFFSET(E1025,-$B1025+IF($L1025,1,0),0)*
    (VLOOKUP(SUBSTITUTE(SUBSTITUTE(E$1,"standard",""),"|Float","")&amp;"인게임누적곱배수",ChapterTable!$S:$T,2,0)^C1025
    +VLOOKUP(SUBSTITUTE(SUBSTITUTE(E$1,"standard",""),"|Float","")&amp;"인게임누적합배수",ChapterTable!$S:$T,2,0)*C1025)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VLOOKUP(1,ChapterTable!$1:$1048576,MATCH("최종"&amp;SUBSTITUTE(SUBSTITUTE(F$1,"standard",""),"|Float",""),ChapterTable!$1:$1,0),0)*ChapterTable!$Q$17,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VLOOKUP($A1025-ChapterTable!$Q$11,ChapterTable!$1:$1048576,MATCH("최종"&amp;SUBSTITUTE(SUBSTITUTE(F$1,"standard",""),"|Float",""),ChapterTable!$1:$1,0),0)*ChapterTable!$Q$14
    ),
  OFFSET(F1025,-$B1025+IF($L1025,1,0),0)*
    (VLOOKUP(SUBSTITUTE(SUBSTITUTE(F$1,"standard",""),"|Float","")&amp;"인게임누적곱배수",ChapterTable!$S:$T,2,0)^D1025
    +VLOOKUP(SUBSTITUTE(SUBSTITUTE(F$1,"standard",""),"|Float","")&amp;"인게임누적합배수",ChapterTable!$S:$T,2,0)*D1025)
  )
  )
  )
)</f>
        <v>897819.31712150574</v>
      </c>
      <c r="G1025" t="s">
        <v>110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9.8000000000000007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IF(OR($L1026=TRUE,$A1026=0,MOD($A1026,ChapterTable!$S$20)&lt;&gt;0),
MAX(0,INT(($B1026+ChapterTable!$Q$26+VLOOKUP(SUBSTITUTE(C$1,"성장단계","")&amp;"단계오프셋",ChapterTable!$S:$T,2,0))/ChapterTable!$Q$23)),
MAX(0,INT(($B1026+ChapterTable!$S$26+VLOOKUP(SUBSTITUTE(C$1,"성장단계","")&amp;"보스단계오프셋",ChapterTable!$S:$T,2,0))/ChapterTable!$S$23)))</f>
        <v>0</v>
      </c>
      <c r="D1026">
        <f>IF(OR($L1026=TRUE,$A1026=0,MOD($A1026,ChapterTable!$S$20)&lt;&gt;0),
MAX(0,INT(($B1026+ChapterTable!$Q$26+VLOOKUP(SUBSTITUTE(D$1,"성장단계","")&amp;"단계오프셋",ChapterTable!$S:$T,2,0))/ChapterTable!$Q$23)),
MAX(0,INT(($B1026+ChapterTable!$S$26+VLOOKUP(SUBSTITUTE(D$1,"성장단계","")&amp;"보스단계오프셋",ChapterTable!$S:$T,2,0))/ChapterTable!$S$23)))</f>
        <v>0</v>
      </c>
      <c r="E1026" s="1">
        <f ca="1">IF(AND($A1026=0,$B1026=1),
    VLOOKUP(1,ChapterTable!$1:$1048576,MATCH("최종"&amp;SUBSTITUTE(SUBSTITUTE(E$1,"standard",""),"|Float",""),ChapterTable!$1:$1,0),0)*ChapterTable!$Q$17,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VLOOKUP($A1026-ChapterTable!$Q$11,ChapterTable!$1:$1048576,MATCH("최종"&amp;SUBSTITUTE(SUBSTITUTE(E$1,"standard",""),"|Float",""),ChapterTable!$1:$1,0),0)*ChapterTable!$Q$14
    ),
  OFFSET(E1026,-$B1026+IF($L1026,1,0),0)*
    (VLOOKUP(SUBSTITUTE(SUBSTITUTE(E$1,"standard",""),"|Float","")&amp;"인게임누적곱배수",ChapterTable!$S:$T,2,0)^C1026
    +VLOOKUP(SUBSTITUTE(SUBSTITUTE(E$1,"standard",""),"|Float","")&amp;"인게임누적합배수",ChapterTable!$S:$T,2,0)*C1026)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VLOOKUP(1,ChapterTable!$1:$1048576,MATCH("최종"&amp;SUBSTITUTE(SUBSTITUTE(F$1,"standard",""),"|Float",""),ChapterTable!$1:$1,0),0)*ChapterTable!$Q$17,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VLOOKUP($A1026-ChapterTable!$Q$11,ChapterTable!$1:$1048576,MATCH("최종"&amp;SUBSTITUTE(SUBSTITUTE(F$1,"standard",""),"|Float",""),ChapterTable!$1:$1,0),0)*ChapterTable!$Q$14
    ),
  OFFSET(F1026,-$B1026+IF($L1026,1,0),0)*
    (VLOOKUP(SUBSTITUTE(SUBSTITUTE(F$1,"standard",""),"|Float","")&amp;"인게임누적곱배수",ChapterTable!$S:$T,2,0)^D1026
    +VLOOKUP(SUBSTITUTE(SUBSTITUTE(F$1,"standard",""),"|Float","")&amp;"인게임누적합배수",ChapterTable!$S:$T,2,0)*D1026)
  )
  )
  )
)</f>
        <v>748182.76426792145</v>
      </c>
      <c r="G1026" t="s">
        <v>110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9.8000000000000007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IF(OR($L1027=TRUE,$A1027=0,MOD($A1027,ChapterTable!$S$20)&lt;&gt;0),
MAX(0,INT(($B1027+ChapterTable!$Q$26+VLOOKUP(SUBSTITUTE(C$1,"성장단계","")&amp;"단계오프셋",ChapterTable!$S:$T,2,0))/ChapterTable!$Q$23)),
MAX(0,INT(($B1027+ChapterTable!$S$26+VLOOKUP(SUBSTITUTE(C$1,"성장단계","")&amp;"보스단계오프셋",ChapterTable!$S:$T,2,0))/ChapterTable!$S$23)))</f>
        <v>0</v>
      </c>
      <c r="D1027">
        <f>IF(OR($L1027=TRUE,$A1027=0,MOD($A1027,ChapterTable!$S$20)&lt;&gt;0),
MAX(0,INT(($B1027+ChapterTable!$Q$26+VLOOKUP(SUBSTITUTE(D$1,"성장단계","")&amp;"단계오프셋",ChapterTable!$S:$T,2,0))/ChapterTable!$Q$23)),
MAX(0,INT(($B1027+ChapterTable!$S$26+VLOOKUP(SUBSTITUTE(D$1,"성장단계","")&amp;"보스단계오프셋",ChapterTable!$S:$T,2,0))/ChapterTable!$S$23)))</f>
        <v>0</v>
      </c>
      <c r="E1027" s="1">
        <f ca="1">IF(AND($A1027=0,$B1027=1),
    VLOOKUP(1,ChapterTable!$1:$1048576,MATCH("최종"&amp;SUBSTITUTE(SUBSTITUTE(E$1,"standard",""),"|Float",""),ChapterTable!$1:$1,0),0)*ChapterTable!$Q$17,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VLOOKUP($A1027-ChapterTable!$Q$11,ChapterTable!$1:$1048576,MATCH("최종"&amp;SUBSTITUTE(SUBSTITUTE(E$1,"standard",""),"|Float",""),ChapterTable!$1:$1,0),0)*ChapterTable!$Q$14
    ),
  OFFSET(E1027,-$B1027+IF($L1027,1,0),0)*
    (VLOOKUP(SUBSTITUTE(SUBSTITUTE(E$1,"standard",""),"|Float","")&amp;"인게임누적곱배수",ChapterTable!$S:$T,2,0)^C1027
    +VLOOKUP(SUBSTITUTE(SUBSTITUTE(E$1,"standard",""),"|Float","")&amp;"인게임누적합배수",ChapterTable!$S:$T,2,0)*C1027)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VLOOKUP(1,ChapterTable!$1:$1048576,MATCH("최종"&amp;SUBSTITUTE(SUBSTITUTE(F$1,"standard",""),"|Float",""),ChapterTable!$1:$1,0),0)*ChapterTable!$Q$17,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VLOOKUP($A1027-ChapterTable!$Q$11,ChapterTable!$1:$1048576,MATCH("최종"&amp;SUBSTITUTE(SUBSTITUTE(F$1,"standard",""),"|Float",""),ChapterTable!$1:$1,0),0)*ChapterTable!$Q$14
    ),
  OFFSET(F1027,-$B1027+IF($L1027,1,0),0)*
    (VLOOKUP(SUBSTITUTE(SUBSTITUTE(F$1,"standard",""),"|Float","")&amp;"인게임누적곱배수",ChapterTable!$S:$T,2,0)^D1027
    +VLOOKUP(SUBSTITUTE(SUBSTITUTE(F$1,"standard",""),"|Float","")&amp;"인게임누적합배수",ChapterTable!$S:$T,2,0)*D1027)
  )
  )
  )
)</f>
        <v>748182.76426792145</v>
      </c>
      <c r="G1027" t="s">
        <v>110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9.8000000000000007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IF(OR($L1028=TRUE,$A1028=0,MOD($A1028,ChapterTable!$S$20)&lt;&gt;0),
MAX(0,INT(($B1028+ChapterTable!$Q$26+VLOOKUP(SUBSTITUTE(C$1,"성장단계","")&amp;"단계오프셋",ChapterTable!$S:$T,2,0))/ChapterTable!$Q$23)),
MAX(0,INT(($B1028+ChapterTable!$S$26+VLOOKUP(SUBSTITUTE(C$1,"성장단계","")&amp;"보스단계오프셋",ChapterTable!$S:$T,2,0))/ChapterTable!$S$23)))</f>
        <v>0</v>
      </c>
      <c r="D1028">
        <f>IF(OR($L1028=TRUE,$A1028=0,MOD($A1028,ChapterTable!$S$20)&lt;&gt;0),
MAX(0,INT(($B1028+ChapterTable!$Q$26+VLOOKUP(SUBSTITUTE(D$1,"성장단계","")&amp;"단계오프셋",ChapterTable!$S:$T,2,0))/ChapterTable!$Q$23)),
MAX(0,INT(($B1028+ChapterTable!$S$26+VLOOKUP(SUBSTITUTE(D$1,"성장단계","")&amp;"보스단계오프셋",ChapterTable!$S:$T,2,0))/ChapterTable!$S$23)))</f>
        <v>0</v>
      </c>
      <c r="E1028" s="1">
        <f ca="1">IF(AND($A1028=0,$B1028=1),
    VLOOKUP(1,ChapterTable!$1:$1048576,MATCH("최종"&amp;SUBSTITUTE(SUBSTITUTE(E$1,"standard",""),"|Float",""),ChapterTable!$1:$1,0),0)*ChapterTable!$Q$17,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VLOOKUP($A1028-ChapterTable!$Q$11,ChapterTable!$1:$1048576,MATCH("최종"&amp;SUBSTITUTE(SUBSTITUTE(E$1,"standard",""),"|Float",""),ChapterTable!$1:$1,0),0)*ChapterTable!$Q$14
    ),
  OFFSET(E1028,-$B1028+IF($L1028,1,0),0)*
    (VLOOKUP(SUBSTITUTE(SUBSTITUTE(E$1,"standard",""),"|Float","")&amp;"인게임누적곱배수",ChapterTable!$S:$T,2,0)^C1028
    +VLOOKUP(SUBSTITUTE(SUBSTITUTE(E$1,"standard",""),"|Float","")&amp;"인게임누적합배수",ChapterTable!$S:$T,2,0)*C1028)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VLOOKUP(1,ChapterTable!$1:$1048576,MATCH("최종"&amp;SUBSTITUTE(SUBSTITUTE(F$1,"standard",""),"|Float",""),ChapterTable!$1:$1,0),0)*ChapterTable!$Q$17,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VLOOKUP($A1028-ChapterTable!$Q$11,ChapterTable!$1:$1048576,MATCH("최종"&amp;SUBSTITUTE(SUBSTITUTE(F$1,"standard",""),"|Float",""),ChapterTable!$1:$1,0),0)*ChapterTable!$Q$14
    ),
  OFFSET(F1028,-$B1028+IF($L1028,1,0),0)*
    (VLOOKUP(SUBSTITUTE(SUBSTITUTE(F$1,"standard",""),"|Float","")&amp;"인게임누적곱배수",ChapterTable!$S:$T,2,0)^D1028
    +VLOOKUP(SUBSTITUTE(SUBSTITUTE(F$1,"standard",""),"|Float","")&amp;"인게임누적합배수",ChapterTable!$S:$T,2,0)*D1028)
  )
  )
  )
)</f>
        <v>748182.76426792145</v>
      </c>
      <c r="G1028" t="s">
        <v>110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9.8000000000000007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IF(OR($L1029=TRUE,$A1029=0,MOD($A1029,ChapterTable!$S$20)&lt;&gt;0),
MAX(0,INT(($B1029+ChapterTable!$Q$26+VLOOKUP(SUBSTITUTE(C$1,"성장단계","")&amp;"단계오프셋",ChapterTable!$S:$T,2,0))/ChapterTable!$Q$23)),
MAX(0,INT(($B1029+ChapterTable!$S$26+VLOOKUP(SUBSTITUTE(C$1,"성장단계","")&amp;"보스단계오프셋",ChapterTable!$S:$T,2,0))/ChapterTable!$S$23)))</f>
        <v>0</v>
      </c>
      <c r="D1029">
        <f>IF(OR($L1029=TRUE,$A1029=0,MOD($A1029,ChapterTable!$S$20)&lt;&gt;0),
MAX(0,INT(($B1029+ChapterTable!$Q$26+VLOOKUP(SUBSTITUTE(D$1,"성장단계","")&amp;"단계오프셋",ChapterTable!$S:$T,2,0))/ChapterTable!$Q$23)),
MAX(0,INT(($B1029+ChapterTable!$S$26+VLOOKUP(SUBSTITUTE(D$1,"성장단계","")&amp;"보스단계오프셋",ChapterTable!$S:$T,2,0))/ChapterTable!$S$23)))</f>
        <v>0</v>
      </c>
      <c r="E1029" s="1">
        <f ca="1">IF(AND($A1029=0,$B1029=1),
    VLOOKUP(1,ChapterTable!$1:$1048576,MATCH("최종"&amp;SUBSTITUTE(SUBSTITUTE(E$1,"standard",""),"|Float",""),ChapterTable!$1:$1,0),0)*ChapterTable!$Q$17,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VLOOKUP($A1029-ChapterTable!$Q$11,ChapterTable!$1:$1048576,MATCH("최종"&amp;SUBSTITUTE(SUBSTITUTE(E$1,"standard",""),"|Float",""),ChapterTable!$1:$1,0),0)*ChapterTable!$Q$14
    ),
  OFFSET(E1029,-$B1029+IF($L1029,1,0),0)*
    (VLOOKUP(SUBSTITUTE(SUBSTITUTE(E$1,"standard",""),"|Float","")&amp;"인게임누적곱배수",ChapterTable!$S:$T,2,0)^C1029
    +VLOOKUP(SUBSTITUTE(SUBSTITUTE(E$1,"standard",""),"|Float","")&amp;"인게임누적합배수",ChapterTable!$S:$T,2,0)*C1029)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VLOOKUP(1,ChapterTable!$1:$1048576,MATCH("최종"&amp;SUBSTITUTE(SUBSTITUTE(F$1,"standard",""),"|Float",""),ChapterTable!$1:$1,0),0)*ChapterTable!$Q$17,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VLOOKUP($A1029-ChapterTable!$Q$11,ChapterTable!$1:$1048576,MATCH("최종"&amp;SUBSTITUTE(SUBSTITUTE(F$1,"standard",""),"|Float",""),ChapterTable!$1:$1,0),0)*ChapterTable!$Q$14
    ),
  OFFSET(F1029,-$B1029+IF($L1029,1,0),0)*
    (VLOOKUP(SUBSTITUTE(SUBSTITUTE(F$1,"standard",""),"|Float","")&amp;"인게임누적곱배수",ChapterTable!$S:$T,2,0)^D1029
    +VLOOKUP(SUBSTITUTE(SUBSTITUTE(F$1,"standard",""),"|Float","")&amp;"인게임누적합배수",ChapterTable!$S:$T,2,0)*D1029)
  )
  )
  )
)</f>
        <v>748182.76426792145</v>
      </c>
      <c r="G1029" t="s">
        <v>110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9.8000000000000007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IF(OR($L1030=TRUE,$A1030=0,MOD($A1030,ChapterTable!$S$20)&lt;&gt;0),
MAX(0,INT(($B1030+ChapterTable!$Q$26+VLOOKUP(SUBSTITUTE(C$1,"성장단계","")&amp;"단계오프셋",ChapterTable!$S:$T,2,0))/ChapterTable!$Q$23)),
MAX(0,INT(($B1030+ChapterTable!$S$26+VLOOKUP(SUBSTITUTE(C$1,"성장단계","")&amp;"보스단계오프셋",ChapterTable!$S:$T,2,0))/ChapterTable!$S$23)))</f>
        <v>0</v>
      </c>
      <c r="D1030">
        <f>IF(OR($L1030=TRUE,$A1030=0,MOD($A1030,ChapterTable!$S$20)&lt;&gt;0),
MAX(0,INT(($B1030+ChapterTable!$Q$26+VLOOKUP(SUBSTITUTE(D$1,"성장단계","")&amp;"단계오프셋",ChapterTable!$S:$T,2,0))/ChapterTable!$Q$23)),
MAX(0,INT(($B1030+ChapterTable!$S$26+VLOOKUP(SUBSTITUTE(D$1,"성장단계","")&amp;"보스단계오프셋",ChapterTable!$S:$T,2,0))/ChapterTable!$S$23)))</f>
        <v>0</v>
      </c>
      <c r="E1030" s="1">
        <f ca="1">IF(AND($A1030=0,$B1030=1),
    VLOOKUP(1,ChapterTable!$1:$1048576,MATCH("최종"&amp;SUBSTITUTE(SUBSTITUTE(E$1,"standard",""),"|Float",""),ChapterTable!$1:$1,0),0)*ChapterTable!$Q$17,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VLOOKUP($A1030-ChapterTable!$Q$11,ChapterTable!$1:$1048576,MATCH("최종"&amp;SUBSTITUTE(SUBSTITUTE(E$1,"standard",""),"|Float",""),ChapterTable!$1:$1,0),0)*ChapterTable!$Q$14
    ),
  OFFSET(E1030,-$B1030+IF($L1030,1,0),0)*
    (VLOOKUP(SUBSTITUTE(SUBSTITUTE(E$1,"standard",""),"|Float","")&amp;"인게임누적곱배수",ChapterTable!$S:$T,2,0)^C1030
    +VLOOKUP(SUBSTITUTE(SUBSTITUTE(E$1,"standard",""),"|Float","")&amp;"인게임누적합배수",ChapterTable!$S:$T,2,0)*C1030)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VLOOKUP(1,ChapterTable!$1:$1048576,MATCH("최종"&amp;SUBSTITUTE(SUBSTITUTE(F$1,"standard",""),"|Float",""),ChapterTable!$1:$1,0),0)*ChapterTable!$Q$17,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VLOOKUP($A1030-ChapterTable!$Q$11,ChapterTable!$1:$1048576,MATCH("최종"&amp;SUBSTITUTE(SUBSTITUTE(F$1,"standard",""),"|Float",""),ChapterTable!$1:$1,0),0)*ChapterTable!$Q$14
    ),
  OFFSET(F1030,-$B1030+IF($L1030,1,0),0)*
    (VLOOKUP(SUBSTITUTE(SUBSTITUTE(F$1,"standard",""),"|Float","")&amp;"인게임누적곱배수",ChapterTable!$S:$T,2,0)^D1030
    +VLOOKUP(SUBSTITUTE(SUBSTITUTE(F$1,"standard",""),"|Float","")&amp;"인게임누적합배수",ChapterTable!$S:$T,2,0)*D1030)
  )
  )
  )
)</f>
        <v>748182.76426792145</v>
      </c>
      <c r="G1030" t="s">
        <v>110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9.8000000000000007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IF(OR($L1031=TRUE,$A1031=0,MOD($A1031,ChapterTable!$S$20)&lt;&gt;0),
MAX(0,INT(($B1031+ChapterTable!$Q$26+VLOOKUP(SUBSTITUTE(C$1,"성장단계","")&amp;"단계오프셋",ChapterTable!$S:$T,2,0))/ChapterTable!$Q$23)),
MAX(0,INT(($B1031+ChapterTable!$S$26+VLOOKUP(SUBSTITUTE(C$1,"성장단계","")&amp;"보스단계오프셋",ChapterTable!$S:$T,2,0))/ChapterTable!$S$23)))</f>
        <v>0</v>
      </c>
      <c r="D1031">
        <f>IF(OR($L1031=TRUE,$A1031=0,MOD($A1031,ChapterTable!$S$20)&lt;&gt;0),
MAX(0,INT(($B1031+ChapterTable!$Q$26+VLOOKUP(SUBSTITUTE(D$1,"성장단계","")&amp;"단계오프셋",ChapterTable!$S:$T,2,0))/ChapterTable!$Q$23)),
MAX(0,INT(($B1031+ChapterTable!$S$26+VLOOKUP(SUBSTITUTE(D$1,"성장단계","")&amp;"보스단계오프셋",ChapterTable!$S:$T,2,0))/ChapterTable!$S$23)))</f>
        <v>0</v>
      </c>
      <c r="E1031" s="1">
        <f ca="1">IF(AND($A1031=0,$B1031=1),
    VLOOKUP(1,ChapterTable!$1:$1048576,MATCH("최종"&amp;SUBSTITUTE(SUBSTITUTE(E$1,"standard",""),"|Float",""),ChapterTable!$1:$1,0),0)*ChapterTable!$Q$17,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VLOOKUP($A1031-ChapterTable!$Q$11,ChapterTable!$1:$1048576,MATCH("최종"&amp;SUBSTITUTE(SUBSTITUTE(E$1,"standard",""),"|Float",""),ChapterTable!$1:$1,0),0)*ChapterTable!$Q$14
    ),
  OFFSET(E1031,-$B1031+IF($L1031,1,0),0)*
    (VLOOKUP(SUBSTITUTE(SUBSTITUTE(E$1,"standard",""),"|Float","")&amp;"인게임누적곱배수",ChapterTable!$S:$T,2,0)^C1031
    +VLOOKUP(SUBSTITUTE(SUBSTITUTE(E$1,"standard",""),"|Float","")&amp;"인게임누적합배수",ChapterTable!$S:$T,2,0)*C1031)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VLOOKUP(1,ChapterTable!$1:$1048576,MATCH("최종"&amp;SUBSTITUTE(SUBSTITUTE(F$1,"standard",""),"|Float",""),ChapterTable!$1:$1,0),0)*ChapterTable!$Q$17,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VLOOKUP($A1031-ChapterTable!$Q$11,ChapterTable!$1:$1048576,MATCH("최종"&amp;SUBSTITUTE(SUBSTITUTE(F$1,"standard",""),"|Float",""),ChapterTable!$1:$1,0),0)*ChapterTable!$Q$14
    ),
  OFFSET(F1031,-$B1031+IF($L1031,1,0),0)*
    (VLOOKUP(SUBSTITUTE(SUBSTITUTE(F$1,"standard",""),"|Float","")&amp;"인게임누적곱배수",ChapterTable!$S:$T,2,0)^D1031
    +VLOOKUP(SUBSTITUTE(SUBSTITUTE(F$1,"standard",""),"|Float","")&amp;"인게임누적합배수",ChapterTable!$S:$T,2,0)*D1031)
  )
  )
  )
)</f>
        <v>748182.76426792145</v>
      </c>
      <c r="G1031" t="s">
        <v>110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9.8000000000000007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IF(OR($L1032=TRUE,$A1032=0,MOD($A1032,ChapterTable!$S$20)&lt;&gt;0),
MAX(0,INT(($B1032+ChapterTable!$Q$26+VLOOKUP(SUBSTITUTE(C$1,"성장단계","")&amp;"단계오프셋",ChapterTable!$S:$T,2,0))/ChapterTable!$Q$23)),
MAX(0,INT(($B1032+ChapterTable!$S$26+VLOOKUP(SUBSTITUTE(C$1,"성장단계","")&amp;"보스단계오프셋",ChapterTable!$S:$T,2,0))/ChapterTable!$S$23)))</f>
        <v>1</v>
      </c>
      <c r="D1032">
        <f>IF(OR($L1032=TRUE,$A1032=0,MOD($A1032,ChapterTable!$S$20)&lt;&gt;0),
MAX(0,INT(($B1032+ChapterTable!$Q$26+VLOOKUP(SUBSTITUTE(D$1,"성장단계","")&amp;"단계오프셋",ChapterTable!$S:$T,2,0))/ChapterTable!$Q$23)),
MAX(0,INT(($B1032+ChapterTable!$S$26+VLOOKUP(SUBSTITUTE(D$1,"성장단계","")&amp;"보스단계오프셋",ChapterTable!$S:$T,2,0))/ChapterTable!$S$23)))</f>
        <v>0</v>
      </c>
      <c r="E1032" s="1">
        <f ca="1">IF(AND($A1032=0,$B1032=1),
    VLOOKUP(1,ChapterTable!$1:$1048576,MATCH("최종"&amp;SUBSTITUTE(SUBSTITUTE(E$1,"standard",""),"|Float",""),ChapterTable!$1:$1,0),0)*ChapterTable!$Q$17,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VLOOKUP($A1032-ChapterTable!$Q$11,ChapterTable!$1:$1048576,MATCH("최종"&amp;SUBSTITUTE(SUBSTITUTE(E$1,"standard",""),"|Float",""),ChapterTable!$1:$1,0),0)*ChapterTable!$Q$14
    ),
  OFFSET(E1032,-$B1032+IF($L1032,1,0),0)*
    (VLOOKUP(SUBSTITUTE(SUBSTITUTE(E$1,"standard",""),"|Float","")&amp;"인게임누적곱배수",ChapterTable!$S:$T,2,0)^C1032
    +VLOOKUP(SUBSTITUTE(SUBSTITUTE(E$1,"standard",""),"|Float","")&amp;"인게임누적합배수",ChapterTable!$S:$T,2,0)*C1032)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VLOOKUP(1,ChapterTable!$1:$1048576,MATCH("최종"&amp;SUBSTITUTE(SUBSTITUTE(F$1,"standard",""),"|Float",""),ChapterTable!$1:$1,0),0)*ChapterTable!$Q$17,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VLOOKUP($A1032-ChapterTable!$Q$11,ChapterTable!$1:$1048576,MATCH("최종"&amp;SUBSTITUTE(SUBSTITUTE(F$1,"standard",""),"|Float",""),ChapterTable!$1:$1,0),0)*ChapterTable!$Q$14
    ),
  OFFSET(F1032,-$B1032+IF($L1032,1,0),0)*
    (VLOOKUP(SUBSTITUTE(SUBSTITUTE(F$1,"standard",""),"|Float","")&amp;"인게임누적곱배수",ChapterTable!$S:$T,2,0)^D1032
    +VLOOKUP(SUBSTITUTE(SUBSTITUTE(F$1,"standard",""),"|Float","")&amp;"인게임누적합배수",ChapterTable!$S:$T,2,0)*D1032)
  )
  )
  )
)</f>
        <v>748182.76426792145</v>
      </c>
      <c r="G1032" t="s">
        <v>110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9.8000000000000007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IF(OR($L1033=TRUE,$A1033=0,MOD($A1033,ChapterTable!$S$20)&lt;&gt;0),
MAX(0,INT(($B1033+ChapterTable!$Q$26+VLOOKUP(SUBSTITUTE(C$1,"성장단계","")&amp;"단계오프셋",ChapterTable!$S:$T,2,0))/ChapterTable!$Q$23)),
MAX(0,INT(($B1033+ChapterTable!$S$26+VLOOKUP(SUBSTITUTE(C$1,"성장단계","")&amp;"보스단계오프셋",ChapterTable!$S:$T,2,0))/ChapterTable!$S$23)))</f>
        <v>1</v>
      </c>
      <c r="D1033">
        <f>IF(OR($L1033=TRUE,$A1033=0,MOD($A1033,ChapterTable!$S$20)&lt;&gt;0),
MAX(0,INT(($B1033+ChapterTable!$Q$26+VLOOKUP(SUBSTITUTE(D$1,"성장단계","")&amp;"단계오프셋",ChapterTable!$S:$T,2,0))/ChapterTable!$Q$23)),
MAX(0,INT(($B1033+ChapterTable!$S$26+VLOOKUP(SUBSTITUTE(D$1,"성장단계","")&amp;"보스단계오프셋",ChapterTable!$S:$T,2,0))/ChapterTable!$S$23)))</f>
        <v>0</v>
      </c>
      <c r="E1033" s="1">
        <f ca="1">IF(AND($A1033=0,$B1033=1),
    VLOOKUP(1,ChapterTable!$1:$1048576,MATCH("최종"&amp;SUBSTITUTE(SUBSTITUTE(E$1,"standard",""),"|Float",""),ChapterTable!$1:$1,0),0)*ChapterTable!$Q$17,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VLOOKUP($A1033-ChapterTable!$Q$11,ChapterTable!$1:$1048576,MATCH("최종"&amp;SUBSTITUTE(SUBSTITUTE(E$1,"standard",""),"|Float",""),ChapterTable!$1:$1,0),0)*ChapterTable!$Q$14
    ),
  OFFSET(E1033,-$B1033+IF($L1033,1,0),0)*
    (VLOOKUP(SUBSTITUTE(SUBSTITUTE(E$1,"standard",""),"|Float","")&amp;"인게임누적곱배수",ChapterTable!$S:$T,2,0)^C1033
    +VLOOKUP(SUBSTITUTE(SUBSTITUTE(E$1,"standard",""),"|Float","")&amp;"인게임누적합배수",ChapterTable!$S:$T,2,0)*C1033)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VLOOKUP(1,ChapterTable!$1:$1048576,MATCH("최종"&amp;SUBSTITUTE(SUBSTITUTE(F$1,"standard",""),"|Float",""),ChapterTable!$1:$1,0),0)*ChapterTable!$Q$17,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VLOOKUP($A1033-ChapterTable!$Q$11,ChapterTable!$1:$1048576,MATCH("최종"&amp;SUBSTITUTE(SUBSTITUTE(F$1,"standard",""),"|Float",""),ChapterTable!$1:$1,0),0)*ChapterTable!$Q$14
    ),
  OFFSET(F1033,-$B1033+IF($L1033,1,0),0)*
    (VLOOKUP(SUBSTITUTE(SUBSTITUTE(F$1,"standard",""),"|Float","")&amp;"인게임누적곱배수",ChapterTable!$S:$T,2,0)^D1033
    +VLOOKUP(SUBSTITUTE(SUBSTITUTE(F$1,"standard",""),"|Float","")&amp;"인게임누적합배수",ChapterTable!$S:$T,2,0)*D1033)
  )
  )
  )
)</f>
        <v>748182.76426792145</v>
      </c>
      <c r="G1033" t="s">
        <v>110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9.8000000000000007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IF(OR($L1034=TRUE,$A1034=0,MOD($A1034,ChapterTable!$S$20)&lt;&gt;0),
MAX(0,INT(($B1034+ChapterTable!$Q$26+VLOOKUP(SUBSTITUTE(C$1,"성장단계","")&amp;"단계오프셋",ChapterTable!$S:$T,2,0))/ChapterTable!$Q$23)),
MAX(0,INT(($B1034+ChapterTable!$S$26+VLOOKUP(SUBSTITUTE(C$1,"성장단계","")&amp;"보스단계오프셋",ChapterTable!$S:$T,2,0))/ChapterTable!$S$23)))</f>
        <v>1</v>
      </c>
      <c r="D1034">
        <f>IF(OR($L1034=TRUE,$A1034=0,MOD($A1034,ChapterTable!$S$20)&lt;&gt;0),
MAX(0,INT(($B1034+ChapterTable!$Q$26+VLOOKUP(SUBSTITUTE(D$1,"성장단계","")&amp;"단계오프셋",ChapterTable!$S:$T,2,0))/ChapterTable!$Q$23)),
MAX(0,INT(($B1034+ChapterTable!$S$26+VLOOKUP(SUBSTITUTE(D$1,"성장단계","")&amp;"보스단계오프셋",ChapterTable!$S:$T,2,0))/ChapterTable!$S$23)))</f>
        <v>0</v>
      </c>
      <c r="E1034" s="1">
        <f ca="1">IF(AND($A1034=0,$B1034=1),
    VLOOKUP(1,ChapterTable!$1:$1048576,MATCH("최종"&amp;SUBSTITUTE(SUBSTITUTE(E$1,"standard",""),"|Float",""),ChapterTable!$1:$1,0),0)*ChapterTable!$Q$17,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VLOOKUP($A1034-ChapterTable!$Q$11,ChapterTable!$1:$1048576,MATCH("최종"&amp;SUBSTITUTE(SUBSTITUTE(E$1,"standard",""),"|Float",""),ChapterTable!$1:$1,0),0)*ChapterTable!$Q$14
    ),
  OFFSET(E1034,-$B1034+IF($L1034,1,0),0)*
    (VLOOKUP(SUBSTITUTE(SUBSTITUTE(E$1,"standard",""),"|Float","")&amp;"인게임누적곱배수",ChapterTable!$S:$T,2,0)^C1034
    +VLOOKUP(SUBSTITUTE(SUBSTITUTE(E$1,"standard",""),"|Float","")&amp;"인게임누적합배수",ChapterTable!$S:$T,2,0)*C1034)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VLOOKUP(1,ChapterTable!$1:$1048576,MATCH("최종"&amp;SUBSTITUTE(SUBSTITUTE(F$1,"standard",""),"|Float",""),ChapterTable!$1:$1,0),0)*ChapterTable!$Q$17,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VLOOKUP($A1034-ChapterTable!$Q$11,ChapterTable!$1:$1048576,MATCH("최종"&amp;SUBSTITUTE(SUBSTITUTE(F$1,"standard",""),"|Float",""),ChapterTable!$1:$1,0),0)*ChapterTable!$Q$14
    ),
  OFFSET(F1034,-$B1034+IF($L1034,1,0),0)*
    (VLOOKUP(SUBSTITUTE(SUBSTITUTE(F$1,"standard",""),"|Float","")&amp;"인게임누적곱배수",ChapterTable!$S:$T,2,0)^D1034
    +VLOOKUP(SUBSTITUTE(SUBSTITUTE(F$1,"standard",""),"|Float","")&amp;"인게임누적합배수",ChapterTable!$S:$T,2,0)*D1034)
  )
  )
  )
)</f>
        <v>748182.76426792145</v>
      </c>
      <c r="G1034" t="s">
        <v>110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9.8000000000000007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IF(OR($L1035=TRUE,$A1035=0,MOD($A1035,ChapterTable!$S$20)&lt;&gt;0),
MAX(0,INT(($B1035+ChapterTable!$Q$26+VLOOKUP(SUBSTITUTE(C$1,"성장단계","")&amp;"단계오프셋",ChapterTable!$S:$T,2,0))/ChapterTable!$Q$23)),
MAX(0,INT(($B1035+ChapterTable!$S$26+VLOOKUP(SUBSTITUTE(C$1,"성장단계","")&amp;"보스단계오프셋",ChapterTable!$S:$T,2,0))/ChapterTable!$S$23)))</f>
        <v>1</v>
      </c>
      <c r="D1035">
        <f>IF(OR($L1035=TRUE,$A1035=0,MOD($A1035,ChapterTable!$S$20)&lt;&gt;0),
MAX(0,INT(($B1035+ChapterTable!$Q$26+VLOOKUP(SUBSTITUTE(D$1,"성장단계","")&amp;"단계오프셋",ChapterTable!$S:$T,2,0))/ChapterTable!$Q$23)),
MAX(0,INT(($B1035+ChapterTable!$S$26+VLOOKUP(SUBSTITUTE(D$1,"성장단계","")&amp;"보스단계오프셋",ChapterTable!$S:$T,2,0))/ChapterTable!$S$23)))</f>
        <v>0</v>
      </c>
      <c r="E1035" s="1">
        <f ca="1">IF(AND($A1035=0,$B1035=1),
    VLOOKUP(1,ChapterTable!$1:$1048576,MATCH("최종"&amp;SUBSTITUTE(SUBSTITUTE(E$1,"standard",""),"|Float",""),ChapterTable!$1:$1,0),0)*ChapterTable!$Q$17,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VLOOKUP($A1035-ChapterTable!$Q$11,ChapterTable!$1:$1048576,MATCH("최종"&amp;SUBSTITUTE(SUBSTITUTE(E$1,"standard",""),"|Float",""),ChapterTable!$1:$1,0),0)*ChapterTable!$Q$14
    ),
  OFFSET(E1035,-$B1035+IF($L1035,1,0),0)*
    (VLOOKUP(SUBSTITUTE(SUBSTITUTE(E$1,"standard",""),"|Float","")&amp;"인게임누적곱배수",ChapterTable!$S:$T,2,0)^C1035
    +VLOOKUP(SUBSTITUTE(SUBSTITUTE(E$1,"standard",""),"|Float","")&amp;"인게임누적합배수",ChapterTable!$S:$T,2,0)*C1035)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VLOOKUP(1,ChapterTable!$1:$1048576,MATCH("최종"&amp;SUBSTITUTE(SUBSTITUTE(F$1,"standard",""),"|Float",""),ChapterTable!$1:$1,0),0)*ChapterTable!$Q$17,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VLOOKUP($A1035-ChapterTable!$Q$11,ChapterTable!$1:$1048576,MATCH("최종"&amp;SUBSTITUTE(SUBSTITUTE(F$1,"standard",""),"|Float",""),ChapterTable!$1:$1,0),0)*ChapterTable!$Q$14
    ),
  OFFSET(F1035,-$B1035+IF($L1035,1,0),0)*
    (VLOOKUP(SUBSTITUTE(SUBSTITUTE(F$1,"standard",""),"|Float","")&amp;"인게임누적곱배수",ChapterTable!$S:$T,2,0)^D1035
    +VLOOKUP(SUBSTITUTE(SUBSTITUTE(F$1,"standard",""),"|Float","")&amp;"인게임누적합배수",ChapterTable!$S:$T,2,0)*D1035)
  )
  )
  )
)</f>
        <v>748182.76426792145</v>
      </c>
      <c r="G1035" t="s">
        <v>110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9.8000000000000007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IF(OR($L1036=TRUE,$A1036=0,MOD($A1036,ChapterTable!$S$20)&lt;&gt;0),
MAX(0,INT(($B1036+ChapterTable!$Q$26+VLOOKUP(SUBSTITUTE(C$1,"성장단계","")&amp;"단계오프셋",ChapterTable!$S:$T,2,0))/ChapterTable!$Q$23)),
MAX(0,INT(($B1036+ChapterTable!$S$26+VLOOKUP(SUBSTITUTE(C$1,"성장단계","")&amp;"보스단계오프셋",ChapterTable!$S:$T,2,0))/ChapterTable!$S$23)))</f>
        <v>1</v>
      </c>
      <c r="D1036">
        <f>IF(OR($L1036=TRUE,$A1036=0,MOD($A1036,ChapterTable!$S$20)&lt;&gt;0),
MAX(0,INT(($B1036+ChapterTable!$Q$26+VLOOKUP(SUBSTITUTE(D$1,"성장단계","")&amp;"단계오프셋",ChapterTable!$S:$T,2,0))/ChapterTable!$Q$23)),
MAX(0,INT(($B1036+ChapterTable!$S$26+VLOOKUP(SUBSTITUTE(D$1,"성장단계","")&amp;"보스단계오프셋",ChapterTable!$S:$T,2,0))/ChapterTable!$S$23)))</f>
        <v>0</v>
      </c>
      <c r="E1036" s="1">
        <f ca="1">IF(AND($A1036=0,$B1036=1),
    VLOOKUP(1,ChapterTable!$1:$1048576,MATCH("최종"&amp;SUBSTITUTE(SUBSTITUTE(E$1,"standard",""),"|Float",""),ChapterTable!$1:$1,0),0)*ChapterTable!$Q$17,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VLOOKUP($A1036-ChapterTable!$Q$11,ChapterTable!$1:$1048576,MATCH("최종"&amp;SUBSTITUTE(SUBSTITUTE(E$1,"standard",""),"|Float",""),ChapterTable!$1:$1,0),0)*ChapterTable!$Q$14
    ),
  OFFSET(E1036,-$B1036+IF($L1036,1,0),0)*
    (VLOOKUP(SUBSTITUTE(SUBSTITUTE(E$1,"standard",""),"|Float","")&amp;"인게임누적곱배수",ChapterTable!$S:$T,2,0)^C1036
    +VLOOKUP(SUBSTITUTE(SUBSTITUTE(E$1,"standard",""),"|Float","")&amp;"인게임누적합배수",ChapterTable!$S:$T,2,0)*C1036)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VLOOKUP(1,ChapterTable!$1:$1048576,MATCH("최종"&amp;SUBSTITUTE(SUBSTITUTE(F$1,"standard",""),"|Float",""),ChapterTable!$1:$1,0),0)*ChapterTable!$Q$17,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VLOOKUP($A1036-ChapterTable!$Q$11,ChapterTable!$1:$1048576,MATCH("최종"&amp;SUBSTITUTE(SUBSTITUTE(F$1,"standard",""),"|Float",""),ChapterTable!$1:$1,0),0)*ChapterTable!$Q$14
    ),
  OFFSET(F1036,-$B1036+IF($L1036,1,0),0)*
    (VLOOKUP(SUBSTITUTE(SUBSTITUTE(F$1,"standard",""),"|Float","")&amp;"인게임누적곱배수",ChapterTable!$S:$T,2,0)^D1036
    +VLOOKUP(SUBSTITUTE(SUBSTITUTE(F$1,"standard",""),"|Float","")&amp;"인게임누적합배수",ChapterTable!$S:$T,2,0)*D1036)
  )
  )
  )
)</f>
        <v>748182.76426792145</v>
      </c>
      <c r="G1036" t="s">
        <v>110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9.8000000000000007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IF(OR($L1037=TRUE,$A1037=0,MOD($A1037,ChapterTable!$S$20)&lt;&gt;0),
MAX(0,INT(($B1037+ChapterTable!$Q$26+VLOOKUP(SUBSTITUTE(C$1,"성장단계","")&amp;"단계오프셋",ChapterTable!$S:$T,2,0))/ChapterTable!$Q$23)),
MAX(0,INT(($B1037+ChapterTable!$S$26+VLOOKUP(SUBSTITUTE(C$1,"성장단계","")&amp;"보스단계오프셋",ChapterTable!$S:$T,2,0))/ChapterTable!$S$23)))</f>
        <v>1</v>
      </c>
      <c r="D1037">
        <f>IF(OR($L1037=TRUE,$A1037=0,MOD($A1037,ChapterTable!$S$20)&lt;&gt;0),
MAX(0,INT(($B1037+ChapterTable!$Q$26+VLOOKUP(SUBSTITUTE(D$1,"성장단계","")&amp;"단계오프셋",ChapterTable!$S:$T,2,0))/ChapterTable!$Q$23)),
MAX(0,INT(($B1037+ChapterTable!$S$26+VLOOKUP(SUBSTITUTE(D$1,"성장단계","")&amp;"보스단계오프셋",ChapterTable!$S:$T,2,0))/ChapterTable!$S$23)))</f>
        <v>1</v>
      </c>
      <c r="E1037" s="1">
        <f ca="1">IF(AND($A1037=0,$B1037=1),
    VLOOKUP(1,ChapterTable!$1:$1048576,MATCH("최종"&amp;SUBSTITUTE(SUBSTITUTE(E$1,"standard",""),"|Float",""),ChapterTable!$1:$1,0),0)*ChapterTable!$Q$17,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VLOOKUP($A1037-ChapterTable!$Q$11,ChapterTable!$1:$1048576,MATCH("최종"&amp;SUBSTITUTE(SUBSTITUTE(E$1,"standard",""),"|Float",""),ChapterTable!$1:$1,0),0)*ChapterTable!$Q$14
    ),
  OFFSET(E1037,-$B1037+IF($L1037,1,0),0)*
    (VLOOKUP(SUBSTITUTE(SUBSTITUTE(E$1,"standard",""),"|Float","")&amp;"인게임누적곱배수",ChapterTable!$S:$T,2,0)^C1037
    +VLOOKUP(SUBSTITUTE(SUBSTITUTE(E$1,"standard",""),"|Float","")&amp;"인게임누적합배수",ChapterTable!$S:$T,2,0)*C1037)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VLOOKUP(1,ChapterTable!$1:$1048576,MATCH("최종"&amp;SUBSTITUTE(SUBSTITUTE(F$1,"standard",""),"|Float",""),ChapterTable!$1:$1,0),0)*ChapterTable!$Q$17,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VLOOKUP($A1037-ChapterTable!$Q$11,ChapterTable!$1:$1048576,MATCH("최종"&amp;SUBSTITUTE(SUBSTITUTE(F$1,"standard",""),"|Float",""),ChapterTable!$1:$1,0),0)*ChapterTable!$Q$14
    ),
  OFFSET(F1037,-$B1037+IF($L1037,1,0),0)*
    (VLOOKUP(SUBSTITUTE(SUBSTITUTE(F$1,"standard",""),"|Float","")&amp;"인게임누적곱배수",ChapterTable!$S:$T,2,0)^D1037
    +VLOOKUP(SUBSTITUTE(SUBSTITUTE(F$1,"standard",""),"|Float","")&amp;"인게임누적합배수",ChapterTable!$S:$T,2,0)*D1037)
  )
  )
  )
)</f>
        <v>897819.31712150574</v>
      </c>
      <c r="G1037" t="s">
        <v>110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9.8000000000000007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IF(OR($L1038=TRUE,$A1038=0,MOD($A1038,ChapterTable!$S$20)&lt;&gt;0),
MAX(0,INT(($B1038+ChapterTable!$Q$26+VLOOKUP(SUBSTITUTE(C$1,"성장단계","")&amp;"단계오프셋",ChapterTable!$S:$T,2,0))/ChapterTable!$Q$23)),
MAX(0,INT(($B1038+ChapterTable!$S$26+VLOOKUP(SUBSTITUTE(C$1,"성장단계","")&amp;"보스단계오프셋",ChapterTable!$S:$T,2,0))/ChapterTable!$S$23)))</f>
        <v>1</v>
      </c>
      <c r="D1038">
        <f>IF(OR($L1038=TRUE,$A1038=0,MOD($A1038,ChapterTable!$S$20)&lt;&gt;0),
MAX(0,INT(($B1038+ChapterTable!$Q$26+VLOOKUP(SUBSTITUTE(D$1,"성장단계","")&amp;"단계오프셋",ChapterTable!$S:$T,2,0))/ChapterTable!$Q$23)),
MAX(0,INT(($B1038+ChapterTable!$S$26+VLOOKUP(SUBSTITUTE(D$1,"성장단계","")&amp;"보스단계오프셋",ChapterTable!$S:$T,2,0))/ChapterTable!$S$23)))</f>
        <v>1</v>
      </c>
      <c r="E1038" s="1">
        <f ca="1">IF(AND($A1038=0,$B1038=1),
    VLOOKUP(1,ChapterTable!$1:$1048576,MATCH("최종"&amp;SUBSTITUTE(SUBSTITUTE(E$1,"standard",""),"|Float",""),ChapterTable!$1:$1,0),0)*ChapterTable!$Q$17,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VLOOKUP($A1038-ChapterTable!$Q$11,ChapterTable!$1:$1048576,MATCH("최종"&amp;SUBSTITUTE(SUBSTITUTE(E$1,"standard",""),"|Float",""),ChapterTable!$1:$1,0),0)*ChapterTable!$Q$14
    ),
  OFFSET(E1038,-$B1038+IF($L1038,1,0),0)*
    (VLOOKUP(SUBSTITUTE(SUBSTITUTE(E$1,"standard",""),"|Float","")&amp;"인게임누적곱배수",ChapterTable!$S:$T,2,0)^C1038
    +VLOOKUP(SUBSTITUTE(SUBSTITUTE(E$1,"standard",""),"|Float","")&amp;"인게임누적합배수",ChapterTable!$S:$T,2,0)*C1038)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VLOOKUP(1,ChapterTable!$1:$1048576,MATCH("최종"&amp;SUBSTITUTE(SUBSTITUTE(F$1,"standard",""),"|Float",""),ChapterTable!$1:$1,0),0)*ChapterTable!$Q$17,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VLOOKUP($A1038-ChapterTable!$Q$11,ChapterTable!$1:$1048576,MATCH("최종"&amp;SUBSTITUTE(SUBSTITUTE(F$1,"standard",""),"|Float",""),ChapterTable!$1:$1,0),0)*ChapterTable!$Q$14
    ),
  OFFSET(F1038,-$B1038+IF($L1038,1,0),0)*
    (VLOOKUP(SUBSTITUTE(SUBSTITUTE(F$1,"standard",""),"|Float","")&amp;"인게임누적곱배수",ChapterTable!$S:$T,2,0)^D1038
    +VLOOKUP(SUBSTITUTE(SUBSTITUTE(F$1,"standard",""),"|Float","")&amp;"인게임누적합배수",ChapterTable!$S:$T,2,0)*D1038)
  )
  )
  )
)</f>
        <v>897819.31712150574</v>
      </c>
      <c r="G1038" t="s">
        <v>110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9.8000000000000007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IF(OR($L1039=TRUE,$A1039=0,MOD($A1039,ChapterTable!$S$20)&lt;&gt;0),
MAX(0,INT(($B1039+ChapterTable!$Q$26+VLOOKUP(SUBSTITUTE(C$1,"성장단계","")&amp;"단계오프셋",ChapterTable!$S:$T,2,0))/ChapterTable!$Q$23)),
MAX(0,INT(($B1039+ChapterTable!$S$26+VLOOKUP(SUBSTITUTE(C$1,"성장단계","")&amp;"보스단계오프셋",ChapterTable!$S:$T,2,0))/ChapterTable!$S$23)))</f>
        <v>1</v>
      </c>
      <c r="D1039">
        <f>IF(OR($L1039=TRUE,$A1039=0,MOD($A1039,ChapterTable!$S$20)&lt;&gt;0),
MAX(0,INT(($B1039+ChapterTable!$Q$26+VLOOKUP(SUBSTITUTE(D$1,"성장단계","")&amp;"단계오프셋",ChapterTable!$S:$T,2,0))/ChapterTable!$Q$23)),
MAX(0,INT(($B1039+ChapterTable!$S$26+VLOOKUP(SUBSTITUTE(D$1,"성장단계","")&amp;"보스단계오프셋",ChapterTable!$S:$T,2,0))/ChapterTable!$S$23)))</f>
        <v>1</v>
      </c>
      <c r="E1039" s="1">
        <f ca="1">IF(AND($A1039=0,$B1039=1),
    VLOOKUP(1,ChapterTable!$1:$1048576,MATCH("최종"&amp;SUBSTITUTE(SUBSTITUTE(E$1,"standard",""),"|Float",""),ChapterTable!$1:$1,0),0)*ChapterTable!$Q$17,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VLOOKUP($A1039-ChapterTable!$Q$11,ChapterTable!$1:$1048576,MATCH("최종"&amp;SUBSTITUTE(SUBSTITUTE(E$1,"standard",""),"|Float",""),ChapterTable!$1:$1,0),0)*ChapterTable!$Q$14
    ),
  OFFSET(E1039,-$B1039+IF($L1039,1,0),0)*
    (VLOOKUP(SUBSTITUTE(SUBSTITUTE(E$1,"standard",""),"|Float","")&amp;"인게임누적곱배수",ChapterTable!$S:$T,2,0)^C1039
    +VLOOKUP(SUBSTITUTE(SUBSTITUTE(E$1,"standard",""),"|Float","")&amp;"인게임누적합배수",ChapterTable!$S:$T,2,0)*C1039)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VLOOKUP(1,ChapterTable!$1:$1048576,MATCH("최종"&amp;SUBSTITUTE(SUBSTITUTE(F$1,"standard",""),"|Float",""),ChapterTable!$1:$1,0),0)*ChapterTable!$Q$17,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VLOOKUP($A1039-ChapterTable!$Q$11,ChapterTable!$1:$1048576,MATCH("최종"&amp;SUBSTITUTE(SUBSTITUTE(F$1,"standard",""),"|Float",""),ChapterTable!$1:$1,0),0)*ChapterTable!$Q$14
    ),
  OFFSET(F1039,-$B1039+IF($L1039,1,0),0)*
    (VLOOKUP(SUBSTITUTE(SUBSTITUTE(F$1,"standard",""),"|Float","")&amp;"인게임누적곱배수",ChapterTable!$S:$T,2,0)^D1039
    +VLOOKUP(SUBSTITUTE(SUBSTITUTE(F$1,"standard",""),"|Float","")&amp;"인게임누적합배수",ChapterTable!$S:$T,2,0)*D1039)
  )
  )
  )
)</f>
        <v>897819.31712150574</v>
      </c>
      <c r="G1039" t="s">
        <v>110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9.8000000000000007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IF(OR($L1040=TRUE,$A1040=0,MOD($A1040,ChapterTable!$S$20)&lt;&gt;0),
MAX(0,INT(($B1040+ChapterTable!$Q$26+VLOOKUP(SUBSTITUTE(C$1,"성장단계","")&amp;"단계오프셋",ChapterTable!$S:$T,2,0))/ChapterTable!$Q$23)),
MAX(0,INT(($B1040+ChapterTable!$S$26+VLOOKUP(SUBSTITUTE(C$1,"성장단계","")&amp;"보스단계오프셋",ChapterTable!$S:$T,2,0))/ChapterTable!$S$23)))</f>
        <v>1</v>
      </c>
      <c r="D1040">
        <f>IF(OR($L1040=TRUE,$A1040=0,MOD($A1040,ChapterTable!$S$20)&lt;&gt;0),
MAX(0,INT(($B1040+ChapterTable!$Q$26+VLOOKUP(SUBSTITUTE(D$1,"성장단계","")&amp;"단계오프셋",ChapterTable!$S:$T,2,0))/ChapterTable!$Q$23)),
MAX(0,INT(($B1040+ChapterTable!$S$26+VLOOKUP(SUBSTITUTE(D$1,"성장단계","")&amp;"보스단계오프셋",ChapterTable!$S:$T,2,0))/ChapterTable!$S$23)))</f>
        <v>1</v>
      </c>
      <c r="E1040" s="1">
        <f ca="1">IF(AND($A1040=0,$B1040=1),
    VLOOKUP(1,ChapterTable!$1:$1048576,MATCH("최종"&amp;SUBSTITUTE(SUBSTITUTE(E$1,"standard",""),"|Float",""),ChapterTable!$1:$1,0),0)*ChapterTable!$Q$17,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VLOOKUP($A1040-ChapterTable!$Q$11,ChapterTable!$1:$1048576,MATCH("최종"&amp;SUBSTITUTE(SUBSTITUTE(E$1,"standard",""),"|Float",""),ChapterTable!$1:$1,0),0)*ChapterTable!$Q$14
    ),
  OFFSET(E1040,-$B1040+IF($L1040,1,0),0)*
    (VLOOKUP(SUBSTITUTE(SUBSTITUTE(E$1,"standard",""),"|Float","")&amp;"인게임누적곱배수",ChapterTable!$S:$T,2,0)^C1040
    +VLOOKUP(SUBSTITUTE(SUBSTITUTE(E$1,"standard",""),"|Float","")&amp;"인게임누적합배수",ChapterTable!$S:$T,2,0)*C1040)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VLOOKUP(1,ChapterTable!$1:$1048576,MATCH("최종"&amp;SUBSTITUTE(SUBSTITUTE(F$1,"standard",""),"|Float",""),ChapterTable!$1:$1,0),0)*ChapterTable!$Q$17,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VLOOKUP($A1040-ChapterTable!$Q$11,ChapterTable!$1:$1048576,MATCH("최종"&amp;SUBSTITUTE(SUBSTITUTE(F$1,"standard",""),"|Float",""),ChapterTable!$1:$1,0),0)*ChapterTable!$Q$14
    ),
  OFFSET(F1040,-$B1040+IF($L1040,1,0),0)*
    (VLOOKUP(SUBSTITUTE(SUBSTITUTE(F$1,"standard",""),"|Float","")&amp;"인게임누적곱배수",ChapterTable!$S:$T,2,0)^D1040
    +VLOOKUP(SUBSTITUTE(SUBSTITUTE(F$1,"standard",""),"|Float","")&amp;"인게임누적합배수",ChapterTable!$S:$T,2,0)*D1040)
  )
  )
  )
)</f>
        <v>897819.31712150574</v>
      </c>
      <c r="G1040" t="s">
        <v>110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9.8000000000000007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IF(OR($L1041=TRUE,$A1041=0,MOD($A1041,ChapterTable!$S$20)&lt;&gt;0),
MAX(0,INT(($B1041+ChapterTable!$Q$26+VLOOKUP(SUBSTITUTE(C$1,"성장단계","")&amp;"단계오프셋",ChapterTable!$S:$T,2,0))/ChapterTable!$Q$23)),
MAX(0,INT(($B1041+ChapterTable!$S$26+VLOOKUP(SUBSTITUTE(C$1,"성장단계","")&amp;"보스단계오프셋",ChapterTable!$S:$T,2,0))/ChapterTable!$S$23)))</f>
        <v>1</v>
      </c>
      <c r="D1041">
        <f>IF(OR($L1041=TRUE,$A1041=0,MOD($A1041,ChapterTable!$S$20)&lt;&gt;0),
MAX(0,INT(($B1041+ChapterTable!$Q$26+VLOOKUP(SUBSTITUTE(D$1,"성장단계","")&amp;"단계오프셋",ChapterTable!$S:$T,2,0))/ChapterTable!$Q$23)),
MAX(0,INT(($B1041+ChapterTable!$S$26+VLOOKUP(SUBSTITUTE(D$1,"성장단계","")&amp;"보스단계오프셋",ChapterTable!$S:$T,2,0))/ChapterTable!$S$23)))</f>
        <v>1</v>
      </c>
      <c r="E1041" s="1">
        <f ca="1">IF(AND($A1041=0,$B1041=1),
    VLOOKUP(1,ChapterTable!$1:$1048576,MATCH("최종"&amp;SUBSTITUTE(SUBSTITUTE(E$1,"standard",""),"|Float",""),ChapterTable!$1:$1,0),0)*ChapterTable!$Q$17,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VLOOKUP($A1041-ChapterTable!$Q$11,ChapterTable!$1:$1048576,MATCH("최종"&amp;SUBSTITUTE(SUBSTITUTE(E$1,"standard",""),"|Float",""),ChapterTable!$1:$1,0),0)*ChapterTable!$Q$14
    ),
  OFFSET(E1041,-$B1041+IF($L1041,1,0),0)*
    (VLOOKUP(SUBSTITUTE(SUBSTITUTE(E$1,"standard",""),"|Float","")&amp;"인게임누적곱배수",ChapterTable!$S:$T,2,0)^C1041
    +VLOOKUP(SUBSTITUTE(SUBSTITUTE(E$1,"standard",""),"|Float","")&amp;"인게임누적합배수",ChapterTable!$S:$T,2,0)*C1041)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VLOOKUP(1,ChapterTable!$1:$1048576,MATCH("최종"&amp;SUBSTITUTE(SUBSTITUTE(F$1,"standard",""),"|Float",""),ChapterTable!$1:$1,0),0)*ChapterTable!$Q$17,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VLOOKUP($A1041-ChapterTable!$Q$11,ChapterTable!$1:$1048576,MATCH("최종"&amp;SUBSTITUTE(SUBSTITUTE(F$1,"standard",""),"|Float",""),ChapterTable!$1:$1,0),0)*ChapterTable!$Q$14
    ),
  OFFSET(F1041,-$B1041+IF($L1041,1,0),0)*
    (VLOOKUP(SUBSTITUTE(SUBSTITUTE(F$1,"standard",""),"|Float","")&amp;"인게임누적곱배수",ChapterTable!$S:$T,2,0)^D1041
    +VLOOKUP(SUBSTITUTE(SUBSTITUTE(F$1,"standard",""),"|Float","")&amp;"인게임누적합배수",ChapterTable!$S:$T,2,0)*D1041)
  )
  )
  )
)</f>
        <v>897819.31712150574</v>
      </c>
      <c r="G1041" t="s">
        <v>110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9.8000000000000007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IF(OR($L1042=TRUE,$A1042=0,MOD($A1042,ChapterTable!$S$20)&lt;&gt;0),
MAX(0,INT(($B1042+ChapterTable!$Q$26+VLOOKUP(SUBSTITUTE(C$1,"성장단계","")&amp;"단계오프셋",ChapterTable!$S:$T,2,0))/ChapterTable!$Q$23)),
MAX(0,INT(($B1042+ChapterTable!$S$26+VLOOKUP(SUBSTITUTE(C$1,"성장단계","")&amp;"보스단계오프셋",ChapterTable!$S:$T,2,0))/ChapterTable!$S$23)))</f>
        <v>2</v>
      </c>
      <c r="D1042">
        <f>IF(OR($L1042=TRUE,$A1042=0,MOD($A1042,ChapterTable!$S$20)&lt;&gt;0),
MAX(0,INT(($B1042+ChapterTable!$Q$26+VLOOKUP(SUBSTITUTE(D$1,"성장단계","")&amp;"단계오프셋",ChapterTable!$S:$T,2,0))/ChapterTable!$Q$23)),
MAX(0,INT(($B1042+ChapterTable!$S$26+VLOOKUP(SUBSTITUTE(D$1,"성장단계","")&amp;"보스단계오프셋",ChapterTable!$S:$T,2,0))/ChapterTable!$S$23)))</f>
        <v>1</v>
      </c>
      <c r="E1042" s="1">
        <f ca="1">IF(AND($A1042=0,$B1042=1),
    VLOOKUP(1,ChapterTable!$1:$1048576,MATCH("최종"&amp;SUBSTITUTE(SUBSTITUTE(E$1,"standard",""),"|Float",""),ChapterTable!$1:$1,0),0)*ChapterTable!$Q$17,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VLOOKUP($A1042-ChapterTable!$Q$11,ChapterTable!$1:$1048576,MATCH("최종"&amp;SUBSTITUTE(SUBSTITUTE(E$1,"standard",""),"|Float",""),ChapterTable!$1:$1,0),0)*ChapterTable!$Q$14
    ),
  OFFSET(E1042,-$B1042+IF($L1042,1,0),0)*
    (VLOOKUP(SUBSTITUTE(SUBSTITUTE(E$1,"standard",""),"|Float","")&amp;"인게임누적곱배수",ChapterTable!$S:$T,2,0)^C1042
    +VLOOKUP(SUBSTITUTE(SUBSTITUTE(E$1,"standard",""),"|Float","")&amp;"인게임누적합배수",ChapterTable!$S:$T,2,0)*C1042)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VLOOKUP(1,ChapterTable!$1:$1048576,MATCH("최종"&amp;SUBSTITUTE(SUBSTITUTE(F$1,"standard",""),"|Float",""),ChapterTable!$1:$1,0),0)*ChapterTable!$Q$17,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VLOOKUP($A1042-ChapterTable!$Q$11,ChapterTable!$1:$1048576,MATCH("최종"&amp;SUBSTITUTE(SUBSTITUTE(F$1,"standard",""),"|Float",""),ChapterTable!$1:$1,0),0)*ChapterTable!$Q$14
    ),
  OFFSET(F1042,-$B1042+IF($L1042,1,0),0)*
    (VLOOKUP(SUBSTITUTE(SUBSTITUTE(F$1,"standard",""),"|Float","")&amp;"인게임누적곱배수",ChapterTable!$S:$T,2,0)^D1042
    +VLOOKUP(SUBSTITUTE(SUBSTITUTE(F$1,"standard",""),"|Float","")&amp;"인게임누적합배수",ChapterTable!$S:$T,2,0)*D1042)
  )
  )
  )
)</f>
        <v>897819.31712150574</v>
      </c>
      <c r="G1042" t="s">
        <v>110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9.8000000000000007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IF(OR($L1043=TRUE,$A1043=0,MOD($A1043,ChapterTable!$S$20)&lt;&gt;0),
MAX(0,INT(($B1043+ChapterTable!$Q$26+VLOOKUP(SUBSTITUTE(C$1,"성장단계","")&amp;"단계오프셋",ChapterTable!$S:$T,2,0))/ChapterTable!$Q$23)),
MAX(0,INT(($B1043+ChapterTable!$S$26+VLOOKUP(SUBSTITUTE(C$1,"성장단계","")&amp;"보스단계오프셋",ChapterTable!$S:$T,2,0))/ChapterTable!$S$23)))</f>
        <v>2</v>
      </c>
      <c r="D1043">
        <f>IF(OR($L1043=TRUE,$A1043=0,MOD($A1043,ChapterTable!$S$20)&lt;&gt;0),
MAX(0,INT(($B1043+ChapterTable!$Q$26+VLOOKUP(SUBSTITUTE(D$1,"성장단계","")&amp;"단계오프셋",ChapterTable!$S:$T,2,0))/ChapterTable!$Q$23)),
MAX(0,INT(($B1043+ChapterTable!$S$26+VLOOKUP(SUBSTITUTE(D$1,"성장단계","")&amp;"보스단계오프셋",ChapterTable!$S:$T,2,0))/ChapterTable!$S$23)))</f>
        <v>1</v>
      </c>
      <c r="E1043" s="1">
        <f ca="1">IF(AND($A1043=0,$B1043=1),
    VLOOKUP(1,ChapterTable!$1:$1048576,MATCH("최종"&amp;SUBSTITUTE(SUBSTITUTE(E$1,"standard",""),"|Float",""),ChapterTable!$1:$1,0),0)*ChapterTable!$Q$17,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VLOOKUP($A1043-ChapterTable!$Q$11,ChapterTable!$1:$1048576,MATCH("최종"&amp;SUBSTITUTE(SUBSTITUTE(E$1,"standard",""),"|Float",""),ChapterTable!$1:$1,0),0)*ChapterTable!$Q$14
    ),
  OFFSET(E1043,-$B1043+IF($L1043,1,0),0)*
    (VLOOKUP(SUBSTITUTE(SUBSTITUTE(E$1,"standard",""),"|Float","")&amp;"인게임누적곱배수",ChapterTable!$S:$T,2,0)^C1043
    +VLOOKUP(SUBSTITUTE(SUBSTITUTE(E$1,"standard",""),"|Float","")&amp;"인게임누적합배수",ChapterTable!$S:$T,2,0)*C1043)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VLOOKUP(1,ChapterTable!$1:$1048576,MATCH("최종"&amp;SUBSTITUTE(SUBSTITUTE(F$1,"standard",""),"|Float",""),ChapterTable!$1:$1,0),0)*ChapterTable!$Q$17,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VLOOKUP($A1043-ChapterTable!$Q$11,ChapterTable!$1:$1048576,MATCH("최종"&amp;SUBSTITUTE(SUBSTITUTE(F$1,"standard",""),"|Float",""),ChapterTable!$1:$1,0),0)*ChapterTable!$Q$14
    ),
  OFFSET(F1043,-$B1043+IF($L1043,1,0),0)*
    (VLOOKUP(SUBSTITUTE(SUBSTITUTE(F$1,"standard",""),"|Float","")&amp;"인게임누적곱배수",ChapterTable!$S:$T,2,0)^D1043
    +VLOOKUP(SUBSTITUTE(SUBSTITUTE(F$1,"standard",""),"|Float","")&amp;"인게임누적합배수",ChapterTable!$S:$T,2,0)*D1043)
  )
  )
  )
)</f>
        <v>897819.31712150574</v>
      </c>
      <c r="G1043" t="s">
        <v>110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9.8000000000000007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IF(OR($L1044=TRUE,$A1044=0,MOD($A1044,ChapterTable!$S$20)&lt;&gt;0),
MAX(0,INT(($B1044+ChapterTable!$Q$26+VLOOKUP(SUBSTITUTE(C$1,"성장단계","")&amp;"단계오프셋",ChapterTable!$S:$T,2,0))/ChapterTable!$Q$23)),
MAX(0,INT(($B1044+ChapterTable!$S$26+VLOOKUP(SUBSTITUTE(C$1,"성장단계","")&amp;"보스단계오프셋",ChapterTable!$S:$T,2,0))/ChapterTable!$S$23)))</f>
        <v>2</v>
      </c>
      <c r="D1044">
        <f>IF(OR($L1044=TRUE,$A1044=0,MOD($A1044,ChapterTable!$S$20)&lt;&gt;0),
MAX(0,INT(($B1044+ChapterTable!$Q$26+VLOOKUP(SUBSTITUTE(D$1,"성장단계","")&amp;"단계오프셋",ChapterTable!$S:$T,2,0))/ChapterTable!$Q$23)),
MAX(0,INT(($B1044+ChapterTable!$S$26+VLOOKUP(SUBSTITUTE(D$1,"성장단계","")&amp;"보스단계오프셋",ChapterTable!$S:$T,2,0))/ChapterTable!$S$23)))</f>
        <v>1</v>
      </c>
      <c r="E1044" s="1">
        <f ca="1">IF(AND($A1044=0,$B1044=1),
    VLOOKUP(1,ChapterTable!$1:$1048576,MATCH("최종"&amp;SUBSTITUTE(SUBSTITUTE(E$1,"standard",""),"|Float",""),ChapterTable!$1:$1,0),0)*ChapterTable!$Q$17,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VLOOKUP($A1044-ChapterTable!$Q$11,ChapterTable!$1:$1048576,MATCH("최종"&amp;SUBSTITUTE(SUBSTITUTE(E$1,"standard",""),"|Float",""),ChapterTable!$1:$1,0),0)*ChapterTable!$Q$14
    ),
  OFFSET(E1044,-$B1044+IF($L1044,1,0),0)*
    (VLOOKUP(SUBSTITUTE(SUBSTITUTE(E$1,"standard",""),"|Float","")&amp;"인게임누적곱배수",ChapterTable!$S:$T,2,0)^C1044
    +VLOOKUP(SUBSTITUTE(SUBSTITUTE(E$1,"standard",""),"|Float","")&amp;"인게임누적합배수",ChapterTable!$S:$T,2,0)*C1044)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VLOOKUP(1,ChapterTable!$1:$1048576,MATCH("최종"&amp;SUBSTITUTE(SUBSTITUTE(F$1,"standard",""),"|Float",""),ChapterTable!$1:$1,0),0)*ChapterTable!$Q$17,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VLOOKUP($A1044-ChapterTable!$Q$11,ChapterTable!$1:$1048576,MATCH("최종"&amp;SUBSTITUTE(SUBSTITUTE(F$1,"standard",""),"|Float",""),ChapterTable!$1:$1,0),0)*ChapterTable!$Q$14
    ),
  OFFSET(F1044,-$B1044+IF($L1044,1,0),0)*
    (VLOOKUP(SUBSTITUTE(SUBSTITUTE(F$1,"standard",""),"|Float","")&amp;"인게임누적곱배수",ChapterTable!$S:$T,2,0)^D1044
    +VLOOKUP(SUBSTITUTE(SUBSTITUTE(F$1,"standard",""),"|Float","")&amp;"인게임누적합배수",ChapterTable!$S:$T,2,0)*D1044)
  )
  )
  )
)</f>
        <v>897819.31712150574</v>
      </c>
      <c r="G1044" t="s">
        <v>110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9.8000000000000007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IF(OR($L1045=TRUE,$A1045=0,MOD($A1045,ChapterTable!$S$20)&lt;&gt;0),
MAX(0,INT(($B1045+ChapterTable!$Q$26+VLOOKUP(SUBSTITUTE(C$1,"성장단계","")&amp;"단계오프셋",ChapterTable!$S:$T,2,0))/ChapterTable!$Q$23)),
MAX(0,INT(($B1045+ChapterTable!$S$26+VLOOKUP(SUBSTITUTE(C$1,"성장단계","")&amp;"보스단계오프셋",ChapterTable!$S:$T,2,0))/ChapterTable!$S$23)))</f>
        <v>2</v>
      </c>
      <c r="D1045">
        <f>IF(OR($L1045=TRUE,$A1045=0,MOD($A1045,ChapterTable!$S$20)&lt;&gt;0),
MAX(0,INT(($B1045+ChapterTable!$Q$26+VLOOKUP(SUBSTITUTE(D$1,"성장단계","")&amp;"단계오프셋",ChapterTable!$S:$T,2,0))/ChapterTable!$Q$23)),
MAX(0,INT(($B1045+ChapterTable!$S$26+VLOOKUP(SUBSTITUTE(D$1,"성장단계","")&amp;"보스단계오프셋",ChapterTable!$S:$T,2,0))/ChapterTable!$S$23)))</f>
        <v>1</v>
      </c>
      <c r="E1045" s="1">
        <f ca="1">IF(AND($A1045=0,$B1045=1),
    VLOOKUP(1,ChapterTable!$1:$1048576,MATCH("최종"&amp;SUBSTITUTE(SUBSTITUTE(E$1,"standard",""),"|Float",""),ChapterTable!$1:$1,0),0)*ChapterTable!$Q$17,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VLOOKUP($A1045-ChapterTable!$Q$11,ChapterTable!$1:$1048576,MATCH("최종"&amp;SUBSTITUTE(SUBSTITUTE(E$1,"standard",""),"|Float",""),ChapterTable!$1:$1,0),0)*ChapterTable!$Q$14
    ),
  OFFSET(E1045,-$B1045+IF($L1045,1,0),0)*
    (VLOOKUP(SUBSTITUTE(SUBSTITUTE(E$1,"standard",""),"|Float","")&amp;"인게임누적곱배수",ChapterTable!$S:$T,2,0)^C1045
    +VLOOKUP(SUBSTITUTE(SUBSTITUTE(E$1,"standard",""),"|Float","")&amp;"인게임누적합배수",ChapterTable!$S:$T,2,0)*C1045)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VLOOKUP(1,ChapterTable!$1:$1048576,MATCH("최종"&amp;SUBSTITUTE(SUBSTITUTE(F$1,"standard",""),"|Float",""),ChapterTable!$1:$1,0),0)*ChapterTable!$Q$17,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VLOOKUP($A1045-ChapterTable!$Q$11,ChapterTable!$1:$1048576,MATCH("최종"&amp;SUBSTITUTE(SUBSTITUTE(F$1,"standard",""),"|Float",""),ChapterTable!$1:$1,0),0)*ChapterTable!$Q$14
    ),
  OFFSET(F1045,-$B1045+IF($L1045,1,0),0)*
    (VLOOKUP(SUBSTITUTE(SUBSTITUTE(F$1,"standard",""),"|Float","")&amp;"인게임누적곱배수",ChapterTable!$S:$T,2,0)^D1045
    +VLOOKUP(SUBSTITUTE(SUBSTITUTE(F$1,"standard",""),"|Float","")&amp;"인게임누적합배수",ChapterTable!$S:$T,2,0)*D1045)
  )
  )
  )
)</f>
        <v>897819.31712150574</v>
      </c>
      <c r="G1045" t="s">
        <v>110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9.8000000000000007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IF(OR($L1046=TRUE,$A1046=0,MOD($A1046,ChapterTable!$S$20)&lt;&gt;0),
MAX(0,INT(($B1046+ChapterTable!$Q$26+VLOOKUP(SUBSTITUTE(C$1,"성장단계","")&amp;"단계오프셋",ChapterTable!$S:$T,2,0))/ChapterTable!$Q$23)),
MAX(0,INT(($B1046+ChapterTable!$S$26+VLOOKUP(SUBSTITUTE(C$1,"성장단계","")&amp;"보스단계오프셋",ChapterTable!$S:$T,2,0))/ChapterTable!$S$23)))</f>
        <v>2</v>
      </c>
      <c r="D1046">
        <f>IF(OR($L1046=TRUE,$A1046=0,MOD($A1046,ChapterTable!$S$20)&lt;&gt;0),
MAX(0,INT(($B1046+ChapterTable!$Q$26+VLOOKUP(SUBSTITUTE(D$1,"성장단계","")&amp;"단계오프셋",ChapterTable!$S:$T,2,0))/ChapterTable!$Q$23)),
MAX(0,INT(($B1046+ChapterTable!$S$26+VLOOKUP(SUBSTITUTE(D$1,"성장단계","")&amp;"보스단계오프셋",ChapterTable!$S:$T,2,0))/ChapterTable!$S$23)))</f>
        <v>1</v>
      </c>
      <c r="E1046" s="1">
        <f ca="1">IF(AND($A1046=0,$B1046=1),
    VLOOKUP(1,ChapterTable!$1:$1048576,MATCH("최종"&amp;SUBSTITUTE(SUBSTITUTE(E$1,"standard",""),"|Float",""),ChapterTable!$1:$1,0),0)*ChapterTable!$Q$17,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VLOOKUP($A1046-ChapterTable!$Q$11,ChapterTable!$1:$1048576,MATCH("최종"&amp;SUBSTITUTE(SUBSTITUTE(E$1,"standard",""),"|Float",""),ChapterTable!$1:$1,0),0)*ChapterTable!$Q$14
    ),
  OFFSET(E1046,-$B1046+IF($L1046,1,0),0)*
    (VLOOKUP(SUBSTITUTE(SUBSTITUTE(E$1,"standard",""),"|Float","")&amp;"인게임누적곱배수",ChapterTable!$S:$T,2,0)^C1046
    +VLOOKUP(SUBSTITUTE(SUBSTITUTE(E$1,"standard",""),"|Float","")&amp;"인게임누적합배수",ChapterTable!$S:$T,2,0)*C1046)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VLOOKUP(1,ChapterTable!$1:$1048576,MATCH("최종"&amp;SUBSTITUTE(SUBSTITUTE(F$1,"standard",""),"|Float",""),ChapterTable!$1:$1,0),0)*ChapterTable!$Q$17,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VLOOKUP($A1046-ChapterTable!$Q$11,ChapterTable!$1:$1048576,MATCH("최종"&amp;SUBSTITUTE(SUBSTITUTE(F$1,"standard",""),"|Float",""),ChapterTable!$1:$1,0),0)*ChapterTable!$Q$14
    ),
  OFFSET(F1046,-$B1046+IF($L1046,1,0),0)*
    (VLOOKUP(SUBSTITUTE(SUBSTITUTE(F$1,"standard",""),"|Float","")&amp;"인게임누적곱배수",ChapterTable!$S:$T,2,0)^D1046
    +VLOOKUP(SUBSTITUTE(SUBSTITUTE(F$1,"standard",""),"|Float","")&amp;"인게임누적합배수",ChapterTable!$S:$T,2,0)*D1046)
  )
  )
  )
)</f>
        <v>897819.31712150574</v>
      </c>
      <c r="G1046" t="s">
        <v>110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9.8000000000000007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IF(OR($L1047=TRUE,$A1047=0,MOD($A1047,ChapterTable!$S$20)&lt;&gt;0),
MAX(0,INT(($B1047+ChapterTable!$Q$26+VLOOKUP(SUBSTITUTE(C$1,"성장단계","")&amp;"단계오프셋",ChapterTable!$S:$T,2,0))/ChapterTable!$Q$23)),
MAX(0,INT(($B1047+ChapterTable!$S$26+VLOOKUP(SUBSTITUTE(C$1,"성장단계","")&amp;"보스단계오프셋",ChapterTable!$S:$T,2,0))/ChapterTable!$S$23)))</f>
        <v>2</v>
      </c>
      <c r="D1047">
        <f>IF(OR($L1047=TRUE,$A1047=0,MOD($A1047,ChapterTable!$S$20)&lt;&gt;0),
MAX(0,INT(($B1047+ChapterTable!$Q$26+VLOOKUP(SUBSTITUTE(D$1,"성장단계","")&amp;"단계오프셋",ChapterTable!$S:$T,2,0))/ChapterTable!$Q$23)),
MAX(0,INT(($B1047+ChapterTable!$S$26+VLOOKUP(SUBSTITUTE(D$1,"성장단계","")&amp;"보스단계오프셋",ChapterTable!$S:$T,2,0))/ChapterTable!$S$23)))</f>
        <v>2</v>
      </c>
      <c r="E1047" s="1">
        <f ca="1">IF(AND($A1047=0,$B1047=1),
    VLOOKUP(1,ChapterTable!$1:$1048576,MATCH("최종"&amp;SUBSTITUTE(SUBSTITUTE(E$1,"standard",""),"|Float",""),ChapterTable!$1:$1,0),0)*ChapterTable!$Q$17,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VLOOKUP($A1047-ChapterTable!$Q$11,ChapterTable!$1:$1048576,MATCH("최종"&amp;SUBSTITUTE(SUBSTITUTE(E$1,"standard",""),"|Float",""),ChapterTable!$1:$1,0),0)*ChapterTable!$Q$14
    ),
  OFFSET(E1047,-$B1047+IF($L1047,1,0),0)*
    (VLOOKUP(SUBSTITUTE(SUBSTITUTE(E$1,"standard",""),"|Float","")&amp;"인게임누적곱배수",ChapterTable!$S:$T,2,0)^C1047
    +VLOOKUP(SUBSTITUTE(SUBSTITUTE(E$1,"standard",""),"|Float","")&amp;"인게임누적합배수",ChapterTable!$S:$T,2,0)*C1047)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VLOOKUP(1,ChapterTable!$1:$1048576,MATCH("최종"&amp;SUBSTITUTE(SUBSTITUTE(F$1,"standard",""),"|Float",""),ChapterTable!$1:$1,0),0)*ChapterTable!$Q$17,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VLOOKUP($A1047-ChapterTable!$Q$11,ChapterTable!$1:$1048576,MATCH("최종"&amp;SUBSTITUTE(SUBSTITUTE(F$1,"standard",""),"|Float",""),ChapterTable!$1:$1,0),0)*ChapterTable!$Q$14
    ),
  OFFSET(F1047,-$B1047+IF($L1047,1,0),0)*
    (VLOOKUP(SUBSTITUTE(SUBSTITUTE(F$1,"standard",""),"|Float","")&amp;"인게임누적곱배수",ChapterTable!$S:$T,2,0)^D1047
    +VLOOKUP(SUBSTITUTE(SUBSTITUTE(F$1,"standard",""),"|Float","")&amp;"인게임누적합배수",ChapterTable!$S:$T,2,0)*D1047)
  )
  )
  )
)</f>
        <v>1047455.8699750899</v>
      </c>
      <c r="G1047" t="s">
        <v>110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9.8000000000000007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IF(OR($L1048=TRUE,$A1048=0,MOD($A1048,ChapterTable!$S$20)&lt;&gt;0),
MAX(0,INT(($B1048+ChapterTable!$Q$26+VLOOKUP(SUBSTITUTE(C$1,"성장단계","")&amp;"단계오프셋",ChapterTable!$S:$T,2,0))/ChapterTable!$Q$23)),
MAX(0,INT(($B1048+ChapterTable!$S$26+VLOOKUP(SUBSTITUTE(C$1,"성장단계","")&amp;"보스단계오프셋",ChapterTable!$S:$T,2,0))/ChapterTable!$S$23)))</f>
        <v>2</v>
      </c>
      <c r="D1048">
        <f>IF(OR($L1048=TRUE,$A1048=0,MOD($A1048,ChapterTable!$S$20)&lt;&gt;0),
MAX(0,INT(($B1048+ChapterTable!$Q$26+VLOOKUP(SUBSTITUTE(D$1,"성장단계","")&amp;"단계오프셋",ChapterTable!$S:$T,2,0))/ChapterTable!$Q$23)),
MAX(0,INT(($B1048+ChapterTable!$S$26+VLOOKUP(SUBSTITUTE(D$1,"성장단계","")&amp;"보스단계오프셋",ChapterTable!$S:$T,2,0))/ChapterTable!$S$23)))</f>
        <v>2</v>
      </c>
      <c r="E1048" s="1">
        <f ca="1">IF(AND($A1048=0,$B1048=1),
    VLOOKUP(1,ChapterTable!$1:$1048576,MATCH("최종"&amp;SUBSTITUTE(SUBSTITUTE(E$1,"standard",""),"|Float",""),ChapterTable!$1:$1,0),0)*ChapterTable!$Q$17,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VLOOKUP($A1048-ChapterTable!$Q$11,ChapterTable!$1:$1048576,MATCH("최종"&amp;SUBSTITUTE(SUBSTITUTE(E$1,"standard",""),"|Float",""),ChapterTable!$1:$1,0),0)*ChapterTable!$Q$14
    ),
  OFFSET(E1048,-$B1048+IF($L1048,1,0),0)*
    (VLOOKUP(SUBSTITUTE(SUBSTITUTE(E$1,"standard",""),"|Float","")&amp;"인게임누적곱배수",ChapterTable!$S:$T,2,0)^C1048
    +VLOOKUP(SUBSTITUTE(SUBSTITUTE(E$1,"standard",""),"|Float","")&amp;"인게임누적합배수",ChapterTable!$S:$T,2,0)*C1048)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VLOOKUP(1,ChapterTable!$1:$1048576,MATCH("최종"&amp;SUBSTITUTE(SUBSTITUTE(F$1,"standard",""),"|Float",""),ChapterTable!$1:$1,0),0)*ChapterTable!$Q$17,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VLOOKUP($A1048-ChapterTable!$Q$11,ChapterTable!$1:$1048576,MATCH("최종"&amp;SUBSTITUTE(SUBSTITUTE(F$1,"standard",""),"|Float",""),ChapterTable!$1:$1,0),0)*ChapterTable!$Q$14
    ),
  OFFSET(F1048,-$B1048+IF($L1048,1,0),0)*
    (VLOOKUP(SUBSTITUTE(SUBSTITUTE(F$1,"standard",""),"|Float","")&amp;"인게임누적곱배수",ChapterTable!$S:$T,2,0)^D1048
    +VLOOKUP(SUBSTITUTE(SUBSTITUTE(F$1,"standard",""),"|Float","")&amp;"인게임누적합배수",ChapterTable!$S:$T,2,0)*D1048)
  )
  )
  )
)</f>
        <v>1047455.8699750899</v>
      </c>
      <c r="G1048" t="s">
        <v>110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9.8000000000000007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IF(OR($L1049=TRUE,$A1049=0,MOD($A1049,ChapterTable!$S$20)&lt;&gt;0),
MAX(0,INT(($B1049+ChapterTable!$Q$26+VLOOKUP(SUBSTITUTE(C$1,"성장단계","")&amp;"단계오프셋",ChapterTable!$S:$T,2,0))/ChapterTable!$Q$23)),
MAX(0,INT(($B1049+ChapterTable!$S$26+VLOOKUP(SUBSTITUTE(C$1,"성장단계","")&amp;"보스단계오프셋",ChapterTable!$S:$T,2,0))/ChapterTable!$S$23)))</f>
        <v>2</v>
      </c>
      <c r="D1049">
        <f>IF(OR($L1049=TRUE,$A1049=0,MOD($A1049,ChapterTable!$S$20)&lt;&gt;0),
MAX(0,INT(($B1049+ChapterTable!$Q$26+VLOOKUP(SUBSTITUTE(D$1,"성장단계","")&amp;"단계오프셋",ChapterTable!$S:$T,2,0))/ChapterTable!$Q$23)),
MAX(0,INT(($B1049+ChapterTable!$S$26+VLOOKUP(SUBSTITUTE(D$1,"성장단계","")&amp;"보스단계오프셋",ChapterTable!$S:$T,2,0))/ChapterTable!$S$23)))</f>
        <v>2</v>
      </c>
      <c r="E1049" s="1">
        <f ca="1">IF(AND($A1049=0,$B1049=1),
    VLOOKUP(1,ChapterTable!$1:$1048576,MATCH("최종"&amp;SUBSTITUTE(SUBSTITUTE(E$1,"standard",""),"|Float",""),ChapterTable!$1:$1,0),0)*ChapterTable!$Q$17,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VLOOKUP($A1049-ChapterTable!$Q$11,ChapterTable!$1:$1048576,MATCH("최종"&amp;SUBSTITUTE(SUBSTITUTE(E$1,"standard",""),"|Float",""),ChapterTable!$1:$1,0),0)*ChapterTable!$Q$14
    ),
  OFFSET(E1049,-$B1049+IF($L1049,1,0),0)*
    (VLOOKUP(SUBSTITUTE(SUBSTITUTE(E$1,"standard",""),"|Float","")&amp;"인게임누적곱배수",ChapterTable!$S:$T,2,0)^C1049
    +VLOOKUP(SUBSTITUTE(SUBSTITUTE(E$1,"standard",""),"|Float","")&amp;"인게임누적합배수",ChapterTable!$S:$T,2,0)*C1049)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VLOOKUP(1,ChapterTable!$1:$1048576,MATCH("최종"&amp;SUBSTITUTE(SUBSTITUTE(F$1,"standard",""),"|Float",""),ChapterTable!$1:$1,0),0)*ChapterTable!$Q$17,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VLOOKUP($A1049-ChapterTable!$Q$11,ChapterTable!$1:$1048576,MATCH("최종"&amp;SUBSTITUTE(SUBSTITUTE(F$1,"standard",""),"|Float",""),ChapterTable!$1:$1,0),0)*ChapterTable!$Q$14
    ),
  OFFSET(F1049,-$B1049+IF($L1049,1,0),0)*
    (VLOOKUP(SUBSTITUTE(SUBSTITUTE(F$1,"standard",""),"|Float","")&amp;"인게임누적곱배수",ChapterTable!$S:$T,2,0)^D1049
    +VLOOKUP(SUBSTITUTE(SUBSTITUTE(F$1,"standard",""),"|Float","")&amp;"인게임누적합배수",ChapterTable!$S:$T,2,0)*D1049)
  )
  )
  )
)</f>
        <v>1047455.8699750899</v>
      </c>
      <c r="G1049" t="s">
        <v>110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9.8000000000000007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IF(OR($L1050=TRUE,$A1050=0,MOD($A1050,ChapterTable!$S$20)&lt;&gt;0),
MAX(0,INT(($B1050+ChapterTable!$Q$26+VLOOKUP(SUBSTITUTE(C$1,"성장단계","")&amp;"단계오프셋",ChapterTable!$S:$T,2,0))/ChapterTable!$Q$23)),
MAX(0,INT(($B1050+ChapterTable!$S$26+VLOOKUP(SUBSTITUTE(C$1,"성장단계","")&amp;"보스단계오프셋",ChapterTable!$S:$T,2,0))/ChapterTable!$S$23)))</f>
        <v>2</v>
      </c>
      <c r="D1050">
        <f>IF(OR($L1050=TRUE,$A1050=0,MOD($A1050,ChapterTable!$S$20)&lt;&gt;0),
MAX(0,INT(($B1050+ChapterTable!$Q$26+VLOOKUP(SUBSTITUTE(D$1,"성장단계","")&amp;"단계오프셋",ChapterTable!$S:$T,2,0))/ChapterTable!$Q$23)),
MAX(0,INT(($B1050+ChapterTable!$S$26+VLOOKUP(SUBSTITUTE(D$1,"성장단계","")&amp;"보스단계오프셋",ChapterTable!$S:$T,2,0))/ChapterTable!$S$23)))</f>
        <v>2</v>
      </c>
      <c r="E1050" s="1">
        <f ca="1">IF(AND($A1050=0,$B1050=1),
    VLOOKUP(1,ChapterTable!$1:$1048576,MATCH("최종"&amp;SUBSTITUTE(SUBSTITUTE(E$1,"standard",""),"|Float",""),ChapterTable!$1:$1,0),0)*ChapterTable!$Q$17,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VLOOKUP($A1050-ChapterTable!$Q$11,ChapterTable!$1:$1048576,MATCH("최종"&amp;SUBSTITUTE(SUBSTITUTE(E$1,"standard",""),"|Float",""),ChapterTable!$1:$1,0),0)*ChapterTable!$Q$14
    ),
  OFFSET(E1050,-$B1050+IF($L1050,1,0),0)*
    (VLOOKUP(SUBSTITUTE(SUBSTITUTE(E$1,"standard",""),"|Float","")&amp;"인게임누적곱배수",ChapterTable!$S:$T,2,0)^C1050
    +VLOOKUP(SUBSTITUTE(SUBSTITUTE(E$1,"standard",""),"|Float","")&amp;"인게임누적합배수",ChapterTable!$S:$T,2,0)*C1050)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VLOOKUP(1,ChapterTable!$1:$1048576,MATCH("최종"&amp;SUBSTITUTE(SUBSTITUTE(F$1,"standard",""),"|Float",""),ChapterTable!$1:$1,0),0)*ChapterTable!$Q$17,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VLOOKUP($A1050-ChapterTable!$Q$11,ChapterTable!$1:$1048576,MATCH("최종"&amp;SUBSTITUTE(SUBSTITUTE(F$1,"standard",""),"|Float",""),ChapterTable!$1:$1,0),0)*ChapterTable!$Q$14
    ),
  OFFSET(F1050,-$B1050+IF($L1050,1,0),0)*
    (VLOOKUP(SUBSTITUTE(SUBSTITUTE(F$1,"standard",""),"|Float","")&amp;"인게임누적곱배수",ChapterTable!$S:$T,2,0)^D1050
    +VLOOKUP(SUBSTITUTE(SUBSTITUTE(F$1,"standard",""),"|Float","")&amp;"인게임누적합배수",ChapterTable!$S:$T,2,0)*D1050)
  )
  )
  )
)</f>
        <v>1047455.8699750899</v>
      </c>
      <c r="G1050" t="s">
        <v>110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9.8000000000000007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IF(OR($L1051=TRUE,$A1051=0,MOD($A1051,ChapterTable!$S$20)&lt;&gt;0),
MAX(0,INT(($B1051+ChapterTable!$Q$26+VLOOKUP(SUBSTITUTE(C$1,"성장단계","")&amp;"단계오프셋",ChapterTable!$S:$T,2,0))/ChapterTable!$Q$23)),
MAX(0,INT(($B1051+ChapterTable!$S$26+VLOOKUP(SUBSTITUTE(C$1,"성장단계","")&amp;"보스단계오프셋",ChapterTable!$S:$T,2,0))/ChapterTable!$S$23)))</f>
        <v>2</v>
      </c>
      <c r="D1051">
        <f>IF(OR($L1051=TRUE,$A1051=0,MOD($A1051,ChapterTable!$S$20)&lt;&gt;0),
MAX(0,INT(($B1051+ChapterTable!$Q$26+VLOOKUP(SUBSTITUTE(D$1,"성장단계","")&amp;"단계오프셋",ChapterTable!$S:$T,2,0))/ChapterTable!$Q$23)),
MAX(0,INT(($B1051+ChapterTable!$S$26+VLOOKUP(SUBSTITUTE(D$1,"성장단계","")&amp;"보스단계오프셋",ChapterTable!$S:$T,2,0))/ChapterTable!$S$23)))</f>
        <v>2</v>
      </c>
      <c r="E1051" s="1">
        <f ca="1">IF(AND($A1051=0,$B1051=1),
    VLOOKUP(1,ChapterTable!$1:$1048576,MATCH("최종"&amp;SUBSTITUTE(SUBSTITUTE(E$1,"standard",""),"|Float",""),ChapterTable!$1:$1,0),0)*ChapterTable!$Q$17,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VLOOKUP($A1051-ChapterTable!$Q$11,ChapterTable!$1:$1048576,MATCH("최종"&amp;SUBSTITUTE(SUBSTITUTE(E$1,"standard",""),"|Float",""),ChapterTable!$1:$1,0),0)*ChapterTable!$Q$14
    ),
  OFFSET(E1051,-$B1051+IF($L1051,1,0),0)*
    (VLOOKUP(SUBSTITUTE(SUBSTITUTE(E$1,"standard",""),"|Float","")&amp;"인게임누적곱배수",ChapterTable!$S:$T,2,0)^C1051
    +VLOOKUP(SUBSTITUTE(SUBSTITUTE(E$1,"standard",""),"|Float","")&amp;"인게임누적합배수",ChapterTable!$S:$T,2,0)*C1051)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VLOOKUP(1,ChapterTable!$1:$1048576,MATCH("최종"&amp;SUBSTITUTE(SUBSTITUTE(F$1,"standard",""),"|Float",""),ChapterTable!$1:$1,0),0)*ChapterTable!$Q$17,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VLOOKUP($A1051-ChapterTable!$Q$11,ChapterTable!$1:$1048576,MATCH("최종"&amp;SUBSTITUTE(SUBSTITUTE(F$1,"standard",""),"|Float",""),ChapterTable!$1:$1,0),0)*ChapterTable!$Q$14
    ),
  OFFSET(F1051,-$B1051+IF($L1051,1,0),0)*
    (VLOOKUP(SUBSTITUTE(SUBSTITUTE(F$1,"standard",""),"|Float","")&amp;"인게임누적곱배수",ChapterTable!$S:$T,2,0)^D1051
    +VLOOKUP(SUBSTITUTE(SUBSTITUTE(F$1,"standard",""),"|Float","")&amp;"인게임누적합배수",ChapterTable!$S:$T,2,0)*D1051)
  )
  )
  )
)</f>
        <v>1047455.8699750899</v>
      </c>
      <c r="G1051" t="s">
        <v>110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9.8000000000000007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IF(OR($L1052=TRUE,$A1052=0,MOD($A1052,ChapterTable!$S$20)&lt;&gt;0),
MAX(0,INT(($B1052+ChapterTable!$Q$26+VLOOKUP(SUBSTITUTE(C$1,"성장단계","")&amp;"단계오프셋",ChapterTable!$S:$T,2,0))/ChapterTable!$Q$23)),
MAX(0,INT(($B1052+ChapterTable!$S$26+VLOOKUP(SUBSTITUTE(C$1,"성장단계","")&amp;"보스단계오프셋",ChapterTable!$S:$T,2,0))/ChapterTable!$S$23)))</f>
        <v>3</v>
      </c>
      <c r="D1052">
        <f>IF(OR($L1052=TRUE,$A1052=0,MOD($A1052,ChapterTable!$S$20)&lt;&gt;0),
MAX(0,INT(($B1052+ChapterTable!$Q$26+VLOOKUP(SUBSTITUTE(D$1,"성장단계","")&amp;"단계오프셋",ChapterTable!$S:$T,2,0))/ChapterTable!$Q$23)),
MAX(0,INT(($B1052+ChapterTable!$S$26+VLOOKUP(SUBSTITUTE(D$1,"성장단계","")&amp;"보스단계오프셋",ChapterTable!$S:$T,2,0))/ChapterTable!$S$23)))</f>
        <v>2</v>
      </c>
      <c r="E1052" s="1">
        <f ca="1">IF(AND($A1052=0,$B1052=1),
    VLOOKUP(1,ChapterTable!$1:$1048576,MATCH("최종"&amp;SUBSTITUTE(SUBSTITUTE(E$1,"standard",""),"|Float",""),ChapterTable!$1:$1,0),0)*ChapterTable!$Q$17,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VLOOKUP($A1052-ChapterTable!$Q$11,ChapterTable!$1:$1048576,MATCH("최종"&amp;SUBSTITUTE(SUBSTITUTE(E$1,"standard",""),"|Float",""),ChapterTable!$1:$1,0),0)*ChapterTable!$Q$14
    ),
  OFFSET(E1052,-$B1052+IF($L1052,1,0),0)*
    (VLOOKUP(SUBSTITUTE(SUBSTITUTE(E$1,"standard",""),"|Float","")&amp;"인게임누적곱배수",ChapterTable!$S:$T,2,0)^C1052
    +VLOOKUP(SUBSTITUTE(SUBSTITUTE(E$1,"standard",""),"|Float","")&amp;"인게임누적합배수",ChapterTable!$S:$T,2,0)*C1052)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VLOOKUP(1,ChapterTable!$1:$1048576,MATCH("최종"&amp;SUBSTITUTE(SUBSTITUTE(F$1,"standard",""),"|Float",""),ChapterTable!$1:$1,0),0)*ChapterTable!$Q$17,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VLOOKUP($A1052-ChapterTable!$Q$11,ChapterTable!$1:$1048576,MATCH("최종"&amp;SUBSTITUTE(SUBSTITUTE(F$1,"standard",""),"|Float",""),ChapterTable!$1:$1,0),0)*ChapterTable!$Q$14
    ),
  OFFSET(F1052,-$B1052+IF($L1052,1,0),0)*
    (VLOOKUP(SUBSTITUTE(SUBSTITUTE(F$1,"standard",""),"|Float","")&amp;"인게임누적곱배수",ChapterTable!$S:$T,2,0)^D1052
    +VLOOKUP(SUBSTITUTE(SUBSTITUTE(F$1,"standard",""),"|Float","")&amp;"인게임누적합배수",ChapterTable!$S:$T,2,0)*D1052)
  )
  )
  )
)</f>
        <v>1047455.8699750899</v>
      </c>
      <c r="G1052" t="s">
        <v>110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9.8000000000000007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IF(OR($L1053=TRUE,$A1053=0,MOD($A1053,ChapterTable!$S$20)&lt;&gt;0),
MAX(0,INT(($B1053+ChapterTable!$Q$26+VLOOKUP(SUBSTITUTE(C$1,"성장단계","")&amp;"단계오프셋",ChapterTable!$S:$T,2,0))/ChapterTable!$Q$23)),
MAX(0,INT(($B1053+ChapterTable!$S$26+VLOOKUP(SUBSTITUTE(C$1,"성장단계","")&amp;"보스단계오프셋",ChapterTable!$S:$T,2,0))/ChapterTable!$S$23)))</f>
        <v>3</v>
      </c>
      <c r="D1053">
        <f>IF(OR($L1053=TRUE,$A1053=0,MOD($A1053,ChapterTable!$S$20)&lt;&gt;0),
MAX(0,INT(($B1053+ChapterTable!$Q$26+VLOOKUP(SUBSTITUTE(D$1,"성장단계","")&amp;"단계오프셋",ChapterTable!$S:$T,2,0))/ChapterTable!$Q$23)),
MAX(0,INT(($B1053+ChapterTable!$S$26+VLOOKUP(SUBSTITUTE(D$1,"성장단계","")&amp;"보스단계오프셋",ChapterTable!$S:$T,2,0))/ChapterTable!$S$23)))</f>
        <v>2</v>
      </c>
      <c r="E1053" s="1">
        <f ca="1">IF(AND($A1053=0,$B1053=1),
    VLOOKUP(1,ChapterTable!$1:$1048576,MATCH("최종"&amp;SUBSTITUTE(SUBSTITUTE(E$1,"standard",""),"|Float",""),ChapterTable!$1:$1,0),0)*ChapterTable!$Q$17,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VLOOKUP($A1053-ChapterTable!$Q$11,ChapterTable!$1:$1048576,MATCH("최종"&amp;SUBSTITUTE(SUBSTITUTE(E$1,"standard",""),"|Float",""),ChapterTable!$1:$1,0),0)*ChapterTable!$Q$14
    ),
  OFFSET(E1053,-$B1053+IF($L1053,1,0),0)*
    (VLOOKUP(SUBSTITUTE(SUBSTITUTE(E$1,"standard",""),"|Float","")&amp;"인게임누적곱배수",ChapterTable!$S:$T,2,0)^C1053
    +VLOOKUP(SUBSTITUTE(SUBSTITUTE(E$1,"standard",""),"|Float","")&amp;"인게임누적합배수",ChapterTable!$S:$T,2,0)*C1053)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VLOOKUP(1,ChapterTable!$1:$1048576,MATCH("최종"&amp;SUBSTITUTE(SUBSTITUTE(F$1,"standard",""),"|Float",""),ChapterTable!$1:$1,0),0)*ChapterTable!$Q$17,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VLOOKUP($A1053-ChapterTable!$Q$11,ChapterTable!$1:$1048576,MATCH("최종"&amp;SUBSTITUTE(SUBSTITUTE(F$1,"standard",""),"|Float",""),ChapterTable!$1:$1,0),0)*ChapterTable!$Q$14
    ),
  OFFSET(F1053,-$B1053+IF($L1053,1,0),0)*
    (VLOOKUP(SUBSTITUTE(SUBSTITUTE(F$1,"standard",""),"|Float","")&amp;"인게임누적곱배수",ChapterTable!$S:$T,2,0)^D1053
    +VLOOKUP(SUBSTITUTE(SUBSTITUTE(F$1,"standard",""),"|Float","")&amp;"인게임누적합배수",ChapterTable!$S:$T,2,0)*D1053)
  )
  )
  )
)</f>
        <v>1047455.8699750899</v>
      </c>
      <c r="G1053" t="s">
        <v>110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9.8000000000000007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IF(OR($L1054=TRUE,$A1054=0,MOD($A1054,ChapterTable!$S$20)&lt;&gt;0),
MAX(0,INT(($B1054+ChapterTable!$Q$26+VLOOKUP(SUBSTITUTE(C$1,"성장단계","")&amp;"단계오프셋",ChapterTable!$S:$T,2,0))/ChapterTable!$Q$23)),
MAX(0,INT(($B1054+ChapterTable!$S$26+VLOOKUP(SUBSTITUTE(C$1,"성장단계","")&amp;"보스단계오프셋",ChapterTable!$S:$T,2,0))/ChapterTable!$S$23)))</f>
        <v>3</v>
      </c>
      <c r="D1054">
        <f>IF(OR($L1054=TRUE,$A1054=0,MOD($A1054,ChapterTable!$S$20)&lt;&gt;0),
MAX(0,INT(($B1054+ChapterTable!$Q$26+VLOOKUP(SUBSTITUTE(D$1,"성장단계","")&amp;"단계오프셋",ChapterTable!$S:$T,2,0))/ChapterTable!$Q$23)),
MAX(0,INT(($B1054+ChapterTable!$S$26+VLOOKUP(SUBSTITUTE(D$1,"성장단계","")&amp;"보스단계오프셋",ChapterTable!$S:$T,2,0))/ChapterTable!$S$23)))</f>
        <v>2</v>
      </c>
      <c r="E1054" s="1">
        <f ca="1">IF(AND($A1054=0,$B1054=1),
    VLOOKUP(1,ChapterTable!$1:$1048576,MATCH("최종"&amp;SUBSTITUTE(SUBSTITUTE(E$1,"standard",""),"|Float",""),ChapterTable!$1:$1,0),0)*ChapterTable!$Q$17,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VLOOKUP($A1054-ChapterTable!$Q$11,ChapterTable!$1:$1048576,MATCH("최종"&amp;SUBSTITUTE(SUBSTITUTE(E$1,"standard",""),"|Float",""),ChapterTable!$1:$1,0),0)*ChapterTable!$Q$14
    ),
  OFFSET(E1054,-$B1054+IF($L1054,1,0),0)*
    (VLOOKUP(SUBSTITUTE(SUBSTITUTE(E$1,"standard",""),"|Float","")&amp;"인게임누적곱배수",ChapterTable!$S:$T,2,0)^C1054
    +VLOOKUP(SUBSTITUTE(SUBSTITUTE(E$1,"standard",""),"|Float","")&amp;"인게임누적합배수",ChapterTable!$S:$T,2,0)*C1054)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VLOOKUP(1,ChapterTable!$1:$1048576,MATCH("최종"&amp;SUBSTITUTE(SUBSTITUTE(F$1,"standard",""),"|Float",""),ChapterTable!$1:$1,0),0)*ChapterTable!$Q$17,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VLOOKUP($A1054-ChapterTable!$Q$11,ChapterTable!$1:$1048576,MATCH("최종"&amp;SUBSTITUTE(SUBSTITUTE(F$1,"standard",""),"|Float",""),ChapterTable!$1:$1,0),0)*ChapterTable!$Q$14
    ),
  OFFSET(F1054,-$B1054+IF($L1054,1,0),0)*
    (VLOOKUP(SUBSTITUTE(SUBSTITUTE(F$1,"standard",""),"|Float","")&amp;"인게임누적곱배수",ChapterTable!$S:$T,2,0)^D1054
    +VLOOKUP(SUBSTITUTE(SUBSTITUTE(F$1,"standard",""),"|Float","")&amp;"인게임누적합배수",ChapterTable!$S:$T,2,0)*D1054)
  )
  )
  )
)</f>
        <v>1047455.8699750899</v>
      </c>
      <c r="G1054" t="s">
        <v>110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9.8000000000000007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IF(OR($L1055=TRUE,$A1055=0,MOD($A1055,ChapterTable!$S$20)&lt;&gt;0),
MAX(0,INT(($B1055+ChapterTable!$Q$26+VLOOKUP(SUBSTITUTE(C$1,"성장단계","")&amp;"단계오프셋",ChapterTable!$S:$T,2,0))/ChapterTable!$Q$23)),
MAX(0,INT(($B1055+ChapterTable!$S$26+VLOOKUP(SUBSTITUTE(C$1,"성장단계","")&amp;"보스단계오프셋",ChapterTable!$S:$T,2,0))/ChapterTable!$S$23)))</f>
        <v>3</v>
      </c>
      <c r="D1055">
        <f>IF(OR($L1055=TRUE,$A1055=0,MOD($A1055,ChapterTable!$S$20)&lt;&gt;0),
MAX(0,INT(($B1055+ChapterTable!$Q$26+VLOOKUP(SUBSTITUTE(D$1,"성장단계","")&amp;"단계오프셋",ChapterTable!$S:$T,2,0))/ChapterTable!$Q$23)),
MAX(0,INT(($B1055+ChapterTable!$S$26+VLOOKUP(SUBSTITUTE(D$1,"성장단계","")&amp;"보스단계오프셋",ChapterTable!$S:$T,2,0))/ChapterTable!$S$23)))</f>
        <v>2</v>
      </c>
      <c r="E1055" s="1">
        <f ca="1">IF(AND($A1055=0,$B1055=1),
    VLOOKUP(1,ChapterTable!$1:$1048576,MATCH("최종"&amp;SUBSTITUTE(SUBSTITUTE(E$1,"standard",""),"|Float",""),ChapterTable!$1:$1,0),0)*ChapterTable!$Q$17,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VLOOKUP($A1055-ChapterTable!$Q$11,ChapterTable!$1:$1048576,MATCH("최종"&amp;SUBSTITUTE(SUBSTITUTE(E$1,"standard",""),"|Float",""),ChapterTable!$1:$1,0),0)*ChapterTable!$Q$14
    ),
  OFFSET(E1055,-$B1055+IF($L1055,1,0),0)*
    (VLOOKUP(SUBSTITUTE(SUBSTITUTE(E$1,"standard",""),"|Float","")&amp;"인게임누적곱배수",ChapterTable!$S:$T,2,0)^C1055
    +VLOOKUP(SUBSTITUTE(SUBSTITUTE(E$1,"standard",""),"|Float","")&amp;"인게임누적합배수",ChapterTable!$S:$T,2,0)*C1055)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VLOOKUP(1,ChapterTable!$1:$1048576,MATCH("최종"&amp;SUBSTITUTE(SUBSTITUTE(F$1,"standard",""),"|Float",""),ChapterTable!$1:$1,0),0)*ChapterTable!$Q$17,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VLOOKUP($A1055-ChapterTable!$Q$11,ChapterTable!$1:$1048576,MATCH("최종"&amp;SUBSTITUTE(SUBSTITUTE(F$1,"standard",""),"|Float",""),ChapterTable!$1:$1,0),0)*ChapterTable!$Q$14
    ),
  OFFSET(F1055,-$B1055+IF($L1055,1,0),0)*
    (VLOOKUP(SUBSTITUTE(SUBSTITUTE(F$1,"standard",""),"|Float","")&amp;"인게임누적곱배수",ChapterTable!$S:$T,2,0)^D1055
    +VLOOKUP(SUBSTITUTE(SUBSTITUTE(F$1,"standard",""),"|Float","")&amp;"인게임누적합배수",ChapterTable!$S:$T,2,0)*D1055)
  )
  )
  )
)</f>
        <v>1047455.8699750899</v>
      </c>
      <c r="G1055" t="s">
        <v>110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9.8000000000000007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IF(OR($L1056=TRUE,$A1056=0,MOD($A1056,ChapterTable!$S$20)&lt;&gt;0),
MAX(0,INT(($B1056+ChapterTable!$Q$26+VLOOKUP(SUBSTITUTE(C$1,"성장단계","")&amp;"단계오프셋",ChapterTable!$S:$T,2,0))/ChapterTable!$Q$23)),
MAX(0,INT(($B1056+ChapterTable!$S$26+VLOOKUP(SUBSTITUTE(C$1,"성장단계","")&amp;"보스단계오프셋",ChapterTable!$S:$T,2,0))/ChapterTable!$S$23)))</f>
        <v>3</v>
      </c>
      <c r="D1056">
        <f>IF(OR($L1056=TRUE,$A1056=0,MOD($A1056,ChapterTable!$S$20)&lt;&gt;0),
MAX(0,INT(($B1056+ChapterTable!$Q$26+VLOOKUP(SUBSTITUTE(D$1,"성장단계","")&amp;"단계오프셋",ChapterTable!$S:$T,2,0))/ChapterTable!$Q$23)),
MAX(0,INT(($B1056+ChapterTable!$S$26+VLOOKUP(SUBSTITUTE(D$1,"성장단계","")&amp;"보스단계오프셋",ChapterTable!$S:$T,2,0))/ChapterTable!$S$23)))</f>
        <v>2</v>
      </c>
      <c r="E1056" s="1">
        <f ca="1">IF(AND($A1056=0,$B1056=1),
    VLOOKUP(1,ChapterTable!$1:$1048576,MATCH("최종"&amp;SUBSTITUTE(SUBSTITUTE(E$1,"standard",""),"|Float",""),ChapterTable!$1:$1,0),0)*ChapterTable!$Q$17,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VLOOKUP($A1056-ChapterTable!$Q$11,ChapterTable!$1:$1048576,MATCH("최종"&amp;SUBSTITUTE(SUBSTITUTE(E$1,"standard",""),"|Float",""),ChapterTable!$1:$1,0),0)*ChapterTable!$Q$14
    ),
  OFFSET(E1056,-$B1056+IF($L1056,1,0),0)*
    (VLOOKUP(SUBSTITUTE(SUBSTITUTE(E$1,"standard",""),"|Float","")&amp;"인게임누적곱배수",ChapterTable!$S:$T,2,0)^C1056
    +VLOOKUP(SUBSTITUTE(SUBSTITUTE(E$1,"standard",""),"|Float","")&amp;"인게임누적합배수",ChapterTable!$S:$T,2,0)*C1056)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VLOOKUP(1,ChapterTable!$1:$1048576,MATCH("최종"&amp;SUBSTITUTE(SUBSTITUTE(F$1,"standard",""),"|Float",""),ChapterTable!$1:$1,0),0)*ChapterTable!$Q$17,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VLOOKUP($A1056-ChapterTable!$Q$11,ChapterTable!$1:$1048576,MATCH("최종"&amp;SUBSTITUTE(SUBSTITUTE(F$1,"standard",""),"|Float",""),ChapterTable!$1:$1,0),0)*ChapterTable!$Q$14
    ),
  OFFSET(F1056,-$B1056+IF($L1056,1,0),0)*
    (VLOOKUP(SUBSTITUTE(SUBSTITUTE(F$1,"standard",""),"|Float","")&amp;"인게임누적곱배수",ChapterTable!$S:$T,2,0)^D1056
    +VLOOKUP(SUBSTITUTE(SUBSTITUTE(F$1,"standard",""),"|Float","")&amp;"인게임누적합배수",ChapterTable!$S:$T,2,0)*D1056)
  )
  )
  )
)</f>
        <v>1047455.8699750899</v>
      </c>
      <c r="G1056" t="s">
        <v>110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9.8000000000000007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IF(OR($L1057=TRUE,$A1057=0,MOD($A1057,ChapterTable!$S$20)&lt;&gt;0),
MAX(0,INT(($B1057+ChapterTable!$Q$26+VLOOKUP(SUBSTITUTE(C$1,"성장단계","")&amp;"단계오프셋",ChapterTable!$S:$T,2,0))/ChapterTable!$Q$23)),
MAX(0,INT(($B1057+ChapterTable!$S$26+VLOOKUP(SUBSTITUTE(C$1,"성장단계","")&amp;"보스단계오프셋",ChapterTable!$S:$T,2,0))/ChapterTable!$S$23)))</f>
        <v>3</v>
      </c>
      <c r="D1057">
        <f>IF(OR($L1057=TRUE,$A1057=0,MOD($A1057,ChapterTable!$S$20)&lt;&gt;0),
MAX(0,INT(($B1057+ChapterTable!$Q$26+VLOOKUP(SUBSTITUTE(D$1,"성장단계","")&amp;"단계오프셋",ChapterTable!$S:$T,2,0))/ChapterTable!$Q$23)),
MAX(0,INT(($B1057+ChapterTable!$S$26+VLOOKUP(SUBSTITUTE(D$1,"성장단계","")&amp;"보스단계오프셋",ChapterTable!$S:$T,2,0))/ChapterTable!$S$23)))</f>
        <v>3</v>
      </c>
      <c r="E1057" s="1">
        <f ca="1">IF(AND($A1057=0,$B1057=1),
    VLOOKUP(1,ChapterTable!$1:$1048576,MATCH("최종"&amp;SUBSTITUTE(SUBSTITUTE(E$1,"standard",""),"|Float",""),ChapterTable!$1:$1,0),0)*ChapterTable!$Q$17,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VLOOKUP($A1057-ChapterTable!$Q$11,ChapterTable!$1:$1048576,MATCH("최종"&amp;SUBSTITUTE(SUBSTITUTE(E$1,"standard",""),"|Float",""),ChapterTable!$1:$1,0),0)*ChapterTable!$Q$14
    ),
  OFFSET(E1057,-$B1057+IF($L1057,1,0),0)*
    (VLOOKUP(SUBSTITUTE(SUBSTITUTE(E$1,"standard",""),"|Float","")&amp;"인게임누적곱배수",ChapterTable!$S:$T,2,0)^C1057
    +VLOOKUP(SUBSTITUTE(SUBSTITUTE(E$1,"standard",""),"|Float","")&amp;"인게임누적합배수",ChapterTable!$S:$T,2,0)*C1057)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VLOOKUP(1,ChapterTable!$1:$1048576,MATCH("최종"&amp;SUBSTITUTE(SUBSTITUTE(F$1,"standard",""),"|Float",""),ChapterTable!$1:$1,0),0)*ChapterTable!$Q$17,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VLOOKUP($A1057-ChapterTable!$Q$11,ChapterTable!$1:$1048576,MATCH("최종"&amp;SUBSTITUTE(SUBSTITUTE(F$1,"standard",""),"|Float",""),ChapterTable!$1:$1,0),0)*ChapterTable!$Q$14
    ),
  OFFSET(F1057,-$B1057+IF($L1057,1,0),0)*
    (VLOOKUP(SUBSTITUTE(SUBSTITUTE(F$1,"standard",""),"|Float","")&amp;"인게임누적곱배수",ChapterTable!$S:$T,2,0)^D1057
    +VLOOKUP(SUBSTITUTE(SUBSTITUTE(F$1,"standard",""),"|Float","")&amp;"인게임누적합배수",ChapterTable!$S:$T,2,0)*D1057)
  )
  )
  )
)</f>
        <v>1197092.4228286743</v>
      </c>
      <c r="G1057" t="s">
        <v>110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9.8000000000000007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IF(OR($L1058=TRUE,$A1058=0,MOD($A1058,ChapterTable!$S$20)&lt;&gt;0),
MAX(0,INT(($B1058+ChapterTable!$Q$26+VLOOKUP(SUBSTITUTE(C$1,"성장단계","")&amp;"단계오프셋",ChapterTable!$S:$T,2,0))/ChapterTable!$Q$23)),
MAX(0,INT(($B1058+ChapterTable!$S$26+VLOOKUP(SUBSTITUTE(C$1,"성장단계","")&amp;"보스단계오프셋",ChapterTable!$S:$T,2,0))/ChapterTable!$S$23)))</f>
        <v>3</v>
      </c>
      <c r="D1058">
        <f>IF(OR($L1058=TRUE,$A1058=0,MOD($A1058,ChapterTable!$S$20)&lt;&gt;0),
MAX(0,INT(($B1058+ChapterTable!$Q$26+VLOOKUP(SUBSTITUTE(D$1,"성장단계","")&amp;"단계오프셋",ChapterTable!$S:$T,2,0))/ChapterTable!$Q$23)),
MAX(0,INT(($B1058+ChapterTable!$S$26+VLOOKUP(SUBSTITUTE(D$1,"성장단계","")&amp;"보스단계오프셋",ChapterTable!$S:$T,2,0))/ChapterTable!$S$23)))</f>
        <v>3</v>
      </c>
      <c r="E1058" s="1">
        <f ca="1">IF(AND($A1058=0,$B1058=1),
    VLOOKUP(1,ChapterTable!$1:$1048576,MATCH("최종"&amp;SUBSTITUTE(SUBSTITUTE(E$1,"standard",""),"|Float",""),ChapterTable!$1:$1,0),0)*ChapterTable!$Q$17,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VLOOKUP($A1058-ChapterTable!$Q$11,ChapterTable!$1:$1048576,MATCH("최종"&amp;SUBSTITUTE(SUBSTITUTE(E$1,"standard",""),"|Float",""),ChapterTable!$1:$1,0),0)*ChapterTable!$Q$14
    ),
  OFFSET(E1058,-$B1058+IF($L1058,1,0),0)*
    (VLOOKUP(SUBSTITUTE(SUBSTITUTE(E$1,"standard",""),"|Float","")&amp;"인게임누적곱배수",ChapterTable!$S:$T,2,0)^C1058
    +VLOOKUP(SUBSTITUTE(SUBSTITUTE(E$1,"standard",""),"|Float","")&amp;"인게임누적합배수",ChapterTable!$S:$T,2,0)*C1058)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VLOOKUP(1,ChapterTable!$1:$1048576,MATCH("최종"&amp;SUBSTITUTE(SUBSTITUTE(F$1,"standard",""),"|Float",""),ChapterTable!$1:$1,0),0)*ChapterTable!$Q$17,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VLOOKUP($A1058-ChapterTable!$Q$11,ChapterTable!$1:$1048576,MATCH("최종"&amp;SUBSTITUTE(SUBSTITUTE(F$1,"standard",""),"|Float",""),ChapterTable!$1:$1,0),0)*ChapterTable!$Q$14
    ),
  OFFSET(F1058,-$B1058+IF($L1058,1,0),0)*
    (VLOOKUP(SUBSTITUTE(SUBSTITUTE(F$1,"standard",""),"|Float","")&amp;"인게임누적곱배수",ChapterTable!$S:$T,2,0)^D1058
    +VLOOKUP(SUBSTITUTE(SUBSTITUTE(F$1,"standard",""),"|Float","")&amp;"인게임누적합배수",ChapterTable!$S:$T,2,0)*D1058)
  )
  )
  )
)</f>
        <v>1197092.4228286743</v>
      </c>
      <c r="G1058" t="s">
        <v>110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9.8000000000000007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IF(OR($L1059=TRUE,$A1059=0,MOD($A1059,ChapterTable!$S$20)&lt;&gt;0),
MAX(0,INT(($B1059+ChapterTable!$Q$26+VLOOKUP(SUBSTITUTE(C$1,"성장단계","")&amp;"단계오프셋",ChapterTable!$S:$T,2,0))/ChapterTable!$Q$23)),
MAX(0,INT(($B1059+ChapterTable!$S$26+VLOOKUP(SUBSTITUTE(C$1,"성장단계","")&amp;"보스단계오프셋",ChapterTable!$S:$T,2,0))/ChapterTable!$S$23)))</f>
        <v>3</v>
      </c>
      <c r="D1059">
        <f>IF(OR($L1059=TRUE,$A1059=0,MOD($A1059,ChapterTable!$S$20)&lt;&gt;0),
MAX(0,INT(($B1059+ChapterTable!$Q$26+VLOOKUP(SUBSTITUTE(D$1,"성장단계","")&amp;"단계오프셋",ChapterTable!$S:$T,2,0))/ChapterTable!$Q$23)),
MAX(0,INT(($B1059+ChapterTable!$S$26+VLOOKUP(SUBSTITUTE(D$1,"성장단계","")&amp;"보스단계오프셋",ChapterTable!$S:$T,2,0))/ChapterTable!$S$23)))</f>
        <v>3</v>
      </c>
      <c r="E1059" s="1">
        <f ca="1">IF(AND($A1059=0,$B1059=1),
    VLOOKUP(1,ChapterTable!$1:$1048576,MATCH("최종"&amp;SUBSTITUTE(SUBSTITUTE(E$1,"standard",""),"|Float",""),ChapterTable!$1:$1,0),0)*ChapterTable!$Q$17,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VLOOKUP($A1059-ChapterTable!$Q$11,ChapterTable!$1:$1048576,MATCH("최종"&amp;SUBSTITUTE(SUBSTITUTE(E$1,"standard",""),"|Float",""),ChapterTable!$1:$1,0),0)*ChapterTable!$Q$14
    ),
  OFFSET(E1059,-$B1059+IF($L1059,1,0),0)*
    (VLOOKUP(SUBSTITUTE(SUBSTITUTE(E$1,"standard",""),"|Float","")&amp;"인게임누적곱배수",ChapterTable!$S:$T,2,0)^C1059
    +VLOOKUP(SUBSTITUTE(SUBSTITUTE(E$1,"standard",""),"|Float","")&amp;"인게임누적합배수",ChapterTable!$S:$T,2,0)*C1059)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VLOOKUP(1,ChapterTable!$1:$1048576,MATCH("최종"&amp;SUBSTITUTE(SUBSTITUTE(F$1,"standard",""),"|Float",""),ChapterTable!$1:$1,0),0)*ChapterTable!$Q$17,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VLOOKUP($A1059-ChapterTable!$Q$11,ChapterTable!$1:$1048576,MATCH("최종"&amp;SUBSTITUTE(SUBSTITUTE(F$1,"standard",""),"|Float",""),ChapterTable!$1:$1,0),0)*ChapterTable!$Q$14
    ),
  OFFSET(F1059,-$B1059+IF($L1059,1,0),0)*
    (VLOOKUP(SUBSTITUTE(SUBSTITUTE(F$1,"standard",""),"|Float","")&amp;"인게임누적곱배수",ChapterTable!$S:$T,2,0)^D1059
    +VLOOKUP(SUBSTITUTE(SUBSTITUTE(F$1,"standard",""),"|Float","")&amp;"인게임누적합배수",ChapterTable!$S:$T,2,0)*D1059)
  )
  )
  )
)</f>
        <v>1197092.4228286743</v>
      </c>
      <c r="G1059" t="s">
        <v>110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9.8000000000000007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IF(OR($L1060=TRUE,$A1060=0,MOD($A1060,ChapterTable!$S$20)&lt;&gt;0),
MAX(0,INT(($B1060+ChapterTable!$Q$26+VLOOKUP(SUBSTITUTE(C$1,"성장단계","")&amp;"단계오프셋",ChapterTable!$S:$T,2,0))/ChapterTable!$Q$23)),
MAX(0,INT(($B1060+ChapterTable!$S$26+VLOOKUP(SUBSTITUTE(C$1,"성장단계","")&amp;"보스단계오프셋",ChapterTable!$S:$T,2,0))/ChapterTable!$S$23)))</f>
        <v>3</v>
      </c>
      <c r="D1060">
        <f>IF(OR($L1060=TRUE,$A1060=0,MOD($A1060,ChapterTable!$S$20)&lt;&gt;0),
MAX(0,INT(($B1060+ChapterTable!$Q$26+VLOOKUP(SUBSTITUTE(D$1,"성장단계","")&amp;"단계오프셋",ChapterTable!$S:$T,2,0))/ChapterTable!$Q$23)),
MAX(0,INT(($B1060+ChapterTable!$S$26+VLOOKUP(SUBSTITUTE(D$1,"성장단계","")&amp;"보스단계오프셋",ChapterTable!$S:$T,2,0))/ChapterTable!$S$23)))</f>
        <v>3</v>
      </c>
      <c r="E1060" s="1">
        <f ca="1">IF(AND($A1060=0,$B1060=1),
    VLOOKUP(1,ChapterTable!$1:$1048576,MATCH("최종"&amp;SUBSTITUTE(SUBSTITUTE(E$1,"standard",""),"|Float",""),ChapterTable!$1:$1,0),0)*ChapterTable!$Q$17,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VLOOKUP($A1060-ChapterTable!$Q$11,ChapterTable!$1:$1048576,MATCH("최종"&amp;SUBSTITUTE(SUBSTITUTE(E$1,"standard",""),"|Float",""),ChapterTable!$1:$1,0),0)*ChapterTable!$Q$14
    ),
  OFFSET(E1060,-$B1060+IF($L1060,1,0),0)*
    (VLOOKUP(SUBSTITUTE(SUBSTITUTE(E$1,"standard",""),"|Float","")&amp;"인게임누적곱배수",ChapterTable!$S:$T,2,0)^C1060
    +VLOOKUP(SUBSTITUTE(SUBSTITUTE(E$1,"standard",""),"|Float","")&amp;"인게임누적합배수",ChapterTable!$S:$T,2,0)*C1060)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VLOOKUP(1,ChapterTable!$1:$1048576,MATCH("최종"&amp;SUBSTITUTE(SUBSTITUTE(F$1,"standard",""),"|Float",""),ChapterTable!$1:$1,0),0)*ChapterTable!$Q$17,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VLOOKUP($A1060-ChapterTable!$Q$11,ChapterTable!$1:$1048576,MATCH("최종"&amp;SUBSTITUTE(SUBSTITUTE(F$1,"standard",""),"|Float",""),ChapterTable!$1:$1,0),0)*ChapterTable!$Q$14
    ),
  OFFSET(F1060,-$B1060+IF($L1060,1,0),0)*
    (VLOOKUP(SUBSTITUTE(SUBSTITUTE(F$1,"standard",""),"|Float","")&amp;"인게임누적곱배수",ChapterTable!$S:$T,2,0)^D1060
    +VLOOKUP(SUBSTITUTE(SUBSTITUTE(F$1,"standard",""),"|Float","")&amp;"인게임누적합배수",ChapterTable!$S:$T,2,0)*D1060)
  )
  )
  )
)</f>
        <v>1197092.4228286743</v>
      </c>
      <c r="G1060" t="s">
        <v>110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9.8000000000000007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IF(OR($L1061=TRUE,$A1061=0,MOD($A1061,ChapterTable!$S$20)&lt;&gt;0),
MAX(0,INT(($B1061+ChapterTable!$Q$26+VLOOKUP(SUBSTITUTE(C$1,"성장단계","")&amp;"단계오프셋",ChapterTable!$S:$T,2,0))/ChapterTable!$Q$23)),
MAX(0,INT(($B1061+ChapterTable!$S$26+VLOOKUP(SUBSTITUTE(C$1,"성장단계","")&amp;"보스단계오프셋",ChapterTable!$S:$T,2,0))/ChapterTable!$S$23)))</f>
        <v>3</v>
      </c>
      <c r="D1061">
        <f>IF(OR($L1061=TRUE,$A1061=0,MOD($A1061,ChapterTable!$S$20)&lt;&gt;0),
MAX(0,INT(($B1061+ChapterTable!$Q$26+VLOOKUP(SUBSTITUTE(D$1,"성장단계","")&amp;"단계오프셋",ChapterTable!$S:$T,2,0))/ChapterTable!$Q$23)),
MAX(0,INT(($B1061+ChapterTable!$S$26+VLOOKUP(SUBSTITUTE(D$1,"성장단계","")&amp;"보스단계오프셋",ChapterTable!$S:$T,2,0))/ChapterTable!$S$23)))</f>
        <v>3</v>
      </c>
      <c r="E1061" s="1">
        <f ca="1">IF(AND($A1061=0,$B1061=1),
    VLOOKUP(1,ChapterTable!$1:$1048576,MATCH("최종"&amp;SUBSTITUTE(SUBSTITUTE(E$1,"standard",""),"|Float",""),ChapterTable!$1:$1,0),0)*ChapterTable!$Q$17,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VLOOKUP($A1061-ChapterTable!$Q$11,ChapterTable!$1:$1048576,MATCH("최종"&amp;SUBSTITUTE(SUBSTITUTE(E$1,"standard",""),"|Float",""),ChapterTable!$1:$1,0),0)*ChapterTable!$Q$14
    ),
  OFFSET(E1061,-$B1061+IF($L1061,1,0),0)*
    (VLOOKUP(SUBSTITUTE(SUBSTITUTE(E$1,"standard",""),"|Float","")&amp;"인게임누적곱배수",ChapterTable!$S:$T,2,0)^C1061
    +VLOOKUP(SUBSTITUTE(SUBSTITUTE(E$1,"standard",""),"|Float","")&amp;"인게임누적합배수",ChapterTable!$S:$T,2,0)*C1061)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VLOOKUP(1,ChapterTable!$1:$1048576,MATCH("최종"&amp;SUBSTITUTE(SUBSTITUTE(F$1,"standard",""),"|Float",""),ChapterTable!$1:$1,0),0)*ChapterTable!$Q$17,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VLOOKUP($A1061-ChapterTable!$Q$11,ChapterTable!$1:$1048576,MATCH("최종"&amp;SUBSTITUTE(SUBSTITUTE(F$1,"standard",""),"|Float",""),ChapterTable!$1:$1,0),0)*ChapterTable!$Q$14
    ),
  OFFSET(F1061,-$B1061+IF($L1061,1,0),0)*
    (VLOOKUP(SUBSTITUTE(SUBSTITUTE(F$1,"standard",""),"|Float","")&amp;"인게임누적곱배수",ChapterTable!$S:$T,2,0)^D1061
    +VLOOKUP(SUBSTITUTE(SUBSTITUTE(F$1,"standard",""),"|Float","")&amp;"인게임누적합배수",ChapterTable!$S:$T,2,0)*D1061)
  )
  )
  )
)</f>
        <v>1197092.4228286743</v>
      </c>
      <c r="G1061" t="s">
        <v>110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9.8000000000000007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IF(OR($L1062=TRUE,$A1062=0,MOD($A1062,ChapterTable!$S$20)&lt;&gt;0),
MAX(0,INT(($B1062+ChapterTable!$Q$26+VLOOKUP(SUBSTITUTE(C$1,"성장단계","")&amp;"단계오프셋",ChapterTable!$S:$T,2,0))/ChapterTable!$Q$23)),
MAX(0,INT(($B1062+ChapterTable!$S$26+VLOOKUP(SUBSTITUTE(C$1,"성장단계","")&amp;"보스단계오프셋",ChapterTable!$S:$T,2,0))/ChapterTable!$S$23)))</f>
        <v>4</v>
      </c>
      <c r="D1062">
        <f>IF(OR($L1062=TRUE,$A1062=0,MOD($A1062,ChapterTable!$S$20)&lt;&gt;0),
MAX(0,INT(($B1062+ChapterTable!$Q$26+VLOOKUP(SUBSTITUTE(D$1,"성장단계","")&amp;"단계오프셋",ChapterTable!$S:$T,2,0))/ChapterTable!$Q$23)),
MAX(0,INT(($B1062+ChapterTable!$S$26+VLOOKUP(SUBSTITUTE(D$1,"성장단계","")&amp;"보스단계오프셋",ChapterTable!$S:$T,2,0))/ChapterTable!$S$23)))</f>
        <v>3</v>
      </c>
      <c r="E1062" s="1">
        <f ca="1">IF(AND($A1062=0,$B1062=1),
    VLOOKUP(1,ChapterTable!$1:$1048576,MATCH("최종"&amp;SUBSTITUTE(SUBSTITUTE(E$1,"standard",""),"|Float",""),ChapterTable!$1:$1,0),0)*ChapterTable!$Q$17,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VLOOKUP($A1062-ChapterTable!$Q$11,ChapterTable!$1:$1048576,MATCH("최종"&amp;SUBSTITUTE(SUBSTITUTE(E$1,"standard",""),"|Float",""),ChapterTable!$1:$1,0),0)*ChapterTable!$Q$14
    ),
  OFFSET(E1062,-$B1062+IF($L1062,1,0),0)*
    (VLOOKUP(SUBSTITUTE(SUBSTITUTE(E$1,"standard",""),"|Float","")&amp;"인게임누적곱배수",ChapterTable!$S:$T,2,0)^C1062
    +VLOOKUP(SUBSTITUTE(SUBSTITUTE(E$1,"standard",""),"|Float","")&amp;"인게임누적합배수",ChapterTable!$S:$T,2,0)*C1062)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VLOOKUP(1,ChapterTable!$1:$1048576,MATCH("최종"&amp;SUBSTITUTE(SUBSTITUTE(F$1,"standard",""),"|Float",""),ChapterTable!$1:$1,0),0)*ChapterTable!$Q$17,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VLOOKUP($A1062-ChapterTable!$Q$11,ChapterTable!$1:$1048576,MATCH("최종"&amp;SUBSTITUTE(SUBSTITUTE(F$1,"standard",""),"|Float",""),ChapterTable!$1:$1,0),0)*ChapterTable!$Q$14
    ),
  OFFSET(F1062,-$B1062+IF($L1062,1,0),0)*
    (VLOOKUP(SUBSTITUTE(SUBSTITUTE(F$1,"standard",""),"|Float","")&amp;"인게임누적곱배수",ChapterTable!$S:$T,2,0)^D1062
    +VLOOKUP(SUBSTITUTE(SUBSTITUTE(F$1,"standard",""),"|Float","")&amp;"인게임누적합배수",ChapterTable!$S:$T,2,0)*D1062)
  )
  )
  )
)</f>
        <v>1197092.4228286743</v>
      </c>
      <c r="G1062" t="s">
        <v>110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9.8000000000000007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IF(OR($L1063=TRUE,$A1063=0,MOD($A1063,ChapterTable!$S$20)&lt;&gt;0),
MAX(0,INT(($B1063+ChapterTable!$Q$26+VLOOKUP(SUBSTITUTE(C$1,"성장단계","")&amp;"단계오프셋",ChapterTable!$S:$T,2,0))/ChapterTable!$Q$23)),
MAX(0,INT(($B1063+ChapterTable!$S$26+VLOOKUP(SUBSTITUTE(C$1,"성장단계","")&amp;"보스단계오프셋",ChapterTable!$S:$T,2,0))/ChapterTable!$S$23)))</f>
        <v>4</v>
      </c>
      <c r="D1063">
        <f>IF(OR($L1063=TRUE,$A1063=0,MOD($A1063,ChapterTable!$S$20)&lt;&gt;0),
MAX(0,INT(($B1063+ChapterTable!$Q$26+VLOOKUP(SUBSTITUTE(D$1,"성장단계","")&amp;"단계오프셋",ChapterTable!$S:$T,2,0))/ChapterTable!$Q$23)),
MAX(0,INT(($B1063+ChapterTable!$S$26+VLOOKUP(SUBSTITUTE(D$1,"성장단계","")&amp;"보스단계오프셋",ChapterTable!$S:$T,2,0))/ChapterTable!$S$23)))</f>
        <v>3</v>
      </c>
      <c r="E1063" s="1">
        <f ca="1">IF(AND($A1063=0,$B1063=1),
    VLOOKUP(1,ChapterTable!$1:$1048576,MATCH("최종"&amp;SUBSTITUTE(SUBSTITUTE(E$1,"standard",""),"|Float",""),ChapterTable!$1:$1,0),0)*ChapterTable!$Q$17,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VLOOKUP($A1063-ChapterTable!$Q$11,ChapterTable!$1:$1048576,MATCH("최종"&amp;SUBSTITUTE(SUBSTITUTE(E$1,"standard",""),"|Float",""),ChapterTable!$1:$1,0),0)*ChapterTable!$Q$14
    ),
  OFFSET(E1063,-$B1063+IF($L1063,1,0),0)*
    (VLOOKUP(SUBSTITUTE(SUBSTITUTE(E$1,"standard",""),"|Float","")&amp;"인게임누적곱배수",ChapterTable!$S:$T,2,0)^C1063
    +VLOOKUP(SUBSTITUTE(SUBSTITUTE(E$1,"standard",""),"|Float","")&amp;"인게임누적합배수",ChapterTable!$S:$T,2,0)*C1063)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VLOOKUP(1,ChapterTable!$1:$1048576,MATCH("최종"&amp;SUBSTITUTE(SUBSTITUTE(F$1,"standard",""),"|Float",""),ChapterTable!$1:$1,0),0)*ChapterTable!$Q$17,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VLOOKUP($A1063-ChapterTable!$Q$11,ChapterTable!$1:$1048576,MATCH("최종"&amp;SUBSTITUTE(SUBSTITUTE(F$1,"standard",""),"|Float",""),ChapterTable!$1:$1,0),0)*ChapterTable!$Q$14
    ),
  OFFSET(F1063,-$B1063+IF($L1063,1,0),0)*
    (VLOOKUP(SUBSTITUTE(SUBSTITUTE(F$1,"standard",""),"|Float","")&amp;"인게임누적곱배수",ChapterTable!$S:$T,2,0)^D1063
    +VLOOKUP(SUBSTITUTE(SUBSTITUTE(F$1,"standard",""),"|Float","")&amp;"인게임누적합배수",ChapterTable!$S:$T,2,0)*D1063)
  )
  )
  )
)</f>
        <v>1197092.4228286743</v>
      </c>
      <c r="G1063" t="s">
        <v>110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9.8000000000000007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IF(OR($L1064=TRUE,$A1064=0,MOD($A1064,ChapterTable!$S$20)&lt;&gt;0),
MAX(0,INT(($B1064+ChapterTable!$Q$26+VLOOKUP(SUBSTITUTE(C$1,"성장단계","")&amp;"단계오프셋",ChapterTable!$S:$T,2,0))/ChapterTable!$Q$23)),
MAX(0,INT(($B1064+ChapterTable!$S$26+VLOOKUP(SUBSTITUTE(C$1,"성장단계","")&amp;"보스단계오프셋",ChapterTable!$S:$T,2,0))/ChapterTable!$S$23)))</f>
        <v>4</v>
      </c>
      <c r="D1064">
        <f>IF(OR($L1064=TRUE,$A1064=0,MOD($A1064,ChapterTable!$S$20)&lt;&gt;0),
MAX(0,INT(($B1064+ChapterTable!$Q$26+VLOOKUP(SUBSTITUTE(D$1,"성장단계","")&amp;"단계오프셋",ChapterTable!$S:$T,2,0))/ChapterTable!$Q$23)),
MAX(0,INT(($B1064+ChapterTable!$S$26+VLOOKUP(SUBSTITUTE(D$1,"성장단계","")&amp;"보스단계오프셋",ChapterTable!$S:$T,2,0))/ChapterTable!$S$23)))</f>
        <v>3</v>
      </c>
      <c r="E1064" s="1">
        <f ca="1">IF(AND($A1064=0,$B1064=1),
    VLOOKUP(1,ChapterTable!$1:$1048576,MATCH("최종"&amp;SUBSTITUTE(SUBSTITUTE(E$1,"standard",""),"|Float",""),ChapterTable!$1:$1,0),0)*ChapterTable!$Q$17,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VLOOKUP($A1064-ChapterTable!$Q$11,ChapterTable!$1:$1048576,MATCH("최종"&amp;SUBSTITUTE(SUBSTITUTE(E$1,"standard",""),"|Float",""),ChapterTable!$1:$1,0),0)*ChapterTable!$Q$14
    ),
  OFFSET(E1064,-$B1064+IF($L1064,1,0),0)*
    (VLOOKUP(SUBSTITUTE(SUBSTITUTE(E$1,"standard",""),"|Float","")&amp;"인게임누적곱배수",ChapterTable!$S:$T,2,0)^C1064
    +VLOOKUP(SUBSTITUTE(SUBSTITUTE(E$1,"standard",""),"|Float","")&amp;"인게임누적합배수",ChapterTable!$S:$T,2,0)*C1064)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VLOOKUP(1,ChapterTable!$1:$1048576,MATCH("최종"&amp;SUBSTITUTE(SUBSTITUTE(F$1,"standard",""),"|Float",""),ChapterTable!$1:$1,0),0)*ChapterTable!$Q$17,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VLOOKUP($A1064-ChapterTable!$Q$11,ChapterTable!$1:$1048576,MATCH("최종"&amp;SUBSTITUTE(SUBSTITUTE(F$1,"standard",""),"|Float",""),ChapterTable!$1:$1,0),0)*ChapterTable!$Q$14
    ),
  OFFSET(F1064,-$B1064+IF($L1064,1,0),0)*
    (VLOOKUP(SUBSTITUTE(SUBSTITUTE(F$1,"standard",""),"|Float","")&amp;"인게임누적곱배수",ChapterTable!$S:$T,2,0)^D1064
    +VLOOKUP(SUBSTITUTE(SUBSTITUTE(F$1,"standard",""),"|Float","")&amp;"인게임누적합배수",ChapterTable!$S:$T,2,0)*D1064)
  )
  )
  )
)</f>
        <v>1197092.4228286743</v>
      </c>
      <c r="G1064" t="s">
        <v>110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9.8000000000000007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IF(OR($L1065=TRUE,$A1065=0,MOD($A1065,ChapterTable!$S$20)&lt;&gt;0),
MAX(0,INT(($B1065+ChapterTable!$Q$26+VLOOKUP(SUBSTITUTE(C$1,"성장단계","")&amp;"단계오프셋",ChapterTable!$S:$T,2,0))/ChapterTable!$Q$23)),
MAX(0,INT(($B1065+ChapterTable!$S$26+VLOOKUP(SUBSTITUTE(C$1,"성장단계","")&amp;"보스단계오프셋",ChapterTable!$S:$T,2,0))/ChapterTable!$S$23)))</f>
        <v>4</v>
      </c>
      <c r="D1065">
        <f>IF(OR($L1065=TRUE,$A1065=0,MOD($A1065,ChapterTable!$S$20)&lt;&gt;0),
MAX(0,INT(($B1065+ChapterTable!$Q$26+VLOOKUP(SUBSTITUTE(D$1,"성장단계","")&amp;"단계오프셋",ChapterTable!$S:$T,2,0))/ChapterTable!$Q$23)),
MAX(0,INT(($B1065+ChapterTable!$S$26+VLOOKUP(SUBSTITUTE(D$1,"성장단계","")&amp;"보스단계오프셋",ChapterTable!$S:$T,2,0))/ChapterTable!$S$23)))</f>
        <v>3</v>
      </c>
      <c r="E1065" s="1">
        <f ca="1">IF(AND($A1065=0,$B1065=1),
    VLOOKUP(1,ChapterTable!$1:$1048576,MATCH("최종"&amp;SUBSTITUTE(SUBSTITUTE(E$1,"standard",""),"|Float",""),ChapterTable!$1:$1,0),0)*ChapterTable!$Q$17,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VLOOKUP($A1065-ChapterTable!$Q$11,ChapterTable!$1:$1048576,MATCH("최종"&amp;SUBSTITUTE(SUBSTITUTE(E$1,"standard",""),"|Float",""),ChapterTable!$1:$1,0),0)*ChapterTable!$Q$14
    ),
  OFFSET(E1065,-$B1065+IF($L1065,1,0),0)*
    (VLOOKUP(SUBSTITUTE(SUBSTITUTE(E$1,"standard",""),"|Float","")&amp;"인게임누적곱배수",ChapterTable!$S:$T,2,0)^C1065
    +VLOOKUP(SUBSTITUTE(SUBSTITUTE(E$1,"standard",""),"|Float","")&amp;"인게임누적합배수",ChapterTable!$S:$T,2,0)*C1065)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VLOOKUP(1,ChapterTable!$1:$1048576,MATCH("최종"&amp;SUBSTITUTE(SUBSTITUTE(F$1,"standard",""),"|Float",""),ChapterTable!$1:$1,0),0)*ChapterTable!$Q$17,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VLOOKUP($A1065-ChapterTable!$Q$11,ChapterTable!$1:$1048576,MATCH("최종"&amp;SUBSTITUTE(SUBSTITUTE(F$1,"standard",""),"|Float",""),ChapterTable!$1:$1,0),0)*ChapterTable!$Q$14
    ),
  OFFSET(F1065,-$B1065+IF($L1065,1,0),0)*
    (VLOOKUP(SUBSTITUTE(SUBSTITUTE(F$1,"standard",""),"|Float","")&amp;"인게임누적곱배수",ChapterTable!$S:$T,2,0)^D1065
    +VLOOKUP(SUBSTITUTE(SUBSTITUTE(F$1,"standard",""),"|Float","")&amp;"인게임누적합배수",ChapterTable!$S:$T,2,0)*D1065)
  )
  )
  )
)</f>
        <v>1197092.4228286743</v>
      </c>
      <c r="G1065" t="s">
        <v>110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9.8000000000000007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IF(OR($L1066=TRUE,$A1066=0,MOD($A1066,ChapterTable!$S$20)&lt;&gt;0),
MAX(0,INT(($B1066+ChapterTable!$Q$26+VLOOKUP(SUBSTITUTE(C$1,"성장단계","")&amp;"단계오프셋",ChapterTable!$S:$T,2,0))/ChapterTable!$Q$23)),
MAX(0,INT(($B1066+ChapterTable!$S$26+VLOOKUP(SUBSTITUTE(C$1,"성장단계","")&amp;"보스단계오프셋",ChapterTable!$S:$T,2,0))/ChapterTable!$S$23)))</f>
        <v>4</v>
      </c>
      <c r="D1066">
        <f>IF(OR($L1066=TRUE,$A1066=0,MOD($A1066,ChapterTable!$S$20)&lt;&gt;0),
MAX(0,INT(($B1066+ChapterTable!$Q$26+VLOOKUP(SUBSTITUTE(D$1,"성장단계","")&amp;"단계오프셋",ChapterTable!$S:$T,2,0))/ChapterTable!$Q$23)),
MAX(0,INT(($B1066+ChapterTable!$S$26+VLOOKUP(SUBSTITUTE(D$1,"성장단계","")&amp;"보스단계오프셋",ChapterTable!$S:$T,2,0))/ChapterTable!$S$23)))</f>
        <v>3</v>
      </c>
      <c r="E1066" s="1">
        <f ca="1">IF(AND($A1066=0,$B1066=1),
    VLOOKUP(1,ChapterTable!$1:$1048576,MATCH("최종"&amp;SUBSTITUTE(SUBSTITUTE(E$1,"standard",""),"|Float",""),ChapterTable!$1:$1,0),0)*ChapterTable!$Q$17,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VLOOKUP($A1066-ChapterTable!$Q$11,ChapterTable!$1:$1048576,MATCH("최종"&amp;SUBSTITUTE(SUBSTITUTE(E$1,"standard",""),"|Float",""),ChapterTable!$1:$1,0),0)*ChapterTable!$Q$14
    ),
  OFFSET(E1066,-$B1066+IF($L1066,1,0),0)*
    (VLOOKUP(SUBSTITUTE(SUBSTITUTE(E$1,"standard",""),"|Float","")&amp;"인게임누적곱배수",ChapterTable!$S:$T,2,0)^C1066
    +VLOOKUP(SUBSTITUTE(SUBSTITUTE(E$1,"standard",""),"|Float","")&amp;"인게임누적합배수",ChapterTable!$S:$T,2,0)*C1066)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VLOOKUP(1,ChapterTable!$1:$1048576,MATCH("최종"&amp;SUBSTITUTE(SUBSTITUTE(F$1,"standard",""),"|Float",""),ChapterTable!$1:$1,0),0)*ChapterTable!$Q$17,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VLOOKUP($A1066-ChapterTable!$Q$11,ChapterTable!$1:$1048576,MATCH("최종"&amp;SUBSTITUTE(SUBSTITUTE(F$1,"standard",""),"|Float",""),ChapterTable!$1:$1,0),0)*ChapterTable!$Q$14
    ),
  OFFSET(F1066,-$B1066+IF($L1066,1,0),0)*
    (VLOOKUP(SUBSTITUTE(SUBSTITUTE(F$1,"standard",""),"|Float","")&amp;"인게임누적곱배수",ChapterTable!$S:$T,2,0)^D1066
    +VLOOKUP(SUBSTITUTE(SUBSTITUTE(F$1,"standard",""),"|Float","")&amp;"인게임누적합배수",ChapterTable!$S:$T,2,0)*D1066)
  )
  )
  )
)</f>
        <v>1197092.4228286743</v>
      </c>
      <c r="G1066" t="s">
        <v>110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9.8000000000000007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IF(OR($L1067=TRUE,$A1067=0,MOD($A1067,ChapterTable!$S$20)&lt;&gt;0),
MAX(0,INT(($B1067+ChapterTable!$Q$26+VLOOKUP(SUBSTITUTE(C$1,"성장단계","")&amp;"단계오프셋",ChapterTable!$S:$T,2,0))/ChapterTable!$Q$23)),
MAX(0,INT(($B1067+ChapterTable!$S$26+VLOOKUP(SUBSTITUTE(C$1,"성장단계","")&amp;"보스단계오프셋",ChapterTable!$S:$T,2,0))/ChapterTable!$S$23)))</f>
        <v>4</v>
      </c>
      <c r="D1067">
        <f>IF(OR($L1067=TRUE,$A1067=0,MOD($A1067,ChapterTable!$S$20)&lt;&gt;0),
MAX(0,INT(($B1067+ChapterTable!$Q$26+VLOOKUP(SUBSTITUTE(D$1,"성장단계","")&amp;"단계오프셋",ChapterTable!$S:$T,2,0))/ChapterTable!$Q$23)),
MAX(0,INT(($B1067+ChapterTable!$S$26+VLOOKUP(SUBSTITUTE(D$1,"성장단계","")&amp;"보스단계오프셋",ChapterTable!$S:$T,2,0))/ChapterTable!$S$23)))</f>
        <v>4</v>
      </c>
      <c r="E1067" s="1">
        <f ca="1">IF(AND($A1067=0,$B1067=1),
    VLOOKUP(1,ChapterTable!$1:$1048576,MATCH("최종"&amp;SUBSTITUTE(SUBSTITUTE(E$1,"standard",""),"|Float",""),ChapterTable!$1:$1,0),0)*ChapterTable!$Q$17,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VLOOKUP($A1067-ChapterTable!$Q$11,ChapterTable!$1:$1048576,MATCH("최종"&amp;SUBSTITUTE(SUBSTITUTE(E$1,"standard",""),"|Float",""),ChapterTable!$1:$1,0),0)*ChapterTable!$Q$14
    ),
  OFFSET(E1067,-$B1067+IF($L1067,1,0),0)*
    (VLOOKUP(SUBSTITUTE(SUBSTITUTE(E$1,"standard",""),"|Float","")&amp;"인게임누적곱배수",ChapterTable!$S:$T,2,0)^C1067
    +VLOOKUP(SUBSTITUTE(SUBSTITUTE(E$1,"standard",""),"|Float","")&amp;"인게임누적합배수",ChapterTable!$S:$T,2,0)*C1067)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VLOOKUP(1,ChapterTable!$1:$1048576,MATCH("최종"&amp;SUBSTITUTE(SUBSTITUTE(F$1,"standard",""),"|Float",""),ChapterTable!$1:$1,0),0)*ChapterTable!$Q$17,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VLOOKUP($A1067-ChapterTable!$Q$11,ChapterTable!$1:$1048576,MATCH("최종"&amp;SUBSTITUTE(SUBSTITUTE(F$1,"standard",""),"|Float",""),ChapterTable!$1:$1,0),0)*ChapterTable!$Q$14
    ),
  OFFSET(F1067,-$B1067+IF($L1067,1,0),0)*
    (VLOOKUP(SUBSTITUTE(SUBSTITUTE(F$1,"standard",""),"|Float","")&amp;"인게임누적곱배수",ChapterTable!$S:$T,2,0)^D1067
    +VLOOKUP(SUBSTITUTE(SUBSTITUTE(F$1,"standard",""),"|Float","")&amp;"인게임누적합배수",ChapterTable!$S:$T,2,0)*D1067)
  )
  )
  )
)</f>
        <v>1346728.9756822586</v>
      </c>
      <c r="G1067" t="s">
        <v>110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9.8000000000000007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IF(OR($L1068=TRUE,$A1068=0,MOD($A1068,ChapterTable!$S$20)&lt;&gt;0),
MAX(0,INT(($B1068+ChapterTable!$Q$26+VLOOKUP(SUBSTITUTE(C$1,"성장단계","")&amp;"단계오프셋",ChapterTable!$S:$T,2,0))/ChapterTable!$Q$23)),
MAX(0,INT(($B1068+ChapterTable!$S$26+VLOOKUP(SUBSTITUTE(C$1,"성장단계","")&amp;"보스단계오프셋",ChapterTable!$S:$T,2,0))/ChapterTable!$S$23)))</f>
        <v>4</v>
      </c>
      <c r="D1068">
        <f>IF(OR($L1068=TRUE,$A1068=0,MOD($A1068,ChapterTable!$S$20)&lt;&gt;0),
MAX(0,INT(($B1068+ChapterTable!$Q$26+VLOOKUP(SUBSTITUTE(D$1,"성장단계","")&amp;"단계오프셋",ChapterTable!$S:$T,2,0))/ChapterTable!$Q$23)),
MAX(0,INT(($B1068+ChapterTable!$S$26+VLOOKUP(SUBSTITUTE(D$1,"성장단계","")&amp;"보스단계오프셋",ChapterTable!$S:$T,2,0))/ChapterTable!$S$23)))</f>
        <v>4</v>
      </c>
      <c r="E1068" s="1">
        <f ca="1">IF(AND($A1068=0,$B1068=1),
    VLOOKUP(1,ChapterTable!$1:$1048576,MATCH("최종"&amp;SUBSTITUTE(SUBSTITUTE(E$1,"standard",""),"|Float",""),ChapterTable!$1:$1,0),0)*ChapterTable!$Q$17,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VLOOKUP($A1068-ChapterTable!$Q$11,ChapterTable!$1:$1048576,MATCH("최종"&amp;SUBSTITUTE(SUBSTITUTE(E$1,"standard",""),"|Float",""),ChapterTable!$1:$1,0),0)*ChapterTable!$Q$14
    ),
  OFFSET(E1068,-$B1068+IF($L1068,1,0),0)*
    (VLOOKUP(SUBSTITUTE(SUBSTITUTE(E$1,"standard",""),"|Float","")&amp;"인게임누적곱배수",ChapterTable!$S:$T,2,0)^C1068
    +VLOOKUP(SUBSTITUTE(SUBSTITUTE(E$1,"standard",""),"|Float","")&amp;"인게임누적합배수",ChapterTable!$S:$T,2,0)*C1068)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VLOOKUP(1,ChapterTable!$1:$1048576,MATCH("최종"&amp;SUBSTITUTE(SUBSTITUTE(F$1,"standard",""),"|Float",""),ChapterTable!$1:$1,0),0)*ChapterTable!$Q$17,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VLOOKUP($A1068-ChapterTable!$Q$11,ChapterTable!$1:$1048576,MATCH("최종"&amp;SUBSTITUTE(SUBSTITUTE(F$1,"standard",""),"|Float",""),ChapterTable!$1:$1,0),0)*ChapterTable!$Q$14
    ),
  OFFSET(F1068,-$B1068+IF($L1068,1,0),0)*
    (VLOOKUP(SUBSTITUTE(SUBSTITUTE(F$1,"standard",""),"|Float","")&amp;"인게임누적곱배수",ChapterTable!$S:$T,2,0)^D1068
    +VLOOKUP(SUBSTITUTE(SUBSTITUTE(F$1,"standard",""),"|Float","")&amp;"인게임누적합배수",ChapterTable!$S:$T,2,0)*D1068)
  )
  )
  )
)</f>
        <v>1346728.9756822586</v>
      </c>
      <c r="G1068" t="s">
        <v>110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9.8000000000000007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IF(OR($L1069=TRUE,$A1069=0,MOD($A1069,ChapterTable!$S$20)&lt;&gt;0),
MAX(0,INT(($B1069+ChapterTable!$Q$26+VLOOKUP(SUBSTITUTE(C$1,"성장단계","")&amp;"단계오프셋",ChapterTable!$S:$T,2,0))/ChapterTable!$Q$23)),
MAX(0,INT(($B1069+ChapterTable!$S$26+VLOOKUP(SUBSTITUTE(C$1,"성장단계","")&amp;"보스단계오프셋",ChapterTable!$S:$T,2,0))/ChapterTable!$S$23)))</f>
        <v>4</v>
      </c>
      <c r="D1069">
        <f>IF(OR($L1069=TRUE,$A1069=0,MOD($A1069,ChapterTable!$S$20)&lt;&gt;0),
MAX(0,INT(($B1069+ChapterTable!$Q$26+VLOOKUP(SUBSTITUTE(D$1,"성장단계","")&amp;"단계오프셋",ChapterTable!$S:$T,2,0))/ChapterTable!$Q$23)),
MAX(0,INT(($B1069+ChapterTable!$S$26+VLOOKUP(SUBSTITUTE(D$1,"성장단계","")&amp;"보스단계오프셋",ChapterTable!$S:$T,2,0))/ChapterTable!$S$23)))</f>
        <v>4</v>
      </c>
      <c r="E1069" s="1">
        <f ca="1">IF(AND($A1069=0,$B1069=1),
    VLOOKUP(1,ChapterTable!$1:$1048576,MATCH("최종"&amp;SUBSTITUTE(SUBSTITUTE(E$1,"standard",""),"|Float",""),ChapterTable!$1:$1,0),0)*ChapterTable!$Q$17,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VLOOKUP($A1069-ChapterTable!$Q$11,ChapterTable!$1:$1048576,MATCH("최종"&amp;SUBSTITUTE(SUBSTITUTE(E$1,"standard",""),"|Float",""),ChapterTable!$1:$1,0),0)*ChapterTable!$Q$14
    ),
  OFFSET(E1069,-$B1069+IF($L1069,1,0),0)*
    (VLOOKUP(SUBSTITUTE(SUBSTITUTE(E$1,"standard",""),"|Float","")&amp;"인게임누적곱배수",ChapterTable!$S:$T,2,0)^C1069
    +VLOOKUP(SUBSTITUTE(SUBSTITUTE(E$1,"standard",""),"|Float","")&amp;"인게임누적합배수",ChapterTable!$S:$T,2,0)*C1069)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VLOOKUP(1,ChapterTable!$1:$1048576,MATCH("최종"&amp;SUBSTITUTE(SUBSTITUTE(F$1,"standard",""),"|Float",""),ChapterTable!$1:$1,0),0)*ChapterTable!$Q$17,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VLOOKUP($A1069-ChapterTable!$Q$11,ChapterTable!$1:$1048576,MATCH("최종"&amp;SUBSTITUTE(SUBSTITUTE(F$1,"standard",""),"|Float",""),ChapterTable!$1:$1,0),0)*ChapterTable!$Q$14
    ),
  OFFSET(F1069,-$B1069+IF($L1069,1,0),0)*
    (VLOOKUP(SUBSTITUTE(SUBSTITUTE(F$1,"standard",""),"|Float","")&amp;"인게임누적곱배수",ChapterTable!$S:$T,2,0)^D1069
    +VLOOKUP(SUBSTITUTE(SUBSTITUTE(F$1,"standard",""),"|Float","")&amp;"인게임누적합배수",ChapterTable!$S:$T,2,0)*D1069)
  )
  )
  )
)</f>
        <v>1346728.9756822586</v>
      </c>
      <c r="G1069" t="s">
        <v>110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9.8000000000000007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IF(OR($L1070=TRUE,$A1070=0,MOD($A1070,ChapterTable!$S$20)&lt;&gt;0),
MAX(0,INT(($B1070+ChapterTable!$Q$26+VLOOKUP(SUBSTITUTE(C$1,"성장단계","")&amp;"단계오프셋",ChapterTable!$S:$T,2,0))/ChapterTable!$Q$23)),
MAX(0,INT(($B1070+ChapterTable!$S$26+VLOOKUP(SUBSTITUTE(C$1,"성장단계","")&amp;"보스단계오프셋",ChapterTable!$S:$T,2,0))/ChapterTable!$S$23)))</f>
        <v>4</v>
      </c>
      <c r="D1070">
        <f>IF(OR($L1070=TRUE,$A1070=0,MOD($A1070,ChapterTable!$S$20)&lt;&gt;0),
MAX(0,INT(($B1070+ChapterTable!$Q$26+VLOOKUP(SUBSTITUTE(D$1,"성장단계","")&amp;"단계오프셋",ChapterTable!$S:$T,2,0))/ChapterTable!$Q$23)),
MAX(0,INT(($B1070+ChapterTable!$S$26+VLOOKUP(SUBSTITUTE(D$1,"성장단계","")&amp;"보스단계오프셋",ChapterTable!$S:$T,2,0))/ChapterTable!$S$23)))</f>
        <v>4</v>
      </c>
      <c r="E1070" s="1">
        <f ca="1">IF(AND($A1070=0,$B1070=1),
    VLOOKUP(1,ChapterTable!$1:$1048576,MATCH("최종"&amp;SUBSTITUTE(SUBSTITUTE(E$1,"standard",""),"|Float",""),ChapterTable!$1:$1,0),0)*ChapterTable!$Q$17,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VLOOKUP($A1070-ChapterTable!$Q$11,ChapterTable!$1:$1048576,MATCH("최종"&amp;SUBSTITUTE(SUBSTITUTE(E$1,"standard",""),"|Float",""),ChapterTable!$1:$1,0),0)*ChapterTable!$Q$14
    ),
  OFFSET(E1070,-$B1070+IF($L1070,1,0),0)*
    (VLOOKUP(SUBSTITUTE(SUBSTITUTE(E$1,"standard",""),"|Float","")&amp;"인게임누적곱배수",ChapterTable!$S:$T,2,0)^C1070
    +VLOOKUP(SUBSTITUTE(SUBSTITUTE(E$1,"standard",""),"|Float","")&amp;"인게임누적합배수",ChapterTable!$S:$T,2,0)*C1070)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VLOOKUP(1,ChapterTable!$1:$1048576,MATCH("최종"&amp;SUBSTITUTE(SUBSTITUTE(F$1,"standard",""),"|Float",""),ChapterTable!$1:$1,0),0)*ChapterTable!$Q$17,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VLOOKUP($A1070-ChapterTable!$Q$11,ChapterTable!$1:$1048576,MATCH("최종"&amp;SUBSTITUTE(SUBSTITUTE(F$1,"standard",""),"|Float",""),ChapterTable!$1:$1,0),0)*ChapterTable!$Q$14
    ),
  OFFSET(F1070,-$B1070+IF($L1070,1,0),0)*
    (VLOOKUP(SUBSTITUTE(SUBSTITUTE(F$1,"standard",""),"|Float","")&amp;"인게임누적곱배수",ChapterTable!$S:$T,2,0)^D1070
    +VLOOKUP(SUBSTITUTE(SUBSTITUTE(F$1,"standard",""),"|Float","")&amp;"인게임누적합배수",ChapterTable!$S:$T,2,0)*D1070)
  )
  )
  )
)</f>
        <v>1346728.9756822586</v>
      </c>
      <c r="G1070" t="s">
        <v>110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9.8000000000000007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IF(OR($L1071=TRUE,$A1071=0,MOD($A1071,ChapterTable!$S$20)&lt;&gt;0),
MAX(0,INT(($B1071+ChapterTable!$Q$26+VLOOKUP(SUBSTITUTE(C$1,"성장단계","")&amp;"단계오프셋",ChapterTable!$S:$T,2,0))/ChapterTable!$Q$23)),
MAX(0,INT(($B1071+ChapterTable!$S$26+VLOOKUP(SUBSTITUTE(C$1,"성장단계","")&amp;"보스단계오프셋",ChapterTable!$S:$T,2,0))/ChapterTable!$S$23)))</f>
        <v>4</v>
      </c>
      <c r="D1071">
        <f>IF(OR($L1071=TRUE,$A1071=0,MOD($A1071,ChapterTable!$S$20)&lt;&gt;0),
MAX(0,INT(($B1071+ChapterTable!$Q$26+VLOOKUP(SUBSTITUTE(D$1,"성장단계","")&amp;"단계오프셋",ChapterTable!$S:$T,2,0))/ChapterTable!$Q$23)),
MAX(0,INT(($B1071+ChapterTable!$S$26+VLOOKUP(SUBSTITUTE(D$1,"성장단계","")&amp;"보스단계오프셋",ChapterTable!$S:$T,2,0))/ChapterTable!$S$23)))</f>
        <v>4</v>
      </c>
      <c r="E1071" s="1">
        <f ca="1">IF(AND($A1071=0,$B1071=1),
    VLOOKUP(1,ChapterTable!$1:$1048576,MATCH("최종"&amp;SUBSTITUTE(SUBSTITUTE(E$1,"standard",""),"|Float",""),ChapterTable!$1:$1,0),0)*ChapterTable!$Q$17,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VLOOKUP($A1071-ChapterTable!$Q$11,ChapterTable!$1:$1048576,MATCH("최종"&amp;SUBSTITUTE(SUBSTITUTE(E$1,"standard",""),"|Float",""),ChapterTable!$1:$1,0),0)*ChapterTable!$Q$14
    ),
  OFFSET(E1071,-$B1071+IF($L1071,1,0),0)*
    (VLOOKUP(SUBSTITUTE(SUBSTITUTE(E$1,"standard",""),"|Float","")&amp;"인게임누적곱배수",ChapterTable!$S:$T,2,0)^C1071
    +VLOOKUP(SUBSTITUTE(SUBSTITUTE(E$1,"standard",""),"|Float","")&amp;"인게임누적합배수",ChapterTable!$S:$T,2,0)*C1071)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VLOOKUP(1,ChapterTable!$1:$1048576,MATCH("최종"&amp;SUBSTITUTE(SUBSTITUTE(F$1,"standard",""),"|Float",""),ChapterTable!$1:$1,0),0)*ChapterTable!$Q$17,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VLOOKUP($A1071-ChapterTable!$Q$11,ChapterTable!$1:$1048576,MATCH("최종"&amp;SUBSTITUTE(SUBSTITUTE(F$1,"standard",""),"|Float",""),ChapterTable!$1:$1,0),0)*ChapterTable!$Q$14
    ),
  OFFSET(F1071,-$B1071+IF($L1071,1,0),0)*
    (VLOOKUP(SUBSTITUTE(SUBSTITUTE(F$1,"standard",""),"|Float","")&amp;"인게임누적곱배수",ChapterTable!$S:$T,2,0)^D1071
    +VLOOKUP(SUBSTITUTE(SUBSTITUTE(F$1,"standard",""),"|Float","")&amp;"인게임누적합배수",ChapterTable!$S:$T,2,0)*D1071)
  )
  )
  )
)</f>
        <v>1346728.9756822586</v>
      </c>
      <c r="G1071" t="s">
        <v>110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9.8000000000000007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IF(OR($L1072=TRUE,$A1072=0,MOD($A1072,ChapterTable!$S$20)&lt;&gt;0),
MAX(0,INT(($B1072+ChapterTable!$Q$26+VLOOKUP(SUBSTITUTE(C$1,"성장단계","")&amp;"단계오프셋",ChapterTable!$S:$T,2,0))/ChapterTable!$Q$23)),
MAX(0,INT(($B1072+ChapterTable!$S$26+VLOOKUP(SUBSTITUTE(C$1,"성장단계","")&amp;"보스단계오프셋",ChapterTable!$S:$T,2,0))/ChapterTable!$S$23)))</f>
        <v>5</v>
      </c>
      <c r="D1072">
        <f>IF(OR($L1072=TRUE,$A1072=0,MOD($A1072,ChapterTable!$S$20)&lt;&gt;0),
MAX(0,INT(($B1072+ChapterTable!$Q$26+VLOOKUP(SUBSTITUTE(D$1,"성장단계","")&amp;"단계오프셋",ChapterTable!$S:$T,2,0))/ChapterTable!$Q$23)),
MAX(0,INT(($B1072+ChapterTable!$S$26+VLOOKUP(SUBSTITUTE(D$1,"성장단계","")&amp;"보스단계오프셋",ChapterTable!$S:$T,2,0))/ChapterTable!$S$23)))</f>
        <v>4</v>
      </c>
      <c r="E1072" s="1">
        <f ca="1">IF(AND($A1072=0,$B1072=1),
    VLOOKUP(1,ChapterTable!$1:$1048576,MATCH("최종"&amp;SUBSTITUTE(SUBSTITUTE(E$1,"standard",""),"|Float",""),ChapterTable!$1:$1,0),0)*ChapterTable!$Q$17,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VLOOKUP($A1072-ChapterTable!$Q$11,ChapterTable!$1:$1048576,MATCH("최종"&amp;SUBSTITUTE(SUBSTITUTE(E$1,"standard",""),"|Float",""),ChapterTable!$1:$1,0),0)*ChapterTable!$Q$14
    ),
  OFFSET(E1072,-$B1072+IF($L1072,1,0),0)*
    (VLOOKUP(SUBSTITUTE(SUBSTITUTE(E$1,"standard",""),"|Float","")&amp;"인게임누적곱배수",ChapterTable!$S:$T,2,0)^C1072
    +VLOOKUP(SUBSTITUTE(SUBSTITUTE(E$1,"standard",""),"|Float","")&amp;"인게임누적합배수",ChapterTable!$S:$T,2,0)*C1072)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VLOOKUP(1,ChapterTable!$1:$1048576,MATCH("최종"&amp;SUBSTITUTE(SUBSTITUTE(F$1,"standard",""),"|Float",""),ChapterTable!$1:$1,0),0)*ChapterTable!$Q$17,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VLOOKUP($A1072-ChapterTable!$Q$11,ChapterTable!$1:$1048576,MATCH("최종"&amp;SUBSTITUTE(SUBSTITUTE(F$1,"standard",""),"|Float",""),ChapterTable!$1:$1,0),0)*ChapterTable!$Q$14
    ),
  OFFSET(F1072,-$B1072+IF($L1072,1,0),0)*
    (VLOOKUP(SUBSTITUTE(SUBSTITUTE(F$1,"standard",""),"|Float","")&amp;"인게임누적곱배수",ChapterTable!$S:$T,2,0)^D1072
    +VLOOKUP(SUBSTITUTE(SUBSTITUTE(F$1,"standard",""),"|Float","")&amp;"인게임누적합배수",ChapterTable!$S:$T,2,0)*D1072)
  )
  )
  )
)</f>
        <v>1346728.9756822586</v>
      </c>
      <c r="G1072" t="s">
        <v>110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9.8000000000000007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IF(OR($L1073=TRUE,$A1073=0,MOD($A1073,ChapterTable!$S$20)&lt;&gt;0),
MAX(0,INT(($B1073+ChapterTable!$Q$26+VLOOKUP(SUBSTITUTE(C$1,"성장단계","")&amp;"단계오프셋",ChapterTable!$S:$T,2,0))/ChapterTable!$Q$23)),
MAX(0,INT(($B1073+ChapterTable!$S$26+VLOOKUP(SUBSTITUTE(C$1,"성장단계","")&amp;"보스단계오프셋",ChapterTable!$S:$T,2,0))/ChapterTable!$S$23)))</f>
        <v>5</v>
      </c>
      <c r="D1073">
        <f>IF(OR($L1073=TRUE,$A1073=0,MOD($A1073,ChapterTable!$S$20)&lt;&gt;0),
MAX(0,INT(($B1073+ChapterTable!$Q$26+VLOOKUP(SUBSTITUTE(D$1,"성장단계","")&amp;"단계오프셋",ChapterTable!$S:$T,2,0))/ChapterTable!$Q$23)),
MAX(0,INT(($B1073+ChapterTable!$S$26+VLOOKUP(SUBSTITUTE(D$1,"성장단계","")&amp;"보스단계오프셋",ChapterTable!$S:$T,2,0))/ChapterTable!$S$23)))</f>
        <v>4</v>
      </c>
      <c r="E1073" s="1">
        <f ca="1">IF(AND($A1073=0,$B1073=1),
    VLOOKUP(1,ChapterTable!$1:$1048576,MATCH("최종"&amp;SUBSTITUTE(SUBSTITUTE(E$1,"standard",""),"|Float",""),ChapterTable!$1:$1,0),0)*ChapterTable!$Q$17,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VLOOKUP($A1073-ChapterTable!$Q$11,ChapterTable!$1:$1048576,MATCH("최종"&amp;SUBSTITUTE(SUBSTITUTE(E$1,"standard",""),"|Float",""),ChapterTable!$1:$1,0),0)*ChapterTable!$Q$14
    ),
  OFFSET(E1073,-$B1073+IF($L1073,1,0),0)*
    (VLOOKUP(SUBSTITUTE(SUBSTITUTE(E$1,"standard",""),"|Float","")&amp;"인게임누적곱배수",ChapterTable!$S:$T,2,0)^C1073
    +VLOOKUP(SUBSTITUTE(SUBSTITUTE(E$1,"standard",""),"|Float","")&amp;"인게임누적합배수",ChapterTable!$S:$T,2,0)*C1073)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VLOOKUP(1,ChapterTable!$1:$1048576,MATCH("최종"&amp;SUBSTITUTE(SUBSTITUTE(F$1,"standard",""),"|Float",""),ChapterTable!$1:$1,0),0)*ChapterTable!$Q$17,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VLOOKUP($A1073-ChapterTable!$Q$11,ChapterTable!$1:$1048576,MATCH("최종"&amp;SUBSTITUTE(SUBSTITUTE(F$1,"standard",""),"|Float",""),ChapterTable!$1:$1,0),0)*ChapterTable!$Q$14
    ),
  OFFSET(F1073,-$B1073+IF($L1073,1,0),0)*
    (VLOOKUP(SUBSTITUTE(SUBSTITUTE(F$1,"standard",""),"|Float","")&amp;"인게임누적곱배수",ChapterTable!$S:$T,2,0)^D1073
    +VLOOKUP(SUBSTITUTE(SUBSTITUTE(F$1,"standard",""),"|Float","")&amp;"인게임누적합배수",ChapterTable!$S:$T,2,0)*D1073)
  )
  )
  )
)</f>
        <v>1346728.9756822586</v>
      </c>
      <c r="G1073" t="s">
        <v>110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9.8000000000000007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IF(OR($L1074=TRUE,$A1074=0,MOD($A1074,ChapterTable!$S$20)&lt;&gt;0),
MAX(0,INT(($B1074+ChapterTable!$Q$26+VLOOKUP(SUBSTITUTE(C$1,"성장단계","")&amp;"단계오프셋",ChapterTable!$S:$T,2,0))/ChapterTable!$Q$23)),
MAX(0,INT(($B1074+ChapterTable!$S$26+VLOOKUP(SUBSTITUTE(C$1,"성장단계","")&amp;"보스단계오프셋",ChapterTable!$S:$T,2,0))/ChapterTable!$S$23)))</f>
        <v>5</v>
      </c>
      <c r="D1074">
        <f>IF(OR($L1074=TRUE,$A1074=0,MOD($A1074,ChapterTable!$S$20)&lt;&gt;0),
MAX(0,INT(($B1074+ChapterTable!$Q$26+VLOOKUP(SUBSTITUTE(D$1,"성장단계","")&amp;"단계오프셋",ChapterTable!$S:$T,2,0))/ChapterTable!$Q$23)),
MAX(0,INT(($B1074+ChapterTable!$S$26+VLOOKUP(SUBSTITUTE(D$1,"성장단계","")&amp;"보스단계오프셋",ChapterTable!$S:$T,2,0))/ChapterTable!$S$23)))</f>
        <v>4</v>
      </c>
      <c r="E1074" s="1">
        <f ca="1">IF(AND($A1074=0,$B1074=1),
    VLOOKUP(1,ChapterTable!$1:$1048576,MATCH("최종"&amp;SUBSTITUTE(SUBSTITUTE(E$1,"standard",""),"|Float",""),ChapterTable!$1:$1,0),0)*ChapterTable!$Q$17,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VLOOKUP($A1074-ChapterTable!$Q$11,ChapterTable!$1:$1048576,MATCH("최종"&amp;SUBSTITUTE(SUBSTITUTE(E$1,"standard",""),"|Float",""),ChapterTable!$1:$1,0),0)*ChapterTable!$Q$14
    ),
  OFFSET(E1074,-$B1074+IF($L1074,1,0),0)*
    (VLOOKUP(SUBSTITUTE(SUBSTITUTE(E$1,"standard",""),"|Float","")&amp;"인게임누적곱배수",ChapterTable!$S:$T,2,0)^C1074
    +VLOOKUP(SUBSTITUTE(SUBSTITUTE(E$1,"standard",""),"|Float","")&amp;"인게임누적합배수",ChapterTable!$S:$T,2,0)*C1074)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VLOOKUP(1,ChapterTable!$1:$1048576,MATCH("최종"&amp;SUBSTITUTE(SUBSTITUTE(F$1,"standard",""),"|Float",""),ChapterTable!$1:$1,0),0)*ChapterTable!$Q$17,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VLOOKUP($A1074-ChapterTable!$Q$11,ChapterTable!$1:$1048576,MATCH("최종"&amp;SUBSTITUTE(SUBSTITUTE(F$1,"standard",""),"|Float",""),ChapterTable!$1:$1,0),0)*ChapterTable!$Q$14
    ),
  OFFSET(F1074,-$B1074+IF($L1074,1,0),0)*
    (VLOOKUP(SUBSTITUTE(SUBSTITUTE(F$1,"standard",""),"|Float","")&amp;"인게임누적곱배수",ChapterTable!$S:$T,2,0)^D1074
    +VLOOKUP(SUBSTITUTE(SUBSTITUTE(F$1,"standard",""),"|Float","")&amp;"인게임누적합배수",ChapterTable!$S:$T,2,0)*D1074)
  )
  )
  )
)</f>
        <v>1346728.9756822586</v>
      </c>
      <c r="G1074" t="s">
        <v>110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9.8000000000000007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IF(OR($L1075=TRUE,$A1075=0,MOD($A1075,ChapterTable!$S$20)&lt;&gt;0),
MAX(0,INT(($B1075+ChapterTable!$Q$26+VLOOKUP(SUBSTITUTE(C$1,"성장단계","")&amp;"단계오프셋",ChapterTable!$S:$T,2,0))/ChapterTable!$Q$23)),
MAX(0,INT(($B1075+ChapterTable!$S$26+VLOOKUP(SUBSTITUTE(C$1,"성장단계","")&amp;"보스단계오프셋",ChapterTable!$S:$T,2,0))/ChapterTable!$S$23)))</f>
        <v>5</v>
      </c>
      <c r="D1075">
        <f>IF(OR($L1075=TRUE,$A1075=0,MOD($A1075,ChapterTable!$S$20)&lt;&gt;0),
MAX(0,INT(($B1075+ChapterTable!$Q$26+VLOOKUP(SUBSTITUTE(D$1,"성장단계","")&amp;"단계오프셋",ChapterTable!$S:$T,2,0))/ChapterTable!$Q$23)),
MAX(0,INT(($B1075+ChapterTable!$S$26+VLOOKUP(SUBSTITUTE(D$1,"성장단계","")&amp;"보스단계오프셋",ChapterTable!$S:$T,2,0))/ChapterTable!$S$23)))</f>
        <v>4</v>
      </c>
      <c r="E1075" s="1">
        <f ca="1">IF(AND($A1075=0,$B1075=1),
    VLOOKUP(1,ChapterTable!$1:$1048576,MATCH("최종"&amp;SUBSTITUTE(SUBSTITUTE(E$1,"standard",""),"|Float",""),ChapterTable!$1:$1,0),0)*ChapterTable!$Q$17,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VLOOKUP($A1075-ChapterTable!$Q$11,ChapterTable!$1:$1048576,MATCH("최종"&amp;SUBSTITUTE(SUBSTITUTE(E$1,"standard",""),"|Float",""),ChapterTable!$1:$1,0),0)*ChapterTable!$Q$14
    ),
  OFFSET(E1075,-$B1075+IF($L1075,1,0),0)*
    (VLOOKUP(SUBSTITUTE(SUBSTITUTE(E$1,"standard",""),"|Float","")&amp;"인게임누적곱배수",ChapterTable!$S:$T,2,0)^C1075
    +VLOOKUP(SUBSTITUTE(SUBSTITUTE(E$1,"standard",""),"|Float","")&amp;"인게임누적합배수",ChapterTable!$S:$T,2,0)*C1075)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VLOOKUP(1,ChapterTable!$1:$1048576,MATCH("최종"&amp;SUBSTITUTE(SUBSTITUTE(F$1,"standard",""),"|Float",""),ChapterTable!$1:$1,0),0)*ChapterTable!$Q$17,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VLOOKUP($A1075-ChapterTable!$Q$11,ChapterTable!$1:$1048576,MATCH("최종"&amp;SUBSTITUTE(SUBSTITUTE(F$1,"standard",""),"|Float",""),ChapterTable!$1:$1,0),0)*ChapterTable!$Q$14
    ),
  OFFSET(F1075,-$B1075+IF($L1075,1,0),0)*
    (VLOOKUP(SUBSTITUTE(SUBSTITUTE(F$1,"standard",""),"|Float","")&amp;"인게임누적곱배수",ChapterTable!$S:$T,2,0)^D1075
    +VLOOKUP(SUBSTITUTE(SUBSTITUTE(F$1,"standard",""),"|Float","")&amp;"인게임누적합배수",ChapterTable!$S:$T,2,0)*D1075)
  )
  )
  )
)</f>
        <v>1346728.9756822586</v>
      </c>
      <c r="G1075" t="s">
        <v>110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9.8000000000000007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IF(OR($L1076=TRUE,$A1076=0,MOD($A1076,ChapterTable!$S$20)&lt;&gt;0),
MAX(0,INT(($B1076+ChapterTable!$Q$26+VLOOKUP(SUBSTITUTE(C$1,"성장단계","")&amp;"단계오프셋",ChapterTable!$S:$T,2,0))/ChapterTable!$Q$23)),
MAX(0,INT(($B1076+ChapterTable!$S$26+VLOOKUP(SUBSTITUTE(C$1,"성장단계","")&amp;"보스단계오프셋",ChapterTable!$S:$T,2,0))/ChapterTable!$S$23)))</f>
        <v>5</v>
      </c>
      <c r="D1076">
        <f>IF(OR($L1076=TRUE,$A1076=0,MOD($A1076,ChapterTable!$S$20)&lt;&gt;0),
MAX(0,INT(($B1076+ChapterTable!$Q$26+VLOOKUP(SUBSTITUTE(D$1,"성장단계","")&amp;"단계오프셋",ChapterTable!$S:$T,2,0))/ChapterTable!$Q$23)),
MAX(0,INT(($B1076+ChapterTable!$S$26+VLOOKUP(SUBSTITUTE(D$1,"성장단계","")&amp;"보스단계오프셋",ChapterTable!$S:$T,2,0))/ChapterTable!$S$23)))</f>
        <v>4</v>
      </c>
      <c r="E1076" s="1">
        <f ca="1">IF(AND($A1076=0,$B1076=1),
    VLOOKUP(1,ChapterTable!$1:$1048576,MATCH("최종"&amp;SUBSTITUTE(SUBSTITUTE(E$1,"standard",""),"|Float",""),ChapterTable!$1:$1,0),0)*ChapterTable!$Q$17,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VLOOKUP($A1076-ChapterTable!$Q$11,ChapterTable!$1:$1048576,MATCH("최종"&amp;SUBSTITUTE(SUBSTITUTE(E$1,"standard",""),"|Float",""),ChapterTable!$1:$1,0),0)*ChapterTable!$Q$14
    ),
  OFFSET(E1076,-$B1076+IF($L1076,1,0),0)*
    (VLOOKUP(SUBSTITUTE(SUBSTITUTE(E$1,"standard",""),"|Float","")&amp;"인게임누적곱배수",ChapterTable!$S:$T,2,0)^C1076
    +VLOOKUP(SUBSTITUTE(SUBSTITUTE(E$1,"standard",""),"|Float","")&amp;"인게임누적합배수",ChapterTable!$S:$T,2,0)*C1076)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VLOOKUP(1,ChapterTable!$1:$1048576,MATCH("최종"&amp;SUBSTITUTE(SUBSTITUTE(F$1,"standard",""),"|Float",""),ChapterTable!$1:$1,0),0)*ChapterTable!$Q$17,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VLOOKUP($A1076-ChapterTable!$Q$11,ChapterTable!$1:$1048576,MATCH("최종"&amp;SUBSTITUTE(SUBSTITUTE(F$1,"standard",""),"|Float",""),ChapterTable!$1:$1,0),0)*ChapterTable!$Q$14
    ),
  OFFSET(F1076,-$B1076+IF($L1076,1,0),0)*
    (VLOOKUP(SUBSTITUTE(SUBSTITUTE(F$1,"standard",""),"|Float","")&amp;"인게임누적곱배수",ChapterTable!$S:$T,2,0)^D1076
    +VLOOKUP(SUBSTITUTE(SUBSTITUTE(F$1,"standard",""),"|Float","")&amp;"인게임누적합배수",ChapterTable!$S:$T,2,0)*D1076)
  )
  )
  )
)</f>
        <v>1346728.9756822586</v>
      </c>
      <c r="G1076" t="s">
        <v>110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9.8000000000000007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IF(OR($L1077=TRUE,$A1077=0,MOD($A1077,ChapterTable!$S$20)&lt;&gt;0),
MAX(0,INT(($B1077+ChapterTable!$Q$26+VLOOKUP(SUBSTITUTE(C$1,"성장단계","")&amp;"단계오프셋",ChapterTable!$S:$T,2,0))/ChapterTable!$Q$23)),
MAX(0,INT(($B1077+ChapterTable!$S$26+VLOOKUP(SUBSTITUTE(C$1,"성장단계","")&amp;"보스단계오프셋",ChapterTable!$S:$T,2,0))/ChapterTable!$S$23)))</f>
        <v>0</v>
      </c>
      <c r="D1077">
        <f>IF(OR($L1077=TRUE,$A1077=0,MOD($A1077,ChapterTable!$S$20)&lt;&gt;0),
MAX(0,INT(($B1077+ChapterTable!$Q$26+VLOOKUP(SUBSTITUTE(D$1,"성장단계","")&amp;"단계오프셋",ChapterTable!$S:$T,2,0))/ChapterTable!$Q$23)),
MAX(0,INT(($B1077+ChapterTable!$S$26+VLOOKUP(SUBSTITUTE(D$1,"성장단계","")&amp;"보스단계오프셋",ChapterTable!$S:$T,2,0))/ChapterTable!$S$23)))</f>
        <v>0</v>
      </c>
      <c r="E1077" s="1">
        <f ca="1">IF(AND($A1077=0,$B1077=1),
    VLOOKUP(1,ChapterTable!$1:$1048576,MATCH("최종"&amp;SUBSTITUTE(SUBSTITUTE(E$1,"standard",""),"|Float",""),ChapterTable!$1:$1,0),0)*ChapterTable!$Q$17,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VLOOKUP($A1077-ChapterTable!$Q$11,ChapterTable!$1:$1048576,MATCH("최종"&amp;SUBSTITUTE(SUBSTITUTE(E$1,"standard",""),"|Float",""),ChapterTable!$1:$1,0),0)*ChapterTable!$Q$14
    ),
  OFFSET(E1077,-$B1077+IF($L1077,1,0),0)*
    (VLOOKUP(SUBSTITUTE(SUBSTITUTE(E$1,"standard",""),"|Float","")&amp;"인게임누적곱배수",ChapterTable!$S:$T,2,0)^C1077
    +VLOOKUP(SUBSTITUTE(SUBSTITUTE(E$1,"standard",""),"|Float","")&amp;"인게임누적합배수",ChapterTable!$S:$T,2,0)*C1077)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VLOOKUP(1,ChapterTable!$1:$1048576,MATCH("최종"&amp;SUBSTITUTE(SUBSTITUTE(F$1,"standard",""),"|Float",""),ChapterTable!$1:$1,0),0)*ChapterTable!$Q$17,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VLOOKUP($A1077-ChapterTable!$Q$11,ChapterTable!$1:$1048576,MATCH("최종"&amp;SUBSTITUTE(SUBSTITUTE(F$1,"standard",""),"|Float",""),ChapterTable!$1:$1,0),0)*ChapterTable!$Q$14
    ),
  OFFSET(F1077,-$B1077+IF($L1077,1,0),0)*
    (VLOOKUP(SUBSTITUTE(SUBSTITUTE(F$1,"standard",""),"|Float","")&amp;"인게임누적곱배수",ChapterTable!$S:$T,2,0)^D1077
    +VLOOKUP(SUBSTITUTE(SUBSTITUTE(F$1,"standard",""),"|Float","")&amp;"인게임누적합배수",ChapterTable!$S:$T,2,0)*D1077)
  )
  )
  )
)</f>
        <v>1122274.1464018822</v>
      </c>
      <c r="G1077" t="s">
        <v>110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9.8000000000000007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IF(OR($L1078=TRUE,$A1078=0,MOD($A1078,ChapterTable!$S$20)&lt;&gt;0),
MAX(0,INT(($B1078+ChapterTable!$Q$26+VLOOKUP(SUBSTITUTE(C$1,"성장단계","")&amp;"단계오프셋",ChapterTable!$S:$T,2,0))/ChapterTable!$Q$23)),
MAX(0,INT(($B1078+ChapterTable!$S$26+VLOOKUP(SUBSTITUTE(C$1,"성장단계","")&amp;"보스단계오프셋",ChapterTable!$S:$T,2,0))/ChapterTable!$S$23)))</f>
        <v>0</v>
      </c>
      <c r="D1078">
        <f>IF(OR($L1078=TRUE,$A1078=0,MOD($A1078,ChapterTable!$S$20)&lt;&gt;0),
MAX(0,INT(($B1078+ChapterTable!$Q$26+VLOOKUP(SUBSTITUTE(D$1,"성장단계","")&amp;"단계오프셋",ChapterTable!$S:$T,2,0))/ChapterTable!$Q$23)),
MAX(0,INT(($B1078+ChapterTable!$S$26+VLOOKUP(SUBSTITUTE(D$1,"성장단계","")&amp;"보스단계오프셋",ChapterTable!$S:$T,2,0))/ChapterTable!$S$23)))</f>
        <v>0</v>
      </c>
      <c r="E1078" s="1">
        <f ca="1">IF(AND($A1078=0,$B1078=1),
    VLOOKUP(1,ChapterTable!$1:$1048576,MATCH("최종"&amp;SUBSTITUTE(SUBSTITUTE(E$1,"standard",""),"|Float",""),ChapterTable!$1:$1,0),0)*ChapterTable!$Q$17,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VLOOKUP($A1078-ChapterTable!$Q$11,ChapterTable!$1:$1048576,MATCH("최종"&amp;SUBSTITUTE(SUBSTITUTE(E$1,"standard",""),"|Float",""),ChapterTable!$1:$1,0),0)*ChapterTable!$Q$14
    ),
  OFFSET(E1078,-$B1078+IF($L1078,1,0),0)*
    (VLOOKUP(SUBSTITUTE(SUBSTITUTE(E$1,"standard",""),"|Float","")&amp;"인게임누적곱배수",ChapterTable!$S:$T,2,0)^C1078
    +VLOOKUP(SUBSTITUTE(SUBSTITUTE(E$1,"standard",""),"|Float","")&amp;"인게임누적합배수",ChapterTable!$S:$T,2,0)*C1078)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VLOOKUP(1,ChapterTable!$1:$1048576,MATCH("최종"&amp;SUBSTITUTE(SUBSTITUTE(F$1,"standard",""),"|Float",""),ChapterTable!$1:$1,0),0)*ChapterTable!$Q$17,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VLOOKUP($A1078-ChapterTable!$Q$11,ChapterTable!$1:$1048576,MATCH("최종"&amp;SUBSTITUTE(SUBSTITUTE(F$1,"standard",""),"|Float",""),ChapterTable!$1:$1,0),0)*ChapterTable!$Q$14
    ),
  OFFSET(F1078,-$B1078+IF($L1078,1,0),0)*
    (VLOOKUP(SUBSTITUTE(SUBSTITUTE(F$1,"standard",""),"|Float","")&amp;"인게임누적곱배수",ChapterTable!$S:$T,2,0)^D1078
    +VLOOKUP(SUBSTITUTE(SUBSTITUTE(F$1,"standard",""),"|Float","")&amp;"인게임누적합배수",ChapterTable!$S:$T,2,0)*D1078)
  )
  )
  )
)</f>
        <v>1122274.1464018822</v>
      </c>
      <c r="G1078" t="s">
        <v>110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9.8000000000000007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IF(OR($L1079=TRUE,$A1079=0,MOD($A1079,ChapterTable!$S$20)&lt;&gt;0),
MAX(0,INT(($B1079+ChapterTable!$Q$26+VLOOKUP(SUBSTITUTE(C$1,"성장단계","")&amp;"단계오프셋",ChapterTable!$S:$T,2,0))/ChapterTable!$Q$23)),
MAX(0,INT(($B1079+ChapterTable!$S$26+VLOOKUP(SUBSTITUTE(C$1,"성장단계","")&amp;"보스단계오프셋",ChapterTable!$S:$T,2,0))/ChapterTable!$S$23)))</f>
        <v>0</v>
      </c>
      <c r="D1079">
        <f>IF(OR($L1079=TRUE,$A1079=0,MOD($A1079,ChapterTable!$S$20)&lt;&gt;0),
MAX(0,INT(($B1079+ChapterTable!$Q$26+VLOOKUP(SUBSTITUTE(D$1,"성장단계","")&amp;"단계오프셋",ChapterTable!$S:$T,2,0))/ChapterTable!$Q$23)),
MAX(0,INT(($B1079+ChapterTable!$S$26+VLOOKUP(SUBSTITUTE(D$1,"성장단계","")&amp;"보스단계오프셋",ChapterTable!$S:$T,2,0))/ChapterTable!$S$23)))</f>
        <v>0</v>
      </c>
      <c r="E1079" s="1">
        <f ca="1">IF(AND($A1079=0,$B1079=1),
    VLOOKUP(1,ChapterTable!$1:$1048576,MATCH("최종"&amp;SUBSTITUTE(SUBSTITUTE(E$1,"standard",""),"|Float",""),ChapterTable!$1:$1,0),0)*ChapterTable!$Q$17,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VLOOKUP($A1079-ChapterTable!$Q$11,ChapterTable!$1:$1048576,MATCH("최종"&amp;SUBSTITUTE(SUBSTITUTE(E$1,"standard",""),"|Float",""),ChapterTable!$1:$1,0),0)*ChapterTable!$Q$14
    ),
  OFFSET(E1079,-$B1079+IF($L1079,1,0),0)*
    (VLOOKUP(SUBSTITUTE(SUBSTITUTE(E$1,"standard",""),"|Float","")&amp;"인게임누적곱배수",ChapterTable!$S:$T,2,0)^C1079
    +VLOOKUP(SUBSTITUTE(SUBSTITUTE(E$1,"standard",""),"|Float","")&amp;"인게임누적합배수",ChapterTable!$S:$T,2,0)*C1079)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VLOOKUP(1,ChapterTable!$1:$1048576,MATCH("최종"&amp;SUBSTITUTE(SUBSTITUTE(F$1,"standard",""),"|Float",""),ChapterTable!$1:$1,0),0)*ChapterTable!$Q$17,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VLOOKUP($A1079-ChapterTable!$Q$11,ChapterTable!$1:$1048576,MATCH("최종"&amp;SUBSTITUTE(SUBSTITUTE(F$1,"standard",""),"|Float",""),ChapterTable!$1:$1,0),0)*ChapterTable!$Q$14
    ),
  OFFSET(F1079,-$B1079+IF($L1079,1,0),0)*
    (VLOOKUP(SUBSTITUTE(SUBSTITUTE(F$1,"standard",""),"|Float","")&amp;"인게임누적곱배수",ChapterTable!$S:$T,2,0)^D1079
    +VLOOKUP(SUBSTITUTE(SUBSTITUTE(F$1,"standard",""),"|Float","")&amp;"인게임누적합배수",ChapterTable!$S:$T,2,0)*D1079)
  )
  )
  )
)</f>
        <v>1122274.1464018822</v>
      </c>
      <c r="G1079" t="s">
        <v>110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9.8000000000000007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IF(OR($L1080=TRUE,$A1080=0,MOD($A1080,ChapterTable!$S$20)&lt;&gt;0),
MAX(0,INT(($B1080+ChapterTable!$Q$26+VLOOKUP(SUBSTITUTE(C$1,"성장단계","")&amp;"단계오프셋",ChapterTable!$S:$T,2,0))/ChapterTable!$Q$23)),
MAX(0,INT(($B1080+ChapterTable!$S$26+VLOOKUP(SUBSTITUTE(C$1,"성장단계","")&amp;"보스단계오프셋",ChapterTable!$S:$T,2,0))/ChapterTable!$S$23)))</f>
        <v>0</v>
      </c>
      <c r="D1080">
        <f>IF(OR($L1080=TRUE,$A1080=0,MOD($A1080,ChapterTable!$S$20)&lt;&gt;0),
MAX(0,INT(($B1080+ChapterTable!$Q$26+VLOOKUP(SUBSTITUTE(D$1,"성장단계","")&amp;"단계오프셋",ChapterTable!$S:$T,2,0))/ChapterTable!$Q$23)),
MAX(0,INT(($B1080+ChapterTable!$S$26+VLOOKUP(SUBSTITUTE(D$1,"성장단계","")&amp;"보스단계오프셋",ChapterTable!$S:$T,2,0))/ChapterTable!$S$23)))</f>
        <v>0</v>
      </c>
      <c r="E1080" s="1">
        <f ca="1">IF(AND($A1080=0,$B1080=1),
    VLOOKUP(1,ChapterTable!$1:$1048576,MATCH("최종"&amp;SUBSTITUTE(SUBSTITUTE(E$1,"standard",""),"|Float",""),ChapterTable!$1:$1,0),0)*ChapterTable!$Q$17,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VLOOKUP($A1080-ChapterTable!$Q$11,ChapterTable!$1:$1048576,MATCH("최종"&amp;SUBSTITUTE(SUBSTITUTE(E$1,"standard",""),"|Float",""),ChapterTable!$1:$1,0),0)*ChapterTable!$Q$14
    ),
  OFFSET(E1080,-$B1080+IF($L1080,1,0),0)*
    (VLOOKUP(SUBSTITUTE(SUBSTITUTE(E$1,"standard",""),"|Float","")&amp;"인게임누적곱배수",ChapterTable!$S:$T,2,0)^C1080
    +VLOOKUP(SUBSTITUTE(SUBSTITUTE(E$1,"standard",""),"|Float","")&amp;"인게임누적합배수",ChapterTable!$S:$T,2,0)*C1080)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VLOOKUP(1,ChapterTable!$1:$1048576,MATCH("최종"&amp;SUBSTITUTE(SUBSTITUTE(F$1,"standard",""),"|Float",""),ChapterTable!$1:$1,0),0)*ChapterTable!$Q$17,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VLOOKUP($A1080-ChapterTable!$Q$11,ChapterTable!$1:$1048576,MATCH("최종"&amp;SUBSTITUTE(SUBSTITUTE(F$1,"standard",""),"|Float",""),ChapterTable!$1:$1,0),0)*ChapterTable!$Q$14
    ),
  OFFSET(F1080,-$B1080+IF($L1080,1,0),0)*
    (VLOOKUP(SUBSTITUTE(SUBSTITUTE(F$1,"standard",""),"|Float","")&amp;"인게임누적곱배수",ChapterTable!$S:$T,2,0)^D1080
    +VLOOKUP(SUBSTITUTE(SUBSTITUTE(F$1,"standard",""),"|Float","")&amp;"인게임누적합배수",ChapterTable!$S:$T,2,0)*D1080)
  )
  )
  )
)</f>
        <v>1122274.1464018822</v>
      </c>
      <c r="G1080" t="s">
        <v>110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9.8000000000000007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IF(OR($L1081=TRUE,$A1081=0,MOD($A1081,ChapterTable!$S$20)&lt;&gt;0),
MAX(0,INT(($B1081+ChapterTable!$Q$26+VLOOKUP(SUBSTITUTE(C$1,"성장단계","")&amp;"단계오프셋",ChapterTable!$S:$T,2,0))/ChapterTable!$Q$23)),
MAX(0,INT(($B1081+ChapterTable!$S$26+VLOOKUP(SUBSTITUTE(C$1,"성장단계","")&amp;"보스단계오프셋",ChapterTable!$S:$T,2,0))/ChapterTable!$S$23)))</f>
        <v>0</v>
      </c>
      <c r="D1081">
        <f>IF(OR($L1081=TRUE,$A1081=0,MOD($A1081,ChapterTable!$S$20)&lt;&gt;0),
MAX(0,INT(($B1081+ChapterTable!$Q$26+VLOOKUP(SUBSTITUTE(D$1,"성장단계","")&amp;"단계오프셋",ChapterTable!$S:$T,2,0))/ChapterTable!$Q$23)),
MAX(0,INT(($B1081+ChapterTable!$S$26+VLOOKUP(SUBSTITUTE(D$1,"성장단계","")&amp;"보스단계오프셋",ChapterTable!$S:$T,2,0))/ChapterTable!$S$23)))</f>
        <v>0</v>
      </c>
      <c r="E1081" s="1">
        <f ca="1">IF(AND($A1081=0,$B1081=1),
    VLOOKUP(1,ChapterTable!$1:$1048576,MATCH("최종"&amp;SUBSTITUTE(SUBSTITUTE(E$1,"standard",""),"|Float",""),ChapterTable!$1:$1,0),0)*ChapterTable!$Q$17,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VLOOKUP($A1081-ChapterTable!$Q$11,ChapterTable!$1:$1048576,MATCH("최종"&amp;SUBSTITUTE(SUBSTITUTE(E$1,"standard",""),"|Float",""),ChapterTable!$1:$1,0),0)*ChapterTable!$Q$14
    ),
  OFFSET(E1081,-$B1081+IF($L1081,1,0),0)*
    (VLOOKUP(SUBSTITUTE(SUBSTITUTE(E$1,"standard",""),"|Float","")&amp;"인게임누적곱배수",ChapterTable!$S:$T,2,0)^C1081
    +VLOOKUP(SUBSTITUTE(SUBSTITUTE(E$1,"standard",""),"|Float","")&amp;"인게임누적합배수",ChapterTable!$S:$T,2,0)*C1081)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VLOOKUP(1,ChapterTable!$1:$1048576,MATCH("최종"&amp;SUBSTITUTE(SUBSTITUTE(F$1,"standard",""),"|Float",""),ChapterTable!$1:$1,0),0)*ChapterTable!$Q$17,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VLOOKUP($A1081-ChapterTable!$Q$11,ChapterTable!$1:$1048576,MATCH("최종"&amp;SUBSTITUTE(SUBSTITUTE(F$1,"standard",""),"|Float",""),ChapterTable!$1:$1,0),0)*ChapterTable!$Q$14
    ),
  OFFSET(F1081,-$B1081+IF($L1081,1,0),0)*
    (VLOOKUP(SUBSTITUTE(SUBSTITUTE(F$1,"standard",""),"|Float","")&amp;"인게임누적곱배수",ChapterTable!$S:$T,2,0)^D1081
    +VLOOKUP(SUBSTITUTE(SUBSTITUTE(F$1,"standard",""),"|Float","")&amp;"인게임누적합배수",ChapterTable!$S:$T,2,0)*D1081)
  )
  )
  )
)</f>
        <v>1122274.1464018822</v>
      </c>
      <c r="G1081" t="s">
        <v>110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9.8000000000000007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IF(OR($L1082=TRUE,$A1082=0,MOD($A1082,ChapterTable!$S$20)&lt;&gt;0),
MAX(0,INT(($B1082+ChapterTable!$Q$26+VLOOKUP(SUBSTITUTE(C$1,"성장단계","")&amp;"단계오프셋",ChapterTable!$S:$T,2,0))/ChapterTable!$Q$23)),
MAX(0,INT(($B1082+ChapterTable!$S$26+VLOOKUP(SUBSTITUTE(C$1,"성장단계","")&amp;"보스단계오프셋",ChapterTable!$S:$T,2,0))/ChapterTable!$S$23)))</f>
        <v>0</v>
      </c>
      <c r="D1082">
        <f>IF(OR($L1082=TRUE,$A1082=0,MOD($A1082,ChapterTable!$S$20)&lt;&gt;0),
MAX(0,INT(($B1082+ChapterTable!$Q$26+VLOOKUP(SUBSTITUTE(D$1,"성장단계","")&amp;"단계오프셋",ChapterTable!$S:$T,2,0))/ChapterTable!$Q$23)),
MAX(0,INT(($B1082+ChapterTable!$S$26+VLOOKUP(SUBSTITUTE(D$1,"성장단계","")&amp;"보스단계오프셋",ChapterTable!$S:$T,2,0))/ChapterTable!$S$23)))</f>
        <v>0</v>
      </c>
      <c r="E1082" s="1">
        <f ca="1">IF(AND($A1082=0,$B1082=1),
    VLOOKUP(1,ChapterTable!$1:$1048576,MATCH("최종"&amp;SUBSTITUTE(SUBSTITUTE(E$1,"standard",""),"|Float",""),ChapterTable!$1:$1,0),0)*ChapterTable!$Q$17,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VLOOKUP($A1082-ChapterTable!$Q$11,ChapterTable!$1:$1048576,MATCH("최종"&amp;SUBSTITUTE(SUBSTITUTE(E$1,"standard",""),"|Float",""),ChapterTable!$1:$1,0),0)*ChapterTable!$Q$14
    ),
  OFFSET(E1082,-$B1082+IF($L1082,1,0),0)*
    (VLOOKUP(SUBSTITUTE(SUBSTITUTE(E$1,"standard",""),"|Float","")&amp;"인게임누적곱배수",ChapterTable!$S:$T,2,0)^C1082
    +VLOOKUP(SUBSTITUTE(SUBSTITUTE(E$1,"standard",""),"|Float","")&amp;"인게임누적합배수",ChapterTable!$S:$T,2,0)*C1082)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VLOOKUP(1,ChapterTable!$1:$1048576,MATCH("최종"&amp;SUBSTITUTE(SUBSTITUTE(F$1,"standard",""),"|Float",""),ChapterTable!$1:$1,0),0)*ChapterTable!$Q$17,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VLOOKUP($A1082-ChapterTable!$Q$11,ChapterTable!$1:$1048576,MATCH("최종"&amp;SUBSTITUTE(SUBSTITUTE(F$1,"standard",""),"|Float",""),ChapterTable!$1:$1,0),0)*ChapterTable!$Q$14
    ),
  OFFSET(F1082,-$B1082+IF($L1082,1,0),0)*
    (VLOOKUP(SUBSTITUTE(SUBSTITUTE(F$1,"standard",""),"|Float","")&amp;"인게임누적곱배수",ChapterTable!$S:$T,2,0)^D1082
    +VLOOKUP(SUBSTITUTE(SUBSTITUTE(F$1,"standard",""),"|Float","")&amp;"인게임누적합배수",ChapterTable!$S:$T,2,0)*D1082)
  )
  )
  )
)</f>
        <v>1122274.1464018822</v>
      </c>
      <c r="G1082" t="s">
        <v>110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9.8000000000000007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IF(OR($L1083=TRUE,$A1083=0,MOD($A1083,ChapterTable!$S$20)&lt;&gt;0),
MAX(0,INT(($B1083+ChapterTable!$Q$26+VLOOKUP(SUBSTITUTE(C$1,"성장단계","")&amp;"단계오프셋",ChapterTable!$S:$T,2,0))/ChapterTable!$Q$23)),
MAX(0,INT(($B1083+ChapterTable!$S$26+VLOOKUP(SUBSTITUTE(C$1,"성장단계","")&amp;"보스단계오프셋",ChapterTable!$S:$T,2,0))/ChapterTable!$S$23)))</f>
        <v>1</v>
      </c>
      <c r="D1083">
        <f>IF(OR($L1083=TRUE,$A1083=0,MOD($A1083,ChapterTable!$S$20)&lt;&gt;0),
MAX(0,INT(($B1083+ChapterTable!$Q$26+VLOOKUP(SUBSTITUTE(D$1,"성장단계","")&amp;"단계오프셋",ChapterTable!$S:$T,2,0))/ChapterTable!$Q$23)),
MAX(0,INT(($B1083+ChapterTable!$S$26+VLOOKUP(SUBSTITUTE(D$1,"성장단계","")&amp;"보스단계오프셋",ChapterTable!$S:$T,2,0))/ChapterTable!$S$23)))</f>
        <v>0</v>
      </c>
      <c r="E1083" s="1">
        <f ca="1">IF(AND($A1083=0,$B1083=1),
    VLOOKUP(1,ChapterTable!$1:$1048576,MATCH("최종"&amp;SUBSTITUTE(SUBSTITUTE(E$1,"standard",""),"|Float",""),ChapterTable!$1:$1,0),0)*ChapterTable!$Q$17,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VLOOKUP($A1083-ChapterTable!$Q$11,ChapterTable!$1:$1048576,MATCH("최종"&amp;SUBSTITUTE(SUBSTITUTE(E$1,"standard",""),"|Float",""),ChapterTable!$1:$1,0),0)*ChapterTable!$Q$14
    ),
  OFFSET(E1083,-$B1083+IF($L1083,1,0),0)*
    (VLOOKUP(SUBSTITUTE(SUBSTITUTE(E$1,"standard",""),"|Float","")&amp;"인게임누적곱배수",ChapterTable!$S:$T,2,0)^C1083
    +VLOOKUP(SUBSTITUTE(SUBSTITUTE(E$1,"standard",""),"|Float","")&amp;"인게임누적합배수",ChapterTable!$S:$T,2,0)*C1083)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VLOOKUP(1,ChapterTable!$1:$1048576,MATCH("최종"&amp;SUBSTITUTE(SUBSTITUTE(F$1,"standard",""),"|Float",""),ChapterTable!$1:$1,0),0)*ChapterTable!$Q$17,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VLOOKUP($A1083-ChapterTable!$Q$11,ChapterTable!$1:$1048576,MATCH("최종"&amp;SUBSTITUTE(SUBSTITUTE(F$1,"standard",""),"|Float",""),ChapterTable!$1:$1,0),0)*ChapterTable!$Q$14
    ),
  OFFSET(F1083,-$B1083+IF($L1083,1,0),0)*
    (VLOOKUP(SUBSTITUTE(SUBSTITUTE(F$1,"standard",""),"|Float","")&amp;"인게임누적곱배수",ChapterTable!$S:$T,2,0)^D1083
    +VLOOKUP(SUBSTITUTE(SUBSTITUTE(F$1,"standard",""),"|Float","")&amp;"인게임누적합배수",ChapterTable!$S:$T,2,0)*D1083)
  )
  )
  )
)</f>
        <v>1122274.1464018822</v>
      </c>
      <c r="G1083" t="s">
        <v>110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9.8000000000000007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IF(OR($L1084=TRUE,$A1084=0,MOD($A1084,ChapterTable!$S$20)&lt;&gt;0),
MAX(0,INT(($B1084+ChapterTable!$Q$26+VLOOKUP(SUBSTITUTE(C$1,"성장단계","")&amp;"단계오프셋",ChapterTable!$S:$T,2,0))/ChapterTable!$Q$23)),
MAX(0,INT(($B1084+ChapterTable!$S$26+VLOOKUP(SUBSTITUTE(C$1,"성장단계","")&amp;"보스단계오프셋",ChapterTable!$S:$T,2,0))/ChapterTable!$S$23)))</f>
        <v>1</v>
      </c>
      <c r="D1084">
        <f>IF(OR($L1084=TRUE,$A1084=0,MOD($A1084,ChapterTable!$S$20)&lt;&gt;0),
MAX(0,INT(($B1084+ChapterTable!$Q$26+VLOOKUP(SUBSTITUTE(D$1,"성장단계","")&amp;"단계오프셋",ChapterTable!$S:$T,2,0))/ChapterTable!$Q$23)),
MAX(0,INT(($B1084+ChapterTable!$S$26+VLOOKUP(SUBSTITUTE(D$1,"성장단계","")&amp;"보스단계오프셋",ChapterTable!$S:$T,2,0))/ChapterTable!$S$23)))</f>
        <v>0</v>
      </c>
      <c r="E1084" s="1">
        <f ca="1">IF(AND($A1084=0,$B1084=1),
    VLOOKUP(1,ChapterTable!$1:$1048576,MATCH("최종"&amp;SUBSTITUTE(SUBSTITUTE(E$1,"standard",""),"|Float",""),ChapterTable!$1:$1,0),0)*ChapterTable!$Q$17,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VLOOKUP($A1084-ChapterTable!$Q$11,ChapterTable!$1:$1048576,MATCH("최종"&amp;SUBSTITUTE(SUBSTITUTE(E$1,"standard",""),"|Float",""),ChapterTable!$1:$1,0),0)*ChapterTable!$Q$14
    ),
  OFFSET(E1084,-$B1084+IF($L1084,1,0),0)*
    (VLOOKUP(SUBSTITUTE(SUBSTITUTE(E$1,"standard",""),"|Float","")&amp;"인게임누적곱배수",ChapterTable!$S:$T,2,0)^C1084
    +VLOOKUP(SUBSTITUTE(SUBSTITUTE(E$1,"standard",""),"|Float","")&amp;"인게임누적합배수",ChapterTable!$S:$T,2,0)*C1084)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VLOOKUP(1,ChapterTable!$1:$1048576,MATCH("최종"&amp;SUBSTITUTE(SUBSTITUTE(F$1,"standard",""),"|Float",""),ChapterTable!$1:$1,0),0)*ChapterTable!$Q$17,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VLOOKUP($A1084-ChapterTable!$Q$11,ChapterTable!$1:$1048576,MATCH("최종"&amp;SUBSTITUTE(SUBSTITUTE(F$1,"standard",""),"|Float",""),ChapterTable!$1:$1,0),0)*ChapterTable!$Q$14
    ),
  OFFSET(F1084,-$B1084+IF($L1084,1,0),0)*
    (VLOOKUP(SUBSTITUTE(SUBSTITUTE(F$1,"standard",""),"|Float","")&amp;"인게임누적곱배수",ChapterTable!$S:$T,2,0)^D1084
    +VLOOKUP(SUBSTITUTE(SUBSTITUTE(F$1,"standard",""),"|Float","")&amp;"인게임누적합배수",ChapterTable!$S:$T,2,0)*D1084)
  )
  )
  )
)</f>
        <v>1122274.1464018822</v>
      </c>
      <c r="G1084" t="s">
        <v>110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9.8000000000000007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IF(OR($L1085=TRUE,$A1085=0,MOD($A1085,ChapterTable!$S$20)&lt;&gt;0),
MAX(0,INT(($B1085+ChapterTable!$Q$26+VLOOKUP(SUBSTITUTE(C$1,"성장단계","")&amp;"단계오프셋",ChapterTable!$S:$T,2,0))/ChapterTable!$Q$23)),
MAX(0,INT(($B1085+ChapterTable!$S$26+VLOOKUP(SUBSTITUTE(C$1,"성장단계","")&amp;"보스단계오프셋",ChapterTable!$S:$T,2,0))/ChapterTable!$S$23)))</f>
        <v>1</v>
      </c>
      <c r="D1085">
        <f>IF(OR($L1085=TRUE,$A1085=0,MOD($A1085,ChapterTable!$S$20)&lt;&gt;0),
MAX(0,INT(($B1085+ChapterTable!$Q$26+VLOOKUP(SUBSTITUTE(D$1,"성장단계","")&amp;"단계오프셋",ChapterTable!$S:$T,2,0))/ChapterTable!$Q$23)),
MAX(0,INT(($B1085+ChapterTable!$S$26+VLOOKUP(SUBSTITUTE(D$1,"성장단계","")&amp;"보스단계오프셋",ChapterTable!$S:$T,2,0))/ChapterTable!$S$23)))</f>
        <v>0</v>
      </c>
      <c r="E1085" s="1">
        <f ca="1">IF(AND($A1085=0,$B1085=1),
    VLOOKUP(1,ChapterTable!$1:$1048576,MATCH("최종"&amp;SUBSTITUTE(SUBSTITUTE(E$1,"standard",""),"|Float",""),ChapterTable!$1:$1,0),0)*ChapterTable!$Q$17,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VLOOKUP($A1085-ChapterTable!$Q$11,ChapterTable!$1:$1048576,MATCH("최종"&amp;SUBSTITUTE(SUBSTITUTE(E$1,"standard",""),"|Float",""),ChapterTable!$1:$1,0),0)*ChapterTable!$Q$14
    ),
  OFFSET(E1085,-$B1085+IF($L1085,1,0),0)*
    (VLOOKUP(SUBSTITUTE(SUBSTITUTE(E$1,"standard",""),"|Float","")&amp;"인게임누적곱배수",ChapterTable!$S:$T,2,0)^C1085
    +VLOOKUP(SUBSTITUTE(SUBSTITUTE(E$1,"standard",""),"|Float","")&amp;"인게임누적합배수",ChapterTable!$S:$T,2,0)*C1085)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VLOOKUP(1,ChapterTable!$1:$1048576,MATCH("최종"&amp;SUBSTITUTE(SUBSTITUTE(F$1,"standard",""),"|Float",""),ChapterTable!$1:$1,0),0)*ChapterTable!$Q$17,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VLOOKUP($A1085-ChapterTable!$Q$11,ChapterTable!$1:$1048576,MATCH("최종"&amp;SUBSTITUTE(SUBSTITUTE(F$1,"standard",""),"|Float",""),ChapterTable!$1:$1,0),0)*ChapterTable!$Q$14
    ),
  OFFSET(F1085,-$B1085+IF($L1085,1,0),0)*
    (VLOOKUP(SUBSTITUTE(SUBSTITUTE(F$1,"standard",""),"|Float","")&amp;"인게임누적곱배수",ChapterTable!$S:$T,2,0)^D1085
    +VLOOKUP(SUBSTITUTE(SUBSTITUTE(F$1,"standard",""),"|Float","")&amp;"인게임누적합배수",ChapterTable!$S:$T,2,0)*D1085)
  )
  )
  )
)</f>
        <v>1122274.1464018822</v>
      </c>
      <c r="G1085" t="s">
        <v>110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9.8000000000000007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IF(OR($L1086=TRUE,$A1086=0,MOD($A1086,ChapterTable!$S$20)&lt;&gt;0),
MAX(0,INT(($B1086+ChapterTable!$Q$26+VLOOKUP(SUBSTITUTE(C$1,"성장단계","")&amp;"단계오프셋",ChapterTable!$S:$T,2,0))/ChapterTable!$Q$23)),
MAX(0,INT(($B1086+ChapterTable!$S$26+VLOOKUP(SUBSTITUTE(C$1,"성장단계","")&amp;"보스단계오프셋",ChapterTable!$S:$T,2,0))/ChapterTable!$S$23)))</f>
        <v>1</v>
      </c>
      <c r="D1086">
        <f>IF(OR($L1086=TRUE,$A1086=0,MOD($A1086,ChapterTable!$S$20)&lt;&gt;0),
MAX(0,INT(($B1086+ChapterTable!$Q$26+VLOOKUP(SUBSTITUTE(D$1,"성장단계","")&amp;"단계오프셋",ChapterTable!$S:$T,2,0))/ChapterTable!$Q$23)),
MAX(0,INT(($B1086+ChapterTable!$S$26+VLOOKUP(SUBSTITUTE(D$1,"성장단계","")&amp;"보스단계오프셋",ChapterTable!$S:$T,2,0))/ChapterTable!$S$23)))</f>
        <v>0</v>
      </c>
      <c r="E1086" s="1">
        <f ca="1">IF(AND($A1086=0,$B1086=1),
    VLOOKUP(1,ChapterTable!$1:$1048576,MATCH("최종"&amp;SUBSTITUTE(SUBSTITUTE(E$1,"standard",""),"|Float",""),ChapterTable!$1:$1,0),0)*ChapterTable!$Q$17,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VLOOKUP($A1086-ChapterTable!$Q$11,ChapterTable!$1:$1048576,MATCH("최종"&amp;SUBSTITUTE(SUBSTITUTE(E$1,"standard",""),"|Float",""),ChapterTable!$1:$1,0),0)*ChapterTable!$Q$14
    ),
  OFFSET(E1086,-$B1086+IF($L1086,1,0),0)*
    (VLOOKUP(SUBSTITUTE(SUBSTITUTE(E$1,"standard",""),"|Float","")&amp;"인게임누적곱배수",ChapterTable!$S:$T,2,0)^C1086
    +VLOOKUP(SUBSTITUTE(SUBSTITUTE(E$1,"standard",""),"|Float","")&amp;"인게임누적합배수",ChapterTable!$S:$T,2,0)*C1086)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VLOOKUP(1,ChapterTable!$1:$1048576,MATCH("최종"&amp;SUBSTITUTE(SUBSTITUTE(F$1,"standard",""),"|Float",""),ChapterTable!$1:$1,0),0)*ChapterTable!$Q$17,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VLOOKUP($A1086-ChapterTable!$Q$11,ChapterTable!$1:$1048576,MATCH("최종"&amp;SUBSTITUTE(SUBSTITUTE(F$1,"standard",""),"|Float",""),ChapterTable!$1:$1,0),0)*ChapterTable!$Q$14
    ),
  OFFSET(F1086,-$B1086+IF($L1086,1,0),0)*
    (VLOOKUP(SUBSTITUTE(SUBSTITUTE(F$1,"standard",""),"|Float","")&amp;"인게임누적곱배수",ChapterTable!$S:$T,2,0)^D1086
    +VLOOKUP(SUBSTITUTE(SUBSTITUTE(F$1,"standard",""),"|Float","")&amp;"인게임누적합배수",ChapterTable!$S:$T,2,0)*D1086)
  )
  )
  )
)</f>
        <v>1122274.1464018822</v>
      </c>
      <c r="G1086" t="s">
        <v>110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9.8000000000000007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IF(OR($L1087=TRUE,$A1087=0,MOD($A1087,ChapterTable!$S$20)&lt;&gt;0),
MAX(0,INT(($B1087+ChapterTable!$Q$26+VLOOKUP(SUBSTITUTE(C$1,"성장단계","")&amp;"단계오프셋",ChapterTable!$S:$T,2,0))/ChapterTable!$Q$23)),
MAX(0,INT(($B1087+ChapterTable!$S$26+VLOOKUP(SUBSTITUTE(C$1,"성장단계","")&amp;"보스단계오프셋",ChapterTable!$S:$T,2,0))/ChapterTable!$S$23)))</f>
        <v>1</v>
      </c>
      <c r="D1087">
        <f>IF(OR($L1087=TRUE,$A1087=0,MOD($A1087,ChapterTable!$S$20)&lt;&gt;0),
MAX(0,INT(($B1087+ChapterTable!$Q$26+VLOOKUP(SUBSTITUTE(D$1,"성장단계","")&amp;"단계오프셋",ChapterTable!$S:$T,2,0))/ChapterTable!$Q$23)),
MAX(0,INT(($B1087+ChapterTable!$S$26+VLOOKUP(SUBSTITUTE(D$1,"성장단계","")&amp;"보스단계오프셋",ChapterTable!$S:$T,2,0))/ChapterTable!$S$23)))</f>
        <v>0</v>
      </c>
      <c r="E1087" s="1">
        <f ca="1">IF(AND($A1087=0,$B1087=1),
    VLOOKUP(1,ChapterTable!$1:$1048576,MATCH("최종"&amp;SUBSTITUTE(SUBSTITUTE(E$1,"standard",""),"|Float",""),ChapterTable!$1:$1,0),0)*ChapterTable!$Q$17,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VLOOKUP($A1087-ChapterTable!$Q$11,ChapterTable!$1:$1048576,MATCH("최종"&amp;SUBSTITUTE(SUBSTITUTE(E$1,"standard",""),"|Float",""),ChapterTable!$1:$1,0),0)*ChapterTable!$Q$14
    ),
  OFFSET(E1087,-$B1087+IF($L1087,1,0),0)*
    (VLOOKUP(SUBSTITUTE(SUBSTITUTE(E$1,"standard",""),"|Float","")&amp;"인게임누적곱배수",ChapterTable!$S:$T,2,0)^C1087
    +VLOOKUP(SUBSTITUTE(SUBSTITUTE(E$1,"standard",""),"|Float","")&amp;"인게임누적합배수",ChapterTable!$S:$T,2,0)*C1087)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VLOOKUP(1,ChapterTable!$1:$1048576,MATCH("최종"&amp;SUBSTITUTE(SUBSTITUTE(F$1,"standard",""),"|Float",""),ChapterTable!$1:$1,0),0)*ChapterTable!$Q$17,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VLOOKUP($A1087-ChapterTable!$Q$11,ChapterTable!$1:$1048576,MATCH("최종"&amp;SUBSTITUTE(SUBSTITUTE(F$1,"standard",""),"|Float",""),ChapterTable!$1:$1,0),0)*ChapterTable!$Q$14
    ),
  OFFSET(F1087,-$B1087+IF($L1087,1,0),0)*
    (VLOOKUP(SUBSTITUTE(SUBSTITUTE(F$1,"standard",""),"|Float","")&amp;"인게임누적곱배수",ChapterTable!$S:$T,2,0)^D1087
    +VLOOKUP(SUBSTITUTE(SUBSTITUTE(F$1,"standard",""),"|Float","")&amp;"인게임누적합배수",ChapterTable!$S:$T,2,0)*D1087)
  )
  )
  )
)</f>
        <v>1122274.1464018822</v>
      </c>
      <c r="G1087" t="s">
        <v>110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9.8000000000000007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IF(OR($L1088=TRUE,$A1088=0,MOD($A1088,ChapterTable!$S$20)&lt;&gt;0),
MAX(0,INT(($B1088+ChapterTable!$Q$26+VLOOKUP(SUBSTITUTE(C$1,"성장단계","")&amp;"단계오프셋",ChapterTable!$S:$T,2,0))/ChapterTable!$Q$23)),
MAX(0,INT(($B1088+ChapterTable!$S$26+VLOOKUP(SUBSTITUTE(C$1,"성장단계","")&amp;"보스단계오프셋",ChapterTable!$S:$T,2,0))/ChapterTable!$S$23)))</f>
        <v>1</v>
      </c>
      <c r="D1088">
        <f>IF(OR($L1088=TRUE,$A1088=0,MOD($A1088,ChapterTable!$S$20)&lt;&gt;0),
MAX(0,INT(($B1088+ChapterTable!$Q$26+VLOOKUP(SUBSTITUTE(D$1,"성장단계","")&amp;"단계오프셋",ChapterTable!$S:$T,2,0))/ChapterTable!$Q$23)),
MAX(0,INT(($B1088+ChapterTable!$S$26+VLOOKUP(SUBSTITUTE(D$1,"성장단계","")&amp;"보스단계오프셋",ChapterTable!$S:$T,2,0))/ChapterTable!$S$23)))</f>
        <v>1</v>
      </c>
      <c r="E1088" s="1">
        <f ca="1">IF(AND($A1088=0,$B1088=1),
    VLOOKUP(1,ChapterTable!$1:$1048576,MATCH("최종"&amp;SUBSTITUTE(SUBSTITUTE(E$1,"standard",""),"|Float",""),ChapterTable!$1:$1,0),0)*ChapterTable!$Q$17,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VLOOKUP($A1088-ChapterTable!$Q$11,ChapterTable!$1:$1048576,MATCH("최종"&amp;SUBSTITUTE(SUBSTITUTE(E$1,"standard",""),"|Float",""),ChapterTable!$1:$1,0),0)*ChapterTable!$Q$14
    ),
  OFFSET(E1088,-$B1088+IF($L1088,1,0),0)*
    (VLOOKUP(SUBSTITUTE(SUBSTITUTE(E$1,"standard",""),"|Float","")&amp;"인게임누적곱배수",ChapterTable!$S:$T,2,0)^C1088
    +VLOOKUP(SUBSTITUTE(SUBSTITUTE(E$1,"standard",""),"|Float","")&amp;"인게임누적합배수",ChapterTable!$S:$T,2,0)*C1088)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VLOOKUP(1,ChapterTable!$1:$1048576,MATCH("최종"&amp;SUBSTITUTE(SUBSTITUTE(F$1,"standard",""),"|Float",""),ChapterTable!$1:$1,0),0)*ChapterTable!$Q$17,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VLOOKUP($A1088-ChapterTable!$Q$11,ChapterTable!$1:$1048576,MATCH("최종"&amp;SUBSTITUTE(SUBSTITUTE(F$1,"standard",""),"|Float",""),ChapterTable!$1:$1,0),0)*ChapterTable!$Q$14
    ),
  OFFSET(F1088,-$B1088+IF($L1088,1,0),0)*
    (VLOOKUP(SUBSTITUTE(SUBSTITUTE(F$1,"standard",""),"|Float","")&amp;"인게임누적곱배수",ChapterTable!$S:$T,2,0)^D1088
    +VLOOKUP(SUBSTITUTE(SUBSTITUTE(F$1,"standard",""),"|Float","")&amp;"인게임누적합배수",ChapterTable!$S:$T,2,0)*D1088)
  )
  )
  )
)</f>
        <v>1346728.9756822586</v>
      </c>
      <c r="G1088" t="s">
        <v>110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9.8000000000000007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IF(OR($L1089=TRUE,$A1089=0,MOD($A1089,ChapterTable!$S$20)&lt;&gt;0),
MAX(0,INT(($B1089+ChapterTable!$Q$26+VLOOKUP(SUBSTITUTE(C$1,"성장단계","")&amp;"단계오프셋",ChapterTable!$S:$T,2,0))/ChapterTable!$Q$23)),
MAX(0,INT(($B1089+ChapterTable!$S$26+VLOOKUP(SUBSTITUTE(C$1,"성장단계","")&amp;"보스단계오프셋",ChapterTable!$S:$T,2,0))/ChapterTable!$S$23)))</f>
        <v>1</v>
      </c>
      <c r="D1089">
        <f>IF(OR($L1089=TRUE,$A1089=0,MOD($A1089,ChapterTable!$S$20)&lt;&gt;0),
MAX(0,INT(($B1089+ChapterTable!$Q$26+VLOOKUP(SUBSTITUTE(D$1,"성장단계","")&amp;"단계오프셋",ChapterTable!$S:$T,2,0))/ChapterTable!$Q$23)),
MAX(0,INT(($B1089+ChapterTable!$S$26+VLOOKUP(SUBSTITUTE(D$1,"성장단계","")&amp;"보스단계오프셋",ChapterTable!$S:$T,2,0))/ChapterTable!$S$23)))</f>
        <v>1</v>
      </c>
      <c r="E1089" s="1">
        <f ca="1">IF(AND($A1089=0,$B1089=1),
    VLOOKUP(1,ChapterTable!$1:$1048576,MATCH("최종"&amp;SUBSTITUTE(SUBSTITUTE(E$1,"standard",""),"|Float",""),ChapterTable!$1:$1,0),0)*ChapterTable!$Q$17,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VLOOKUP($A1089-ChapterTable!$Q$11,ChapterTable!$1:$1048576,MATCH("최종"&amp;SUBSTITUTE(SUBSTITUTE(E$1,"standard",""),"|Float",""),ChapterTable!$1:$1,0),0)*ChapterTable!$Q$14
    ),
  OFFSET(E1089,-$B1089+IF($L1089,1,0),0)*
    (VLOOKUP(SUBSTITUTE(SUBSTITUTE(E$1,"standard",""),"|Float","")&amp;"인게임누적곱배수",ChapterTable!$S:$T,2,0)^C1089
    +VLOOKUP(SUBSTITUTE(SUBSTITUTE(E$1,"standard",""),"|Float","")&amp;"인게임누적합배수",ChapterTable!$S:$T,2,0)*C1089)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VLOOKUP(1,ChapterTable!$1:$1048576,MATCH("최종"&amp;SUBSTITUTE(SUBSTITUTE(F$1,"standard",""),"|Float",""),ChapterTable!$1:$1,0),0)*ChapterTable!$Q$17,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VLOOKUP($A1089-ChapterTable!$Q$11,ChapterTable!$1:$1048576,MATCH("최종"&amp;SUBSTITUTE(SUBSTITUTE(F$1,"standard",""),"|Float",""),ChapterTable!$1:$1,0),0)*ChapterTable!$Q$14
    ),
  OFFSET(F1089,-$B1089+IF($L1089,1,0),0)*
    (VLOOKUP(SUBSTITUTE(SUBSTITUTE(F$1,"standard",""),"|Float","")&amp;"인게임누적곱배수",ChapterTable!$S:$T,2,0)^D1089
    +VLOOKUP(SUBSTITUTE(SUBSTITUTE(F$1,"standard",""),"|Float","")&amp;"인게임누적합배수",ChapterTable!$S:$T,2,0)*D1089)
  )
  )
  )
)</f>
        <v>1346728.9756822586</v>
      </c>
      <c r="G1089" t="s">
        <v>110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9.8000000000000007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IF(OR($L1090=TRUE,$A1090=0,MOD($A1090,ChapterTable!$S$20)&lt;&gt;0),
MAX(0,INT(($B1090+ChapterTable!$Q$26+VLOOKUP(SUBSTITUTE(C$1,"성장단계","")&amp;"단계오프셋",ChapterTable!$S:$T,2,0))/ChapterTable!$Q$23)),
MAX(0,INT(($B1090+ChapterTable!$S$26+VLOOKUP(SUBSTITUTE(C$1,"성장단계","")&amp;"보스단계오프셋",ChapterTable!$S:$T,2,0))/ChapterTable!$S$23)))</f>
        <v>1</v>
      </c>
      <c r="D1090">
        <f>IF(OR($L1090=TRUE,$A1090=0,MOD($A1090,ChapterTable!$S$20)&lt;&gt;0),
MAX(0,INT(($B1090+ChapterTable!$Q$26+VLOOKUP(SUBSTITUTE(D$1,"성장단계","")&amp;"단계오프셋",ChapterTable!$S:$T,2,0))/ChapterTable!$Q$23)),
MAX(0,INT(($B1090+ChapterTable!$S$26+VLOOKUP(SUBSTITUTE(D$1,"성장단계","")&amp;"보스단계오프셋",ChapterTable!$S:$T,2,0))/ChapterTable!$S$23)))</f>
        <v>1</v>
      </c>
      <c r="E1090" s="1">
        <f ca="1">IF(AND($A1090=0,$B1090=1),
    VLOOKUP(1,ChapterTable!$1:$1048576,MATCH("최종"&amp;SUBSTITUTE(SUBSTITUTE(E$1,"standard",""),"|Float",""),ChapterTable!$1:$1,0),0)*ChapterTable!$Q$17,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VLOOKUP($A1090-ChapterTable!$Q$11,ChapterTable!$1:$1048576,MATCH("최종"&amp;SUBSTITUTE(SUBSTITUTE(E$1,"standard",""),"|Float",""),ChapterTable!$1:$1,0),0)*ChapterTable!$Q$14
    ),
  OFFSET(E1090,-$B1090+IF($L1090,1,0),0)*
    (VLOOKUP(SUBSTITUTE(SUBSTITUTE(E$1,"standard",""),"|Float","")&amp;"인게임누적곱배수",ChapterTable!$S:$T,2,0)^C1090
    +VLOOKUP(SUBSTITUTE(SUBSTITUTE(E$1,"standard",""),"|Float","")&amp;"인게임누적합배수",ChapterTable!$S:$T,2,0)*C1090)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VLOOKUP(1,ChapterTable!$1:$1048576,MATCH("최종"&amp;SUBSTITUTE(SUBSTITUTE(F$1,"standard",""),"|Float",""),ChapterTable!$1:$1,0),0)*ChapterTable!$Q$17,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VLOOKUP($A1090-ChapterTable!$Q$11,ChapterTable!$1:$1048576,MATCH("최종"&amp;SUBSTITUTE(SUBSTITUTE(F$1,"standard",""),"|Float",""),ChapterTable!$1:$1,0),0)*ChapterTable!$Q$14
    ),
  OFFSET(F1090,-$B1090+IF($L1090,1,0),0)*
    (VLOOKUP(SUBSTITUTE(SUBSTITUTE(F$1,"standard",""),"|Float","")&amp;"인게임누적곱배수",ChapterTable!$S:$T,2,0)^D1090
    +VLOOKUP(SUBSTITUTE(SUBSTITUTE(F$1,"standard",""),"|Float","")&amp;"인게임누적합배수",ChapterTable!$S:$T,2,0)*D1090)
  )
  )
  )
)</f>
        <v>1346728.9756822586</v>
      </c>
      <c r="G1090" t="s">
        <v>110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9.8000000000000007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IF(OR($L1091=TRUE,$A1091=0,MOD($A1091,ChapterTable!$S$20)&lt;&gt;0),
MAX(0,INT(($B1091+ChapterTable!$Q$26+VLOOKUP(SUBSTITUTE(C$1,"성장단계","")&amp;"단계오프셋",ChapterTable!$S:$T,2,0))/ChapterTable!$Q$23)),
MAX(0,INT(($B1091+ChapterTable!$S$26+VLOOKUP(SUBSTITUTE(C$1,"성장단계","")&amp;"보스단계오프셋",ChapterTable!$S:$T,2,0))/ChapterTable!$S$23)))</f>
        <v>1</v>
      </c>
      <c r="D1091">
        <f>IF(OR($L1091=TRUE,$A1091=0,MOD($A1091,ChapterTable!$S$20)&lt;&gt;0),
MAX(0,INT(($B1091+ChapterTable!$Q$26+VLOOKUP(SUBSTITUTE(D$1,"성장단계","")&amp;"단계오프셋",ChapterTable!$S:$T,2,0))/ChapterTable!$Q$23)),
MAX(0,INT(($B1091+ChapterTable!$S$26+VLOOKUP(SUBSTITUTE(D$1,"성장단계","")&amp;"보스단계오프셋",ChapterTable!$S:$T,2,0))/ChapterTable!$S$23)))</f>
        <v>1</v>
      </c>
      <c r="E1091" s="1">
        <f ca="1">IF(AND($A1091=0,$B1091=1),
    VLOOKUP(1,ChapterTable!$1:$1048576,MATCH("최종"&amp;SUBSTITUTE(SUBSTITUTE(E$1,"standard",""),"|Float",""),ChapterTable!$1:$1,0),0)*ChapterTable!$Q$17,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VLOOKUP($A1091-ChapterTable!$Q$11,ChapterTable!$1:$1048576,MATCH("최종"&amp;SUBSTITUTE(SUBSTITUTE(E$1,"standard",""),"|Float",""),ChapterTable!$1:$1,0),0)*ChapterTable!$Q$14
    ),
  OFFSET(E1091,-$B1091+IF($L1091,1,0),0)*
    (VLOOKUP(SUBSTITUTE(SUBSTITUTE(E$1,"standard",""),"|Float","")&amp;"인게임누적곱배수",ChapterTable!$S:$T,2,0)^C1091
    +VLOOKUP(SUBSTITUTE(SUBSTITUTE(E$1,"standard",""),"|Float","")&amp;"인게임누적합배수",ChapterTable!$S:$T,2,0)*C1091)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VLOOKUP(1,ChapterTable!$1:$1048576,MATCH("최종"&amp;SUBSTITUTE(SUBSTITUTE(F$1,"standard",""),"|Float",""),ChapterTable!$1:$1,0),0)*ChapterTable!$Q$17,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VLOOKUP($A1091-ChapterTable!$Q$11,ChapterTable!$1:$1048576,MATCH("최종"&amp;SUBSTITUTE(SUBSTITUTE(F$1,"standard",""),"|Float",""),ChapterTable!$1:$1,0),0)*ChapterTable!$Q$14
    ),
  OFFSET(F1091,-$B1091+IF($L1091,1,0),0)*
    (VLOOKUP(SUBSTITUTE(SUBSTITUTE(F$1,"standard",""),"|Float","")&amp;"인게임누적곱배수",ChapterTable!$S:$T,2,0)^D1091
    +VLOOKUP(SUBSTITUTE(SUBSTITUTE(F$1,"standard",""),"|Float","")&amp;"인게임누적합배수",ChapterTable!$S:$T,2,0)*D1091)
  )
  )
  )
)</f>
        <v>1346728.9756822586</v>
      </c>
      <c r="G1091" t="s">
        <v>110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9.8000000000000007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IF(OR($L1092=TRUE,$A1092=0,MOD($A1092,ChapterTable!$S$20)&lt;&gt;0),
MAX(0,INT(($B1092+ChapterTable!$Q$26+VLOOKUP(SUBSTITUTE(C$1,"성장단계","")&amp;"단계오프셋",ChapterTable!$S:$T,2,0))/ChapterTable!$Q$23)),
MAX(0,INT(($B1092+ChapterTable!$S$26+VLOOKUP(SUBSTITUTE(C$1,"성장단계","")&amp;"보스단계오프셋",ChapterTable!$S:$T,2,0))/ChapterTable!$S$23)))</f>
        <v>1</v>
      </c>
      <c r="D1092">
        <f>IF(OR($L1092=TRUE,$A1092=0,MOD($A1092,ChapterTable!$S$20)&lt;&gt;0),
MAX(0,INT(($B1092+ChapterTable!$Q$26+VLOOKUP(SUBSTITUTE(D$1,"성장단계","")&amp;"단계오프셋",ChapterTable!$S:$T,2,0))/ChapterTable!$Q$23)),
MAX(0,INT(($B1092+ChapterTable!$S$26+VLOOKUP(SUBSTITUTE(D$1,"성장단계","")&amp;"보스단계오프셋",ChapterTable!$S:$T,2,0))/ChapterTable!$S$23)))</f>
        <v>1</v>
      </c>
      <c r="E1092" s="1">
        <f ca="1">IF(AND($A1092=0,$B1092=1),
    VLOOKUP(1,ChapterTable!$1:$1048576,MATCH("최종"&amp;SUBSTITUTE(SUBSTITUTE(E$1,"standard",""),"|Float",""),ChapterTable!$1:$1,0),0)*ChapterTable!$Q$17,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VLOOKUP($A1092-ChapterTable!$Q$11,ChapterTable!$1:$1048576,MATCH("최종"&amp;SUBSTITUTE(SUBSTITUTE(E$1,"standard",""),"|Float",""),ChapterTable!$1:$1,0),0)*ChapterTable!$Q$14
    ),
  OFFSET(E1092,-$B1092+IF($L1092,1,0),0)*
    (VLOOKUP(SUBSTITUTE(SUBSTITUTE(E$1,"standard",""),"|Float","")&amp;"인게임누적곱배수",ChapterTable!$S:$T,2,0)^C1092
    +VLOOKUP(SUBSTITUTE(SUBSTITUTE(E$1,"standard",""),"|Float","")&amp;"인게임누적합배수",ChapterTable!$S:$T,2,0)*C1092)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VLOOKUP(1,ChapterTable!$1:$1048576,MATCH("최종"&amp;SUBSTITUTE(SUBSTITUTE(F$1,"standard",""),"|Float",""),ChapterTable!$1:$1,0),0)*ChapterTable!$Q$17,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VLOOKUP($A1092-ChapterTable!$Q$11,ChapterTable!$1:$1048576,MATCH("최종"&amp;SUBSTITUTE(SUBSTITUTE(F$1,"standard",""),"|Float",""),ChapterTable!$1:$1,0),0)*ChapterTable!$Q$14
    ),
  OFFSET(F1092,-$B1092+IF($L1092,1,0),0)*
    (VLOOKUP(SUBSTITUTE(SUBSTITUTE(F$1,"standard",""),"|Float","")&amp;"인게임누적곱배수",ChapterTable!$S:$T,2,0)^D1092
    +VLOOKUP(SUBSTITUTE(SUBSTITUTE(F$1,"standard",""),"|Float","")&amp;"인게임누적합배수",ChapterTable!$S:$T,2,0)*D1092)
  )
  )
  )
)</f>
        <v>1346728.9756822586</v>
      </c>
      <c r="G1092" t="s">
        <v>110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9.8000000000000007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IF(OR($L1093=TRUE,$A1093=0,MOD($A1093,ChapterTable!$S$20)&lt;&gt;0),
MAX(0,INT(($B1093+ChapterTable!$Q$26+VLOOKUP(SUBSTITUTE(C$1,"성장단계","")&amp;"단계오프셋",ChapterTable!$S:$T,2,0))/ChapterTable!$Q$23)),
MAX(0,INT(($B1093+ChapterTable!$S$26+VLOOKUP(SUBSTITUTE(C$1,"성장단계","")&amp;"보스단계오프셋",ChapterTable!$S:$T,2,0))/ChapterTable!$S$23)))</f>
        <v>2</v>
      </c>
      <c r="D1093">
        <f>IF(OR($L1093=TRUE,$A1093=0,MOD($A1093,ChapterTable!$S$20)&lt;&gt;0),
MAX(0,INT(($B1093+ChapterTable!$Q$26+VLOOKUP(SUBSTITUTE(D$1,"성장단계","")&amp;"단계오프셋",ChapterTable!$S:$T,2,0))/ChapterTable!$Q$23)),
MAX(0,INT(($B1093+ChapterTable!$S$26+VLOOKUP(SUBSTITUTE(D$1,"성장단계","")&amp;"보스단계오프셋",ChapterTable!$S:$T,2,0))/ChapterTable!$S$23)))</f>
        <v>1</v>
      </c>
      <c r="E1093" s="1">
        <f ca="1">IF(AND($A1093=0,$B1093=1),
    VLOOKUP(1,ChapterTable!$1:$1048576,MATCH("최종"&amp;SUBSTITUTE(SUBSTITUTE(E$1,"standard",""),"|Float",""),ChapterTable!$1:$1,0),0)*ChapterTable!$Q$17,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VLOOKUP($A1093-ChapterTable!$Q$11,ChapterTable!$1:$1048576,MATCH("최종"&amp;SUBSTITUTE(SUBSTITUTE(E$1,"standard",""),"|Float",""),ChapterTable!$1:$1,0),0)*ChapterTable!$Q$14
    ),
  OFFSET(E1093,-$B1093+IF($L1093,1,0),0)*
    (VLOOKUP(SUBSTITUTE(SUBSTITUTE(E$1,"standard",""),"|Float","")&amp;"인게임누적곱배수",ChapterTable!$S:$T,2,0)^C1093
    +VLOOKUP(SUBSTITUTE(SUBSTITUTE(E$1,"standard",""),"|Float","")&amp;"인게임누적합배수",ChapterTable!$S:$T,2,0)*C1093)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VLOOKUP(1,ChapterTable!$1:$1048576,MATCH("최종"&amp;SUBSTITUTE(SUBSTITUTE(F$1,"standard",""),"|Float",""),ChapterTable!$1:$1,0),0)*ChapterTable!$Q$17,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VLOOKUP($A1093-ChapterTable!$Q$11,ChapterTable!$1:$1048576,MATCH("최종"&amp;SUBSTITUTE(SUBSTITUTE(F$1,"standard",""),"|Float",""),ChapterTable!$1:$1,0),0)*ChapterTable!$Q$14
    ),
  OFFSET(F1093,-$B1093+IF($L1093,1,0),0)*
    (VLOOKUP(SUBSTITUTE(SUBSTITUTE(F$1,"standard",""),"|Float","")&amp;"인게임누적곱배수",ChapterTable!$S:$T,2,0)^D1093
    +VLOOKUP(SUBSTITUTE(SUBSTITUTE(F$1,"standard",""),"|Float","")&amp;"인게임누적합배수",ChapterTable!$S:$T,2,0)*D1093)
  )
  )
  )
)</f>
        <v>1346728.9756822586</v>
      </c>
      <c r="G1093" t="s">
        <v>110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9.8000000000000007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IF(OR($L1094=TRUE,$A1094=0,MOD($A1094,ChapterTable!$S$20)&lt;&gt;0),
MAX(0,INT(($B1094+ChapterTable!$Q$26+VLOOKUP(SUBSTITUTE(C$1,"성장단계","")&amp;"단계오프셋",ChapterTable!$S:$T,2,0))/ChapterTable!$Q$23)),
MAX(0,INT(($B1094+ChapterTable!$S$26+VLOOKUP(SUBSTITUTE(C$1,"성장단계","")&amp;"보스단계오프셋",ChapterTable!$S:$T,2,0))/ChapterTable!$S$23)))</f>
        <v>2</v>
      </c>
      <c r="D1094">
        <f>IF(OR($L1094=TRUE,$A1094=0,MOD($A1094,ChapterTable!$S$20)&lt;&gt;0),
MAX(0,INT(($B1094+ChapterTable!$Q$26+VLOOKUP(SUBSTITUTE(D$1,"성장단계","")&amp;"단계오프셋",ChapterTable!$S:$T,2,0))/ChapterTable!$Q$23)),
MAX(0,INT(($B1094+ChapterTable!$S$26+VLOOKUP(SUBSTITUTE(D$1,"성장단계","")&amp;"보스단계오프셋",ChapterTable!$S:$T,2,0))/ChapterTable!$S$23)))</f>
        <v>1</v>
      </c>
      <c r="E1094" s="1">
        <f ca="1">IF(AND($A1094=0,$B1094=1),
    VLOOKUP(1,ChapterTable!$1:$1048576,MATCH("최종"&amp;SUBSTITUTE(SUBSTITUTE(E$1,"standard",""),"|Float",""),ChapterTable!$1:$1,0),0)*ChapterTable!$Q$17,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VLOOKUP($A1094-ChapterTable!$Q$11,ChapterTable!$1:$1048576,MATCH("최종"&amp;SUBSTITUTE(SUBSTITUTE(E$1,"standard",""),"|Float",""),ChapterTable!$1:$1,0),0)*ChapterTable!$Q$14
    ),
  OFFSET(E1094,-$B1094+IF($L1094,1,0),0)*
    (VLOOKUP(SUBSTITUTE(SUBSTITUTE(E$1,"standard",""),"|Float","")&amp;"인게임누적곱배수",ChapterTable!$S:$T,2,0)^C1094
    +VLOOKUP(SUBSTITUTE(SUBSTITUTE(E$1,"standard",""),"|Float","")&amp;"인게임누적합배수",ChapterTable!$S:$T,2,0)*C1094)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VLOOKUP(1,ChapterTable!$1:$1048576,MATCH("최종"&amp;SUBSTITUTE(SUBSTITUTE(F$1,"standard",""),"|Float",""),ChapterTable!$1:$1,0),0)*ChapterTable!$Q$17,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VLOOKUP($A1094-ChapterTable!$Q$11,ChapterTable!$1:$1048576,MATCH("최종"&amp;SUBSTITUTE(SUBSTITUTE(F$1,"standard",""),"|Float",""),ChapterTable!$1:$1,0),0)*ChapterTable!$Q$14
    ),
  OFFSET(F1094,-$B1094+IF($L1094,1,0),0)*
    (VLOOKUP(SUBSTITUTE(SUBSTITUTE(F$1,"standard",""),"|Float","")&amp;"인게임누적곱배수",ChapterTable!$S:$T,2,0)^D1094
    +VLOOKUP(SUBSTITUTE(SUBSTITUTE(F$1,"standard",""),"|Float","")&amp;"인게임누적합배수",ChapterTable!$S:$T,2,0)*D1094)
  )
  )
  )
)</f>
        <v>1346728.9756822586</v>
      </c>
      <c r="G1094" t="s">
        <v>110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9.8000000000000007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IF(OR($L1095=TRUE,$A1095=0,MOD($A1095,ChapterTable!$S$20)&lt;&gt;0),
MAX(0,INT(($B1095+ChapterTable!$Q$26+VLOOKUP(SUBSTITUTE(C$1,"성장단계","")&amp;"단계오프셋",ChapterTable!$S:$T,2,0))/ChapterTable!$Q$23)),
MAX(0,INT(($B1095+ChapterTable!$S$26+VLOOKUP(SUBSTITUTE(C$1,"성장단계","")&amp;"보스단계오프셋",ChapterTable!$S:$T,2,0))/ChapterTable!$S$23)))</f>
        <v>2</v>
      </c>
      <c r="D1095">
        <f>IF(OR($L1095=TRUE,$A1095=0,MOD($A1095,ChapterTable!$S$20)&lt;&gt;0),
MAX(0,INT(($B1095+ChapterTable!$Q$26+VLOOKUP(SUBSTITUTE(D$1,"성장단계","")&amp;"단계오프셋",ChapterTable!$S:$T,2,0))/ChapterTable!$Q$23)),
MAX(0,INT(($B1095+ChapterTable!$S$26+VLOOKUP(SUBSTITUTE(D$1,"성장단계","")&amp;"보스단계오프셋",ChapterTable!$S:$T,2,0))/ChapterTable!$S$23)))</f>
        <v>1</v>
      </c>
      <c r="E1095" s="1">
        <f ca="1">IF(AND($A1095=0,$B1095=1),
    VLOOKUP(1,ChapterTable!$1:$1048576,MATCH("최종"&amp;SUBSTITUTE(SUBSTITUTE(E$1,"standard",""),"|Float",""),ChapterTable!$1:$1,0),0)*ChapterTable!$Q$17,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VLOOKUP($A1095-ChapterTable!$Q$11,ChapterTable!$1:$1048576,MATCH("최종"&amp;SUBSTITUTE(SUBSTITUTE(E$1,"standard",""),"|Float",""),ChapterTable!$1:$1,0),0)*ChapterTable!$Q$14
    ),
  OFFSET(E1095,-$B1095+IF($L1095,1,0),0)*
    (VLOOKUP(SUBSTITUTE(SUBSTITUTE(E$1,"standard",""),"|Float","")&amp;"인게임누적곱배수",ChapterTable!$S:$T,2,0)^C1095
    +VLOOKUP(SUBSTITUTE(SUBSTITUTE(E$1,"standard",""),"|Float","")&amp;"인게임누적합배수",ChapterTable!$S:$T,2,0)*C1095)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VLOOKUP(1,ChapterTable!$1:$1048576,MATCH("최종"&amp;SUBSTITUTE(SUBSTITUTE(F$1,"standard",""),"|Float",""),ChapterTable!$1:$1,0),0)*ChapterTable!$Q$17,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VLOOKUP($A1095-ChapterTable!$Q$11,ChapterTable!$1:$1048576,MATCH("최종"&amp;SUBSTITUTE(SUBSTITUTE(F$1,"standard",""),"|Float",""),ChapterTable!$1:$1,0),0)*ChapterTable!$Q$14
    ),
  OFFSET(F1095,-$B1095+IF($L1095,1,0),0)*
    (VLOOKUP(SUBSTITUTE(SUBSTITUTE(F$1,"standard",""),"|Float","")&amp;"인게임누적곱배수",ChapterTable!$S:$T,2,0)^D1095
    +VLOOKUP(SUBSTITUTE(SUBSTITUTE(F$1,"standard",""),"|Float","")&amp;"인게임누적합배수",ChapterTable!$S:$T,2,0)*D1095)
  )
  )
  )
)</f>
        <v>1346728.9756822586</v>
      </c>
      <c r="G1095" t="s">
        <v>110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9.8000000000000007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IF(OR($L1096=TRUE,$A1096=0,MOD($A1096,ChapterTable!$S$20)&lt;&gt;0),
MAX(0,INT(($B1096+ChapterTable!$Q$26+VLOOKUP(SUBSTITUTE(C$1,"성장단계","")&amp;"단계오프셋",ChapterTable!$S:$T,2,0))/ChapterTable!$Q$23)),
MAX(0,INT(($B1096+ChapterTable!$S$26+VLOOKUP(SUBSTITUTE(C$1,"성장단계","")&amp;"보스단계오프셋",ChapterTable!$S:$T,2,0))/ChapterTable!$S$23)))</f>
        <v>2</v>
      </c>
      <c r="D1096">
        <f>IF(OR($L1096=TRUE,$A1096=0,MOD($A1096,ChapterTable!$S$20)&lt;&gt;0),
MAX(0,INT(($B1096+ChapterTable!$Q$26+VLOOKUP(SUBSTITUTE(D$1,"성장단계","")&amp;"단계오프셋",ChapterTable!$S:$T,2,0))/ChapterTable!$Q$23)),
MAX(0,INT(($B1096+ChapterTable!$S$26+VLOOKUP(SUBSTITUTE(D$1,"성장단계","")&amp;"보스단계오프셋",ChapterTable!$S:$T,2,0))/ChapterTable!$S$23)))</f>
        <v>1</v>
      </c>
      <c r="E1096" s="1">
        <f ca="1">IF(AND($A1096=0,$B1096=1),
    VLOOKUP(1,ChapterTable!$1:$1048576,MATCH("최종"&amp;SUBSTITUTE(SUBSTITUTE(E$1,"standard",""),"|Float",""),ChapterTable!$1:$1,0),0)*ChapterTable!$Q$17,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VLOOKUP($A1096-ChapterTable!$Q$11,ChapterTable!$1:$1048576,MATCH("최종"&amp;SUBSTITUTE(SUBSTITUTE(E$1,"standard",""),"|Float",""),ChapterTable!$1:$1,0),0)*ChapterTable!$Q$14
    ),
  OFFSET(E1096,-$B1096+IF($L1096,1,0),0)*
    (VLOOKUP(SUBSTITUTE(SUBSTITUTE(E$1,"standard",""),"|Float","")&amp;"인게임누적곱배수",ChapterTable!$S:$T,2,0)^C1096
    +VLOOKUP(SUBSTITUTE(SUBSTITUTE(E$1,"standard",""),"|Float","")&amp;"인게임누적합배수",ChapterTable!$S:$T,2,0)*C1096)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VLOOKUP(1,ChapterTable!$1:$1048576,MATCH("최종"&amp;SUBSTITUTE(SUBSTITUTE(F$1,"standard",""),"|Float",""),ChapterTable!$1:$1,0),0)*ChapterTable!$Q$17,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VLOOKUP($A1096-ChapterTable!$Q$11,ChapterTable!$1:$1048576,MATCH("최종"&amp;SUBSTITUTE(SUBSTITUTE(F$1,"standard",""),"|Float",""),ChapterTable!$1:$1,0),0)*ChapterTable!$Q$14
    ),
  OFFSET(F1096,-$B1096+IF($L1096,1,0),0)*
    (VLOOKUP(SUBSTITUTE(SUBSTITUTE(F$1,"standard",""),"|Float","")&amp;"인게임누적곱배수",ChapterTable!$S:$T,2,0)^D1096
    +VLOOKUP(SUBSTITUTE(SUBSTITUTE(F$1,"standard",""),"|Float","")&amp;"인게임누적합배수",ChapterTable!$S:$T,2,0)*D1096)
  )
  )
  )
)</f>
        <v>1346728.9756822586</v>
      </c>
      <c r="G1096" t="s">
        <v>110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9.8000000000000007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IF(OR($L1097=TRUE,$A1097=0,MOD($A1097,ChapterTable!$S$20)&lt;&gt;0),
MAX(0,INT(($B1097+ChapterTable!$Q$26+VLOOKUP(SUBSTITUTE(C$1,"성장단계","")&amp;"단계오프셋",ChapterTable!$S:$T,2,0))/ChapterTable!$Q$23)),
MAX(0,INT(($B1097+ChapterTable!$S$26+VLOOKUP(SUBSTITUTE(C$1,"성장단계","")&amp;"보스단계오프셋",ChapterTable!$S:$T,2,0))/ChapterTable!$S$23)))</f>
        <v>2</v>
      </c>
      <c r="D1097">
        <f>IF(OR($L1097=TRUE,$A1097=0,MOD($A1097,ChapterTable!$S$20)&lt;&gt;0),
MAX(0,INT(($B1097+ChapterTable!$Q$26+VLOOKUP(SUBSTITUTE(D$1,"성장단계","")&amp;"단계오프셋",ChapterTable!$S:$T,2,0))/ChapterTable!$Q$23)),
MAX(0,INT(($B1097+ChapterTable!$S$26+VLOOKUP(SUBSTITUTE(D$1,"성장단계","")&amp;"보스단계오프셋",ChapterTable!$S:$T,2,0))/ChapterTable!$S$23)))</f>
        <v>1</v>
      </c>
      <c r="E1097" s="1">
        <f ca="1">IF(AND($A1097=0,$B1097=1),
    VLOOKUP(1,ChapterTable!$1:$1048576,MATCH("최종"&amp;SUBSTITUTE(SUBSTITUTE(E$1,"standard",""),"|Float",""),ChapterTable!$1:$1,0),0)*ChapterTable!$Q$17,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VLOOKUP($A1097-ChapterTable!$Q$11,ChapterTable!$1:$1048576,MATCH("최종"&amp;SUBSTITUTE(SUBSTITUTE(E$1,"standard",""),"|Float",""),ChapterTable!$1:$1,0),0)*ChapterTable!$Q$14
    ),
  OFFSET(E1097,-$B1097+IF($L1097,1,0),0)*
    (VLOOKUP(SUBSTITUTE(SUBSTITUTE(E$1,"standard",""),"|Float","")&amp;"인게임누적곱배수",ChapterTable!$S:$T,2,0)^C1097
    +VLOOKUP(SUBSTITUTE(SUBSTITUTE(E$1,"standard",""),"|Float","")&amp;"인게임누적합배수",ChapterTable!$S:$T,2,0)*C1097)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VLOOKUP(1,ChapterTable!$1:$1048576,MATCH("최종"&amp;SUBSTITUTE(SUBSTITUTE(F$1,"standard",""),"|Float",""),ChapterTable!$1:$1,0),0)*ChapterTable!$Q$17,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VLOOKUP($A1097-ChapterTable!$Q$11,ChapterTable!$1:$1048576,MATCH("최종"&amp;SUBSTITUTE(SUBSTITUTE(F$1,"standard",""),"|Float",""),ChapterTable!$1:$1,0),0)*ChapterTable!$Q$14
    ),
  OFFSET(F1097,-$B1097+IF($L1097,1,0),0)*
    (VLOOKUP(SUBSTITUTE(SUBSTITUTE(F$1,"standard",""),"|Float","")&amp;"인게임누적곱배수",ChapterTable!$S:$T,2,0)^D1097
    +VLOOKUP(SUBSTITUTE(SUBSTITUTE(F$1,"standard",""),"|Float","")&amp;"인게임누적합배수",ChapterTable!$S:$T,2,0)*D1097)
  )
  )
  )
)</f>
        <v>1346728.9756822586</v>
      </c>
      <c r="G1097" t="s">
        <v>110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9.8000000000000007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IF(OR($L1098=TRUE,$A1098=0,MOD($A1098,ChapterTable!$S$20)&lt;&gt;0),
MAX(0,INT(($B1098+ChapterTable!$Q$26+VLOOKUP(SUBSTITUTE(C$1,"성장단계","")&amp;"단계오프셋",ChapterTable!$S:$T,2,0))/ChapterTable!$Q$23)),
MAX(0,INT(($B1098+ChapterTable!$S$26+VLOOKUP(SUBSTITUTE(C$1,"성장단계","")&amp;"보스단계오프셋",ChapterTable!$S:$T,2,0))/ChapterTable!$S$23)))</f>
        <v>2</v>
      </c>
      <c r="D1098">
        <f>IF(OR($L1098=TRUE,$A1098=0,MOD($A1098,ChapterTable!$S$20)&lt;&gt;0),
MAX(0,INT(($B1098+ChapterTable!$Q$26+VLOOKUP(SUBSTITUTE(D$1,"성장단계","")&amp;"단계오프셋",ChapterTable!$S:$T,2,0))/ChapterTable!$Q$23)),
MAX(0,INT(($B1098+ChapterTable!$S$26+VLOOKUP(SUBSTITUTE(D$1,"성장단계","")&amp;"보스단계오프셋",ChapterTable!$S:$T,2,0))/ChapterTable!$S$23)))</f>
        <v>2</v>
      </c>
      <c r="E1098" s="1">
        <f ca="1">IF(AND($A1098=0,$B1098=1),
    VLOOKUP(1,ChapterTable!$1:$1048576,MATCH("최종"&amp;SUBSTITUTE(SUBSTITUTE(E$1,"standard",""),"|Float",""),ChapterTable!$1:$1,0),0)*ChapterTable!$Q$17,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VLOOKUP($A1098-ChapterTable!$Q$11,ChapterTable!$1:$1048576,MATCH("최종"&amp;SUBSTITUTE(SUBSTITUTE(E$1,"standard",""),"|Float",""),ChapterTable!$1:$1,0),0)*ChapterTable!$Q$14
    ),
  OFFSET(E1098,-$B1098+IF($L1098,1,0),0)*
    (VLOOKUP(SUBSTITUTE(SUBSTITUTE(E$1,"standard",""),"|Float","")&amp;"인게임누적곱배수",ChapterTable!$S:$T,2,0)^C1098
    +VLOOKUP(SUBSTITUTE(SUBSTITUTE(E$1,"standard",""),"|Float","")&amp;"인게임누적합배수",ChapterTable!$S:$T,2,0)*C1098)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VLOOKUP(1,ChapterTable!$1:$1048576,MATCH("최종"&amp;SUBSTITUTE(SUBSTITUTE(F$1,"standard",""),"|Float",""),ChapterTable!$1:$1,0),0)*ChapterTable!$Q$17,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VLOOKUP($A1098-ChapterTable!$Q$11,ChapterTable!$1:$1048576,MATCH("최종"&amp;SUBSTITUTE(SUBSTITUTE(F$1,"standard",""),"|Float",""),ChapterTable!$1:$1,0),0)*ChapterTable!$Q$14
    ),
  OFFSET(F1098,-$B1098+IF($L1098,1,0),0)*
    (VLOOKUP(SUBSTITUTE(SUBSTITUTE(F$1,"standard",""),"|Float","")&amp;"인게임누적곱배수",ChapterTable!$S:$T,2,0)^D1098
    +VLOOKUP(SUBSTITUTE(SUBSTITUTE(F$1,"standard",""),"|Float","")&amp;"인게임누적합배수",ChapterTable!$S:$T,2,0)*D1098)
  )
  )
  )
)</f>
        <v>1571183.804962635</v>
      </c>
      <c r="G1098" t="s">
        <v>110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9.8000000000000007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IF(OR($L1099=TRUE,$A1099=0,MOD($A1099,ChapterTable!$S$20)&lt;&gt;0),
MAX(0,INT(($B1099+ChapterTable!$Q$26+VLOOKUP(SUBSTITUTE(C$1,"성장단계","")&amp;"단계오프셋",ChapterTable!$S:$T,2,0))/ChapterTable!$Q$23)),
MAX(0,INT(($B1099+ChapterTable!$S$26+VLOOKUP(SUBSTITUTE(C$1,"성장단계","")&amp;"보스단계오프셋",ChapterTable!$S:$T,2,0))/ChapterTable!$S$23)))</f>
        <v>2</v>
      </c>
      <c r="D1099">
        <f>IF(OR($L1099=TRUE,$A1099=0,MOD($A1099,ChapterTable!$S$20)&lt;&gt;0),
MAX(0,INT(($B1099+ChapterTable!$Q$26+VLOOKUP(SUBSTITUTE(D$1,"성장단계","")&amp;"단계오프셋",ChapterTable!$S:$T,2,0))/ChapterTable!$Q$23)),
MAX(0,INT(($B1099+ChapterTable!$S$26+VLOOKUP(SUBSTITUTE(D$1,"성장단계","")&amp;"보스단계오프셋",ChapterTable!$S:$T,2,0))/ChapterTable!$S$23)))</f>
        <v>2</v>
      </c>
      <c r="E1099" s="1">
        <f ca="1">IF(AND($A1099=0,$B1099=1),
    VLOOKUP(1,ChapterTable!$1:$1048576,MATCH("최종"&amp;SUBSTITUTE(SUBSTITUTE(E$1,"standard",""),"|Float",""),ChapterTable!$1:$1,0),0)*ChapterTable!$Q$17,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VLOOKUP($A1099-ChapterTable!$Q$11,ChapterTable!$1:$1048576,MATCH("최종"&amp;SUBSTITUTE(SUBSTITUTE(E$1,"standard",""),"|Float",""),ChapterTable!$1:$1,0),0)*ChapterTable!$Q$14
    ),
  OFFSET(E1099,-$B1099+IF($L1099,1,0),0)*
    (VLOOKUP(SUBSTITUTE(SUBSTITUTE(E$1,"standard",""),"|Float","")&amp;"인게임누적곱배수",ChapterTable!$S:$T,2,0)^C1099
    +VLOOKUP(SUBSTITUTE(SUBSTITUTE(E$1,"standard",""),"|Float","")&amp;"인게임누적합배수",ChapterTable!$S:$T,2,0)*C1099)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VLOOKUP(1,ChapterTable!$1:$1048576,MATCH("최종"&amp;SUBSTITUTE(SUBSTITUTE(F$1,"standard",""),"|Float",""),ChapterTable!$1:$1,0),0)*ChapterTable!$Q$17,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VLOOKUP($A1099-ChapterTable!$Q$11,ChapterTable!$1:$1048576,MATCH("최종"&amp;SUBSTITUTE(SUBSTITUTE(F$1,"standard",""),"|Float",""),ChapterTable!$1:$1,0),0)*ChapterTable!$Q$14
    ),
  OFFSET(F1099,-$B1099+IF($L1099,1,0),0)*
    (VLOOKUP(SUBSTITUTE(SUBSTITUTE(F$1,"standard",""),"|Float","")&amp;"인게임누적곱배수",ChapterTable!$S:$T,2,0)^D1099
    +VLOOKUP(SUBSTITUTE(SUBSTITUTE(F$1,"standard",""),"|Float","")&amp;"인게임누적합배수",ChapterTable!$S:$T,2,0)*D1099)
  )
  )
  )
)</f>
        <v>1571183.804962635</v>
      </c>
      <c r="G1099" t="s">
        <v>110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9.8000000000000007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IF(OR($L1100=TRUE,$A1100=0,MOD($A1100,ChapterTable!$S$20)&lt;&gt;0),
MAX(0,INT(($B1100+ChapterTable!$Q$26+VLOOKUP(SUBSTITUTE(C$1,"성장단계","")&amp;"단계오프셋",ChapterTable!$S:$T,2,0))/ChapterTable!$Q$23)),
MAX(0,INT(($B1100+ChapterTable!$S$26+VLOOKUP(SUBSTITUTE(C$1,"성장단계","")&amp;"보스단계오프셋",ChapterTable!$S:$T,2,0))/ChapterTable!$S$23)))</f>
        <v>2</v>
      </c>
      <c r="D1100">
        <f>IF(OR($L1100=TRUE,$A1100=0,MOD($A1100,ChapterTable!$S$20)&lt;&gt;0),
MAX(0,INT(($B1100+ChapterTable!$Q$26+VLOOKUP(SUBSTITUTE(D$1,"성장단계","")&amp;"단계오프셋",ChapterTable!$S:$T,2,0))/ChapterTable!$Q$23)),
MAX(0,INT(($B1100+ChapterTable!$S$26+VLOOKUP(SUBSTITUTE(D$1,"성장단계","")&amp;"보스단계오프셋",ChapterTable!$S:$T,2,0))/ChapterTable!$S$23)))</f>
        <v>2</v>
      </c>
      <c r="E1100" s="1">
        <f ca="1">IF(AND($A1100=0,$B1100=1),
    VLOOKUP(1,ChapterTable!$1:$1048576,MATCH("최종"&amp;SUBSTITUTE(SUBSTITUTE(E$1,"standard",""),"|Float",""),ChapterTable!$1:$1,0),0)*ChapterTable!$Q$17,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VLOOKUP($A1100-ChapterTable!$Q$11,ChapterTable!$1:$1048576,MATCH("최종"&amp;SUBSTITUTE(SUBSTITUTE(E$1,"standard",""),"|Float",""),ChapterTable!$1:$1,0),0)*ChapterTable!$Q$14
    ),
  OFFSET(E1100,-$B1100+IF($L1100,1,0),0)*
    (VLOOKUP(SUBSTITUTE(SUBSTITUTE(E$1,"standard",""),"|Float","")&amp;"인게임누적곱배수",ChapterTable!$S:$T,2,0)^C1100
    +VLOOKUP(SUBSTITUTE(SUBSTITUTE(E$1,"standard",""),"|Float","")&amp;"인게임누적합배수",ChapterTable!$S:$T,2,0)*C1100)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VLOOKUP(1,ChapterTable!$1:$1048576,MATCH("최종"&amp;SUBSTITUTE(SUBSTITUTE(F$1,"standard",""),"|Float",""),ChapterTable!$1:$1,0),0)*ChapterTable!$Q$17,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VLOOKUP($A1100-ChapterTable!$Q$11,ChapterTable!$1:$1048576,MATCH("최종"&amp;SUBSTITUTE(SUBSTITUTE(F$1,"standard",""),"|Float",""),ChapterTable!$1:$1,0),0)*ChapterTable!$Q$14
    ),
  OFFSET(F1100,-$B1100+IF($L1100,1,0),0)*
    (VLOOKUP(SUBSTITUTE(SUBSTITUTE(F$1,"standard",""),"|Float","")&amp;"인게임누적곱배수",ChapterTable!$S:$T,2,0)^D1100
    +VLOOKUP(SUBSTITUTE(SUBSTITUTE(F$1,"standard",""),"|Float","")&amp;"인게임누적합배수",ChapterTable!$S:$T,2,0)*D1100)
  )
  )
  )
)</f>
        <v>1571183.804962635</v>
      </c>
      <c r="G1100" t="s">
        <v>110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9.8000000000000007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IF(OR($L1101=TRUE,$A1101=0,MOD($A1101,ChapterTable!$S$20)&lt;&gt;0),
MAX(0,INT(($B1101+ChapterTable!$Q$26+VLOOKUP(SUBSTITUTE(C$1,"성장단계","")&amp;"단계오프셋",ChapterTable!$S:$T,2,0))/ChapterTable!$Q$23)),
MAX(0,INT(($B1101+ChapterTable!$S$26+VLOOKUP(SUBSTITUTE(C$1,"성장단계","")&amp;"보스단계오프셋",ChapterTable!$S:$T,2,0))/ChapterTable!$S$23)))</f>
        <v>2</v>
      </c>
      <c r="D1101">
        <f>IF(OR($L1101=TRUE,$A1101=0,MOD($A1101,ChapterTable!$S$20)&lt;&gt;0),
MAX(0,INT(($B1101+ChapterTable!$Q$26+VLOOKUP(SUBSTITUTE(D$1,"성장단계","")&amp;"단계오프셋",ChapterTable!$S:$T,2,0))/ChapterTable!$Q$23)),
MAX(0,INT(($B1101+ChapterTable!$S$26+VLOOKUP(SUBSTITUTE(D$1,"성장단계","")&amp;"보스단계오프셋",ChapterTable!$S:$T,2,0))/ChapterTable!$S$23)))</f>
        <v>2</v>
      </c>
      <c r="E1101" s="1">
        <f ca="1">IF(AND($A1101=0,$B1101=1),
    VLOOKUP(1,ChapterTable!$1:$1048576,MATCH("최종"&amp;SUBSTITUTE(SUBSTITUTE(E$1,"standard",""),"|Float",""),ChapterTable!$1:$1,0),0)*ChapterTable!$Q$17,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VLOOKUP($A1101-ChapterTable!$Q$11,ChapterTable!$1:$1048576,MATCH("최종"&amp;SUBSTITUTE(SUBSTITUTE(E$1,"standard",""),"|Float",""),ChapterTable!$1:$1,0),0)*ChapterTable!$Q$14
    ),
  OFFSET(E1101,-$B1101+IF($L1101,1,0),0)*
    (VLOOKUP(SUBSTITUTE(SUBSTITUTE(E$1,"standard",""),"|Float","")&amp;"인게임누적곱배수",ChapterTable!$S:$T,2,0)^C1101
    +VLOOKUP(SUBSTITUTE(SUBSTITUTE(E$1,"standard",""),"|Float","")&amp;"인게임누적합배수",ChapterTable!$S:$T,2,0)*C1101)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VLOOKUP(1,ChapterTable!$1:$1048576,MATCH("최종"&amp;SUBSTITUTE(SUBSTITUTE(F$1,"standard",""),"|Float",""),ChapterTable!$1:$1,0),0)*ChapterTable!$Q$17,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VLOOKUP($A1101-ChapterTable!$Q$11,ChapterTable!$1:$1048576,MATCH("최종"&amp;SUBSTITUTE(SUBSTITUTE(F$1,"standard",""),"|Float",""),ChapterTable!$1:$1,0),0)*ChapterTable!$Q$14
    ),
  OFFSET(F1101,-$B1101+IF($L1101,1,0),0)*
    (VLOOKUP(SUBSTITUTE(SUBSTITUTE(F$1,"standard",""),"|Float","")&amp;"인게임누적곱배수",ChapterTable!$S:$T,2,0)^D1101
    +VLOOKUP(SUBSTITUTE(SUBSTITUTE(F$1,"standard",""),"|Float","")&amp;"인게임누적합배수",ChapterTable!$S:$T,2,0)*D1101)
  )
  )
  )
)</f>
        <v>1571183.804962635</v>
      </c>
      <c r="G1101" t="s">
        <v>110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9.8000000000000007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IF(OR($L1102=TRUE,$A1102=0,MOD($A1102,ChapterTable!$S$20)&lt;&gt;0),
MAX(0,INT(($B1102+ChapterTable!$Q$26+VLOOKUP(SUBSTITUTE(C$1,"성장단계","")&amp;"단계오프셋",ChapterTable!$S:$T,2,0))/ChapterTable!$Q$23)),
MAX(0,INT(($B1102+ChapterTable!$S$26+VLOOKUP(SUBSTITUTE(C$1,"성장단계","")&amp;"보스단계오프셋",ChapterTable!$S:$T,2,0))/ChapterTable!$S$23)))</f>
        <v>2</v>
      </c>
      <c r="D1102">
        <f>IF(OR($L1102=TRUE,$A1102=0,MOD($A1102,ChapterTable!$S$20)&lt;&gt;0),
MAX(0,INT(($B1102+ChapterTable!$Q$26+VLOOKUP(SUBSTITUTE(D$1,"성장단계","")&amp;"단계오프셋",ChapterTable!$S:$T,2,0))/ChapterTable!$Q$23)),
MAX(0,INT(($B1102+ChapterTable!$S$26+VLOOKUP(SUBSTITUTE(D$1,"성장단계","")&amp;"보스단계오프셋",ChapterTable!$S:$T,2,0))/ChapterTable!$S$23)))</f>
        <v>2</v>
      </c>
      <c r="E1102" s="1">
        <f ca="1">IF(AND($A1102=0,$B1102=1),
    VLOOKUP(1,ChapterTable!$1:$1048576,MATCH("최종"&amp;SUBSTITUTE(SUBSTITUTE(E$1,"standard",""),"|Float",""),ChapterTable!$1:$1,0),0)*ChapterTable!$Q$17,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VLOOKUP($A1102-ChapterTable!$Q$11,ChapterTable!$1:$1048576,MATCH("최종"&amp;SUBSTITUTE(SUBSTITUTE(E$1,"standard",""),"|Float",""),ChapterTable!$1:$1,0),0)*ChapterTable!$Q$14
    ),
  OFFSET(E1102,-$B1102+IF($L1102,1,0),0)*
    (VLOOKUP(SUBSTITUTE(SUBSTITUTE(E$1,"standard",""),"|Float","")&amp;"인게임누적곱배수",ChapterTable!$S:$T,2,0)^C1102
    +VLOOKUP(SUBSTITUTE(SUBSTITUTE(E$1,"standard",""),"|Float","")&amp;"인게임누적합배수",ChapterTable!$S:$T,2,0)*C1102)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VLOOKUP(1,ChapterTable!$1:$1048576,MATCH("최종"&amp;SUBSTITUTE(SUBSTITUTE(F$1,"standard",""),"|Float",""),ChapterTable!$1:$1,0),0)*ChapterTable!$Q$17,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VLOOKUP($A1102-ChapterTable!$Q$11,ChapterTable!$1:$1048576,MATCH("최종"&amp;SUBSTITUTE(SUBSTITUTE(F$1,"standard",""),"|Float",""),ChapterTable!$1:$1,0),0)*ChapterTable!$Q$14
    ),
  OFFSET(F1102,-$B1102+IF($L1102,1,0),0)*
    (VLOOKUP(SUBSTITUTE(SUBSTITUTE(F$1,"standard",""),"|Float","")&amp;"인게임누적곱배수",ChapterTable!$S:$T,2,0)^D1102
    +VLOOKUP(SUBSTITUTE(SUBSTITUTE(F$1,"standard",""),"|Float","")&amp;"인게임누적합배수",ChapterTable!$S:$T,2,0)*D1102)
  )
  )
  )
)</f>
        <v>1571183.804962635</v>
      </c>
      <c r="G1102" t="s">
        <v>110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9.8000000000000007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IF(OR($L1103=TRUE,$A1103=0,MOD($A1103,ChapterTable!$S$20)&lt;&gt;0),
MAX(0,INT(($B1103+ChapterTable!$Q$26+VLOOKUP(SUBSTITUTE(C$1,"성장단계","")&amp;"단계오프셋",ChapterTable!$S:$T,2,0))/ChapterTable!$Q$23)),
MAX(0,INT(($B1103+ChapterTable!$S$26+VLOOKUP(SUBSTITUTE(C$1,"성장단계","")&amp;"보스단계오프셋",ChapterTable!$S:$T,2,0))/ChapterTable!$S$23)))</f>
        <v>3</v>
      </c>
      <c r="D1103">
        <f>IF(OR($L1103=TRUE,$A1103=0,MOD($A1103,ChapterTable!$S$20)&lt;&gt;0),
MAX(0,INT(($B1103+ChapterTable!$Q$26+VLOOKUP(SUBSTITUTE(D$1,"성장단계","")&amp;"단계오프셋",ChapterTable!$S:$T,2,0))/ChapterTable!$Q$23)),
MAX(0,INT(($B1103+ChapterTable!$S$26+VLOOKUP(SUBSTITUTE(D$1,"성장단계","")&amp;"보스단계오프셋",ChapterTable!$S:$T,2,0))/ChapterTable!$S$23)))</f>
        <v>2</v>
      </c>
      <c r="E1103" s="1">
        <f ca="1">IF(AND($A1103=0,$B1103=1),
    VLOOKUP(1,ChapterTable!$1:$1048576,MATCH("최종"&amp;SUBSTITUTE(SUBSTITUTE(E$1,"standard",""),"|Float",""),ChapterTable!$1:$1,0),0)*ChapterTable!$Q$17,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VLOOKUP($A1103-ChapterTable!$Q$11,ChapterTable!$1:$1048576,MATCH("최종"&amp;SUBSTITUTE(SUBSTITUTE(E$1,"standard",""),"|Float",""),ChapterTable!$1:$1,0),0)*ChapterTable!$Q$14
    ),
  OFFSET(E1103,-$B1103+IF($L1103,1,0),0)*
    (VLOOKUP(SUBSTITUTE(SUBSTITUTE(E$1,"standard",""),"|Float","")&amp;"인게임누적곱배수",ChapterTable!$S:$T,2,0)^C1103
    +VLOOKUP(SUBSTITUTE(SUBSTITUTE(E$1,"standard",""),"|Float","")&amp;"인게임누적합배수",ChapterTable!$S:$T,2,0)*C1103)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VLOOKUP(1,ChapterTable!$1:$1048576,MATCH("최종"&amp;SUBSTITUTE(SUBSTITUTE(F$1,"standard",""),"|Float",""),ChapterTable!$1:$1,0),0)*ChapterTable!$Q$17,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VLOOKUP($A1103-ChapterTable!$Q$11,ChapterTable!$1:$1048576,MATCH("최종"&amp;SUBSTITUTE(SUBSTITUTE(F$1,"standard",""),"|Float",""),ChapterTable!$1:$1,0),0)*ChapterTable!$Q$14
    ),
  OFFSET(F1103,-$B1103+IF($L1103,1,0),0)*
    (VLOOKUP(SUBSTITUTE(SUBSTITUTE(F$1,"standard",""),"|Float","")&amp;"인게임누적곱배수",ChapterTable!$S:$T,2,0)^D1103
    +VLOOKUP(SUBSTITUTE(SUBSTITUTE(F$1,"standard",""),"|Float","")&amp;"인게임누적합배수",ChapterTable!$S:$T,2,0)*D1103)
  )
  )
  )
)</f>
        <v>1571183.804962635</v>
      </c>
      <c r="G1103" t="s">
        <v>110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9.8000000000000007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IF(OR($L1104=TRUE,$A1104=0,MOD($A1104,ChapterTable!$S$20)&lt;&gt;0),
MAX(0,INT(($B1104+ChapterTable!$Q$26+VLOOKUP(SUBSTITUTE(C$1,"성장단계","")&amp;"단계오프셋",ChapterTable!$S:$T,2,0))/ChapterTable!$Q$23)),
MAX(0,INT(($B1104+ChapterTable!$S$26+VLOOKUP(SUBSTITUTE(C$1,"성장단계","")&amp;"보스단계오프셋",ChapterTable!$S:$T,2,0))/ChapterTable!$S$23)))</f>
        <v>3</v>
      </c>
      <c r="D1104">
        <f>IF(OR($L1104=TRUE,$A1104=0,MOD($A1104,ChapterTable!$S$20)&lt;&gt;0),
MAX(0,INT(($B1104+ChapterTable!$Q$26+VLOOKUP(SUBSTITUTE(D$1,"성장단계","")&amp;"단계오프셋",ChapterTable!$S:$T,2,0))/ChapterTable!$Q$23)),
MAX(0,INT(($B1104+ChapterTable!$S$26+VLOOKUP(SUBSTITUTE(D$1,"성장단계","")&amp;"보스단계오프셋",ChapterTable!$S:$T,2,0))/ChapterTable!$S$23)))</f>
        <v>2</v>
      </c>
      <c r="E1104" s="1">
        <f ca="1">IF(AND($A1104=0,$B1104=1),
    VLOOKUP(1,ChapterTable!$1:$1048576,MATCH("최종"&amp;SUBSTITUTE(SUBSTITUTE(E$1,"standard",""),"|Float",""),ChapterTable!$1:$1,0),0)*ChapterTable!$Q$17,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VLOOKUP($A1104-ChapterTable!$Q$11,ChapterTable!$1:$1048576,MATCH("최종"&amp;SUBSTITUTE(SUBSTITUTE(E$1,"standard",""),"|Float",""),ChapterTable!$1:$1,0),0)*ChapterTable!$Q$14
    ),
  OFFSET(E1104,-$B1104+IF($L1104,1,0),0)*
    (VLOOKUP(SUBSTITUTE(SUBSTITUTE(E$1,"standard",""),"|Float","")&amp;"인게임누적곱배수",ChapterTable!$S:$T,2,0)^C1104
    +VLOOKUP(SUBSTITUTE(SUBSTITUTE(E$1,"standard",""),"|Float","")&amp;"인게임누적합배수",ChapterTable!$S:$T,2,0)*C1104)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VLOOKUP(1,ChapterTable!$1:$1048576,MATCH("최종"&amp;SUBSTITUTE(SUBSTITUTE(F$1,"standard",""),"|Float",""),ChapterTable!$1:$1,0),0)*ChapterTable!$Q$17,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VLOOKUP($A1104-ChapterTable!$Q$11,ChapterTable!$1:$1048576,MATCH("최종"&amp;SUBSTITUTE(SUBSTITUTE(F$1,"standard",""),"|Float",""),ChapterTable!$1:$1,0),0)*ChapterTable!$Q$14
    ),
  OFFSET(F1104,-$B1104+IF($L1104,1,0),0)*
    (VLOOKUP(SUBSTITUTE(SUBSTITUTE(F$1,"standard",""),"|Float","")&amp;"인게임누적곱배수",ChapterTable!$S:$T,2,0)^D1104
    +VLOOKUP(SUBSTITUTE(SUBSTITUTE(F$1,"standard",""),"|Float","")&amp;"인게임누적합배수",ChapterTable!$S:$T,2,0)*D1104)
  )
  )
  )
)</f>
        <v>1571183.804962635</v>
      </c>
      <c r="G1104" t="s">
        <v>110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9.8000000000000007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IF(OR($L1105=TRUE,$A1105=0,MOD($A1105,ChapterTable!$S$20)&lt;&gt;0),
MAX(0,INT(($B1105+ChapterTable!$Q$26+VLOOKUP(SUBSTITUTE(C$1,"성장단계","")&amp;"단계오프셋",ChapterTable!$S:$T,2,0))/ChapterTable!$Q$23)),
MAX(0,INT(($B1105+ChapterTable!$S$26+VLOOKUP(SUBSTITUTE(C$1,"성장단계","")&amp;"보스단계오프셋",ChapterTable!$S:$T,2,0))/ChapterTable!$S$23)))</f>
        <v>3</v>
      </c>
      <c r="D1105">
        <f>IF(OR($L1105=TRUE,$A1105=0,MOD($A1105,ChapterTable!$S$20)&lt;&gt;0),
MAX(0,INT(($B1105+ChapterTable!$Q$26+VLOOKUP(SUBSTITUTE(D$1,"성장단계","")&amp;"단계오프셋",ChapterTable!$S:$T,2,0))/ChapterTable!$Q$23)),
MAX(0,INT(($B1105+ChapterTable!$S$26+VLOOKUP(SUBSTITUTE(D$1,"성장단계","")&amp;"보스단계오프셋",ChapterTable!$S:$T,2,0))/ChapterTable!$S$23)))</f>
        <v>2</v>
      </c>
      <c r="E1105" s="1">
        <f ca="1">IF(AND($A1105=0,$B1105=1),
    VLOOKUP(1,ChapterTable!$1:$1048576,MATCH("최종"&amp;SUBSTITUTE(SUBSTITUTE(E$1,"standard",""),"|Float",""),ChapterTable!$1:$1,0),0)*ChapterTable!$Q$17,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VLOOKUP($A1105-ChapterTable!$Q$11,ChapterTable!$1:$1048576,MATCH("최종"&amp;SUBSTITUTE(SUBSTITUTE(E$1,"standard",""),"|Float",""),ChapterTable!$1:$1,0),0)*ChapterTable!$Q$14
    ),
  OFFSET(E1105,-$B1105+IF($L1105,1,0),0)*
    (VLOOKUP(SUBSTITUTE(SUBSTITUTE(E$1,"standard",""),"|Float","")&amp;"인게임누적곱배수",ChapterTable!$S:$T,2,0)^C1105
    +VLOOKUP(SUBSTITUTE(SUBSTITUTE(E$1,"standard",""),"|Float","")&amp;"인게임누적합배수",ChapterTable!$S:$T,2,0)*C1105)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VLOOKUP(1,ChapterTable!$1:$1048576,MATCH("최종"&amp;SUBSTITUTE(SUBSTITUTE(F$1,"standard",""),"|Float",""),ChapterTable!$1:$1,0),0)*ChapterTable!$Q$17,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VLOOKUP($A1105-ChapterTable!$Q$11,ChapterTable!$1:$1048576,MATCH("최종"&amp;SUBSTITUTE(SUBSTITUTE(F$1,"standard",""),"|Float",""),ChapterTable!$1:$1,0),0)*ChapterTable!$Q$14
    ),
  OFFSET(F1105,-$B1105+IF($L1105,1,0),0)*
    (VLOOKUP(SUBSTITUTE(SUBSTITUTE(F$1,"standard",""),"|Float","")&amp;"인게임누적곱배수",ChapterTable!$S:$T,2,0)^D1105
    +VLOOKUP(SUBSTITUTE(SUBSTITUTE(F$1,"standard",""),"|Float","")&amp;"인게임누적합배수",ChapterTable!$S:$T,2,0)*D1105)
  )
  )
  )
)</f>
        <v>1571183.804962635</v>
      </c>
      <c r="G1105" t="s">
        <v>110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9.8000000000000007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IF(OR($L1106=TRUE,$A1106=0,MOD($A1106,ChapterTable!$S$20)&lt;&gt;0),
MAX(0,INT(($B1106+ChapterTable!$Q$26+VLOOKUP(SUBSTITUTE(C$1,"성장단계","")&amp;"단계오프셋",ChapterTable!$S:$T,2,0))/ChapterTable!$Q$23)),
MAX(0,INT(($B1106+ChapterTable!$S$26+VLOOKUP(SUBSTITUTE(C$1,"성장단계","")&amp;"보스단계오프셋",ChapterTable!$S:$T,2,0))/ChapterTable!$S$23)))</f>
        <v>3</v>
      </c>
      <c r="D1106">
        <f>IF(OR($L1106=TRUE,$A1106=0,MOD($A1106,ChapterTable!$S$20)&lt;&gt;0),
MAX(0,INT(($B1106+ChapterTable!$Q$26+VLOOKUP(SUBSTITUTE(D$1,"성장단계","")&amp;"단계오프셋",ChapterTable!$S:$T,2,0))/ChapterTable!$Q$23)),
MAX(0,INT(($B1106+ChapterTable!$S$26+VLOOKUP(SUBSTITUTE(D$1,"성장단계","")&amp;"보스단계오프셋",ChapterTable!$S:$T,2,0))/ChapterTable!$S$23)))</f>
        <v>2</v>
      </c>
      <c r="E1106" s="1">
        <f ca="1">IF(AND($A1106=0,$B1106=1),
    VLOOKUP(1,ChapterTable!$1:$1048576,MATCH("최종"&amp;SUBSTITUTE(SUBSTITUTE(E$1,"standard",""),"|Float",""),ChapterTable!$1:$1,0),0)*ChapterTable!$Q$17,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VLOOKUP($A1106-ChapterTable!$Q$11,ChapterTable!$1:$1048576,MATCH("최종"&amp;SUBSTITUTE(SUBSTITUTE(E$1,"standard",""),"|Float",""),ChapterTable!$1:$1,0),0)*ChapterTable!$Q$14
    ),
  OFFSET(E1106,-$B1106+IF($L1106,1,0),0)*
    (VLOOKUP(SUBSTITUTE(SUBSTITUTE(E$1,"standard",""),"|Float","")&amp;"인게임누적곱배수",ChapterTable!$S:$T,2,0)^C1106
    +VLOOKUP(SUBSTITUTE(SUBSTITUTE(E$1,"standard",""),"|Float","")&amp;"인게임누적합배수",ChapterTable!$S:$T,2,0)*C1106)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VLOOKUP(1,ChapterTable!$1:$1048576,MATCH("최종"&amp;SUBSTITUTE(SUBSTITUTE(F$1,"standard",""),"|Float",""),ChapterTable!$1:$1,0),0)*ChapterTable!$Q$17,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VLOOKUP($A1106-ChapterTable!$Q$11,ChapterTable!$1:$1048576,MATCH("최종"&amp;SUBSTITUTE(SUBSTITUTE(F$1,"standard",""),"|Float",""),ChapterTable!$1:$1,0),0)*ChapterTable!$Q$14
    ),
  OFFSET(F1106,-$B1106+IF($L1106,1,0),0)*
    (VLOOKUP(SUBSTITUTE(SUBSTITUTE(F$1,"standard",""),"|Float","")&amp;"인게임누적곱배수",ChapterTable!$S:$T,2,0)^D1106
    +VLOOKUP(SUBSTITUTE(SUBSTITUTE(F$1,"standard",""),"|Float","")&amp;"인게임누적합배수",ChapterTable!$S:$T,2,0)*D1106)
  )
  )
  )
)</f>
        <v>1571183.804962635</v>
      </c>
      <c r="G1106" t="s">
        <v>110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9.8000000000000007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IF(OR($L1107=TRUE,$A1107=0,MOD($A1107,ChapterTable!$S$20)&lt;&gt;0),
MAX(0,INT(($B1107+ChapterTable!$Q$26+VLOOKUP(SUBSTITUTE(C$1,"성장단계","")&amp;"단계오프셋",ChapterTable!$S:$T,2,0))/ChapterTable!$Q$23)),
MAX(0,INT(($B1107+ChapterTable!$S$26+VLOOKUP(SUBSTITUTE(C$1,"성장단계","")&amp;"보스단계오프셋",ChapterTable!$S:$T,2,0))/ChapterTable!$S$23)))</f>
        <v>3</v>
      </c>
      <c r="D1107">
        <f>IF(OR($L1107=TRUE,$A1107=0,MOD($A1107,ChapterTable!$S$20)&lt;&gt;0),
MAX(0,INT(($B1107+ChapterTable!$Q$26+VLOOKUP(SUBSTITUTE(D$1,"성장단계","")&amp;"단계오프셋",ChapterTable!$S:$T,2,0))/ChapterTable!$Q$23)),
MAX(0,INT(($B1107+ChapterTable!$S$26+VLOOKUP(SUBSTITUTE(D$1,"성장단계","")&amp;"보스단계오프셋",ChapterTable!$S:$T,2,0))/ChapterTable!$S$23)))</f>
        <v>2</v>
      </c>
      <c r="E1107" s="1">
        <f ca="1">IF(AND($A1107=0,$B1107=1),
    VLOOKUP(1,ChapterTable!$1:$1048576,MATCH("최종"&amp;SUBSTITUTE(SUBSTITUTE(E$1,"standard",""),"|Float",""),ChapterTable!$1:$1,0),0)*ChapterTable!$Q$17,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VLOOKUP($A1107-ChapterTable!$Q$11,ChapterTable!$1:$1048576,MATCH("최종"&amp;SUBSTITUTE(SUBSTITUTE(E$1,"standard",""),"|Float",""),ChapterTable!$1:$1,0),0)*ChapterTable!$Q$14
    ),
  OFFSET(E1107,-$B1107+IF($L1107,1,0),0)*
    (VLOOKUP(SUBSTITUTE(SUBSTITUTE(E$1,"standard",""),"|Float","")&amp;"인게임누적곱배수",ChapterTable!$S:$T,2,0)^C1107
    +VLOOKUP(SUBSTITUTE(SUBSTITUTE(E$1,"standard",""),"|Float","")&amp;"인게임누적합배수",ChapterTable!$S:$T,2,0)*C1107)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VLOOKUP(1,ChapterTable!$1:$1048576,MATCH("최종"&amp;SUBSTITUTE(SUBSTITUTE(F$1,"standard",""),"|Float",""),ChapterTable!$1:$1,0),0)*ChapterTable!$Q$17,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VLOOKUP($A1107-ChapterTable!$Q$11,ChapterTable!$1:$1048576,MATCH("최종"&amp;SUBSTITUTE(SUBSTITUTE(F$1,"standard",""),"|Float",""),ChapterTable!$1:$1,0),0)*ChapterTable!$Q$14
    ),
  OFFSET(F1107,-$B1107+IF($L1107,1,0),0)*
    (VLOOKUP(SUBSTITUTE(SUBSTITUTE(F$1,"standard",""),"|Float","")&amp;"인게임누적곱배수",ChapterTable!$S:$T,2,0)^D1107
    +VLOOKUP(SUBSTITUTE(SUBSTITUTE(F$1,"standard",""),"|Float","")&amp;"인게임누적합배수",ChapterTable!$S:$T,2,0)*D1107)
  )
  )
  )
)</f>
        <v>1571183.804962635</v>
      </c>
      <c r="G1107" t="s">
        <v>110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9.8000000000000007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IF(OR($L1108=TRUE,$A1108=0,MOD($A1108,ChapterTable!$S$20)&lt;&gt;0),
MAX(0,INT(($B1108+ChapterTable!$Q$26+VLOOKUP(SUBSTITUTE(C$1,"성장단계","")&amp;"단계오프셋",ChapterTable!$S:$T,2,0))/ChapterTable!$Q$23)),
MAX(0,INT(($B1108+ChapterTable!$S$26+VLOOKUP(SUBSTITUTE(C$1,"성장단계","")&amp;"보스단계오프셋",ChapterTable!$S:$T,2,0))/ChapterTable!$S$23)))</f>
        <v>3</v>
      </c>
      <c r="D1108">
        <f>IF(OR($L1108=TRUE,$A1108=0,MOD($A1108,ChapterTable!$S$20)&lt;&gt;0),
MAX(0,INT(($B1108+ChapterTable!$Q$26+VLOOKUP(SUBSTITUTE(D$1,"성장단계","")&amp;"단계오프셋",ChapterTable!$S:$T,2,0))/ChapterTable!$Q$23)),
MAX(0,INT(($B1108+ChapterTable!$S$26+VLOOKUP(SUBSTITUTE(D$1,"성장단계","")&amp;"보스단계오프셋",ChapterTable!$S:$T,2,0))/ChapterTable!$S$23)))</f>
        <v>3</v>
      </c>
      <c r="E1108" s="1">
        <f ca="1">IF(AND($A1108=0,$B1108=1),
    VLOOKUP(1,ChapterTable!$1:$1048576,MATCH("최종"&amp;SUBSTITUTE(SUBSTITUTE(E$1,"standard",""),"|Float",""),ChapterTable!$1:$1,0),0)*ChapterTable!$Q$17,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VLOOKUP($A1108-ChapterTable!$Q$11,ChapterTable!$1:$1048576,MATCH("최종"&amp;SUBSTITUTE(SUBSTITUTE(E$1,"standard",""),"|Float",""),ChapterTable!$1:$1,0),0)*ChapterTable!$Q$14
    ),
  OFFSET(E1108,-$B1108+IF($L1108,1,0),0)*
    (VLOOKUP(SUBSTITUTE(SUBSTITUTE(E$1,"standard",""),"|Float","")&amp;"인게임누적곱배수",ChapterTable!$S:$T,2,0)^C1108
    +VLOOKUP(SUBSTITUTE(SUBSTITUTE(E$1,"standard",""),"|Float","")&amp;"인게임누적합배수",ChapterTable!$S:$T,2,0)*C1108)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VLOOKUP(1,ChapterTable!$1:$1048576,MATCH("최종"&amp;SUBSTITUTE(SUBSTITUTE(F$1,"standard",""),"|Float",""),ChapterTable!$1:$1,0),0)*ChapterTable!$Q$17,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VLOOKUP($A1108-ChapterTable!$Q$11,ChapterTable!$1:$1048576,MATCH("최종"&amp;SUBSTITUTE(SUBSTITUTE(F$1,"standard",""),"|Float",""),ChapterTable!$1:$1,0),0)*ChapterTable!$Q$14
    ),
  OFFSET(F1108,-$B1108+IF($L1108,1,0),0)*
    (VLOOKUP(SUBSTITUTE(SUBSTITUTE(F$1,"standard",""),"|Float","")&amp;"인게임누적곱배수",ChapterTable!$S:$T,2,0)^D1108
    +VLOOKUP(SUBSTITUTE(SUBSTITUTE(F$1,"standard",""),"|Float","")&amp;"인게임누적합배수",ChapterTable!$S:$T,2,0)*D1108)
  )
  )
  )
)</f>
        <v>1795638.6342430115</v>
      </c>
      <c r="G1108" t="s">
        <v>110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9.8000000000000007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IF(OR($L1109=TRUE,$A1109=0,MOD($A1109,ChapterTable!$S$20)&lt;&gt;0),
MAX(0,INT(($B1109+ChapterTable!$Q$26+VLOOKUP(SUBSTITUTE(C$1,"성장단계","")&amp;"단계오프셋",ChapterTable!$S:$T,2,0))/ChapterTable!$Q$23)),
MAX(0,INT(($B1109+ChapterTable!$S$26+VLOOKUP(SUBSTITUTE(C$1,"성장단계","")&amp;"보스단계오프셋",ChapterTable!$S:$T,2,0))/ChapterTable!$S$23)))</f>
        <v>3</v>
      </c>
      <c r="D1109">
        <f>IF(OR($L1109=TRUE,$A1109=0,MOD($A1109,ChapterTable!$S$20)&lt;&gt;0),
MAX(0,INT(($B1109+ChapterTable!$Q$26+VLOOKUP(SUBSTITUTE(D$1,"성장단계","")&amp;"단계오프셋",ChapterTable!$S:$T,2,0))/ChapterTable!$Q$23)),
MAX(0,INT(($B1109+ChapterTable!$S$26+VLOOKUP(SUBSTITUTE(D$1,"성장단계","")&amp;"보스단계오프셋",ChapterTable!$S:$T,2,0))/ChapterTable!$S$23)))</f>
        <v>3</v>
      </c>
      <c r="E1109" s="1">
        <f ca="1">IF(AND($A1109=0,$B1109=1),
    VLOOKUP(1,ChapterTable!$1:$1048576,MATCH("최종"&amp;SUBSTITUTE(SUBSTITUTE(E$1,"standard",""),"|Float",""),ChapterTable!$1:$1,0),0)*ChapterTable!$Q$17,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VLOOKUP($A1109-ChapterTable!$Q$11,ChapterTable!$1:$1048576,MATCH("최종"&amp;SUBSTITUTE(SUBSTITUTE(E$1,"standard",""),"|Float",""),ChapterTable!$1:$1,0),0)*ChapterTable!$Q$14
    ),
  OFFSET(E1109,-$B1109+IF($L1109,1,0),0)*
    (VLOOKUP(SUBSTITUTE(SUBSTITUTE(E$1,"standard",""),"|Float","")&amp;"인게임누적곱배수",ChapterTable!$S:$T,2,0)^C1109
    +VLOOKUP(SUBSTITUTE(SUBSTITUTE(E$1,"standard",""),"|Float","")&amp;"인게임누적합배수",ChapterTable!$S:$T,2,0)*C1109)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VLOOKUP(1,ChapterTable!$1:$1048576,MATCH("최종"&amp;SUBSTITUTE(SUBSTITUTE(F$1,"standard",""),"|Float",""),ChapterTable!$1:$1,0),0)*ChapterTable!$Q$17,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VLOOKUP($A1109-ChapterTable!$Q$11,ChapterTable!$1:$1048576,MATCH("최종"&amp;SUBSTITUTE(SUBSTITUTE(F$1,"standard",""),"|Float",""),ChapterTable!$1:$1,0),0)*ChapterTable!$Q$14
    ),
  OFFSET(F1109,-$B1109+IF($L1109,1,0),0)*
    (VLOOKUP(SUBSTITUTE(SUBSTITUTE(F$1,"standard",""),"|Float","")&amp;"인게임누적곱배수",ChapterTable!$S:$T,2,0)^D1109
    +VLOOKUP(SUBSTITUTE(SUBSTITUTE(F$1,"standard",""),"|Float","")&amp;"인게임누적합배수",ChapterTable!$S:$T,2,0)*D1109)
  )
  )
  )
)</f>
        <v>1795638.6342430115</v>
      </c>
      <c r="G1109" t="s">
        <v>110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9.8000000000000007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IF(OR($L1110=TRUE,$A1110=0,MOD($A1110,ChapterTable!$S$20)&lt;&gt;0),
MAX(0,INT(($B1110+ChapterTable!$Q$26+VLOOKUP(SUBSTITUTE(C$1,"성장단계","")&amp;"단계오프셋",ChapterTable!$S:$T,2,0))/ChapterTable!$Q$23)),
MAX(0,INT(($B1110+ChapterTable!$S$26+VLOOKUP(SUBSTITUTE(C$1,"성장단계","")&amp;"보스단계오프셋",ChapterTable!$S:$T,2,0))/ChapterTable!$S$23)))</f>
        <v>3</v>
      </c>
      <c r="D1110">
        <f>IF(OR($L1110=TRUE,$A1110=0,MOD($A1110,ChapterTable!$S$20)&lt;&gt;0),
MAX(0,INT(($B1110+ChapterTable!$Q$26+VLOOKUP(SUBSTITUTE(D$1,"성장단계","")&amp;"단계오프셋",ChapterTable!$S:$T,2,0))/ChapterTable!$Q$23)),
MAX(0,INT(($B1110+ChapterTable!$S$26+VLOOKUP(SUBSTITUTE(D$1,"성장단계","")&amp;"보스단계오프셋",ChapterTable!$S:$T,2,0))/ChapterTable!$S$23)))</f>
        <v>3</v>
      </c>
      <c r="E1110" s="1">
        <f ca="1">IF(AND($A1110=0,$B1110=1),
    VLOOKUP(1,ChapterTable!$1:$1048576,MATCH("최종"&amp;SUBSTITUTE(SUBSTITUTE(E$1,"standard",""),"|Float",""),ChapterTable!$1:$1,0),0)*ChapterTable!$Q$17,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VLOOKUP($A1110-ChapterTable!$Q$11,ChapterTable!$1:$1048576,MATCH("최종"&amp;SUBSTITUTE(SUBSTITUTE(E$1,"standard",""),"|Float",""),ChapterTable!$1:$1,0),0)*ChapterTable!$Q$14
    ),
  OFFSET(E1110,-$B1110+IF($L1110,1,0),0)*
    (VLOOKUP(SUBSTITUTE(SUBSTITUTE(E$1,"standard",""),"|Float","")&amp;"인게임누적곱배수",ChapterTable!$S:$T,2,0)^C1110
    +VLOOKUP(SUBSTITUTE(SUBSTITUTE(E$1,"standard",""),"|Float","")&amp;"인게임누적합배수",ChapterTable!$S:$T,2,0)*C1110)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VLOOKUP(1,ChapterTable!$1:$1048576,MATCH("최종"&amp;SUBSTITUTE(SUBSTITUTE(F$1,"standard",""),"|Float",""),ChapterTable!$1:$1,0),0)*ChapterTable!$Q$17,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VLOOKUP($A1110-ChapterTable!$Q$11,ChapterTable!$1:$1048576,MATCH("최종"&amp;SUBSTITUTE(SUBSTITUTE(F$1,"standard",""),"|Float",""),ChapterTable!$1:$1,0),0)*ChapterTable!$Q$14
    ),
  OFFSET(F1110,-$B1110+IF($L1110,1,0),0)*
    (VLOOKUP(SUBSTITUTE(SUBSTITUTE(F$1,"standard",""),"|Float","")&amp;"인게임누적곱배수",ChapterTable!$S:$T,2,0)^D1110
    +VLOOKUP(SUBSTITUTE(SUBSTITUTE(F$1,"standard",""),"|Float","")&amp;"인게임누적합배수",ChapterTable!$S:$T,2,0)*D1110)
  )
  )
  )
)</f>
        <v>1795638.6342430115</v>
      </c>
      <c r="G1110" t="s">
        <v>110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9.8000000000000007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IF(OR($L1111=TRUE,$A1111=0,MOD($A1111,ChapterTable!$S$20)&lt;&gt;0),
MAX(0,INT(($B1111+ChapterTable!$Q$26+VLOOKUP(SUBSTITUTE(C$1,"성장단계","")&amp;"단계오프셋",ChapterTable!$S:$T,2,0))/ChapterTable!$Q$23)),
MAX(0,INT(($B1111+ChapterTable!$S$26+VLOOKUP(SUBSTITUTE(C$1,"성장단계","")&amp;"보스단계오프셋",ChapterTable!$S:$T,2,0))/ChapterTable!$S$23)))</f>
        <v>3</v>
      </c>
      <c r="D1111">
        <f>IF(OR($L1111=TRUE,$A1111=0,MOD($A1111,ChapterTable!$S$20)&lt;&gt;0),
MAX(0,INT(($B1111+ChapterTable!$Q$26+VLOOKUP(SUBSTITUTE(D$1,"성장단계","")&amp;"단계오프셋",ChapterTable!$S:$T,2,0))/ChapterTable!$Q$23)),
MAX(0,INT(($B1111+ChapterTable!$S$26+VLOOKUP(SUBSTITUTE(D$1,"성장단계","")&amp;"보스단계오프셋",ChapterTable!$S:$T,2,0))/ChapterTable!$S$23)))</f>
        <v>3</v>
      </c>
      <c r="E1111" s="1">
        <f ca="1">IF(AND($A1111=0,$B1111=1),
    VLOOKUP(1,ChapterTable!$1:$1048576,MATCH("최종"&amp;SUBSTITUTE(SUBSTITUTE(E$1,"standard",""),"|Float",""),ChapterTable!$1:$1,0),0)*ChapterTable!$Q$17,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VLOOKUP($A1111-ChapterTable!$Q$11,ChapterTable!$1:$1048576,MATCH("최종"&amp;SUBSTITUTE(SUBSTITUTE(E$1,"standard",""),"|Float",""),ChapterTable!$1:$1,0),0)*ChapterTable!$Q$14
    ),
  OFFSET(E1111,-$B1111+IF($L1111,1,0),0)*
    (VLOOKUP(SUBSTITUTE(SUBSTITUTE(E$1,"standard",""),"|Float","")&amp;"인게임누적곱배수",ChapterTable!$S:$T,2,0)^C1111
    +VLOOKUP(SUBSTITUTE(SUBSTITUTE(E$1,"standard",""),"|Float","")&amp;"인게임누적합배수",ChapterTable!$S:$T,2,0)*C1111)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VLOOKUP(1,ChapterTable!$1:$1048576,MATCH("최종"&amp;SUBSTITUTE(SUBSTITUTE(F$1,"standard",""),"|Float",""),ChapterTable!$1:$1,0),0)*ChapterTable!$Q$17,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VLOOKUP($A1111-ChapterTable!$Q$11,ChapterTable!$1:$1048576,MATCH("최종"&amp;SUBSTITUTE(SUBSTITUTE(F$1,"standard",""),"|Float",""),ChapterTable!$1:$1,0),0)*ChapterTable!$Q$14
    ),
  OFFSET(F1111,-$B1111+IF($L1111,1,0),0)*
    (VLOOKUP(SUBSTITUTE(SUBSTITUTE(F$1,"standard",""),"|Float","")&amp;"인게임누적곱배수",ChapterTable!$S:$T,2,0)^D1111
    +VLOOKUP(SUBSTITUTE(SUBSTITUTE(F$1,"standard",""),"|Float","")&amp;"인게임누적합배수",ChapterTable!$S:$T,2,0)*D1111)
  )
  )
  )
)</f>
        <v>1795638.6342430115</v>
      </c>
      <c r="G1111" t="s">
        <v>110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9.8000000000000007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IF(OR($L1112=TRUE,$A1112=0,MOD($A1112,ChapterTable!$S$20)&lt;&gt;0),
MAX(0,INT(($B1112+ChapterTable!$Q$26+VLOOKUP(SUBSTITUTE(C$1,"성장단계","")&amp;"단계오프셋",ChapterTable!$S:$T,2,0))/ChapterTable!$Q$23)),
MAX(0,INT(($B1112+ChapterTable!$S$26+VLOOKUP(SUBSTITUTE(C$1,"성장단계","")&amp;"보스단계오프셋",ChapterTable!$S:$T,2,0))/ChapterTable!$S$23)))</f>
        <v>3</v>
      </c>
      <c r="D1112">
        <f>IF(OR($L1112=TRUE,$A1112=0,MOD($A1112,ChapterTable!$S$20)&lt;&gt;0),
MAX(0,INT(($B1112+ChapterTable!$Q$26+VLOOKUP(SUBSTITUTE(D$1,"성장단계","")&amp;"단계오프셋",ChapterTable!$S:$T,2,0))/ChapterTable!$Q$23)),
MAX(0,INT(($B1112+ChapterTable!$S$26+VLOOKUP(SUBSTITUTE(D$1,"성장단계","")&amp;"보스단계오프셋",ChapterTable!$S:$T,2,0))/ChapterTable!$S$23)))</f>
        <v>3</v>
      </c>
      <c r="E1112" s="1">
        <f ca="1">IF(AND($A1112=0,$B1112=1),
    VLOOKUP(1,ChapterTable!$1:$1048576,MATCH("최종"&amp;SUBSTITUTE(SUBSTITUTE(E$1,"standard",""),"|Float",""),ChapterTable!$1:$1,0),0)*ChapterTable!$Q$17,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VLOOKUP($A1112-ChapterTable!$Q$11,ChapterTable!$1:$1048576,MATCH("최종"&amp;SUBSTITUTE(SUBSTITUTE(E$1,"standard",""),"|Float",""),ChapterTable!$1:$1,0),0)*ChapterTable!$Q$14
    ),
  OFFSET(E1112,-$B1112+IF($L1112,1,0),0)*
    (VLOOKUP(SUBSTITUTE(SUBSTITUTE(E$1,"standard",""),"|Float","")&amp;"인게임누적곱배수",ChapterTable!$S:$T,2,0)^C1112
    +VLOOKUP(SUBSTITUTE(SUBSTITUTE(E$1,"standard",""),"|Float","")&amp;"인게임누적합배수",ChapterTable!$S:$T,2,0)*C1112)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VLOOKUP(1,ChapterTable!$1:$1048576,MATCH("최종"&amp;SUBSTITUTE(SUBSTITUTE(F$1,"standard",""),"|Float",""),ChapterTable!$1:$1,0),0)*ChapterTable!$Q$17,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VLOOKUP($A1112-ChapterTable!$Q$11,ChapterTable!$1:$1048576,MATCH("최종"&amp;SUBSTITUTE(SUBSTITUTE(F$1,"standard",""),"|Float",""),ChapterTable!$1:$1,0),0)*ChapterTable!$Q$14
    ),
  OFFSET(F1112,-$B1112+IF($L1112,1,0),0)*
    (VLOOKUP(SUBSTITUTE(SUBSTITUTE(F$1,"standard",""),"|Float","")&amp;"인게임누적곱배수",ChapterTable!$S:$T,2,0)^D1112
    +VLOOKUP(SUBSTITUTE(SUBSTITUTE(F$1,"standard",""),"|Float","")&amp;"인게임누적합배수",ChapterTable!$S:$T,2,0)*D1112)
  )
  )
  )
)</f>
        <v>1795638.6342430115</v>
      </c>
      <c r="G1112" t="s">
        <v>110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9.8000000000000007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IF(OR($L1113=TRUE,$A1113=0,MOD($A1113,ChapterTable!$S$20)&lt;&gt;0),
MAX(0,INT(($B1113+ChapterTable!$Q$26+VLOOKUP(SUBSTITUTE(C$1,"성장단계","")&amp;"단계오프셋",ChapterTable!$S:$T,2,0))/ChapterTable!$Q$23)),
MAX(0,INT(($B1113+ChapterTable!$S$26+VLOOKUP(SUBSTITUTE(C$1,"성장단계","")&amp;"보스단계오프셋",ChapterTable!$S:$T,2,0))/ChapterTable!$S$23)))</f>
        <v>4</v>
      </c>
      <c r="D1113">
        <f>IF(OR($L1113=TRUE,$A1113=0,MOD($A1113,ChapterTable!$S$20)&lt;&gt;0),
MAX(0,INT(($B1113+ChapterTable!$Q$26+VLOOKUP(SUBSTITUTE(D$1,"성장단계","")&amp;"단계오프셋",ChapterTable!$S:$T,2,0))/ChapterTable!$Q$23)),
MAX(0,INT(($B1113+ChapterTable!$S$26+VLOOKUP(SUBSTITUTE(D$1,"성장단계","")&amp;"보스단계오프셋",ChapterTable!$S:$T,2,0))/ChapterTable!$S$23)))</f>
        <v>3</v>
      </c>
      <c r="E1113" s="1">
        <f ca="1">IF(AND($A1113=0,$B1113=1),
    VLOOKUP(1,ChapterTable!$1:$1048576,MATCH("최종"&amp;SUBSTITUTE(SUBSTITUTE(E$1,"standard",""),"|Float",""),ChapterTable!$1:$1,0),0)*ChapterTable!$Q$17,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VLOOKUP($A1113-ChapterTable!$Q$11,ChapterTable!$1:$1048576,MATCH("최종"&amp;SUBSTITUTE(SUBSTITUTE(E$1,"standard",""),"|Float",""),ChapterTable!$1:$1,0),0)*ChapterTable!$Q$14
    ),
  OFFSET(E1113,-$B1113+IF($L1113,1,0),0)*
    (VLOOKUP(SUBSTITUTE(SUBSTITUTE(E$1,"standard",""),"|Float","")&amp;"인게임누적곱배수",ChapterTable!$S:$T,2,0)^C1113
    +VLOOKUP(SUBSTITUTE(SUBSTITUTE(E$1,"standard",""),"|Float","")&amp;"인게임누적합배수",ChapterTable!$S:$T,2,0)*C1113)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VLOOKUP(1,ChapterTable!$1:$1048576,MATCH("최종"&amp;SUBSTITUTE(SUBSTITUTE(F$1,"standard",""),"|Float",""),ChapterTable!$1:$1,0),0)*ChapterTable!$Q$17,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VLOOKUP($A1113-ChapterTable!$Q$11,ChapterTable!$1:$1048576,MATCH("최종"&amp;SUBSTITUTE(SUBSTITUTE(F$1,"standard",""),"|Float",""),ChapterTable!$1:$1,0),0)*ChapterTable!$Q$14
    ),
  OFFSET(F1113,-$B1113+IF($L1113,1,0),0)*
    (VLOOKUP(SUBSTITUTE(SUBSTITUTE(F$1,"standard",""),"|Float","")&amp;"인게임누적곱배수",ChapterTable!$S:$T,2,0)^D1113
    +VLOOKUP(SUBSTITUTE(SUBSTITUTE(F$1,"standard",""),"|Float","")&amp;"인게임누적합배수",ChapterTable!$S:$T,2,0)*D1113)
  )
  )
  )
)</f>
        <v>1795638.6342430115</v>
      </c>
      <c r="G1113" t="s">
        <v>110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9.8000000000000007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IF(OR($L1114=TRUE,$A1114=0,MOD($A1114,ChapterTable!$S$20)&lt;&gt;0),
MAX(0,INT(($B1114+ChapterTable!$Q$26+VLOOKUP(SUBSTITUTE(C$1,"성장단계","")&amp;"단계오프셋",ChapterTable!$S:$T,2,0))/ChapterTable!$Q$23)),
MAX(0,INT(($B1114+ChapterTable!$S$26+VLOOKUP(SUBSTITUTE(C$1,"성장단계","")&amp;"보스단계오프셋",ChapterTable!$S:$T,2,0))/ChapterTable!$S$23)))</f>
        <v>4</v>
      </c>
      <c r="D1114">
        <f>IF(OR($L1114=TRUE,$A1114=0,MOD($A1114,ChapterTable!$S$20)&lt;&gt;0),
MAX(0,INT(($B1114+ChapterTable!$Q$26+VLOOKUP(SUBSTITUTE(D$1,"성장단계","")&amp;"단계오프셋",ChapterTable!$S:$T,2,0))/ChapterTable!$Q$23)),
MAX(0,INT(($B1114+ChapterTable!$S$26+VLOOKUP(SUBSTITUTE(D$1,"성장단계","")&amp;"보스단계오프셋",ChapterTable!$S:$T,2,0))/ChapterTable!$S$23)))</f>
        <v>3</v>
      </c>
      <c r="E1114" s="1">
        <f ca="1">IF(AND($A1114=0,$B1114=1),
    VLOOKUP(1,ChapterTable!$1:$1048576,MATCH("최종"&amp;SUBSTITUTE(SUBSTITUTE(E$1,"standard",""),"|Float",""),ChapterTable!$1:$1,0),0)*ChapterTable!$Q$17,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VLOOKUP($A1114-ChapterTable!$Q$11,ChapterTable!$1:$1048576,MATCH("최종"&amp;SUBSTITUTE(SUBSTITUTE(E$1,"standard",""),"|Float",""),ChapterTable!$1:$1,0),0)*ChapterTable!$Q$14
    ),
  OFFSET(E1114,-$B1114+IF($L1114,1,0),0)*
    (VLOOKUP(SUBSTITUTE(SUBSTITUTE(E$1,"standard",""),"|Float","")&amp;"인게임누적곱배수",ChapterTable!$S:$T,2,0)^C1114
    +VLOOKUP(SUBSTITUTE(SUBSTITUTE(E$1,"standard",""),"|Float","")&amp;"인게임누적합배수",ChapterTable!$S:$T,2,0)*C1114)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VLOOKUP(1,ChapterTable!$1:$1048576,MATCH("최종"&amp;SUBSTITUTE(SUBSTITUTE(F$1,"standard",""),"|Float",""),ChapterTable!$1:$1,0),0)*ChapterTable!$Q$17,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VLOOKUP($A1114-ChapterTable!$Q$11,ChapterTable!$1:$1048576,MATCH("최종"&amp;SUBSTITUTE(SUBSTITUTE(F$1,"standard",""),"|Float",""),ChapterTable!$1:$1,0),0)*ChapterTable!$Q$14
    ),
  OFFSET(F1114,-$B1114+IF($L1114,1,0),0)*
    (VLOOKUP(SUBSTITUTE(SUBSTITUTE(F$1,"standard",""),"|Float","")&amp;"인게임누적곱배수",ChapterTable!$S:$T,2,0)^D1114
    +VLOOKUP(SUBSTITUTE(SUBSTITUTE(F$1,"standard",""),"|Float","")&amp;"인게임누적합배수",ChapterTable!$S:$T,2,0)*D1114)
  )
  )
  )
)</f>
        <v>1795638.6342430115</v>
      </c>
      <c r="G1114" t="s">
        <v>110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9.8000000000000007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IF(OR($L1115=TRUE,$A1115=0,MOD($A1115,ChapterTable!$S$20)&lt;&gt;0),
MAX(0,INT(($B1115+ChapterTable!$Q$26+VLOOKUP(SUBSTITUTE(C$1,"성장단계","")&amp;"단계오프셋",ChapterTable!$S:$T,2,0))/ChapterTable!$Q$23)),
MAX(0,INT(($B1115+ChapterTable!$S$26+VLOOKUP(SUBSTITUTE(C$1,"성장단계","")&amp;"보스단계오프셋",ChapterTable!$S:$T,2,0))/ChapterTable!$S$23)))</f>
        <v>4</v>
      </c>
      <c r="D1115">
        <f>IF(OR($L1115=TRUE,$A1115=0,MOD($A1115,ChapterTable!$S$20)&lt;&gt;0),
MAX(0,INT(($B1115+ChapterTable!$Q$26+VLOOKUP(SUBSTITUTE(D$1,"성장단계","")&amp;"단계오프셋",ChapterTable!$S:$T,2,0))/ChapterTable!$Q$23)),
MAX(0,INT(($B1115+ChapterTable!$S$26+VLOOKUP(SUBSTITUTE(D$1,"성장단계","")&amp;"보스단계오프셋",ChapterTable!$S:$T,2,0))/ChapterTable!$S$23)))</f>
        <v>3</v>
      </c>
      <c r="E1115" s="1">
        <f ca="1">IF(AND($A1115=0,$B1115=1),
    VLOOKUP(1,ChapterTable!$1:$1048576,MATCH("최종"&amp;SUBSTITUTE(SUBSTITUTE(E$1,"standard",""),"|Float",""),ChapterTable!$1:$1,0),0)*ChapterTable!$Q$17,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VLOOKUP($A1115-ChapterTable!$Q$11,ChapterTable!$1:$1048576,MATCH("최종"&amp;SUBSTITUTE(SUBSTITUTE(E$1,"standard",""),"|Float",""),ChapterTable!$1:$1,0),0)*ChapterTable!$Q$14
    ),
  OFFSET(E1115,-$B1115+IF($L1115,1,0),0)*
    (VLOOKUP(SUBSTITUTE(SUBSTITUTE(E$1,"standard",""),"|Float","")&amp;"인게임누적곱배수",ChapterTable!$S:$T,2,0)^C1115
    +VLOOKUP(SUBSTITUTE(SUBSTITUTE(E$1,"standard",""),"|Float","")&amp;"인게임누적합배수",ChapterTable!$S:$T,2,0)*C1115)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VLOOKUP(1,ChapterTable!$1:$1048576,MATCH("최종"&amp;SUBSTITUTE(SUBSTITUTE(F$1,"standard",""),"|Float",""),ChapterTable!$1:$1,0),0)*ChapterTable!$Q$17,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VLOOKUP($A1115-ChapterTable!$Q$11,ChapterTable!$1:$1048576,MATCH("최종"&amp;SUBSTITUTE(SUBSTITUTE(F$1,"standard",""),"|Float",""),ChapterTable!$1:$1,0),0)*ChapterTable!$Q$14
    ),
  OFFSET(F1115,-$B1115+IF($L1115,1,0),0)*
    (VLOOKUP(SUBSTITUTE(SUBSTITUTE(F$1,"standard",""),"|Float","")&amp;"인게임누적곱배수",ChapterTable!$S:$T,2,0)^D1115
    +VLOOKUP(SUBSTITUTE(SUBSTITUTE(F$1,"standard",""),"|Float","")&amp;"인게임누적합배수",ChapterTable!$S:$T,2,0)*D1115)
  )
  )
  )
)</f>
        <v>1795638.6342430115</v>
      </c>
      <c r="G1115" t="s">
        <v>110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9.8000000000000007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IF(OR($L1116=TRUE,$A1116=0,MOD($A1116,ChapterTable!$S$20)&lt;&gt;0),
MAX(0,INT(($B1116+ChapterTable!$Q$26+VLOOKUP(SUBSTITUTE(C$1,"성장단계","")&amp;"단계오프셋",ChapterTable!$S:$T,2,0))/ChapterTable!$Q$23)),
MAX(0,INT(($B1116+ChapterTable!$S$26+VLOOKUP(SUBSTITUTE(C$1,"성장단계","")&amp;"보스단계오프셋",ChapterTable!$S:$T,2,0))/ChapterTable!$S$23)))</f>
        <v>4</v>
      </c>
      <c r="D1116">
        <f>IF(OR($L1116=TRUE,$A1116=0,MOD($A1116,ChapterTable!$S$20)&lt;&gt;0),
MAX(0,INT(($B1116+ChapterTable!$Q$26+VLOOKUP(SUBSTITUTE(D$1,"성장단계","")&amp;"단계오프셋",ChapterTable!$S:$T,2,0))/ChapterTable!$Q$23)),
MAX(0,INT(($B1116+ChapterTable!$S$26+VLOOKUP(SUBSTITUTE(D$1,"성장단계","")&amp;"보스단계오프셋",ChapterTable!$S:$T,2,0))/ChapterTable!$S$23)))</f>
        <v>3</v>
      </c>
      <c r="E1116" s="1">
        <f ca="1">IF(AND($A1116=0,$B1116=1),
    VLOOKUP(1,ChapterTable!$1:$1048576,MATCH("최종"&amp;SUBSTITUTE(SUBSTITUTE(E$1,"standard",""),"|Float",""),ChapterTable!$1:$1,0),0)*ChapterTable!$Q$17,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VLOOKUP($A1116-ChapterTable!$Q$11,ChapterTable!$1:$1048576,MATCH("최종"&amp;SUBSTITUTE(SUBSTITUTE(E$1,"standard",""),"|Float",""),ChapterTable!$1:$1,0),0)*ChapterTable!$Q$14
    ),
  OFFSET(E1116,-$B1116+IF($L1116,1,0),0)*
    (VLOOKUP(SUBSTITUTE(SUBSTITUTE(E$1,"standard",""),"|Float","")&amp;"인게임누적곱배수",ChapterTable!$S:$T,2,0)^C1116
    +VLOOKUP(SUBSTITUTE(SUBSTITUTE(E$1,"standard",""),"|Float","")&amp;"인게임누적합배수",ChapterTable!$S:$T,2,0)*C1116)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VLOOKUP(1,ChapterTable!$1:$1048576,MATCH("최종"&amp;SUBSTITUTE(SUBSTITUTE(F$1,"standard",""),"|Float",""),ChapterTable!$1:$1,0),0)*ChapterTable!$Q$17,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VLOOKUP($A1116-ChapterTable!$Q$11,ChapterTable!$1:$1048576,MATCH("최종"&amp;SUBSTITUTE(SUBSTITUTE(F$1,"standard",""),"|Float",""),ChapterTable!$1:$1,0),0)*ChapterTable!$Q$14
    ),
  OFFSET(F1116,-$B1116+IF($L1116,1,0),0)*
    (VLOOKUP(SUBSTITUTE(SUBSTITUTE(F$1,"standard",""),"|Float","")&amp;"인게임누적곱배수",ChapterTable!$S:$T,2,0)^D1116
    +VLOOKUP(SUBSTITUTE(SUBSTITUTE(F$1,"standard",""),"|Float","")&amp;"인게임누적합배수",ChapterTable!$S:$T,2,0)*D1116)
  )
  )
  )
)</f>
        <v>1795638.6342430115</v>
      </c>
      <c r="G1116" t="s">
        <v>110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9.8000000000000007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IF(OR($L1117=TRUE,$A1117=0,MOD($A1117,ChapterTable!$S$20)&lt;&gt;0),
MAX(0,INT(($B1117+ChapterTable!$Q$26+VLOOKUP(SUBSTITUTE(C$1,"성장단계","")&amp;"단계오프셋",ChapterTable!$S:$T,2,0))/ChapterTable!$Q$23)),
MAX(0,INT(($B1117+ChapterTable!$S$26+VLOOKUP(SUBSTITUTE(C$1,"성장단계","")&amp;"보스단계오프셋",ChapterTable!$S:$T,2,0))/ChapterTable!$S$23)))</f>
        <v>4</v>
      </c>
      <c r="D1117">
        <f>IF(OR($L1117=TRUE,$A1117=0,MOD($A1117,ChapterTable!$S$20)&lt;&gt;0),
MAX(0,INT(($B1117+ChapterTable!$Q$26+VLOOKUP(SUBSTITUTE(D$1,"성장단계","")&amp;"단계오프셋",ChapterTable!$S:$T,2,0))/ChapterTable!$Q$23)),
MAX(0,INT(($B1117+ChapterTable!$S$26+VLOOKUP(SUBSTITUTE(D$1,"성장단계","")&amp;"보스단계오프셋",ChapterTable!$S:$T,2,0))/ChapterTable!$S$23)))</f>
        <v>3</v>
      </c>
      <c r="E1117" s="1">
        <f ca="1">IF(AND($A1117=0,$B1117=1),
    VLOOKUP(1,ChapterTable!$1:$1048576,MATCH("최종"&amp;SUBSTITUTE(SUBSTITUTE(E$1,"standard",""),"|Float",""),ChapterTable!$1:$1,0),0)*ChapterTable!$Q$17,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VLOOKUP($A1117-ChapterTable!$Q$11,ChapterTable!$1:$1048576,MATCH("최종"&amp;SUBSTITUTE(SUBSTITUTE(E$1,"standard",""),"|Float",""),ChapterTable!$1:$1,0),0)*ChapterTable!$Q$14
    ),
  OFFSET(E1117,-$B1117+IF($L1117,1,0),0)*
    (VLOOKUP(SUBSTITUTE(SUBSTITUTE(E$1,"standard",""),"|Float","")&amp;"인게임누적곱배수",ChapterTable!$S:$T,2,0)^C1117
    +VLOOKUP(SUBSTITUTE(SUBSTITUTE(E$1,"standard",""),"|Float","")&amp;"인게임누적합배수",ChapterTable!$S:$T,2,0)*C1117)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VLOOKUP(1,ChapterTable!$1:$1048576,MATCH("최종"&amp;SUBSTITUTE(SUBSTITUTE(F$1,"standard",""),"|Float",""),ChapterTable!$1:$1,0),0)*ChapterTable!$Q$17,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VLOOKUP($A1117-ChapterTable!$Q$11,ChapterTable!$1:$1048576,MATCH("최종"&amp;SUBSTITUTE(SUBSTITUTE(F$1,"standard",""),"|Float",""),ChapterTable!$1:$1,0),0)*ChapterTable!$Q$14
    ),
  OFFSET(F1117,-$B1117+IF($L1117,1,0),0)*
    (VLOOKUP(SUBSTITUTE(SUBSTITUTE(F$1,"standard",""),"|Float","")&amp;"인게임누적곱배수",ChapterTable!$S:$T,2,0)^D1117
    +VLOOKUP(SUBSTITUTE(SUBSTITUTE(F$1,"standard",""),"|Float","")&amp;"인게임누적합배수",ChapterTable!$S:$T,2,0)*D1117)
  )
  )
  )
)</f>
        <v>1795638.6342430115</v>
      </c>
      <c r="G1117" t="s">
        <v>110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9.8000000000000007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IF(OR($L1118=TRUE,$A1118=0,MOD($A1118,ChapterTable!$S$20)&lt;&gt;0),
MAX(0,INT(($B1118+ChapterTable!$Q$26+VLOOKUP(SUBSTITUTE(C$1,"성장단계","")&amp;"단계오프셋",ChapterTable!$S:$T,2,0))/ChapterTable!$Q$23)),
MAX(0,INT(($B1118+ChapterTable!$S$26+VLOOKUP(SUBSTITUTE(C$1,"성장단계","")&amp;"보스단계오프셋",ChapterTable!$S:$T,2,0))/ChapterTable!$S$23)))</f>
        <v>4</v>
      </c>
      <c r="D1118">
        <f>IF(OR($L1118=TRUE,$A1118=0,MOD($A1118,ChapterTable!$S$20)&lt;&gt;0),
MAX(0,INT(($B1118+ChapterTable!$Q$26+VLOOKUP(SUBSTITUTE(D$1,"성장단계","")&amp;"단계오프셋",ChapterTable!$S:$T,2,0))/ChapterTable!$Q$23)),
MAX(0,INT(($B1118+ChapterTable!$S$26+VLOOKUP(SUBSTITUTE(D$1,"성장단계","")&amp;"보스단계오프셋",ChapterTable!$S:$T,2,0))/ChapterTable!$S$23)))</f>
        <v>4</v>
      </c>
      <c r="E1118" s="1">
        <f ca="1">IF(AND($A1118=0,$B1118=1),
    VLOOKUP(1,ChapterTable!$1:$1048576,MATCH("최종"&amp;SUBSTITUTE(SUBSTITUTE(E$1,"standard",""),"|Float",""),ChapterTable!$1:$1,0),0)*ChapterTable!$Q$17,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VLOOKUP($A1118-ChapterTable!$Q$11,ChapterTable!$1:$1048576,MATCH("최종"&amp;SUBSTITUTE(SUBSTITUTE(E$1,"standard",""),"|Float",""),ChapterTable!$1:$1,0),0)*ChapterTable!$Q$14
    ),
  OFFSET(E1118,-$B1118+IF($L1118,1,0),0)*
    (VLOOKUP(SUBSTITUTE(SUBSTITUTE(E$1,"standard",""),"|Float","")&amp;"인게임누적곱배수",ChapterTable!$S:$T,2,0)^C1118
    +VLOOKUP(SUBSTITUTE(SUBSTITUTE(E$1,"standard",""),"|Float","")&amp;"인게임누적합배수",ChapterTable!$S:$T,2,0)*C1118)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VLOOKUP(1,ChapterTable!$1:$1048576,MATCH("최종"&amp;SUBSTITUTE(SUBSTITUTE(F$1,"standard",""),"|Float",""),ChapterTable!$1:$1,0),0)*ChapterTable!$Q$17,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VLOOKUP($A1118-ChapterTable!$Q$11,ChapterTable!$1:$1048576,MATCH("최종"&amp;SUBSTITUTE(SUBSTITUTE(F$1,"standard",""),"|Float",""),ChapterTable!$1:$1,0),0)*ChapterTable!$Q$14
    ),
  OFFSET(F1118,-$B1118+IF($L1118,1,0),0)*
    (VLOOKUP(SUBSTITUTE(SUBSTITUTE(F$1,"standard",""),"|Float","")&amp;"인게임누적곱배수",ChapterTable!$S:$T,2,0)^D1118
    +VLOOKUP(SUBSTITUTE(SUBSTITUTE(F$1,"standard",""),"|Float","")&amp;"인게임누적합배수",ChapterTable!$S:$T,2,0)*D1118)
  )
  )
  )
)</f>
        <v>2020093.4635233879</v>
      </c>
      <c r="G1118" t="s">
        <v>110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9.8000000000000007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IF(OR($L1119=TRUE,$A1119=0,MOD($A1119,ChapterTable!$S$20)&lt;&gt;0),
MAX(0,INT(($B1119+ChapterTable!$Q$26+VLOOKUP(SUBSTITUTE(C$1,"성장단계","")&amp;"단계오프셋",ChapterTable!$S:$T,2,0))/ChapterTable!$Q$23)),
MAX(0,INT(($B1119+ChapterTable!$S$26+VLOOKUP(SUBSTITUTE(C$1,"성장단계","")&amp;"보스단계오프셋",ChapterTable!$S:$T,2,0))/ChapterTable!$S$23)))</f>
        <v>4</v>
      </c>
      <c r="D1119">
        <f>IF(OR($L1119=TRUE,$A1119=0,MOD($A1119,ChapterTable!$S$20)&lt;&gt;0),
MAX(0,INT(($B1119+ChapterTable!$Q$26+VLOOKUP(SUBSTITUTE(D$1,"성장단계","")&amp;"단계오프셋",ChapterTable!$S:$T,2,0))/ChapterTable!$Q$23)),
MAX(0,INT(($B1119+ChapterTable!$S$26+VLOOKUP(SUBSTITUTE(D$1,"성장단계","")&amp;"보스단계오프셋",ChapterTable!$S:$T,2,0))/ChapterTable!$S$23)))</f>
        <v>4</v>
      </c>
      <c r="E1119" s="1">
        <f ca="1">IF(AND($A1119=0,$B1119=1),
    VLOOKUP(1,ChapterTable!$1:$1048576,MATCH("최종"&amp;SUBSTITUTE(SUBSTITUTE(E$1,"standard",""),"|Float",""),ChapterTable!$1:$1,0),0)*ChapterTable!$Q$17,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VLOOKUP($A1119-ChapterTable!$Q$11,ChapterTable!$1:$1048576,MATCH("최종"&amp;SUBSTITUTE(SUBSTITUTE(E$1,"standard",""),"|Float",""),ChapterTable!$1:$1,0),0)*ChapterTable!$Q$14
    ),
  OFFSET(E1119,-$B1119+IF($L1119,1,0),0)*
    (VLOOKUP(SUBSTITUTE(SUBSTITUTE(E$1,"standard",""),"|Float","")&amp;"인게임누적곱배수",ChapterTable!$S:$T,2,0)^C1119
    +VLOOKUP(SUBSTITUTE(SUBSTITUTE(E$1,"standard",""),"|Float","")&amp;"인게임누적합배수",ChapterTable!$S:$T,2,0)*C1119)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VLOOKUP(1,ChapterTable!$1:$1048576,MATCH("최종"&amp;SUBSTITUTE(SUBSTITUTE(F$1,"standard",""),"|Float",""),ChapterTable!$1:$1,0),0)*ChapterTable!$Q$17,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VLOOKUP($A1119-ChapterTable!$Q$11,ChapterTable!$1:$1048576,MATCH("최종"&amp;SUBSTITUTE(SUBSTITUTE(F$1,"standard",""),"|Float",""),ChapterTable!$1:$1,0),0)*ChapterTable!$Q$14
    ),
  OFFSET(F1119,-$B1119+IF($L1119,1,0),0)*
    (VLOOKUP(SUBSTITUTE(SUBSTITUTE(F$1,"standard",""),"|Float","")&amp;"인게임누적곱배수",ChapterTable!$S:$T,2,0)^D1119
    +VLOOKUP(SUBSTITUTE(SUBSTITUTE(F$1,"standard",""),"|Float","")&amp;"인게임누적합배수",ChapterTable!$S:$T,2,0)*D1119)
  )
  )
  )
)</f>
        <v>2020093.4635233879</v>
      </c>
      <c r="G1119" t="s">
        <v>110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9.8000000000000007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IF(OR($L1120=TRUE,$A1120=0,MOD($A1120,ChapterTable!$S$20)&lt;&gt;0),
MAX(0,INT(($B1120+ChapterTable!$Q$26+VLOOKUP(SUBSTITUTE(C$1,"성장단계","")&amp;"단계오프셋",ChapterTable!$S:$T,2,0))/ChapterTable!$Q$23)),
MAX(0,INT(($B1120+ChapterTable!$S$26+VLOOKUP(SUBSTITUTE(C$1,"성장단계","")&amp;"보스단계오프셋",ChapterTable!$S:$T,2,0))/ChapterTable!$S$23)))</f>
        <v>4</v>
      </c>
      <c r="D1120">
        <f>IF(OR($L1120=TRUE,$A1120=0,MOD($A1120,ChapterTable!$S$20)&lt;&gt;0),
MAX(0,INT(($B1120+ChapterTable!$Q$26+VLOOKUP(SUBSTITUTE(D$1,"성장단계","")&amp;"단계오프셋",ChapterTable!$S:$T,2,0))/ChapterTable!$Q$23)),
MAX(0,INT(($B1120+ChapterTable!$S$26+VLOOKUP(SUBSTITUTE(D$1,"성장단계","")&amp;"보스단계오프셋",ChapterTable!$S:$T,2,0))/ChapterTable!$S$23)))</f>
        <v>4</v>
      </c>
      <c r="E1120" s="1">
        <f ca="1">IF(AND($A1120=0,$B1120=1),
    VLOOKUP(1,ChapterTable!$1:$1048576,MATCH("최종"&amp;SUBSTITUTE(SUBSTITUTE(E$1,"standard",""),"|Float",""),ChapterTable!$1:$1,0),0)*ChapterTable!$Q$17,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VLOOKUP($A1120-ChapterTable!$Q$11,ChapterTable!$1:$1048576,MATCH("최종"&amp;SUBSTITUTE(SUBSTITUTE(E$1,"standard",""),"|Float",""),ChapterTable!$1:$1,0),0)*ChapterTable!$Q$14
    ),
  OFFSET(E1120,-$B1120+IF($L1120,1,0),0)*
    (VLOOKUP(SUBSTITUTE(SUBSTITUTE(E$1,"standard",""),"|Float","")&amp;"인게임누적곱배수",ChapterTable!$S:$T,2,0)^C1120
    +VLOOKUP(SUBSTITUTE(SUBSTITUTE(E$1,"standard",""),"|Float","")&amp;"인게임누적합배수",ChapterTable!$S:$T,2,0)*C1120)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VLOOKUP(1,ChapterTable!$1:$1048576,MATCH("최종"&amp;SUBSTITUTE(SUBSTITUTE(F$1,"standard",""),"|Float",""),ChapterTable!$1:$1,0),0)*ChapterTable!$Q$17,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VLOOKUP($A1120-ChapterTable!$Q$11,ChapterTable!$1:$1048576,MATCH("최종"&amp;SUBSTITUTE(SUBSTITUTE(F$1,"standard",""),"|Float",""),ChapterTable!$1:$1,0),0)*ChapterTable!$Q$14
    ),
  OFFSET(F1120,-$B1120+IF($L1120,1,0),0)*
    (VLOOKUP(SUBSTITUTE(SUBSTITUTE(F$1,"standard",""),"|Float","")&amp;"인게임누적곱배수",ChapterTable!$S:$T,2,0)^D1120
    +VLOOKUP(SUBSTITUTE(SUBSTITUTE(F$1,"standard",""),"|Float","")&amp;"인게임누적합배수",ChapterTable!$S:$T,2,0)*D1120)
  )
  )
  )
)</f>
        <v>2020093.4635233879</v>
      </c>
      <c r="G1120" t="s">
        <v>110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9.8000000000000007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IF(OR($L1121=TRUE,$A1121=0,MOD($A1121,ChapterTable!$S$20)&lt;&gt;0),
MAX(0,INT(($B1121+ChapterTable!$Q$26+VLOOKUP(SUBSTITUTE(C$1,"성장단계","")&amp;"단계오프셋",ChapterTable!$S:$T,2,0))/ChapterTable!$Q$23)),
MAX(0,INT(($B1121+ChapterTable!$S$26+VLOOKUP(SUBSTITUTE(C$1,"성장단계","")&amp;"보스단계오프셋",ChapterTable!$S:$T,2,0))/ChapterTable!$S$23)))</f>
        <v>4</v>
      </c>
      <c r="D1121">
        <f>IF(OR($L1121=TRUE,$A1121=0,MOD($A1121,ChapterTable!$S$20)&lt;&gt;0),
MAX(0,INT(($B1121+ChapterTable!$Q$26+VLOOKUP(SUBSTITUTE(D$1,"성장단계","")&amp;"단계오프셋",ChapterTable!$S:$T,2,0))/ChapterTable!$Q$23)),
MAX(0,INT(($B1121+ChapterTable!$S$26+VLOOKUP(SUBSTITUTE(D$1,"성장단계","")&amp;"보스단계오프셋",ChapterTable!$S:$T,2,0))/ChapterTable!$S$23)))</f>
        <v>4</v>
      </c>
      <c r="E1121" s="1">
        <f ca="1">IF(AND($A1121=0,$B1121=1),
    VLOOKUP(1,ChapterTable!$1:$1048576,MATCH("최종"&amp;SUBSTITUTE(SUBSTITUTE(E$1,"standard",""),"|Float",""),ChapterTable!$1:$1,0),0)*ChapterTable!$Q$17,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VLOOKUP($A1121-ChapterTable!$Q$11,ChapterTable!$1:$1048576,MATCH("최종"&amp;SUBSTITUTE(SUBSTITUTE(E$1,"standard",""),"|Float",""),ChapterTable!$1:$1,0),0)*ChapterTable!$Q$14
    ),
  OFFSET(E1121,-$B1121+IF($L1121,1,0),0)*
    (VLOOKUP(SUBSTITUTE(SUBSTITUTE(E$1,"standard",""),"|Float","")&amp;"인게임누적곱배수",ChapterTable!$S:$T,2,0)^C1121
    +VLOOKUP(SUBSTITUTE(SUBSTITUTE(E$1,"standard",""),"|Float","")&amp;"인게임누적합배수",ChapterTable!$S:$T,2,0)*C1121)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VLOOKUP(1,ChapterTable!$1:$1048576,MATCH("최종"&amp;SUBSTITUTE(SUBSTITUTE(F$1,"standard",""),"|Float",""),ChapterTable!$1:$1,0),0)*ChapterTable!$Q$17,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VLOOKUP($A1121-ChapterTable!$Q$11,ChapterTable!$1:$1048576,MATCH("최종"&amp;SUBSTITUTE(SUBSTITUTE(F$1,"standard",""),"|Float",""),ChapterTable!$1:$1,0),0)*ChapterTable!$Q$14
    ),
  OFFSET(F1121,-$B1121+IF($L1121,1,0),0)*
    (VLOOKUP(SUBSTITUTE(SUBSTITUTE(F$1,"standard",""),"|Float","")&amp;"인게임누적곱배수",ChapterTable!$S:$T,2,0)^D1121
    +VLOOKUP(SUBSTITUTE(SUBSTITUTE(F$1,"standard",""),"|Float","")&amp;"인게임누적합배수",ChapterTable!$S:$T,2,0)*D1121)
  )
  )
  )
)</f>
        <v>2020093.4635233879</v>
      </c>
      <c r="G1121" t="s">
        <v>110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9.8000000000000007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IF(OR($L1122=TRUE,$A1122=0,MOD($A1122,ChapterTable!$S$20)&lt;&gt;0),
MAX(0,INT(($B1122+ChapterTable!$Q$26+VLOOKUP(SUBSTITUTE(C$1,"성장단계","")&amp;"단계오프셋",ChapterTable!$S:$T,2,0))/ChapterTable!$Q$23)),
MAX(0,INT(($B1122+ChapterTable!$S$26+VLOOKUP(SUBSTITUTE(C$1,"성장단계","")&amp;"보스단계오프셋",ChapterTable!$S:$T,2,0))/ChapterTable!$S$23)))</f>
        <v>4</v>
      </c>
      <c r="D1122">
        <f>IF(OR($L1122=TRUE,$A1122=0,MOD($A1122,ChapterTable!$S$20)&lt;&gt;0),
MAX(0,INT(($B1122+ChapterTable!$Q$26+VLOOKUP(SUBSTITUTE(D$1,"성장단계","")&amp;"단계오프셋",ChapterTable!$S:$T,2,0))/ChapterTable!$Q$23)),
MAX(0,INT(($B1122+ChapterTable!$S$26+VLOOKUP(SUBSTITUTE(D$1,"성장단계","")&amp;"보스단계오프셋",ChapterTable!$S:$T,2,0))/ChapterTable!$S$23)))</f>
        <v>4</v>
      </c>
      <c r="E1122" s="1">
        <f ca="1">IF(AND($A1122=0,$B1122=1),
    VLOOKUP(1,ChapterTable!$1:$1048576,MATCH("최종"&amp;SUBSTITUTE(SUBSTITUTE(E$1,"standard",""),"|Float",""),ChapterTable!$1:$1,0),0)*ChapterTable!$Q$17,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VLOOKUP($A1122-ChapterTable!$Q$11,ChapterTable!$1:$1048576,MATCH("최종"&amp;SUBSTITUTE(SUBSTITUTE(E$1,"standard",""),"|Float",""),ChapterTable!$1:$1,0),0)*ChapterTable!$Q$14
    ),
  OFFSET(E1122,-$B1122+IF($L1122,1,0),0)*
    (VLOOKUP(SUBSTITUTE(SUBSTITUTE(E$1,"standard",""),"|Float","")&amp;"인게임누적곱배수",ChapterTable!$S:$T,2,0)^C1122
    +VLOOKUP(SUBSTITUTE(SUBSTITUTE(E$1,"standard",""),"|Float","")&amp;"인게임누적합배수",ChapterTable!$S:$T,2,0)*C1122)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VLOOKUP(1,ChapterTable!$1:$1048576,MATCH("최종"&amp;SUBSTITUTE(SUBSTITUTE(F$1,"standard",""),"|Float",""),ChapterTable!$1:$1,0),0)*ChapterTable!$Q$17,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VLOOKUP($A1122-ChapterTable!$Q$11,ChapterTable!$1:$1048576,MATCH("최종"&amp;SUBSTITUTE(SUBSTITUTE(F$1,"standard",""),"|Float",""),ChapterTable!$1:$1,0),0)*ChapterTable!$Q$14
    ),
  OFFSET(F1122,-$B1122+IF($L1122,1,0),0)*
    (VLOOKUP(SUBSTITUTE(SUBSTITUTE(F$1,"standard",""),"|Float","")&amp;"인게임누적곱배수",ChapterTable!$S:$T,2,0)^D1122
    +VLOOKUP(SUBSTITUTE(SUBSTITUTE(F$1,"standard",""),"|Float","")&amp;"인게임누적합배수",ChapterTable!$S:$T,2,0)*D1122)
  )
  )
  )
)</f>
        <v>2020093.4635233879</v>
      </c>
      <c r="G1122" t="s">
        <v>110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9.8000000000000007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IF(OR($L1123=TRUE,$A1123=0,MOD($A1123,ChapterTable!$S$20)&lt;&gt;0),
MAX(0,INT(($B1123+ChapterTable!$Q$26+VLOOKUP(SUBSTITUTE(C$1,"성장단계","")&amp;"단계오프셋",ChapterTable!$S:$T,2,0))/ChapterTable!$Q$23)),
MAX(0,INT(($B1123+ChapterTable!$S$26+VLOOKUP(SUBSTITUTE(C$1,"성장단계","")&amp;"보스단계오프셋",ChapterTable!$S:$T,2,0))/ChapterTable!$S$23)))</f>
        <v>5</v>
      </c>
      <c r="D1123">
        <f>IF(OR($L1123=TRUE,$A1123=0,MOD($A1123,ChapterTable!$S$20)&lt;&gt;0),
MAX(0,INT(($B1123+ChapterTable!$Q$26+VLOOKUP(SUBSTITUTE(D$1,"성장단계","")&amp;"단계오프셋",ChapterTable!$S:$T,2,0))/ChapterTable!$Q$23)),
MAX(0,INT(($B1123+ChapterTable!$S$26+VLOOKUP(SUBSTITUTE(D$1,"성장단계","")&amp;"보스단계오프셋",ChapterTable!$S:$T,2,0))/ChapterTable!$S$23)))</f>
        <v>4</v>
      </c>
      <c r="E1123" s="1">
        <f ca="1">IF(AND($A1123=0,$B1123=1),
    VLOOKUP(1,ChapterTable!$1:$1048576,MATCH("최종"&amp;SUBSTITUTE(SUBSTITUTE(E$1,"standard",""),"|Float",""),ChapterTable!$1:$1,0),0)*ChapterTable!$Q$17,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VLOOKUP($A1123-ChapterTable!$Q$11,ChapterTable!$1:$1048576,MATCH("최종"&amp;SUBSTITUTE(SUBSTITUTE(E$1,"standard",""),"|Float",""),ChapterTable!$1:$1,0),0)*ChapterTable!$Q$14
    ),
  OFFSET(E1123,-$B1123+IF($L1123,1,0),0)*
    (VLOOKUP(SUBSTITUTE(SUBSTITUTE(E$1,"standard",""),"|Float","")&amp;"인게임누적곱배수",ChapterTable!$S:$T,2,0)^C1123
    +VLOOKUP(SUBSTITUTE(SUBSTITUTE(E$1,"standard",""),"|Float","")&amp;"인게임누적합배수",ChapterTable!$S:$T,2,0)*C1123)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VLOOKUP(1,ChapterTable!$1:$1048576,MATCH("최종"&amp;SUBSTITUTE(SUBSTITUTE(F$1,"standard",""),"|Float",""),ChapterTable!$1:$1,0),0)*ChapterTable!$Q$17,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VLOOKUP($A1123-ChapterTable!$Q$11,ChapterTable!$1:$1048576,MATCH("최종"&amp;SUBSTITUTE(SUBSTITUTE(F$1,"standard",""),"|Float",""),ChapterTable!$1:$1,0),0)*ChapterTable!$Q$14
    ),
  OFFSET(F1123,-$B1123+IF($L1123,1,0),0)*
    (VLOOKUP(SUBSTITUTE(SUBSTITUTE(F$1,"standard",""),"|Float","")&amp;"인게임누적곱배수",ChapterTable!$S:$T,2,0)^D1123
    +VLOOKUP(SUBSTITUTE(SUBSTITUTE(F$1,"standard",""),"|Float","")&amp;"인게임누적합배수",ChapterTable!$S:$T,2,0)*D1123)
  )
  )
  )
)</f>
        <v>2020093.4635233879</v>
      </c>
      <c r="G1123" t="s">
        <v>110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9.8000000000000007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IF(OR($L1124=TRUE,$A1124=0,MOD($A1124,ChapterTable!$S$20)&lt;&gt;0),
MAX(0,INT(($B1124+ChapterTable!$Q$26+VLOOKUP(SUBSTITUTE(C$1,"성장단계","")&amp;"단계오프셋",ChapterTable!$S:$T,2,0))/ChapterTable!$Q$23)),
MAX(0,INT(($B1124+ChapterTable!$S$26+VLOOKUP(SUBSTITUTE(C$1,"성장단계","")&amp;"보스단계오프셋",ChapterTable!$S:$T,2,0))/ChapterTable!$S$23)))</f>
        <v>5</v>
      </c>
      <c r="D1124">
        <f>IF(OR($L1124=TRUE,$A1124=0,MOD($A1124,ChapterTable!$S$20)&lt;&gt;0),
MAX(0,INT(($B1124+ChapterTable!$Q$26+VLOOKUP(SUBSTITUTE(D$1,"성장단계","")&amp;"단계오프셋",ChapterTable!$S:$T,2,0))/ChapterTable!$Q$23)),
MAX(0,INT(($B1124+ChapterTable!$S$26+VLOOKUP(SUBSTITUTE(D$1,"성장단계","")&amp;"보스단계오프셋",ChapterTable!$S:$T,2,0))/ChapterTable!$S$23)))</f>
        <v>4</v>
      </c>
      <c r="E1124" s="1">
        <f ca="1">IF(AND($A1124=0,$B1124=1),
    VLOOKUP(1,ChapterTable!$1:$1048576,MATCH("최종"&amp;SUBSTITUTE(SUBSTITUTE(E$1,"standard",""),"|Float",""),ChapterTable!$1:$1,0),0)*ChapterTable!$Q$17,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VLOOKUP($A1124-ChapterTable!$Q$11,ChapterTable!$1:$1048576,MATCH("최종"&amp;SUBSTITUTE(SUBSTITUTE(E$1,"standard",""),"|Float",""),ChapterTable!$1:$1,0),0)*ChapterTable!$Q$14
    ),
  OFFSET(E1124,-$B1124+IF($L1124,1,0),0)*
    (VLOOKUP(SUBSTITUTE(SUBSTITUTE(E$1,"standard",""),"|Float","")&amp;"인게임누적곱배수",ChapterTable!$S:$T,2,0)^C1124
    +VLOOKUP(SUBSTITUTE(SUBSTITUTE(E$1,"standard",""),"|Float","")&amp;"인게임누적합배수",ChapterTable!$S:$T,2,0)*C1124)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VLOOKUP(1,ChapterTable!$1:$1048576,MATCH("최종"&amp;SUBSTITUTE(SUBSTITUTE(F$1,"standard",""),"|Float",""),ChapterTable!$1:$1,0),0)*ChapterTable!$Q$17,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VLOOKUP($A1124-ChapterTable!$Q$11,ChapterTable!$1:$1048576,MATCH("최종"&amp;SUBSTITUTE(SUBSTITUTE(F$1,"standard",""),"|Float",""),ChapterTable!$1:$1,0),0)*ChapterTable!$Q$14
    ),
  OFFSET(F1124,-$B1124+IF($L1124,1,0),0)*
    (VLOOKUP(SUBSTITUTE(SUBSTITUTE(F$1,"standard",""),"|Float","")&amp;"인게임누적곱배수",ChapterTable!$S:$T,2,0)^D1124
    +VLOOKUP(SUBSTITUTE(SUBSTITUTE(F$1,"standard",""),"|Float","")&amp;"인게임누적합배수",ChapterTable!$S:$T,2,0)*D1124)
  )
  )
  )
)</f>
        <v>2020093.4635233879</v>
      </c>
      <c r="G1124" t="s">
        <v>110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9.8000000000000007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IF(OR($L1125=TRUE,$A1125=0,MOD($A1125,ChapterTable!$S$20)&lt;&gt;0),
MAX(0,INT(($B1125+ChapterTable!$Q$26+VLOOKUP(SUBSTITUTE(C$1,"성장단계","")&amp;"단계오프셋",ChapterTable!$S:$T,2,0))/ChapterTable!$Q$23)),
MAX(0,INT(($B1125+ChapterTable!$S$26+VLOOKUP(SUBSTITUTE(C$1,"성장단계","")&amp;"보스단계오프셋",ChapterTable!$S:$T,2,0))/ChapterTable!$S$23)))</f>
        <v>5</v>
      </c>
      <c r="D1125">
        <f>IF(OR($L1125=TRUE,$A1125=0,MOD($A1125,ChapterTable!$S$20)&lt;&gt;0),
MAX(0,INT(($B1125+ChapterTable!$Q$26+VLOOKUP(SUBSTITUTE(D$1,"성장단계","")&amp;"단계오프셋",ChapterTable!$S:$T,2,0))/ChapterTable!$Q$23)),
MAX(0,INT(($B1125+ChapterTable!$S$26+VLOOKUP(SUBSTITUTE(D$1,"성장단계","")&amp;"보스단계오프셋",ChapterTable!$S:$T,2,0))/ChapterTable!$S$23)))</f>
        <v>4</v>
      </c>
      <c r="E1125" s="1">
        <f ca="1">IF(AND($A1125=0,$B1125=1),
    VLOOKUP(1,ChapterTable!$1:$1048576,MATCH("최종"&amp;SUBSTITUTE(SUBSTITUTE(E$1,"standard",""),"|Float",""),ChapterTable!$1:$1,0),0)*ChapterTable!$Q$17,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VLOOKUP($A1125-ChapterTable!$Q$11,ChapterTable!$1:$1048576,MATCH("최종"&amp;SUBSTITUTE(SUBSTITUTE(E$1,"standard",""),"|Float",""),ChapterTable!$1:$1,0),0)*ChapterTable!$Q$14
    ),
  OFFSET(E1125,-$B1125+IF($L1125,1,0),0)*
    (VLOOKUP(SUBSTITUTE(SUBSTITUTE(E$1,"standard",""),"|Float","")&amp;"인게임누적곱배수",ChapterTable!$S:$T,2,0)^C1125
    +VLOOKUP(SUBSTITUTE(SUBSTITUTE(E$1,"standard",""),"|Float","")&amp;"인게임누적합배수",ChapterTable!$S:$T,2,0)*C1125)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VLOOKUP(1,ChapterTable!$1:$1048576,MATCH("최종"&amp;SUBSTITUTE(SUBSTITUTE(F$1,"standard",""),"|Float",""),ChapterTable!$1:$1,0),0)*ChapterTable!$Q$17,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VLOOKUP($A1125-ChapterTable!$Q$11,ChapterTable!$1:$1048576,MATCH("최종"&amp;SUBSTITUTE(SUBSTITUTE(F$1,"standard",""),"|Float",""),ChapterTable!$1:$1,0),0)*ChapterTable!$Q$14
    ),
  OFFSET(F1125,-$B1125+IF($L1125,1,0),0)*
    (VLOOKUP(SUBSTITUTE(SUBSTITUTE(F$1,"standard",""),"|Float","")&amp;"인게임누적곱배수",ChapterTable!$S:$T,2,0)^D1125
    +VLOOKUP(SUBSTITUTE(SUBSTITUTE(F$1,"standard",""),"|Float","")&amp;"인게임누적합배수",ChapterTable!$S:$T,2,0)*D1125)
  )
  )
  )
)</f>
        <v>2020093.4635233879</v>
      </c>
      <c r="G1125" t="s">
        <v>110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9.8000000000000007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IF(OR($L1126=TRUE,$A1126=0,MOD($A1126,ChapterTable!$S$20)&lt;&gt;0),
MAX(0,INT(($B1126+ChapterTable!$Q$26+VLOOKUP(SUBSTITUTE(C$1,"성장단계","")&amp;"단계오프셋",ChapterTable!$S:$T,2,0))/ChapterTable!$Q$23)),
MAX(0,INT(($B1126+ChapterTable!$S$26+VLOOKUP(SUBSTITUTE(C$1,"성장단계","")&amp;"보스단계오프셋",ChapterTable!$S:$T,2,0))/ChapterTable!$S$23)))</f>
        <v>5</v>
      </c>
      <c r="D1126">
        <f>IF(OR($L1126=TRUE,$A1126=0,MOD($A1126,ChapterTable!$S$20)&lt;&gt;0),
MAX(0,INT(($B1126+ChapterTable!$Q$26+VLOOKUP(SUBSTITUTE(D$1,"성장단계","")&amp;"단계오프셋",ChapterTable!$S:$T,2,0))/ChapterTable!$Q$23)),
MAX(0,INT(($B1126+ChapterTable!$S$26+VLOOKUP(SUBSTITUTE(D$1,"성장단계","")&amp;"보스단계오프셋",ChapterTable!$S:$T,2,0))/ChapterTable!$S$23)))</f>
        <v>4</v>
      </c>
      <c r="E1126" s="1">
        <f ca="1">IF(AND($A1126=0,$B1126=1),
    VLOOKUP(1,ChapterTable!$1:$1048576,MATCH("최종"&amp;SUBSTITUTE(SUBSTITUTE(E$1,"standard",""),"|Float",""),ChapterTable!$1:$1,0),0)*ChapterTable!$Q$17,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VLOOKUP($A1126-ChapterTable!$Q$11,ChapterTable!$1:$1048576,MATCH("최종"&amp;SUBSTITUTE(SUBSTITUTE(E$1,"standard",""),"|Float",""),ChapterTable!$1:$1,0),0)*ChapterTable!$Q$14
    ),
  OFFSET(E1126,-$B1126+IF($L1126,1,0),0)*
    (VLOOKUP(SUBSTITUTE(SUBSTITUTE(E$1,"standard",""),"|Float","")&amp;"인게임누적곱배수",ChapterTable!$S:$T,2,0)^C1126
    +VLOOKUP(SUBSTITUTE(SUBSTITUTE(E$1,"standard",""),"|Float","")&amp;"인게임누적합배수",ChapterTable!$S:$T,2,0)*C1126)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VLOOKUP(1,ChapterTable!$1:$1048576,MATCH("최종"&amp;SUBSTITUTE(SUBSTITUTE(F$1,"standard",""),"|Float",""),ChapterTable!$1:$1,0),0)*ChapterTable!$Q$17,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VLOOKUP($A1126-ChapterTable!$Q$11,ChapterTable!$1:$1048576,MATCH("최종"&amp;SUBSTITUTE(SUBSTITUTE(F$1,"standard",""),"|Float",""),ChapterTable!$1:$1,0),0)*ChapterTable!$Q$14
    ),
  OFFSET(F1126,-$B1126+IF($L1126,1,0),0)*
    (VLOOKUP(SUBSTITUTE(SUBSTITUTE(F$1,"standard",""),"|Float","")&amp;"인게임누적곱배수",ChapterTable!$S:$T,2,0)^D1126
    +VLOOKUP(SUBSTITUTE(SUBSTITUTE(F$1,"standard",""),"|Float","")&amp;"인게임누적합배수",ChapterTable!$S:$T,2,0)*D1126)
  )
  )
  )
)</f>
        <v>2020093.4635233879</v>
      </c>
      <c r="G1126" t="s">
        <v>110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9.8000000000000007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IF(OR($L1127=TRUE,$A1127=0,MOD($A1127,ChapterTable!$S$20)&lt;&gt;0),
MAX(0,INT(($B1127+ChapterTable!$Q$26+VLOOKUP(SUBSTITUTE(C$1,"성장단계","")&amp;"단계오프셋",ChapterTable!$S:$T,2,0))/ChapterTable!$Q$23)),
MAX(0,INT(($B1127+ChapterTable!$S$26+VLOOKUP(SUBSTITUTE(C$1,"성장단계","")&amp;"보스단계오프셋",ChapterTable!$S:$T,2,0))/ChapterTable!$S$23)))</f>
        <v>5</v>
      </c>
      <c r="D1127">
        <f>IF(OR($L1127=TRUE,$A1127=0,MOD($A1127,ChapterTable!$S$20)&lt;&gt;0),
MAX(0,INT(($B1127+ChapterTable!$Q$26+VLOOKUP(SUBSTITUTE(D$1,"성장단계","")&amp;"단계오프셋",ChapterTable!$S:$T,2,0))/ChapterTable!$Q$23)),
MAX(0,INT(($B1127+ChapterTable!$S$26+VLOOKUP(SUBSTITUTE(D$1,"성장단계","")&amp;"보스단계오프셋",ChapterTable!$S:$T,2,0))/ChapterTable!$S$23)))</f>
        <v>4</v>
      </c>
      <c r="E1127" s="1">
        <f ca="1">IF(AND($A1127=0,$B1127=1),
    VLOOKUP(1,ChapterTable!$1:$1048576,MATCH("최종"&amp;SUBSTITUTE(SUBSTITUTE(E$1,"standard",""),"|Float",""),ChapterTable!$1:$1,0),0)*ChapterTable!$Q$17,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VLOOKUP($A1127-ChapterTable!$Q$11,ChapterTable!$1:$1048576,MATCH("최종"&amp;SUBSTITUTE(SUBSTITUTE(E$1,"standard",""),"|Float",""),ChapterTable!$1:$1,0),0)*ChapterTable!$Q$14
    ),
  OFFSET(E1127,-$B1127+IF($L1127,1,0),0)*
    (VLOOKUP(SUBSTITUTE(SUBSTITUTE(E$1,"standard",""),"|Float","")&amp;"인게임누적곱배수",ChapterTable!$S:$T,2,0)^C1127
    +VLOOKUP(SUBSTITUTE(SUBSTITUTE(E$1,"standard",""),"|Float","")&amp;"인게임누적합배수",ChapterTable!$S:$T,2,0)*C1127)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VLOOKUP(1,ChapterTable!$1:$1048576,MATCH("최종"&amp;SUBSTITUTE(SUBSTITUTE(F$1,"standard",""),"|Float",""),ChapterTable!$1:$1,0),0)*ChapterTable!$Q$17,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VLOOKUP($A1127-ChapterTable!$Q$11,ChapterTable!$1:$1048576,MATCH("최종"&amp;SUBSTITUTE(SUBSTITUTE(F$1,"standard",""),"|Float",""),ChapterTable!$1:$1,0),0)*ChapterTable!$Q$14
    ),
  OFFSET(F1127,-$B1127+IF($L1127,1,0),0)*
    (VLOOKUP(SUBSTITUTE(SUBSTITUTE(F$1,"standard",""),"|Float","")&amp;"인게임누적곱배수",ChapterTable!$S:$T,2,0)^D1127
    +VLOOKUP(SUBSTITUTE(SUBSTITUTE(F$1,"standard",""),"|Float","")&amp;"인게임누적합배수",ChapterTable!$S:$T,2,0)*D1127)
  )
  )
  )
)</f>
        <v>2020093.4635233879</v>
      </c>
      <c r="G1127" t="s">
        <v>110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9.8000000000000007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IF(OR($L1128=TRUE,$A1128=0,MOD($A1128,ChapterTable!$S$20)&lt;&gt;0),
MAX(0,INT(($B1128+ChapterTable!$Q$26+VLOOKUP(SUBSTITUTE(C$1,"성장단계","")&amp;"단계오프셋",ChapterTable!$S:$T,2,0))/ChapterTable!$Q$23)),
MAX(0,INT(($B1128+ChapterTable!$S$26+VLOOKUP(SUBSTITUTE(C$1,"성장단계","")&amp;"보스단계오프셋",ChapterTable!$S:$T,2,0))/ChapterTable!$S$23)))</f>
        <v>0</v>
      </c>
      <c r="D1128">
        <f>IF(OR($L1128=TRUE,$A1128=0,MOD($A1128,ChapterTable!$S$20)&lt;&gt;0),
MAX(0,INT(($B1128+ChapterTable!$Q$26+VLOOKUP(SUBSTITUTE(D$1,"성장단계","")&amp;"단계오프셋",ChapterTable!$S:$T,2,0))/ChapterTable!$Q$23)),
MAX(0,INT(($B1128+ChapterTable!$S$26+VLOOKUP(SUBSTITUTE(D$1,"성장단계","")&amp;"보스단계오프셋",ChapterTable!$S:$T,2,0))/ChapterTable!$S$23)))</f>
        <v>0</v>
      </c>
      <c r="E1128" s="1">
        <f ca="1">IF(AND($A1128=0,$B1128=1),
    VLOOKUP(1,ChapterTable!$1:$1048576,MATCH("최종"&amp;SUBSTITUTE(SUBSTITUTE(E$1,"standard",""),"|Float",""),ChapterTable!$1:$1,0),0)*ChapterTable!$Q$17,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VLOOKUP($A1128-ChapterTable!$Q$11,ChapterTable!$1:$1048576,MATCH("최종"&amp;SUBSTITUTE(SUBSTITUTE(E$1,"standard",""),"|Float",""),ChapterTable!$1:$1,0),0)*ChapterTable!$Q$14
    ),
  OFFSET(E1128,-$B1128+IF($L1128,1,0),0)*
    (VLOOKUP(SUBSTITUTE(SUBSTITUTE(E$1,"standard",""),"|Float","")&amp;"인게임누적곱배수",ChapterTable!$S:$T,2,0)^C1128
    +VLOOKUP(SUBSTITUTE(SUBSTITUTE(E$1,"standard",""),"|Float","")&amp;"인게임누적합배수",ChapterTable!$S:$T,2,0)*C1128)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VLOOKUP(1,ChapterTable!$1:$1048576,MATCH("최종"&amp;SUBSTITUTE(SUBSTITUTE(F$1,"standard",""),"|Float",""),ChapterTable!$1:$1,0),0)*ChapterTable!$Q$17,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VLOOKUP($A1128-ChapterTable!$Q$11,ChapterTable!$1:$1048576,MATCH("최종"&amp;SUBSTITUTE(SUBSTITUTE(F$1,"standard",""),"|Float",""),ChapterTable!$1:$1,0),0)*ChapterTable!$Q$14
    ),
  OFFSET(F1128,-$B1128+IF($L1128,1,0),0)*
    (VLOOKUP(SUBSTITUTE(SUBSTITUTE(F$1,"standard",""),"|Float","")&amp;"인게임누적곱배수",ChapterTable!$S:$T,2,0)^D1128
    +VLOOKUP(SUBSTITUTE(SUBSTITUTE(F$1,"standard",""),"|Float","")&amp;"인게임누적합배수",ChapterTable!$S:$T,2,0)*D1128)
  )
  )
  )
)</f>
        <v>1683411.2196028233</v>
      </c>
      <c r="G1128" t="s">
        <v>110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9.8000000000000007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IF(OR($L1129=TRUE,$A1129=0,MOD($A1129,ChapterTable!$S$20)&lt;&gt;0),
MAX(0,INT(($B1129+ChapterTable!$Q$26+VLOOKUP(SUBSTITUTE(C$1,"성장단계","")&amp;"단계오프셋",ChapterTable!$S:$T,2,0))/ChapterTable!$Q$23)),
MAX(0,INT(($B1129+ChapterTable!$S$26+VLOOKUP(SUBSTITUTE(C$1,"성장단계","")&amp;"보스단계오프셋",ChapterTable!$S:$T,2,0))/ChapterTable!$S$23)))</f>
        <v>0</v>
      </c>
      <c r="D1129">
        <f>IF(OR($L1129=TRUE,$A1129=0,MOD($A1129,ChapterTable!$S$20)&lt;&gt;0),
MAX(0,INT(($B1129+ChapterTable!$Q$26+VLOOKUP(SUBSTITUTE(D$1,"성장단계","")&amp;"단계오프셋",ChapterTable!$S:$T,2,0))/ChapterTable!$Q$23)),
MAX(0,INT(($B1129+ChapterTable!$S$26+VLOOKUP(SUBSTITUTE(D$1,"성장단계","")&amp;"보스단계오프셋",ChapterTable!$S:$T,2,0))/ChapterTable!$S$23)))</f>
        <v>0</v>
      </c>
      <c r="E1129" s="1">
        <f ca="1">IF(AND($A1129=0,$B1129=1),
    VLOOKUP(1,ChapterTable!$1:$1048576,MATCH("최종"&amp;SUBSTITUTE(SUBSTITUTE(E$1,"standard",""),"|Float",""),ChapterTable!$1:$1,0),0)*ChapterTable!$Q$17,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VLOOKUP($A1129-ChapterTable!$Q$11,ChapterTable!$1:$1048576,MATCH("최종"&amp;SUBSTITUTE(SUBSTITUTE(E$1,"standard",""),"|Float",""),ChapterTable!$1:$1,0),0)*ChapterTable!$Q$14
    ),
  OFFSET(E1129,-$B1129+IF($L1129,1,0),0)*
    (VLOOKUP(SUBSTITUTE(SUBSTITUTE(E$1,"standard",""),"|Float","")&amp;"인게임누적곱배수",ChapterTable!$S:$T,2,0)^C1129
    +VLOOKUP(SUBSTITUTE(SUBSTITUTE(E$1,"standard",""),"|Float","")&amp;"인게임누적합배수",ChapterTable!$S:$T,2,0)*C1129)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VLOOKUP(1,ChapterTable!$1:$1048576,MATCH("최종"&amp;SUBSTITUTE(SUBSTITUTE(F$1,"standard",""),"|Float",""),ChapterTable!$1:$1,0),0)*ChapterTable!$Q$17,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VLOOKUP($A1129-ChapterTable!$Q$11,ChapterTable!$1:$1048576,MATCH("최종"&amp;SUBSTITUTE(SUBSTITUTE(F$1,"standard",""),"|Float",""),ChapterTable!$1:$1,0),0)*ChapterTable!$Q$14
    ),
  OFFSET(F1129,-$B1129+IF($L1129,1,0),0)*
    (VLOOKUP(SUBSTITUTE(SUBSTITUTE(F$1,"standard",""),"|Float","")&amp;"인게임누적곱배수",ChapterTable!$S:$T,2,0)^D1129
    +VLOOKUP(SUBSTITUTE(SUBSTITUTE(F$1,"standard",""),"|Float","")&amp;"인게임누적합배수",ChapterTable!$S:$T,2,0)*D1129)
  )
  )
  )
)</f>
        <v>1683411.2196028233</v>
      </c>
      <c r="G1129" t="s">
        <v>110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9.8000000000000007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IF(OR($L1130=TRUE,$A1130=0,MOD($A1130,ChapterTable!$S$20)&lt;&gt;0),
MAX(0,INT(($B1130+ChapterTable!$Q$26+VLOOKUP(SUBSTITUTE(C$1,"성장단계","")&amp;"단계오프셋",ChapterTable!$S:$T,2,0))/ChapterTable!$Q$23)),
MAX(0,INT(($B1130+ChapterTable!$S$26+VLOOKUP(SUBSTITUTE(C$1,"성장단계","")&amp;"보스단계오프셋",ChapterTable!$S:$T,2,0))/ChapterTable!$S$23)))</f>
        <v>0</v>
      </c>
      <c r="D1130">
        <f>IF(OR($L1130=TRUE,$A1130=0,MOD($A1130,ChapterTable!$S$20)&lt;&gt;0),
MAX(0,INT(($B1130+ChapterTable!$Q$26+VLOOKUP(SUBSTITUTE(D$1,"성장단계","")&amp;"단계오프셋",ChapterTable!$S:$T,2,0))/ChapterTable!$Q$23)),
MAX(0,INT(($B1130+ChapterTable!$S$26+VLOOKUP(SUBSTITUTE(D$1,"성장단계","")&amp;"보스단계오프셋",ChapterTable!$S:$T,2,0))/ChapterTable!$S$23)))</f>
        <v>0</v>
      </c>
      <c r="E1130" s="1">
        <f ca="1">IF(AND($A1130=0,$B1130=1),
    VLOOKUP(1,ChapterTable!$1:$1048576,MATCH("최종"&amp;SUBSTITUTE(SUBSTITUTE(E$1,"standard",""),"|Float",""),ChapterTable!$1:$1,0),0)*ChapterTable!$Q$17,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VLOOKUP($A1130-ChapterTable!$Q$11,ChapterTable!$1:$1048576,MATCH("최종"&amp;SUBSTITUTE(SUBSTITUTE(E$1,"standard",""),"|Float",""),ChapterTable!$1:$1,0),0)*ChapterTable!$Q$14
    ),
  OFFSET(E1130,-$B1130+IF($L1130,1,0),0)*
    (VLOOKUP(SUBSTITUTE(SUBSTITUTE(E$1,"standard",""),"|Float","")&amp;"인게임누적곱배수",ChapterTable!$S:$T,2,0)^C1130
    +VLOOKUP(SUBSTITUTE(SUBSTITUTE(E$1,"standard",""),"|Float","")&amp;"인게임누적합배수",ChapterTable!$S:$T,2,0)*C1130)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VLOOKUP(1,ChapterTable!$1:$1048576,MATCH("최종"&amp;SUBSTITUTE(SUBSTITUTE(F$1,"standard",""),"|Float",""),ChapterTable!$1:$1,0),0)*ChapterTable!$Q$17,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VLOOKUP($A1130-ChapterTable!$Q$11,ChapterTable!$1:$1048576,MATCH("최종"&amp;SUBSTITUTE(SUBSTITUTE(F$1,"standard",""),"|Float",""),ChapterTable!$1:$1,0),0)*ChapterTable!$Q$14
    ),
  OFFSET(F1130,-$B1130+IF($L1130,1,0),0)*
    (VLOOKUP(SUBSTITUTE(SUBSTITUTE(F$1,"standard",""),"|Float","")&amp;"인게임누적곱배수",ChapterTable!$S:$T,2,0)^D1130
    +VLOOKUP(SUBSTITUTE(SUBSTITUTE(F$1,"standard",""),"|Float","")&amp;"인게임누적합배수",ChapterTable!$S:$T,2,0)*D1130)
  )
  )
  )
)</f>
        <v>1683411.2196028233</v>
      </c>
      <c r="G1130" t="s">
        <v>110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9.8000000000000007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IF(OR($L1131=TRUE,$A1131=0,MOD($A1131,ChapterTable!$S$20)&lt;&gt;0),
MAX(0,INT(($B1131+ChapterTable!$Q$26+VLOOKUP(SUBSTITUTE(C$1,"성장단계","")&amp;"단계오프셋",ChapterTable!$S:$T,2,0))/ChapterTable!$Q$23)),
MAX(0,INT(($B1131+ChapterTable!$S$26+VLOOKUP(SUBSTITUTE(C$1,"성장단계","")&amp;"보스단계오프셋",ChapterTable!$S:$T,2,0))/ChapterTable!$S$23)))</f>
        <v>0</v>
      </c>
      <c r="D1131">
        <f>IF(OR($L1131=TRUE,$A1131=0,MOD($A1131,ChapterTable!$S$20)&lt;&gt;0),
MAX(0,INT(($B1131+ChapterTable!$Q$26+VLOOKUP(SUBSTITUTE(D$1,"성장단계","")&amp;"단계오프셋",ChapterTable!$S:$T,2,0))/ChapterTable!$Q$23)),
MAX(0,INT(($B1131+ChapterTable!$S$26+VLOOKUP(SUBSTITUTE(D$1,"성장단계","")&amp;"보스단계오프셋",ChapterTable!$S:$T,2,0))/ChapterTable!$S$23)))</f>
        <v>0</v>
      </c>
      <c r="E1131" s="1">
        <f ca="1">IF(AND($A1131=0,$B1131=1),
    VLOOKUP(1,ChapterTable!$1:$1048576,MATCH("최종"&amp;SUBSTITUTE(SUBSTITUTE(E$1,"standard",""),"|Float",""),ChapterTable!$1:$1,0),0)*ChapterTable!$Q$17,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VLOOKUP($A1131-ChapterTable!$Q$11,ChapterTable!$1:$1048576,MATCH("최종"&amp;SUBSTITUTE(SUBSTITUTE(E$1,"standard",""),"|Float",""),ChapterTable!$1:$1,0),0)*ChapterTable!$Q$14
    ),
  OFFSET(E1131,-$B1131+IF($L1131,1,0),0)*
    (VLOOKUP(SUBSTITUTE(SUBSTITUTE(E$1,"standard",""),"|Float","")&amp;"인게임누적곱배수",ChapterTable!$S:$T,2,0)^C1131
    +VLOOKUP(SUBSTITUTE(SUBSTITUTE(E$1,"standard",""),"|Float","")&amp;"인게임누적합배수",ChapterTable!$S:$T,2,0)*C1131)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VLOOKUP(1,ChapterTable!$1:$1048576,MATCH("최종"&amp;SUBSTITUTE(SUBSTITUTE(F$1,"standard",""),"|Float",""),ChapterTable!$1:$1,0),0)*ChapterTable!$Q$17,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VLOOKUP($A1131-ChapterTable!$Q$11,ChapterTable!$1:$1048576,MATCH("최종"&amp;SUBSTITUTE(SUBSTITUTE(F$1,"standard",""),"|Float",""),ChapterTable!$1:$1,0),0)*ChapterTable!$Q$14
    ),
  OFFSET(F1131,-$B1131+IF($L1131,1,0),0)*
    (VLOOKUP(SUBSTITUTE(SUBSTITUTE(F$1,"standard",""),"|Float","")&amp;"인게임누적곱배수",ChapterTable!$S:$T,2,0)^D1131
    +VLOOKUP(SUBSTITUTE(SUBSTITUTE(F$1,"standard",""),"|Float","")&amp;"인게임누적합배수",ChapterTable!$S:$T,2,0)*D1131)
  )
  )
  )
)</f>
        <v>1683411.2196028233</v>
      </c>
      <c r="G1131" t="s">
        <v>110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9.8000000000000007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IF(OR($L1132=TRUE,$A1132=0,MOD($A1132,ChapterTable!$S$20)&lt;&gt;0),
MAX(0,INT(($B1132+ChapterTable!$Q$26+VLOOKUP(SUBSTITUTE(C$1,"성장단계","")&amp;"단계오프셋",ChapterTable!$S:$T,2,0))/ChapterTable!$Q$23)),
MAX(0,INT(($B1132+ChapterTable!$S$26+VLOOKUP(SUBSTITUTE(C$1,"성장단계","")&amp;"보스단계오프셋",ChapterTable!$S:$T,2,0))/ChapterTable!$S$23)))</f>
        <v>0</v>
      </c>
      <c r="D1132">
        <f>IF(OR($L1132=TRUE,$A1132=0,MOD($A1132,ChapterTable!$S$20)&lt;&gt;0),
MAX(0,INT(($B1132+ChapterTable!$Q$26+VLOOKUP(SUBSTITUTE(D$1,"성장단계","")&amp;"단계오프셋",ChapterTable!$S:$T,2,0))/ChapterTable!$Q$23)),
MAX(0,INT(($B1132+ChapterTable!$S$26+VLOOKUP(SUBSTITUTE(D$1,"성장단계","")&amp;"보스단계오프셋",ChapterTable!$S:$T,2,0))/ChapterTable!$S$23)))</f>
        <v>0</v>
      </c>
      <c r="E1132" s="1">
        <f ca="1">IF(AND($A1132=0,$B1132=1),
    VLOOKUP(1,ChapterTable!$1:$1048576,MATCH("최종"&amp;SUBSTITUTE(SUBSTITUTE(E$1,"standard",""),"|Float",""),ChapterTable!$1:$1,0),0)*ChapterTable!$Q$17,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VLOOKUP($A1132-ChapterTable!$Q$11,ChapterTable!$1:$1048576,MATCH("최종"&amp;SUBSTITUTE(SUBSTITUTE(E$1,"standard",""),"|Float",""),ChapterTable!$1:$1,0),0)*ChapterTable!$Q$14
    ),
  OFFSET(E1132,-$B1132+IF($L1132,1,0),0)*
    (VLOOKUP(SUBSTITUTE(SUBSTITUTE(E$1,"standard",""),"|Float","")&amp;"인게임누적곱배수",ChapterTable!$S:$T,2,0)^C1132
    +VLOOKUP(SUBSTITUTE(SUBSTITUTE(E$1,"standard",""),"|Float","")&amp;"인게임누적합배수",ChapterTable!$S:$T,2,0)*C1132)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VLOOKUP(1,ChapterTable!$1:$1048576,MATCH("최종"&amp;SUBSTITUTE(SUBSTITUTE(F$1,"standard",""),"|Float",""),ChapterTable!$1:$1,0),0)*ChapterTable!$Q$17,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VLOOKUP($A1132-ChapterTable!$Q$11,ChapterTable!$1:$1048576,MATCH("최종"&amp;SUBSTITUTE(SUBSTITUTE(F$1,"standard",""),"|Float",""),ChapterTable!$1:$1,0),0)*ChapterTable!$Q$14
    ),
  OFFSET(F1132,-$B1132+IF($L1132,1,0),0)*
    (VLOOKUP(SUBSTITUTE(SUBSTITUTE(F$1,"standard",""),"|Float","")&amp;"인게임누적곱배수",ChapterTable!$S:$T,2,0)^D1132
    +VLOOKUP(SUBSTITUTE(SUBSTITUTE(F$1,"standard",""),"|Float","")&amp;"인게임누적합배수",ChapterTable!$S:$T,2,0)*D1132)
  )
  )
  )
)</f>
        <v>1683411.2196028233</v>
      </c>
      <c r="G1132" t="s">
        <v>110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9.8000000000000007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IF(OR($L1133=TRUE,$A1133=0,MOD($A1133,ChapterTable!$S$20)&lt;&gt;0),
MAX(0,INT(($B1133+ChapterTable!$Q$26+VLOOKUP(SUBSTITUTE(C$1,"성장단계","")&amp;"단계오프셋",ChapterTable!$S:$T,2,0))/ChapterTable!$Q$23)),
MAX(0,INT(($B1133+ChapterTable!$S$26+VLOOKUP(SUBSTITUTE(C$1,"성장단계","")&amp;"보스단계오프셋",ChapterTable!$S:$T,2,0))/ChapterTable!$S$23)))</f>
        <v>0</v>
      </c>
      <c r="D1133">
        <f>IF(OR($L1133=TRUE,$A1133=0,MOD($A1133,ChapterTable!$S$20)&lt;&gt;0),
MAX(0,INT(($B1133+ChapterTable!$Q$26+VLOOKUP(SUBSTITUTE(D$1,"성장단계","")&amp;"단계오프셋",ChapterTable!$S:$T,2,0))/ChapterTable!$Q$23)),
MAX(0,INT(($B1133+ChapterTable!$S$26+VLOOKUP(SUBSTITUTE(D$1,"성장단계","")&amp;"보스단계오프셋",ChapterTable!$S:$T,2,0))/ChapterTable!$S$23)))</f>
        <v>0</v>
      </c>
      <c r="E1133" s="1">
        <f ca="1">IF(AND($A1133=0,$B1133=1),
    VLOOKUP(1,ChapterTable!$1:$1048576,MATCH("최종"&amp;SUBSTITUTE(SUBSTITUTE(E$1,"standard",""),"|Float",""),ChapterTable!$1:$1,0),0)*ChapterTable!$Q$17,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VLOOKUP($A1133-ChapterTable!$Q$11,ChapterTable!$1:$1048576,MATCH("최종"&amp;SUBSTITUTE(SUBSTITUTE(E$1,"standard",""),"|Float",""),ChapterTable!$1:$1,0),0)*ChapterTable!$Q$14
    ),
  OFFSET(E1133,-$B1133+IF($L1133,1,0),0)*
    (VLOOKUP(SUBSTITUTE(SUBSTITUTE(E$1,"standard",""),"|Float","")&amp;"인게임누적곱배수",ChapterTable!$S:$T,2,0)^C1133
    +VLOOKUP(SUBSTITUTE(SUBSTITUTE(E$1,"standard",""),"|Float","")&amp;"인게임누적합배수",ChapterTable!$S:$T,2,0)*C1133)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VLOOKUP(1,ChapterTable!$1:$1048576,MATCH("최종"&amp;SUBSTITUTE(SUBSTITUTE(F$1,"standard",""),"|Float",""),ChapterTable!$1:$1,0),0)*ChapterTable!$Q$17,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VLOOKUP($A1133-ChapterTable!$Q$11,ChapterTable!$1:$1048576,MATCH("최종"&amp;SUBSTITUTE(SUBSTITUTE(F$1,"standard",""),"|Float",""),ChapterTable!$1:$1,0),0)*ChapterTable!$Q$14
    ),
  OFFSET(F1133,-$B1133+IF($L1133,1,0),0)*
    (VLOOKUP(SUBSTITUTE(SUBSTITUTE(F$1,"standard",""),"|Float","")&amp;"인게임누적곱배수",ChapterTable!$S:$T,2,0)^D1133
    +VLOOKUP(SUBSTITUTE(SUBSTITUTE(F$1,"standard",""),"|Float","")&amp;"인게임누적합배수",ChapterTable!$S:$T,2,0)*D1133)
  )
  )
  )
)</f>
        <v>1683411.2196028233</v>
      </c>
      <c r="G1133" t="s">
        <v>110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9.8000000000000007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IF(OR($L1134=TRUE,$A1134=0,MOD($A1134,ChapterTable!$S$20)&lt;&gt;0),
MAX(0,INT(($B1134+ChapterTable!$Q$26+VLOOKUP(SUBSTITUTE(C$1,"성장단계","")&amp;"단계오프셋",ChapterTable!$S:$T,2,0))/ChapterTable!$Q$23)),
MAX(0,INT(($B1134+ChapterTable!$S$26+VLOOKUP(SUBSTITUTE(C$1,"성장단계","")&amp;"보스단계오프셋",ChapterTable!$S:$T,2,0))/ChapterTable!$S$23)))</f>
        <v>1</v>
      </c>
      <c r="D1134">
        <f>IF(OR($L1134=TRUE,$A1134=0,MOD($A1134,ChapterTable!$S$20)&lt;&gt;0),
MAX(0,INT(($B1134+ChapterTable!$Q$26+VLOOKUP(SUBSTITUTE(D$1,"성장단계","")&amp;"단계오프셋",ChapterTable!$S:$T,2,0))/ChapterTable!$Q$23)),
MAX(0,INT(($B1134+ChapterTable!$S$26+VLOOKUP(SUBSTITUTE(D$1,"성장단계","")&amp;"보스단계오프셋",ChapterTable!$S:$T,2,0))/ChapterTable!$S$23)))</f>
        <v>0</v>
      </c>
      <c r="E1134" s="1">
        <f ca="1">IF(AND($A1134=0,$B1134=1),
    VLOOKUP(1,ChapterTable!$1:$1048576,MATCH("최종"&amp;SUBSTITUTE(SUBSTITUTE(E$1,"standard",""),"|Float",""),ChapterTable!$1:$1,0),0)*ChapterTable!$Q$17,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VLOOKUP($A1134-ChapterTable!$Q$11,ChapterTable!$1:$1048576,MATCH("최종"&amp;SUBSTITUTE(SUBSTITUTE(E$1,"standard",""),"|Float",""),ChapterTable!$1:$1,0),0)*ChapterTable!$Q$14
    ),
  OFFSET(E1134,-$B1134+IF($L1134,1,0),0)*
    (VLOOKUP(SUBSTITUTE(SUBSTITUTE(E$1,"standard",""),"|Float","")&amp;"인게임누적곱배수",ChapterTable!$S:$T,2,0)^C1134
    +VLOOKUP(SUBSTITUTE(SUBSTITUTE(E$1,"standard",""),"|Float","")&amp;"인게임누적합배수",ChapterTable!$S:$T,2,0)*C1134)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VLOOKUP(1,ChapterTable!$1:$1048576,MATCH("최종"&amp;SUBSTITUTE(SUBSTITUTE(F$1,"standard",""),"|Float",""),ChapterTable!$1:$1,0),0)*ChapterTable!$Q$17,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VLOOKUP($A1134-ChapterTable!$Q$11,ChapterTable!$1:$1048576,MATCH("최종"&amp;SUBSTITUTE(SUBSTITUTE(F$1,"standard",""),"|Float",""),ChapterTable!$1:$1,0),0)*ChapterTable!$Q$14
    ),
  OFFSET(F1134,-$B1134+IF($L1134,1,0),0)*
    (VLOOKUP(SUBSTITUTE(SUBSTITUTE(F$1,"standard",""),"|Float","")&amp;"인게임누적곱배수",ChapterTable!$S:$T,2,0)^D1134
    +VLOOKUP(SUBSTITUTE(SUBSTITUTE(F$1,"standard",""),"|Float","")&amp;"인게임누적합배수",ChapterTable!$S:$T,2,0)*D1134)
  )
  )
  )
)</f>
        <v>1683411.2196028233</v>
      </c>
      <c r="G1134" t="s">
        <v>110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9.8000000000000007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IF(OR($L1135=TRUE,$A1135=0,MOD($A1135,ChapterTable!$S$20)&lt;&gt;0),
MAX(0,INT(($B1135+ChapterTable!$Q$26+VLOOKUP(SUBSTITUTE(C$1,"성장단계","")&amp;"단계오프셋",ChapterTable!$S:$T,2,0))/ChapterTable!$Q$23)),
MAX(0,INT(($B1135+ChapterTable!$S$26+VLOOKUP(SUBSTITUTE(C$1,"성장단계","")&amp;"보스단계오프셋",ChapterTable!$S:$T,2,0))/ChapterTable!$S$23)))</f>
        <v>1</v>
      </c>
      <c r="D1135">
        <f>IF(OR($L1135=TRUE,$A1135=0,MOD($A1135,ChapterTable!$S$20)&lt;&gt;0),
MAX(0,INT(($B1135+ChapterTable!$Q$26+VLOOKUP(SUBSTITUTE(D$1,"성장단계","")&amp;"단계오프셋",ChapterTable!$S:$T,2,0))/ChapterTable!$Q$23)),
MAX(0,INT(($B1135+ChapterTable!$S$26+VLOOKUP(SUBSTITUTE(D$1,"성장단계","")&amp;"보스단계오프셋",ChapterTable!$S:$T,2,0))/ChapterTable!$S$23)))</f>
        <v>0</v>
      </c>
      <c r="E1135" s="1">
        <f ca="1">IF(AND($A1135=0,$B1135=1),
    VLOOKUP(1,ChapterTable!$1:$1048576,MATCH("최종"&amp;SUBSTITUTE(SUBSTITUTE(E$1,"standard",""),"|Float",""),ChapterTable!$1:$1,0),0)*ChapterTable!$Q$17,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VLOOKUP($A1135-ChapterTable!$Q$11,ChapterTable!$1:$1048576,MATCH("최종"&amp;SUBSTITUTE(SUBSTITUTE(E$1,"standard",""),"|Float",""),ChapterTable!$1:$1,0),0)*ChapterTable!$Q$14
    ),
  OFFSET(E1135,-$B1135+IF($L1135,1,0),0)*
    (VLOOKUP(SUBSTITUTE(SUBSTITUTE(E$1,"standard",""),"|Float","")&amp;"인게임누적곱배수",ChapterTable!$S:$T,2,0)^C1135
    +VLOOKUP(SUBSTITUTE(SUBSTITUTE(E$1,"standard",""),"|Float","")&amp;"인게임누적합배수",ChapterTable!$S:$T,2,0)*C1135)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VLOOKUP(1,ChapterTable!$1:$1048576,MATCH("최종"&amp;SUBSTITUTE(SUBSTITUTE(F$1,"standard",""),"|Float",""),ChapterTable!$1:$1,0),0)*ChapterTable!$Q$17,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VLOOKUP($A1135-ChapterTable!$Q$11,ChapterTable!$1:$1048576,MATCH("최종"&amp;SUBSTITUTE(SUBSTITUTE(F$1,"standard",""),"|Float",""),ChapterTable!$1:$1,0),0)*ChapterTable!$Q$14
    ),
  OFFSET(F1135,-$B1135+IF($L1135,1,0),0)*
    (VLOOKUP(SUBSTITUTE(SUBSTITUTE(F$1,"standard",""),"|Float","")&amp;"인게임누적곱배수",ChapterTable!$S:$T,2,0)^D1135
    +VLOOKUP(SUBSTITUTE(SUBSTITUTE(F$1,"standard",""),"|Float","")&amp;"인게임누적합배수",ChapterTable!$S:$T,2,0)*D1135)
  )
  )
  )
)</f>
        <v>1683411.2196028233</v>
      </c>
      <c r="G1135" t="s">
        <v>110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9.8000000000000007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IF(OR($L1136=TRUE,$A1136=0,MOD($A1136,ChapterTable!$S$20)&lt;&gt;0),
MAX(0,INT(($B1136+ChapterTable!$Q$26+VLOOKUP(SUBSTITUTE(C$1,"성장단계","")&amp;"단계오프셋",ChapterTable!$S:$T,2,0))/ChapterTable!$Q$23)),
MAX(0,INT(($B1136+ChapterTable!$S$26+VLOOKUP(SUBSTITUTE(C$1,"성장단계","")&amp;"보스단계오프셋",ChapterTable!$S:$T,2,0))/ChapterTable!$S$23)))</f>
        <v>1</v>
      </c>
      <c r="D1136">
        <f>IF(OR($L1136=TRUE,$A1136=0,MOD($A1136,ChapterTable!$S$20)&lt;&gt;0),
MAX(0,INT(($B1136+ChapterTable!$Q$26+VLOOKUP(SUBSTITUTE(D$1,"성장단계","")&amp;"단계오프셋",ChapterTable!$S:$T,2,0))/ChapterTable!$Q$23)),
MAX(0,INT(($B1136+ChapterTable!$S$26+VLOOKUP(SUBSTITUTE(D$1,"성장단계","")&amp;"보스단계오프셋",ChapterTable!$S:$T,2,0))/ChapterTable!$S$23)))</f>
        <v>0</v>
      </c>
      <c r="E1136" s="1">
        <f ca="1">IF(AND($A1136=0,$B1136=1),
    VLOOKUP(1,ChapterTable!$1:$1048576,MATCH("최종"&amp;SUBSTITUTE(SUBSTITUTE(E$1,"standard",""),"|Float",""),ChapterTable!$1:$1,0),0)*ChapterTable!$Q$17,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VLOOKUP($A1136-ChapterTable!$Q$11,ChapterTable!$1:$1048576,MATCH("최종"&amp;SUBSTITUTE(SUBSTITUTE(E$1,"standard",""),"|Float",""),ChapterTable!$1:$1,0),0)*ChapterTable!$Q$14
    ),
  OFFSET(E1136,-$B1136+IF($L1136,1,0),0)*
    (VLOOKUP(SUBSTITUTE(SUBSTITUTE(E$1,"standard",""),"|Float","")&amp;"인게임누적곱배수",ChapterTable!$S:$T,2,0)^C1136
    +VLOOKUP(SUBSTITUTE(SUBSTITUTE(E$1,"standard",""),"|Float","")&amp;"인게임누적합배수",ChapterTable!$S:$T,2,0)*C1136)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VLOOKUP(1,ChapterTable!$1:$1048576,MATCH("최종"&amp;SUBSTITUTE(SUBSTITUTE(F$1,"standard",""),"|Float",""),ChapterTable!$1:$1,0),0)*ChapterTable!$Q$17,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VLOOKUP($A1136-ChapterTable!$Q$11,ChapterTable!$1:$1048576,MATCH("최종"&amp;SUBSTITUTE(SUBSTITUTE(F$1,"standard",""),"|Float",""),ChapterTable!$1:$1,0),0)*ChapterTable!$Q$14
    ),
  OFFSET(F1136,-$B1136+IF($L1136,1,0),0)*
    (VLOOKUP(SUBSTITUTE(SUBSTITUTE(F$1,"standard",""),"|Float","")&amp;"인게임누적곱배수",ChapterTable!$S:$T,2,0)^D1136
    +VLOOKUP(SUBSTITUTE(SUBSTITUTE(F$1,"standard",""),"|Float","")&amp;"인게임누적합배수",ChapterTable!$S:$T,2,0)*D1136)
  )
  )
  )
)</f>
        <v>1683411.2196028233</v>
      </c>
      <c r="G1136" t="s">
        <v>110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9.8000000000000007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IF(OR($L1137=TRUE,$A1137=0,MOD($A1137,ChapterTable!$S$20)&lt;&gt;0),
MAX(0,INT(($B1137+ChapterTable!$Q$26+VLOOKUP(SUBSTITUTE(C$1,"성장단계","")&amp;"단계오프셋",ChapterTable!$S:$T,2,0))/ChapterTable!$Q$23)),
MAX(0,INT(($B1137+ChapterTable!$S$26+VLOOKUP(SUBSTITUTE(C$1,"성장단계","")&amp;"보스단계오프셋",ChapterTable!$S:$T,2,0))/ChapterTable!$S$23)))</f>
        <v>1</v>
      </c>
      <c r="D1137">
        <f>IF(OR($L1137=TRUE,$A1137=0,MOD($A1137,ChapterTable!$S$20)&lt;&gt;0),
MAX(0,INT(($B1137+ChapterTable!$Q$26+VLOOKUP(SUBSTITUTE(D$1,"성장단계","")&amp;"단계오프셋",ChapterTable!$S:$T,2,0))/ChapterTable!$Q$23)),
MAX(0,INT(($B1137+ChapterTable!$S$26+VLOOKUP(SUBSTITUTE(D$1,"성장단계","")&amp;"보스단계오프셋",ChapterTable!$S:$T,2,0))/ChapterTable!$S$23)))</f>
        <v>0</v>
      </c>
      <c r="E1137" s="1">
        <f ca="1">IF(AND($A1137=0,$B1137=1),
    VLOOKUP(1,ChapterTable!$1:$1048576,MATCH("최종"&amp;SUBSTITUTE(SUBSTITUTE(E$1,"standard",""),"|Float",""),ChapterTable!$1:$1,0),0)*ChapterTable!$Q$17,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VLOOKUP($A1137-ChapterTable!$Q$11,ChapterTable!$1:$1048576,MATCH("최종"&amp;SUBSTITUTE(SUBSTITUTE(E$1,"standard",""),"|Float",""),ChapterTable!$1:$1,0),0)*ChapterTable!$Q$14
    ),
  OFFSET(E1137,-$B1137+IF($L1137,1,0),0)*
    (VLOOKUP(SUBSTITUTE(SUBSTITUTE(E$1,"standard",""),"|Float","")&amp;"인게임누적곱배수",ChapterTable!$S:$T,2,0)^C1137
    +VLOOKUP(SUBSTITUTE(SUBSTITUTE(E$1,"standard",""),"|Float","")&amp;"인게임누적합배수",ChapterTable!$S:$T,2,0)*C1137)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VLOOKUP(1,ChapterTable!$1:$1048576,MATCH("최종"&amp;SUBSTITUTE(SUBSTITUTE(F$1,"standard",""),"|Float",""),ChapterTable!$1:$1,0),0)*ChapterTable!$Q$17,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VLOOKUP($A1137-ChapterTable!$Q$11,ChapterTable!$1:$1048576,MATCH("최종"&amp;SUBSTITUTE(SUBSTITUTE(F$1,"standard",""),"|Float",""),ChapterTable!$1:$1,0),0)*ChapterTable!$Q$14
    ),
  OFFSET(F1137,-$B1137+IF($L1137,1,0),0)*
    (VLOOKUP(SUBSTITUTE(SUBSTITUTE(F$1,"standard",""),"|Float","")&amp;"인게임누적곱배수",ChapterTable!$S:$T,2,0)^D1137
    +VLOOKUP(SUBSTITUTE(SUBSTITUTE(F$1,"standard",""),"|Float","")&amp;"인게임누적합배수",ChapterTable!$S:$T,2,0)*D1137)
  )
  )
  )
)</f>
        <v>1683411.2196028233</v>
      </c>
      <c r="G1137" t="s">
        <v>110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9.8000000000000007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IF(OR($L1138=TRUE,$A1138=0,MOD($A1138,ChapterTable!$S$20)&lt;&gt;0),
MAX(0,INT(($B1138+ChapterTable!$Q$26+VLOOKUP(SUBSTITUTE(C$1,"성장단계","")&amp;"단계오프셋",ChapterTable!$S:$T,2,0))/ChapterTable!$Q$23)),
MAX(0,INT(($B1138+ChapterTable!$S$26+VLOOKUP(SUBSTITUTE(C$1,"성장단계","")&amp;"보스단계오프셋",ChapterTable!$S:$T,2,0))/ChapterTable!$S$23)))</f>
        <v>1</v>
      </c>
      <c r="D1138">
        <f>IF(OR($L1138=TRUE,$A1138=0,MOD($A1138,ChapterTable!$S$20)&lt;&gt;0),
MAX(0,INT(($B1138+ChapterTable!$Q$26+VLOOKUP(SUBSTITUTE(D$1,"성장단계","")&amp;"단계오프셋",ChapterTable!$S:$T,2,0))/ChapterTable!$Q$23)),
MAX(0,INT(($B1138+ChapterTable!$S$26+VLOOKUP(SUBSTITUTE(D$1,"성장단계","")&amp;"보스단계오프셋",ChapterTable!$S:$T,2,0))/ChapterTable!$S$23)))</f>
        <v>0</v>
      </c>
      <c r="E1138" s="1">
        <f ca="1">IF(AND($A1138=0,$B1138=1),
    VLOOKUP(1,ChapterTable!$1:$1048576,MATCH("최종"&amp;SUBSTITUTE(SUBSTITUTE(E$1,"standard",""),"|Float",""),ChapterTable!$1:$1,0),0)*ChapterTable!$Q$17,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VLOOKUP($A1138-ChapterTable!$Q$11,ChapterTable!$1:$1048576,MATCH("최종"&amp;SUBSTITUTE(SUBSTITUTE(E$1,"standard",""),"|Float",""),ChapterTable!$1:$1,0),0)*ChapterTable!$Q$14
    ),
  OFFSET(E1138,-$B1138+IF($L1138,1,0),0)*
    (VLOOKUP(SUBSTITUTE(SUBSTITUTE(E$1,"standard",""),"|Float","")&amp;"인게임누적곱배수",ChapterTable!$S:$T,2,0)^C1138
    +VLOOKUP(SUBSTITUTE(SUBSTITUTE(E$1,"standard",""),"|Float","")&amp;"인게임누적합배수",ChapterTable!$S:$T,2,0)*C1138)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VLOOKUP(1,ChapterTable!$1:$1048576,MATCH("최종"&amp;SUBSTITUTE(SUBSTITUTE(F$1,"standard",""),"|Float",""),ChapterTable!$1:$1,0),0)*ChapterTable!$Q$17,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VLOOKUP($A1138-ChapterTable!$Q$11,ChapterTable!$1:$1048576,MATCH("최종"&amp;SUBSTITUTE(SUBSTITUTE(F$1,"standard",""),"|Float",""),ChapterTable!$1:$1,0),0)*ChapterTable!$Q$14
    ),
  OFFSET(F1138,-$B1138+IF($L1138,1,0),0)*
    (VLOOKUP(SUBSTITUTE(SUBSTITUTE(F$1,"standard",""),"|Float","")&amp;"인게임누적곱배수",ChapterTable!$S:$T,2,0)^D1138
    +VLOOKUP(SUBSTITUTE(SUBSTITUTE(F$1,"standard",""),"|Float","")&amp;"인게임누적합배수",ChapterTable!$S:$T,2,0)*D1138)
  )
  )
  )
)</f>
        <v>1683411.2196028233</v>
      </c>
      <c r="G1138" t="s">
        <v>110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9.8000000000000007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IF(OR($L1139=TRUE,$A1139=0,MOD($A1139,ChapterTable!$S$20)&lt;&gt;0),
MAX(0,INT(($B1139+ChapterTable!$Q$26+VLOOKUP(SUBSTITUTE(C$1,"성장단계","")&amp;"단계오프셋",ChapterTable!$S:$T,2,0))/ChapterTable!$Q$23)),
MAX(0,INT(($B1139+ChapterTable!$S$26+VLOOKUP(SUBSTITUTE(C$1,"성장단계","")&amp;"보스단계오프셋",ChapterTable!$S:$T,2,0))/ChapterTable!$S$23)))</f>
        <v>1</v>
      </c>
      <c r="D1139">
        <f>IF(OR($L1139=TRUE,$A1139=0,MOD($A1139,ChapterTable!$S$20)&lt;&gt;0),
MAX(0,INT(($B1139+ChapterTable!$Q$26+VLOOKUP(SUBSTITUTE(D$1,"성장단계","")&amp;"단계오프셋",ChapterTable!$S:$T,2,0))/ChapterTable!$Q$23)),
MAX(0,INT(($B1139+ChapterTable!$S$26+VLOOKUP(SUBSTITUTE(D$1,"성장단계","")&amp;"보스단계오프셋",ChapterTable!$S:$T,2,0))/ChapterTable!$S$23)))</f>
        <v>1</v>
      </c>
      <c r="E1139" s="1">
        <f ca="1">IF(AND($A1139=0,$B1139=1),
    VLOOKUP(1,ChapterTable!$1:$1048576,MATCH("최종"&amp;SUBSTITUTE(SUBSTITUTE(E$1,"standard",""),"|Float",""),ChapterTable!$1:$1,0),0)*ChapterTable!$Q$17,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VLOOKUP($A1139-ChapterTable!$Q$11,ChapterTable!$1:$1048576,MATCH("최종"&amp;SUBSTITUTE(SUBSTITUTE(E$1,"standard",""),"|Float",""),ChapterTable!$1:$1,0),0)*ChapterTable!$Q$14
    ),
  OFFSET(E1139,-$B1139+IF($L1139,1,0),0)*
    (VLOOKUP(SUBSTITUTE(SUBSTITUTE(E$1,"standard",""),"|Float","")&amp;"인게임누적곱배수",ChapterTable!$S:$T,2,0)^C1139
    +VLOOKUP(SUBSTITUTE(SUBSTITUTE(E$1,"standard",""),"|Float","")&amp;"인게임누적합배수",ChapterTable!$S:$T,2,0)*C1139)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VLOOKUP(1,ChapterTable!$1:$1048576,MATCH("최종"&amp;SUBSTITUTE(SUBSTITUTE(F$1,"standard",""),"|Float",""),ChapterTable!$1:$1,0),0)*ChapterTable!$Q$17,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VLOOKUP($A1139-ChapterTable!$Q$11,ChapterTable!$1:$1048576,MATCH("최종"&amp;SUBSTITUTE(SUBSTITUTE(F$1,"standard",""),"|Float",""),ChapterTable!$1:$1,0),0)*ChapterTable!$Q$14
    ),
  OFFSET(F1139,-$B1139+IF($L1139,1,0),0)*
    (VLOOKUP(SUBSTITUTE(SUBSTITUTE(F$1,"standard",""),"|Float","")&amp;"인게임누적곱배수",ChapterTable!$S:$T,2,0)^D1139
    +VLOOKUP(SUBSTITUTE(SUBSTITUTE(F$1,"standard",""),"|Float","")&amp;"인게임누적합배수",ChapterTable!$S:$T,2,0)*D1139)
  )
  )
  )
)</f>
        <v>2020093.4635233879</v>
      </c>
      <c r="G1139" t="s">
        <v>110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9.8000000000000007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IF(OR($L1140=TRUE,$A1140=0,MOD($A1140,ChapterTable!$S$20)&lt;&gt;0),
MAX(0,INT(($B1140+ChapterTable!$Q$26+VLOOKUP(SUBSTITUTE(C$1,"성장단계","")&amp;"단계오프셋",ChapterTable!$S:$T,2,0))/ChapterTable!$Q$23)),
MAX(0,INT(($B1140+ChapterTable!$S$26+VLOOKUP(SUBSTITUTE(C$1,"성장단계","")&amp;"보스단계오프셋",ChapterTable!$S:$T,2,0))/ChapterTable!$S$23)))</f>
        <v>1</v>
      </c>
      <c r="D1140">
        <f>IF(OR($L1140=TRUE,$A1140=0,MOD($A1140,ChapterTable!$S$20)&lt;&gt;0),
MAX(0,INT(($B1140+ChapterTable!$Q$26+VLOOKUP(SUBSTITUTE(D$1,"성장단계","")&amp;"단계오프셋",ChapterTable!$S:$T,2,0))/ChapterTable!$Q$23)),
MAX(0,INT(($B1140+ChapterTable!$S$26+VLOOKUP(SUBSTITUTE(D$1,"성장단계","")&amp;"보스단계오프셋",ChapterTable!$S:$T,2,0))/ChapterTable!$S$23)))</f>
        <v>1</v>
      </c>
      <c r="E1140" s="1">
        <f ca="1">IF(AND($A1140=0,$B1140=1),
    VLOOKUP(1,ChapterTable!$1:$1048576,MATCH("최종"&amp;SUBSTITUTE(SUBSTITUTE(E$1,"standard",""),"|Float",""),ChapterTable!$1:$1,0),0)*ChapterTable!$Q$17,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VLOOKUP($A1140-ChapterTable!$Q$11,ChapterTable!$1:$1048576,MATCH("최종"&amp;SUBSTITUTE(SUBSTITUTE(E$1,"standard",""),"|Float",""),ChapterTable!$1:$1,0),0)*ChapterTable!$Q$14
    ),
  OFFSET(E1140,-$B1140+IF($L1140,1,0),0)*
    (VLOOKUP(SUBSTITUTE(SUBSTITUTE(E$1,"standard",""),"|Float","")&amp;"인게임누적곱배수",ChapterTable!$S:$T,2,0)^C1140
    +VLOOKUP(SUBSTITUTE(SUBSTITUTE(E$1,"standard",""),"|Float","")&amp;"인게임누적합배수",ChapterTable!$S:$T,2,0)*C1140)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VLOOKUP(1,ChapterTable!$1:$1048576,MATCH("최종"&amp;SUBSTITUTE(SUBSTITUTE(F$1,"standard",""),"|Float",""),ChapterTable!$1:$1,0),0)*ChapterTable!$Q$17,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VLOOKUP($A1140-ChapterTable!$Q$11,ChapterTable!$1:$1048576,MATCH("최종"&amp;SUBSTITUTE(SUBSTITUTE(F$1,"standard",""),"|Float",""),ChapterTable!$1:$1,0),0)*ChapterTable!$Q$14
    ),
  OFFSET(F1140,-$B1140+IF($L1140,1,0),0)*
    (VLOOKUP(SUBSTITUTE(SUBSTITUTE(F$1,"standard",""),"|Float","")&amp;"인게임누적곱배수",ChapterTable!$S:$T,2,0)^D1140
    +VLOOKUP(SUBSTITUTE(SUBSTITUTE(F$1,"standard",""),"|Float","")&amp;"인게임누적합배수",ChapterTable!$S:$T,2,0)*D1140)
  )
  )
  )
)</f>
        <v>2020093.4635233879</v>
      </c>
      <c r="G1140" t="s">
        <v>110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9.8000000000000007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IF(OR($L1141=TRUE,$A1141=0,MOD($A1141,ChapterTable!$S$20)&lt;&gt;0),
MAX(0,INT(($B1141+ChapterTable!$Q$26+VLOOKUP(SUBSTITUTE(C$1,"성장단계","")&amp;"단계오프셋",ChapterTable!$S:$T,2,0))/ChapterTable!$Q$23)),
MAX(0,INT(($B1141+ChapterTable!$S$26+VLOOKUP(SUBSTITUTE(C$1,"성장단계","")&amp;"보스단계오프셋",ChapterTable!$S:$T,2,0))/ChapterTable!$S$23)))</f>
        <v>1</v>
      </c>
      <c r="D1141">
        <f>IF(OR($L1141=TRUE,$A1141=0,MOD($A1141,ChapterTable!$S$20)&lt;&gt;0),
MAX(0,INT(($B1141+ChapterTable!$Q$26+VLOOKUP(SUBSTITUTE(D$1,"성장단계","")&amp;"단계오프셋",ChapterTable!$S:$T,2,0))/ChapterTable!$Q$23)),
MAX(0,INT(($B1141+ChapterTable!$S$26+VLOOKUP(SUBSTITUTE(D$1,"성장단계","")&amp;"보스단계오프셋",ChapterTable!$S:$T,2,0))/ChapterTable!$S$23)))</f>
        <v>1</v>
      </c>
      <c r="E1141" s="1">
        <f ca="1">IF(AND($A1141=0,$B1141=1),
    VLOOKUP(1,ChapterTable!$1:$1048576,MATCH("최종"&amp;SUBSTITUTE(SUBSTITUTE(E$1,"standard",""),"|Float",""),ChapterTable!$1:$1,0),0)*ChapterTable!$Q$17,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VLOOKUP($A1141-ChapterTable!$Q$11,ChapterTable!$1:$1048576,MATCH("최종"&amp;SUBSTITUTE(SUBSTITUTE(E$1,"standard",""),"|Float",""),ChapterTable!$1:$1,0),0)*ChapterTable!$Q$14
    ),
  OFFSET(E1141,-$B1141+IF($L1141,1,0),0)*
    (VLOOKUP(SUBSTITUTE(SUBSTITUTE(E$1,"standard",""),"|Float","")&amp;"인게임누적곱배수",ChapterTable!$S:$T,2,0)^C1141
    +VLOOKUP(SUBSTITUTE(SUBSTITUTE(E$1,"standard",""),"|Float","")&amp;"인게임누적합배수",ChapterTable!$S:$T,2,0)*C1141)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VLOOKUP(1,ChapterTable!$1:$1048576,MATCH("최종"&amp;SUBSTITUTE(SUBSTITUTE(F$1,"standard",""),"|Float",""),ChapterTable!$1:$1,0),0)*ChapterTable!$Q$17,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VLOOKUP($A1141-ChapterTable!$Q$11,ChapterTable!$1:$1048576,MATCH("최종"&amp;SUBSTITUTE(SUBSTITUTE(F$1,"standard",""),"|Float",""),ChapterTable!$1:$1,0),0)*ChapterTable!$Q$14
    ),
  OFFSET(F1141,-$B1141+IF($L1141,1,0),0)*
    (VLOOKUP(SUBSTITUTE(SUBSTITUTE(F$1,"standard",""),"|Float","")&amp;"인게임누적곱배수",ChapterTable!$S:$T,2,0)^D1141
    +VLOOKUP(SUBSTITUTE(SUBSTITUTE(F$1,"standard",""),"|Float","")&amp;"인게임누적합배수",ChapterTable!$S:$T,2,0)*D1141)
  )
  )
  )
)</f>
        <v>2020093.4635233879</v>
      </c>
      <c r="G1141" t="s">
        <v>110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9.8000000000000007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IF(OR($L1142=TRUE,$A1142=0,MOD($A1142,ChapterTable!$S$20)&lt;&gt;0),
MAX(0,INT(($B1142+ChapterTable!$Q$26+VLOOKUP(SUBSTITUTE(C$1,"성장단계","")&amp;"단계오프셋",ChapterTable!$S:$T,2,0))/ChapterTable!$Q$23)),
MAX(0,INT(($B1142+ChapterTable!$S$26+VLOOKUP(SUBSTITUTE(C$1,"성장단계","")&amp;"보스단계오프셋",ChapterTable!$S:$T,2,0))/ChapterTable!$S$23)))</f>
        <v>1</v>
      </c>
      <c r="D1142">
        <f>IF(OR($L1142=TRUE,$A1142=0,MOD($A1142,ChapterTable!$S$20)&lt;&gt;0),
MAX(0,INT(($B1142+ChapterTable!$Q$26+VLOOKUP(SUBSTITUTE(D$1,"성장단계","")&amp;"단계오프셋",ChapterTable!$S:$T,2,0))/ChapterTable!$Q$23)),
MAX(0,INT(($B1142+ChapterTable!$S$26+VLOOKUP(SUBSTITUTE(D$1,"성장단계","")&amp;"보스단계오프셋",ChapterTable!$S:$T,2,0))/ChapterTable!$S$23)))</f>
        <v>1</v>
      </c>
      <c r="E1142" s="1">
        <f ca="1">IF(AND($A1142=0,$B1142=1),
    VLOOKUP(1,ChapterTable!$1:$1048576,MATCH("최종"&amp;SUBSTITUTE(SUBSTITUTE(E$1,"standard",""),"|Float",""),ChapterTable!$1:$1,0),0)*ChapterTable!$Q$17,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VLOOKUP($A1142-ChapterTable!$Q$11,ChapterTable!$1:$1048576,MATCH("최종"&amp;SUBSTITUTE(SUBSTITUTE(E$1,"standard",""),"|Float",""),ChapterTable!$1:$1,0),0)*ChapterTable!$Q$14
    ),
  OFFSET(E1142,-$B1142+IF($L1142,1,0),0)*
    (VLOOKUP(SUBSTITUTE(SUBSTITUTE(E$1,"standard",""),"|Float","")&amp;"인게임누적곱배수",ChapterTable!$S:$T,2,0)^C1142
    +VLOOKUP(SUBSTITUTE(SUBSTITUTE(E$1,"standard",""),"|Float","")&amp;"인게임누적합배수",ChapterTable!$S:$T,2,0)*C1142)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VLOOKUP(1,ChapterTable!$1:$1048576,MATCH("최종"&amp;SUBSTITUTE(SUBSTITUTE(F$1,"standard",""),"|Float",""),ChapterTable!$1:$1,0),0)*ChapterTable!$Q$17,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VLOOKUP($A1142-ChapterTable!$Q$11,ChapterTable!$1:$1048576,MATCH("최종"&amp;SUBSTITUTE(SUBSTITUTE(F$1,"standard",""),"|Float",""),ChapterTable!$1:$1,0),0)*ChapterTable!$Q$14
    ),
  OFFSET(F1142,-$B1142+IF($L1142,1,0),0)*
    (VLOOKUP(SUBSTITUTE(SUBSTITUTE(F$1,"standard",""),"|Float","")&amp;"인게임누적곱배수",ChapterTable!$S:$T,2,0)^D1142
    +VLOOKUP(SUBSTITUTE(SUBSTITUTE(F$1,"standard",""),"|Float","")&amp;"인게임누적합배수",ChapterTable!$S:$T,2,0)*D1142)
  )
  )
  )
)</f>
        <v>2020093.4635233879</v>
      </c>
      <c r="G1142" t="s">
        <v>110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9.8000000000000007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IF(OR($L1143=TRUE,$A1143=0,MOD($A1143,ChapterTable!$S$20)&lt;&gt;0),
MAX(0,INT(($B1143+ChapterTable!$Q$26+VLOOKUP(SUBSTITUTE(C$1,"성장단계","")&amp;"단계오프셋",ChapterTable!$S:$T,2,0))/ChapterTable!$Q$23)),
MAX(0,INT(($B1143+ChapterTable!$S$26+VLOOKUP(SUBSTITUTE(C$1,"성장단계","")&amp;"보스단계오프셋",ChapterTable!$S:$T,2,0))/ChapterTable!$S$23)))</f>
        <v>1</v>
      </c>
      <c r="D1143">
        <f>IF(OR($L1143=TRUE,$A1143=0,MOD($A1143,ChapterTable!$S$20)&lt;&gt;0),
MAX(0,INT(($B1143+ChapterTable!$Q$26+VLOOKUP(SUBSTITUTE(D$1,"성장단계","")&amp;"단계오프셋",ChapterTable!$S:$T,2,0))/ChapterTable!$Q$23)),
MAX(0,INT(($B1143+ChapterTable!$S$26+VLOOKUP(SUBSTITUTE(D$1,"성장단계","")&amp;"보스단계오프셋",ChapterTable!$S:$T,2,0))/ChapterTable!$S$23)))</f>
        <v>1</v>
      </c>
      <c r="E1143" s="1">
        <f ca="1">IF(AND($A1143=0,$B1143=1),
    VLOOKUP(1,ChapterTable!$1:$1048576,MATCH("최종"&amp;SUBSTITUTE(SUBSTITUTE(E$1,"standard",""),"|Float",""),ChapterTable!$1:$1,0),0)*ChapterTable!$Q$17,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VLOOKUP($A1143-ChapterTable!$Q$11,ChapterTable!$1:$1048576,MATCH("최종"&amp;SUBSTITUTE(SUBSTITUTE(E$1,"standard",""),"|Float",""),ChapterTable!$1:$1,0),0)*ChapterTable!$Q$14
    ),
  OFFSET(E1143,-$B1143+IF($L1143,1,0),0)*
    (VLOOKUP(SUBSTITUTE(SUBSTITUTE(E$1,"standard",""),"|Float","")&amp;"인게임누적곱배수",ChapterTable!$S:$T,2,0)^C1143
    +VLOOKUP(SUBSTITUTE(SUBSTITUTE(E$1,"standard",""),"|Float","")&amp;"인게임누적합배수",ChapterTable!$S:$T,2,0)*C1143)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VLOOKUP(1,ChapterTable!$1:$1048576,MATCH("최종"&amp;SUBSTITUTE(SUBSTITUTE(F$1,"standard",""),"|Float",""),ChapterTable!$1:$1,0),0)*ChapterTable!$Q$17,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VLOOKUP($A1143-ChapterTable!$Q$11,ChapterTable!$1:$1048576,MATCH("최종"&amp;SUBSTITUTE(SUBSTITUTE(F$1,"standard",""),"|Float",""),ChapterTable!$1:$1,0),0)*ChapterTable!$Q$14
    ),
  OFFSET(F1143,-$B1143+IF($L1143,1,0),0)*
    (VLOOKUP(SUBSTITUTE(SUBSTITUTE(F$1,"standard",""),"|Float","")&amp;"인게임누적곱배수",ChapterTable!$S:$T,2,0)^D1143
    +VLOOKUP(SUBSTITUTE(SUBSTITUTE(F$1,"standard",""),"|Float","")&amp;"인게임누적합배수",ChapterTable!$S:$T,2,0)*D1143)
  )
  )
  )
)</f>
        <v>2020093.4635233879</v>
      </c>
      <c r="G1143" t="s">
        <v>110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9.8000000000000007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IF(OR($L1144=TRUE,$A1144=0,MOD($A1144,ChapterTable!$S$20)&lt;&gt;0),
MAX(0,INT(($B1144+ChapterTable!$Q$26+VLOOKUP(SUBSTITUTE(C$1,"성장단계","")&amp;"단계오프셋",ChapterTable!$S:$T,2,0))/ChapterTable!$Q$23)),
MAX(0,INT(($B1144+ChapterTable!$S$26+VLOOKUP(SUBSTITUTE(C$1,"성장단계","")&amp;"보스단계오프셋",ChapterTable!$S:$T,2,0))/ChapterTable!$S$23)))</f>
        <v>2</v>
      </c>
      <c r="D1144">
        <f>IF(OR($L1144=TRUE,$A1144=0,MOD($A1144,ChapterTable!$S$20)&lt;&gt;0),
MAX(0,INT(($B1144+ChapterTable!$Q$26+VLOOKUP(SUBSTITUTE(D$1,"성장단계","")&amp;"단계오프셋",ChapterTable!$S:$T,2,0))/ChapterTable!$Q$23)),
MAX(0,INT(($B1144+ChapterTable!$S$26+VLOOKUP(SUBSTITUTE(D$1,"성장단계","")&amp;"보스단계오프셋",ChapterTable!$S:$T,2,0))/ChapterTable!$S$23)))</f>
        <v>1</v>
      </c>
      <c r="E1144" s="1">
        <f ca="1">IF(AND($A1144=0,$B1144=1),
    VLOOKUP(1,ChapterTable!$1:$1048576,MATCH("최종"&amp;SUBSTITUTE(SUBSTITUTE(E$1,"standard",""),"|Float",""),ChapterTable!$1:$1,0),0)*ChapterTable!$Q$17,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VLOOKUP($A1144-ChapterTable!$Q$11,ChapterTable!$1:$1048576,MATCH("최종"&amp;SUBSTITUTE(SUBSTITUTE(E$1,"standard",""),"|Float",""),ChapterTable!$1:$1,0),0)*ChapterTable!$Q$14
    ),
  OFFSET(E1144,-$B1144+IF($L1144,1,0),0)*
    (VLOOKUP(SUBSTITUTE(SUBSTITUTE(E$1,"standard",""),"|Float","")&amp;"인게임누적곱배수",ChapterTable!$S:$T,2,0)^C1144
    +VLOOKUP(SUBSTITUTE(SUBSTITUTE(E$1,"standard",""),"|Float","")&amp;"인게임누적합배수",ChapterTable!$S:$T,2,0)*C1144)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VLOOKUP(1,ChapterTable!$1:$1048576,MATCH("최종"&amp;SUBSTITUTE(SUBSTITUTE(F$1,"standard",""),"|Float",""),ChapterTable!$1:$1,0),0)*ChapterTable!$Q$17,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VLOOKUP($A1144-ChapterTable!$Q$11,ChapterTable!$1:$1048576,MATCH("최종"&amp;SUBSTITUTE(SUBSTITUTE(F$1,"standard",""),"|Float",""),ChapterTable!$1:$1,0),0)*ChapterTable!$Q$14
    ),
  OFFSET(F1144,-$B1144+IF($L1144,1,0),0)*
    (VLOOKUP(SUBSTITUTE(SUBSTITUTE(F$1,"standard",""),"|Float","")&amp;"인게임누적곱배수",ChapterTable!$S:$T,2,0)^D1144
    +VLOOKUP(SUBSTITUTE(SUBSTITUTE(F$1,"standard",""),"|Float","")&amp;"인게임누적합배수",ChapterTable!$S:$T,2,0)*D1144)
  )
  )
  )
)</f>
        <v>2020093.4635233879</v>
      </c>
      <c r="G1144" t="s">
        <v>110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9.8000000000000007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IF(OR($L1145=TRUE,$A1145=0,MOD($A1145,ChapterTable!$S$20)&lt;&gt;0),
MAX(0,INT(($B1145+ChapterTable!$Q$26+VLOOKUP(SUBSTITUTE(C$1,"성장단계","")&amp;"단계오프셋",ChapterTable!$S:$T,2,0))/ChapterTable!$Q$23)),
MAX(0,INT(($B1145+ChapterTable!$S$26+VLOOKUP(SUBSTITUTE(C$1,"성장단계","")&amp;"보스단계오프셋",ChapterTable!$S:$T,2,0))/ChapterTable!$S$23)))</f>
        <v>2</v>
      </c>
      <c r="D1145">
        <f>IF(OR($L1145=TRUE,$A1145=0,MOD($A1145,ChapterTable!$S$20)&lt;&gt;0),
MAX(0,INT(($B1145+ChapterTable!$Q$26+VLOOKUP(SUBSTITUTE(D$1,"성장단계","")&amp;"단계오프셋",ChapterTable!$S:$T,2,0))/ChapterTable!$Q$23)),
MAX(0,INT(($B1145+ChapterTable!$S$26+VLOOKUP(SUBSTITUTE(D$1,"성장단계","")&amp;"보스단계오프셋",ChapterTable!$S:$T,2,0))/ChapterTable!$S$23)))</f>
        <v>1</v>
      </c>
      <c r="E1145" s="1">
        <f ca="1">IF(AND($A1145=0,$B1145=1),
    VLOOKUP(1,ChapterTable!$1:$1048576,MATCH("최종"&amp;SUBSTITUTE(SUBSTITUTE(E$1,"standard",""),"|Float",""),ChapterTable!$1:$1,0),0)*ChapterTable!$Q$17,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VLOOKUP($A1145-ChapterTable!$Q$11,ChapterTable!$1:$1048576,MATCH("최종"&amp;SUBSTITUTE(SUBSTITUTE(E$1,"standard",""),"|Float",""),ChapterTable!$1:$1,0),0)*ChapterTable!$Q$14
    ),
  OFFSET(E1145,-$B1145+IF($L1145,1,0),0)*
    (VLOOKUP(SUBSTITUTE(SUBSTITUTE(E$1,"standard",""),"|Float","")&amp;"인게임누적곱배수",ChapterTable!$S:$T,2,0)^C1145
    +VLOOKUP(SUBSTITUTE(SUBSTITUTE(E$1,"standard",""),"|Float","")&amp;"인게임누적합배수",ChapterTable!$S:$T,2,0)*C1145)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VLOOKUP(1,ChapterTable!$1:$1048576,MATCH("최종"&amp;SUBSTITUTE(SUBSTITUTE(F$1,"standard",""),"|Float",""),ChapterTable!$1:$1,0),0)*ChapterTable!$Q$17,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VLOOKUP($A1145-ChapterTable!$Q$11,ChapterTable!$1:$1048576,MATCH("최종"&amp;SUBSTITUTE(SUBSTITUTE(F$1,"standard",""),"|Float",""),ChapterTable!$1:$1,0),0)*ChapterTable!$Q$14
    ),
  OFFSET(F1145,-$B1145+IF($L1145,1,0),0)*
    (VLOOKUP(SUBSTITUTE(SUBSTITUTE(F$1,"standard",""),"|Float","")&amp;"인게임누적곱배수",ChapterTable!$S:$T,2,0)^D1145
    +VLOOKUP(SUBSTITUTE(SUBSTITUTE(F$1,"standard",""),"|Float","")&amp;"인게임누적합배수",ChapterTable!$S:$T,2,0)*D1145)
  )
  )
  )
)</f>
        <v>2020093.4635233879</v>
      </c>
      <c r="G1145" t="s">
        <v>110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9.8000000000000007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IF(OR($L1146=TRUE,$A1146=0,MOD($A1146,ChapterTable!$S$20)&lt;&gt;0),
MAX(0,INT(($B1146+ChapterTable!$Q$26+VLOOKUP(SUBSTITUTE(C$1,"성장단계","")&amp;"단계오프셋",ChapterTable!$S:$T,2,0))/ChapterTable!$Q$23)),
MAX(0,INT(($B1146+ChapterTable!$S$26+VLOOKUP(SUBSTITUTE(C$1,"성장단계","")&amp;"보스단계오프셋",ChapterTable!$S:$T,2,0))/ChapterTable!$S$23)))</f>
        <v>2</v>
      </c>
      <c r="D1146">
        <f>IF(OR($L1146=TRUE,$A1146=0,MOD($A1146,ChapterTable!$S$20)&lt;&gt;0),
MAX(0,INT(($B1146+ChapterTable!$Q$26+VLOOKUP(SUBSTITUTE(D$1,"성장단계","")&amp;"단계오프셋",ChapterTable!$S:$T,2,0))/ChapterTable!$Q$23)),
MAX(0,INT(($B1146+ChapterTable!$S$26+VLOOKUP(SUBSTITUTE(D$1,"성장단계","")&amp;"보스단계오프셋",ChapterTable!$S:$T,2,0))/ChapterTable!$S$23)))</f>
        <v>1</v>
      </c>
      <c r="E1146" s="1">
        <f ca="1">IF(AND($A1146=0,$B1146=1),
    VLOOKUP(1,ChapterTable!$1:$1048576,MATCH("최종"&amp;SUBSTITUTE(SUBSTITUTE(E$1,"standard",""),"|Float",""),ChapterTable!$1:$1,0),0)*ChapterTable!$Q$17,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VLOOKUP($A1146-ChapterTable!$Q$11,ChapterTable!$1:$1048576,MATCH("최종"&amp;SUBSTITUTE(SUBSTITUTE(E$1,"standard",""),"|Float",""),ChapterTable!$1:$1,0),0)*ChapterTable!$Q$14
    ),
  OFFSET(E1146,-$B1146+IF($L1146,1,0),0)*
    (VLOOKUP(SUBSTITUTE(SUBSTITUTE(E$1,"standard",""),"|Float","")&amp;"인게임누적곱배수",ChapterTable!$S:$T,2,0)^C1146
    +VLOOKUP(SUBSTITUTE(SUBSTITUTE(E$1,"standard",""),"|Float","")&amp;"인게임누적합배수",ChapterTable!$S:$T,2,0)*C1146)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VLOOKUP(1,ChapterTable!$1:$1048576,MATCH("최종"&amp;SUBSTITUTE(SUBSTITUTE(F$1,"standard",""),"|Float",""),ChapterTable!$1:$1,0),0)*ChapterTable!$Q$17,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VLOOKUP($A1146-ChapterTable!$Q$11,ChapterTable!$1:$1048576,MATCH("최종"&amp;SUBSTITUTE(SUBSTITUTE(F$1,"standard",""),"|Float",""),ChapterTable!$1:$1,0),0)*ChapterTable!$Q$14
    ),
  OFFSET(F1146,-$B1146+IF($L1146,1,0),0)*
    (VLOOKUP(SUBSTITUTE(SUBSTITUTE(F$1,"standard",""),"|Float","")&amp;"인게임누적곱배수",ChapterTable!$S:$T,2,0)^D1146
    +VLOOKUP(SUBSTITUTE(SUBSTITUTE(F$1,"standard",""),"|Float","")&amp;"인게임누적합배수",ChapterTable!$S:$T,2,0)*D1146)
  )
  )
  )
)</f>
        <v>2020093.4635233879</v>
      </c>
      <c r="G1146" t="s">
        <v>110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9.8000000000000007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IF(OR($L1147=TRUE,$A1147=0,MOD($A1147,ChapterTable!$S$20)&lt;&gt;0),
MAX(0,INT(($B1147+ChapterTable!$Q$26+VLOOKUP(SUBSTITUTE(C$1,"성장단계","")&amp;"단계오프셋",ChapterTable!$S:$T,2,0))/ChapterTable!$Q$23)),
MAX(0,INT(($B1147+ChapterTable!$S$26+VLOOKUP(SUBSTITUTE(C$1,"성장단계","")&amp;"보스단계오프셋",ChapterTable!$S:$T,2,0))/ChapterTable!$S$23)))</f>
        <v>2</v>
      </c>
      <c r="D1147">
        <f>IF(OR($L1147=TRUE,$A1147=0,MOD($A1147,ChapterTable!$S$20)&lt;&gt;0),
MAX(0,INT(($B1147+ChapterTable!$Q$26+VLOOKUP(SUBSTITUTE(D$1,"성장단계","")&amp;"단계오프셋",ChapterTable!$S:$T,2,0))/ChapterTable!$Q$23)),
MAX(0,INT(($B1147+ChapterTable!$S$26+VLOOKUP(SUBSTITUTE(D$1,"성장단계","")&amp;"보스단계오프셋",ChapterTable!$S:$T,2,0))/ChapterTable!$S$23)))</f>
        <v>1</v>
      </c>
      <c r="E1147" s="1">
        <f ca="1">IF(AND($A1147=0,$B1147=1),
    VLOOKUP(1,ChapterTable!$1:$1048576,MATCH("최종"&amp;SUBSTITUTE(SUBSTITUTE(E$1,"standard",""),"|Float",""),ChapterTable!$1:$1,0),0)*ChapterTable!$Q$17,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VLOOKUP($A1147-ChapterTable!$Q$11,ChapterTable!$1:$1048576,MATCH("최종"&amp;SUBSTITUTE(SUBSTITUTE(E$1,"standard",""),"|Float",""),ChapterTable!$1:$1,0),0)*ChapterTable!$Q$14
    ),
  OFFSET(E1147,-$B1147+IF($L1147,1,0),0)*
    (VLOOKUP(SUBSTITUTE(SUBSTITUTE(E$1,"standard",""),"|Float","")&amp;"인게임누적곱배수",ChapterTable!$S:$T,2,0)^C1147
    +VLOOKUP(SUBSTITUTE(SUBSTITUTE(E$1,"standard",""),"|Float","")&amp;"인게임누적합배수",ChapterTable!$S:$T,2,0)*C1147)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VLOOKUP(1,ChapterTable!$1:$1048576,MATCH("최종"&amp;SUBSTITUTE(SUBSTITUTE(F$1,"standard",""),"|Float",""),ChapterTable!$1:$1,0),0)*ChapterTable!$Q$17,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VLOOKUP($A1147-ChapterTable!$Q$11,ChapterTable!$1:$1048576,MATCH("최종"&amp;SUBSTITUTE(SUBSTITUTE(F$1,"standard",""),"|Float",""),ChapterTable!$1:$1,0),0)*ChapterTable!$Q$14
    ),
  OFFSET(F1147,-$B1147+IF($L1147,1,0),0)*
    (VLOOKUP(SUBSTITUTE(SUBSTITUTE(F$1,"standard",""),"|Float","")&amp;"인게임누적곱배수",ChapterTable!$S:$T,2,0)^D1147
    +VLOOKUP(SUBSTITUTE(SUBSTITUTE(F$1,"standard",""),"|Float","")&amp;"인게임누적합배수",ChapterTable!$S:$T,2,0)*D1147)
  )
  )
  )
)</f>
        <v>2020093.4635233879</v>
      </c>
      <c r="G1147" t="s">
        <v>110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9.8000000000000007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IF(OR($L1148=TRUE,$A1148=0,MOD($A1148,ChapterTable!$S$20)&lt;&gt;0),
MAX(0,INT(($B1148+ChapterTable!$Q$26+VLOOKUP(SUBSTITUTE(C$1,"성장단계","")&amp;"단계오프셋",ChapterTable!$S:$T,2,0))/ChapterTable!$Q$23)),
MAX(0,INT(($B1148+ChapterTable!$S$26+VLOOKUP(SUBSTITUTE(C$1,"성장단계","")&amp;"보스단계오프셋",ChapterTable!$S:$T,2,0))/ChapterTable!$S$23)))</f>
        <v>2</v>
      </c>
      <c r="D1148">
        <f>IF(OR($L1148=TRUE,$A1148=0,MOD($A1148,ChapterTable!$S$20)&lt;&gt;0),
MAX(0,INT(($B1148+ChapterTable!$Q$26+VLOOKUP(SUBSTITUTE(D$1,"성장단계","")&amp;"단계오프셋",ChapterTable!$S:$T,2,0))/ChapterTable!$Q$23)),
MAX(0,INT(($B1148+ChapterTable!$S$26+VLOOKUP(SUBSTITUTE(D$1,"성장단계","")&amp;"보스단계오프셋",ChapterTable!$S:$T,2,0))/ChapterTable!$S$23)))</f>
        <v>1</v>
      </c>
      <c r="E1148" s="1">
        <f ca="1">IF(AND($A1148=0,$B1148=1),
    VLOOKUP(1,ChapterTable!$1:$1048576,MATCH("최종"&amp;SUBSTITUTE(SUBSTITUTE(E$1,"standard",""),"|Float",""),ChapterTable!$1:$1,0),0)*ChapterTable!$Q$17,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VLOOKUP($A1148-ChapterTable!$Q$11,ChapterTable!$1:$1048576,MATCH("최종"&amp;SUBSTITUTE(SUBSTITUTE(E$1,"standard",""),"|Float",""),ChapterTable!$1:$1,0),0)*ChapterTable!$Q$14
    ),
  OFFSET(E1148,-$B1148+IF($L1148,1,0),0)*
    (VLOOKUP(SUBSTITUTE(SUBSTITUTE(E$1,"standard",""),"|Float","")&amp;"인게임누적곱배수",ChapterTable!$S:$T,2,0)^C1148
    +VLOOKUP(SUBSTITUTE(SUBSTITUTE(E$1,"standard",""),"|Float","")&amp;"인게임누적합배수",ChapterTable!$S:$T,2,0)*C1148)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VLOOKUP(1,ChapterTable!$1:$1048576,MATCH("최종"&amp;SUBSTITUTE(SUBSTITUTE(F$1,"standard",""),"|Float",""),ChapterTable!$1:$1,0),0)*ChapterTable!$Q$17,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VLOOKUP($A1148-ChapterTable!$Q$11,ChapterTable!$1:$1048576,MATCH("최종"&amp;SUBSTITUTE(SUBSTITUTE(F$1,"standard",""),"|Float",""),ChapterTable!$1:$1,0),0)*ChapterTable!$Q$14
    ),
  OFFSET(F1148,-$B1148+IF($L1148,1,0),0)*
    (VLOOKUP(SUBSTITUTE(SUBSTITUTE(F$1,"standard",""),"|Float","")&amp;"인게임누적곱배수",ChapterTable!$S:$T,2,0)^D1148
    +VLOOKUP(SUBSTITUTE(SUBSTITUTE(F$1,"standard",""),"|Float","")&amp;"인게임누적합배수",ChapterTable!$S:$T,2,0)*D1148)
  )
  )
  )
)</f>
        <v>2020093.4635233879</v>
      </c>
      <c r="G1148" t="s">
        <v>110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9.8000000000000007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IF(OR($L1149=TRUE,$A1149=0,MOD($A1149,ChapterTable!$S$20)&lt;&gt;0),
MAX(0,INT(($B1149+ChapterTable!$Q$26+VLOOKUP(SUBSTITUTE(C$1,"성장단계","")&amp;"단계오프셋",ChapterTable!$S:$T,2,0))/ChapterTable!$Q$23)),
MAX(0,INT(($B1149+ChapterTable!$S$26+VLOOKUP(SUBSTITUTE(C$1,"성장단계","")&amp;"보스단계오프셋",ChapterTable!$S:$T,2,0))/ChapterTable!$S$23)))</f>
        <v>2</v>
      </c>
      <c r="D1149">
        <f>IF(OR($L1149=TRUE,$A1149=0,MOD($A1149,ChapterTable!$S$20)&lt;&gt;0),
MAX(0,INT(($B1149+ChapterTable!$Q$26+VLOOKUP(SUBSTITUTE(D$1,"성장단계","")&amp;"단계오프셋",ChapterTable!$S:$T,2,0))/ChapterTable!$Q$23)),
MAX(0,INT(($B1149+ChapterTable!$S$26+VLOOKUP(SUBSTITUTE(D$1,"성장단계","")&amp;"보스단계오프셋",ChapterTable!$S:$T,2,0))/ChapterTable!$S$23)))</f>
        <v>2</v>
      </c>
      <c r="E1149" s="1">
        <f ca="1">IF(AND($A1149=0,$B1149=1),
    VLOOKUP(1,ChapterTable!$1:$1048576,MATCH("최종"&amp;SUBSTITUTE(SUBSTITUTE(E$1,"standard",""),"|Float",""),ChapterTable!$1:$1,0),0)*ChapterTable!$Q$17,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VLOOKUP($A1149-ChapterTable!$Q$11,ChapterTable!$1:$1048576,MATCH("최종"&amp;SUBSTITUTE(SUBSTITUTE(E$1,"standard",""),"|Float",""),ChapterTable!$1:$1,0),0)*ChapterTable!$Q$14
    ),
  OFFSET(E1149,-$B1149+IF($L1149,1,0),0)*
    (VLOOKUP(SUBSTITUTE(SUBSTITUTE(E$1,"standard",""),"|Float","")&amp;"인게임누적곱배수",ChapterTable!$S:$T,2,0)^C1149
    +VLOOKUP(SUBSTITUTE(SUBSTITUTE(E$1,"standard",""),"|Float","")&amp;"인게임누적합배수",ChapterTable!$S:$T,2,0)*C1149)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VLOOKUP(1,ChapterTable!$1:$1048576,MATCH("최종"&amp;SUBSTITUTE(SUBSTITUTE(F$1,"standard",""),"|Float",""),ChapterTable!$1:$1,0),0)*ChapterTable!$Q$17,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VLOOKUP($A1149-ChapterTable!$Q$11,ChapterTable!$1:$1048576,MATCH("최종"&amp;SUBSTITUTE(SUBSTITUTE(F$1,"standard",""),"|Float",""),ChapterTable!$1:$1,0),0)*ChapterTable!$Q$14
    ),
  OFFSET(F1149,-$B1149+IF($L1149,1,0),0)*
    (VLOOKUP(SUBSTITUTE(SUBSTITUTE(F$1,"standard",""),"|Float","")&amp;"인게임누적곱배수",ChapterTable!$S:$T,2,0)^D1149
    +VLOOKUP(SUBSTITUTE(SUBSTITUTE(F$1,"standard",""),"|Float","")&amp;"인게임누적합배수",ChapterTable!$S:$T,2,0)*D1149)
  )
  )
  )
)</f>
        <v>2356775.7074439526</v>
      </c>
      <c r="G1149" t="s">
        <v>110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9.8000000000000007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IF(OR($L1150=TRUE,$A1150=0,MOD($A1150,ChapterTable!$S$20)&lt;&gt;0),
MAX(0,INT(($B1150+ChapterTable!$Q$26+VLOOKUP(SUBSTITUTE(C$1,"성장단계","")&amp;"단계오프셋",ChapterTable!$S:$T,2,0))/ChapterTable!$Q$23)),
MAX(0,INT(($B1150+ChapterTable!$S$26+VLOOKUP(SUBSTITUTE(C$1,"성장단계","")&amp;"보스단계오프셋",ChapterTable!$S:$T,2,0))/ChapterTable!$S$23)))</f>
        <v>2</v>
      </c>
      <c r="D1150">
        <f>IF(OR($L1150=TRUE,$A1150=0,MOD($A1150,ChapterTable!$S$20)&lt;&gt;0),
MAX(0,INT(($B1150+ChapterTable!$Q$26+VLOOKUP(SUBSTITUTE(D$1,"성장단계","")&amp;"단계오프셋",ChapterTable!$S:$T,2,0))/ChapterTable!$Q$23)),
MAX(0,INT(($B1150+ChapterTable!$S$26+VLOOKUP(SUBSTITUTE(D$1,"성장단계","")&amp;"보스단계오프셋",ChapterTable!$S:$T,2,0))/ChapterTable!$S$23)))</f>
        <v>2</v>
      </c>
      <c r="E1150" s="1">
        <f ca="1">IF(AND($A1150=0,$B1150=1),
    VLOOKUP(1,ChapterTable!$1:$1048576,MATCH("최종"&amp;SUBSTITUTE(SUBSTITUTE(E$1,"standard",""),"|Float",""),ChapterTable!$1:$1,0),0)*ChapterTable!$Q$17,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VLOOKUP($A1150-ChapterTable!$Q$11,ChapterTable!$1:$1048576,MATCH("최종"&amp;SUBSTITUTE(SUBSTITUTE(E$1,"standard",""),"|Float",""),ChapterTable!$1:$1,0),0)*ChapterTable!$Q$14
    ),
  OFFSET(E1150,-$B1150+IF($L1150,1,0),0)*
    (VLOOKUP(SUBSTITUTE(SUBSTITUTE(E$1,"standard",""),"|Float","")&amp;"인게임누적곱배수",ChapterTable!$S:$T,2,0)^C1150
    +VLOOKUP(SUBSTITUTE(SUBSTITUTE(E$1,"standard",""),"|Float","")&amp;"인게임누적합배수",ChapterTable!$S:$T,2,0)*C1150)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VLOOKUP(1,ChapterTable!$1:$1048576,MATCH("최종"&amp;SUBSTITUTE(SUBSTITUTE(F$1,"standard",""),"|Float",""),ChapterTable!$1:$1,0),0)*ChapterTable!$Q$17,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VLOOKUP($A1150-ChapterTable!$Q$11,ChapterTable!$1:$1048576,MATCH("최종"&amp;SUBSTITUTE(SUBSTITUTE(F$1,"standard",""),"|Float",""),ChapterTable!$1:$1,0),0)*ChapterTable!$Q$14
    ),
  OFFSET(F1150,-$B1150+IF($L1150,1,0),0)*
    (VLOOKUP(SUBSTITUTE(SUBSTITUTE(F$1,"standard",""),"|Float","")&amp;"인게임누적곱배수",ChapterTable!$S:$T,2,0)^D1150
    +VLOOKUP(SUBSTITUTE(SUBSTITUTE(F$1,"standard",""),"|Float","")&amp;"인게임누적합배수",ChapterTable!$S:$T,2,0)*D1150)
  )
  )
  )
)</f>
        <v>2356775.7074439526</v>
      </c>
      <c r="G1150" t="s">
        <v>110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9.8000000000000007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IF(OR($L1151=TRUE,$A1151=0,MOD($A1151,ChapterTable!$S$20)&lt;&gt;0),
MAX(0,INT(($B1151+ChapterTable!$Q$26+VLOOKUP(SUBSTITUTE(C$1,"성장단계","")&amp;"단계오프셋",ChapterTable!$S:$T,2,0))/ChapterTable!$Q$23)),
MAX(0,INT(($B1151+ChapterTable!$S$26+VLOOKUP(SUBSTITUTE(C$1,"성장단계","")&amp;"보스단계오프셋",ChapterTable!$S:$T,2,0))/ChapterTable!$S$23)))</f>
        <v>2</v>
      </c>
      <c r="D1151">
        <f>IF(OR($L1151=TRUE,$A1151=0,MOD($A1151,ChapterTable!$S$20)&lt;&gt;0),
MAX(0,INT(($B1151+ChapterTable!$Q$26+VLOOKUP(SUBSTITUTE(D$1,"성장단계","")&amp;"단계오프셋",ChapterTable!$S:$T,2,0))/ChapterTable!$Q$23)),
MAX(0,INT(($B1151+ChapterTable!$S$26+VLOOKUP(SUBSTITUTE(D$1,"성장단계","")&amp;"보스단계오프셋",ChapterTable!$S:$T,2,0))/ChapterTable!$S$23)))</f>
        <v>2</v>
      </c>
      <c r="E1151" s="1">
        <f ca="1">IF(AND($A1151=0,$B1151=1),
    VLOOKUP(1,ChapterTable!$1:$1048576,MATCH("최종"&amp;SUBSTITUTE(SUBSTITUTE(E$1,"standard",""),"|Float",""),ChapterTable!$1:$1,0),0)*ChapterTable!$Q$17,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VLOOKUP($A1151-ChapterTable!$Q$11,ChapterTable!$1:$1048576,MATCH("최종"&amp;SUBSTITUTE(SUBSTITUTE(E$1,"standard",""),"|Float",""),ChapterTable!$1:$1,0),0)*ChapterTable!$Q$14
    ),
  OFFSET(E1151,-$B1151+IF($L1151,1,0),0)*
    (VLOOKUP(SUBSTITUTE(SUBSTITUTE(E$1,"standard",""),"|Float","")&amp;"인게임누적곱배수",ChapterTable!$S:$T,2,0)^C1151
    +VLOOKUP(SUBSTITUTE(SUBSTITUTE(E$1,"standard",""),"|Float","")&amp;"인게임누적합배수",ChapterTable!$S:$T,2,0)*C1151)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VLOOKUP(1,ChapterTable!$1:$1048576,MATCH("최종"&amp;SUBSTITUTE(SUBSTITUTE(F$1,"standard",""),"|Float",""),ChapterTable!$1:$1,0),0)*ChapterTable!$Q$17,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VLOOKUP($A1151-ChapterTable!$Q$11,ChapterTable!$1:$1048576,MATCH("최종"&amp;SUBSTITUTE(SUBSTITUTE(F$1,"standard",""),"|Float",""),ChapterTable!$1:$1,0),0)*ChapterTable!$Q$14
    ),
  OFFSET(F1151,-$B1151+IF($L1151,1,0),0)*
    (VLOOKUP(SUBSTITUTE(SUBSTITUTE(F$1,"standard",""),"|Float","")&amp;"인게임누적곱배수",ChapterTable!$S:$T,2,0)^D1151
    +VLOOKUP(SUBSTITUTE(SUBSTITUTE(F$1,"standard",""),"|Float","")&amp;"인게임누적합배수",ChapterTable!$S:$T,2,0)*D1151)
  )
  )
  )
)</f>
        <v>2356775.7074439526</v>
      </c>
      <c r="G1151" t="s">
        <v>110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9.8000000000000007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IF(OR($L1152=TRUE,$A1152=0,MOD($A1152,ChapterTable!$S$20)&lt;&gt;0),
MAX(0,INT(($B1152+ChapterTable!$Q$26+VLOOKUP(SUBSTITUTE(C$1,"성장단계","")&amp;"단계오프셋",ChapterTable!$S:$T,2,0))/ChapterTable!$Q$23)),
MAX(0,INT(($B1152+ChapterTable!$S$26+VLOOKUP(SUBSTITUTE(C$1,"성장단계","")&amp;"보스단계오프셋",ChapterTable!$S:$T,2,0))/ChapterTable!$S$23)))</f>
        <v>2</v>
      </c>
      <c r="D1152">
        <f>IF(OR($L1152=TRUE,$A1152=0,MOD($A1152,ChapterTable!$S$20)&lt;&gt;0),
MAX(0,INT(($B1152+ChapterTable!$Q$26+VLOOKUP(SUBSTITUTE(D$1,"성장단계","")&amp;"단계오프셋",ChapterTable!$S:$T,2,0))/ChapterTable!$Q$23)),
MAX(0,INT(($B1152+ChapterTable!$S$26+VLOOKUP(SUBSTITUTE(D$1,"성장단계","")&amp;"보스단계오프셋",ChapterTable!$S:$T,2,0))/ChapterTable!$S$23)))</f>
        <v>2</v>
      </c>
      <c r="E1152" s="1">
        <f ca="1">IF(AND($A1152=0,$B1152=1),
    VLOOKUP(1,ChapterTable!$1:$1048576,MATCH("최종"&amp;SUBSTITUTE(SUBSTITUTE(E$1,"standard",""),"|Float",""),ChapterTable!$1:$1,0),0)*ChapterTable!$Q$17,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VLOOKUP($A1152-ChapterTable!$Q$11,ChapterTable!$1:$1048576,MATCH("최종"&amp;SUBSTITUTE(SUBSTITUTE(E$1,"standard",""),"|Float",""),ChapterTable!$1:$1,0),0)*ChapterTable!$Q$14
    ),
  OFFSET(E1152,-$B1152+IF($L1152,1,0),0)*
    (VLOOKUP(SUBSTITUTE(SUBSTITUTE(E$1,"standard",""),"|Float","")&amp;"인게임누적곱배수",ChapterTable!$S:$T,2,0)^C1152
    +VLOOKUP(SUBSTITUTE(SUBSTITUTE(E$1,"standard",""),"|Float","")&amp;"인게임누적합배수",ChapterTable!$S:$T,2,0)*C1152)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VLOOKUP(1,ChapterTable!$1:$1048576,MATCH("최종"&amp;SUBSTITUTE(SUBSTITUTE(F$1,"standard",""),"|Float",""),ChapterTable!$1:$1,0),0)*ChapterTable!$Q$17,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VLOOKUP($A1152-ChapterTable!$Q$11,ChapterTable!$1:$1048576,MATCH("최종"&amp;SUBSTITUTE(SUBSTITUTE(F$1,"standard",""),"|Float",""),ChapterTable!$1:$1,0),0)*ChapterTable!$Q$14
    ),
  OFFSET(F1152,-$B1152+IF($L1152,1,0),0)*
    (VLOOKUP(SUBSTITUTE(SUBSTITUTE(F$1,"standard",""),"|Float","")&amp;"인게임누적곱배수",ChapterTable!$S:$T,2,0)^D1152
    +VLOOKUP(SUBSTITUTE(SUBSTITUTE(F$1,"standard",""),"|Float","")&amp;"인게임누적합배수",ChapterTable!$S:$T,2,0)*D1152)
  )
  )
  )
)</f>
        <v>2356775.7074439526</v>
      </c>
      <c r="G1152" t="s">
        <v>110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9.8000000000000007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IF(OR($L1153=TRUE,$A1153=0,MOD($A1153,ChapterTable!$S$20)&lt;&gt;0),
MAX(0,INT(($B1153+ChapterTable!$Q$26+VLOOKUP(SUBSTITUTE(C$1,"성장단계","")&amp;"단계오프셋",ChapterTable!$S:$T,2,0))/ChapterTable!$Q$23)),
MAX(0,INT(($B1153+ChapterTable!$S$26+VLOOKUP(SUBSTITUTE(C$1,"성장단계","")&amp;"보스단계오프셋",ChapterTable!$S:$T,2,0))/ChapterTable!$S$23)))</f>
        <v>2</v>
      </c>
      <c r="D1153">
        <f>IF(OR($L1153=TRUE,$A1153=0,MOD($A1153,ChapterTable!$S$20)&lt;&gt;0),
MAX(0,INT(($B1153+ChapterTable!$Q$26+VLOOKUP(SUBSTITUTE(D$1,"성장단계","")&amp;"단계오프셋",ChapterTable!$S:$T,2,0))/ChapterTable!$Q$23)),
MAX(0,INT(($B1153+ChapterTable!$S$26+VLOOKUP(SUBSTITUTE(D$1,"성장단계","")&amp;"보스단계오프셋",ChapterTable!$S:$T,2,0))/ChapterTable!$S$23)))</f>
        <v>2</v>
      </c>
      <c r="E1153" s="1">
        <f ca="1">IF(AND($A1153=0,$B1153=1),
    VLOOKUP(1,ChapterTable!$1:$1048576,MATCH("최종"&amp;SUBSTITUTE(SUBSTITUTE(E$1,"standard",""),"|Float",""),ChapterTable!$1:$1,0),0)*ChapterTable!$Q$17,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VLOOKUP($A1153-ChapterTable!$Q$11,ChapterTable!$1:$1048576,MATCH("최종"&amp;SUBSTITUTE(SUBSTITUTE(E$1,"standard",""),"|Float",""),ChapterTable!$1:$1,0),0)*ChapterTable!$Q$14
    ),
  OFFSET(E1153,-$B1153+IF($L1153,1,0),0)*
    (VLOOKUP(SUBSTITUTE(SUBSTITUTE(E$1,"standard",""),"|Float","")&amp;"인게임누적곱배수",ChapterTable!$S:$T,2,0)^C1153
    +VLOOKUP(SUBSTITUTE(SUBSTITUTE(E$1,"standard",""),"|Float","")&amp;"인게임누적합배수",ChapterTable!$S:$T,2,0)*C1153)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VLOOKUP(1,ChapterTable!$1:$1048576,MATCH("최종"&amp;SUBSTITUTE(SUBSTITUTE(F$1,"standard",""),"|Float",""),ChapterTable!$1:$1,0),0)*ChapterTable!$Q$17,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VLOOKUP($A1153-ChapterTable!$Q$11,ChapterTable!$1:$1048576,MATCH("최종"&amp;SUBSTITUTE(SUBSTITUTE(F$1,"standard",""),"|Float",""),ChapterTable!$1:$1,0),0)*ChapterTable!$Q$14
    ),
  OFFSET(F1153,-$B1153+IF($L1153,1,0),0)*
    (VLOOKUP(SUBSTITUTE(SUBSTITUTE(F$1,"standard",""),"|Float","")&amp;"인게임누적곱배수",ChapterTable!$S:$T,2,0)^D1153
    +VLOOKUP(SUBSTITUTE(SUBSTITUTE(F$1,"standard",""),"|Float","")&amp;"인게임누적합배수",ChapterTable!$S:$T,2,0)*D1153)
  )
  )
  )
)</f>
        <v>2356775.7074439526</v>
      </c>
      <c r="G1153" t="s">
        <v>110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9.8000000000000007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IF(OR($L1154=TRUE,$A1154=0,MOD($A1154,ChapterTable!$S$20)&lt;&gt;0),
MAX(0,INT(($B1154+ChapterTable!$Q$26+VLOOKUP(SUBSTITUTE(C$1,"성장단계","")&amp;"단계오프셋",ChapterTable!$S:$T,2,0))/ChapterTable!$Q$23)),
MAX(0,INT(($B1154+ChapterTable!$S$26+VLOOKUP(SUBSTITUTE(C$1,"성장단계","")&amp;"보스단계오프셋",ChapterTable!$S:$T,2,0))/ChapterTable!$S$23)))</f>
        <v>3</v>
      </c>
      <c r="D1154">
        <f>IF(OR($L1154=TRUE,$A1154=0,MOD($A1154,ChapterTable!$S$20)&lt;&gt;0),
MAX(0,INT(($B1154+ChapterTable!$Q$26+VLOOKUP(SUBSTITUTE(D$1,"성장단계","")&amp;"단계오프셋",ChapterTable!$S:$T,2,0))/ChapterTable!$Q$23)),
MAX(0,INT(($B1154+ChapterTable!$S$26+VLOOKUP(SUBSTITUTE(D$1,"성장단계","")&amp;"보스단계오프셋",ChapterTable!$S:$T,2,0))/ChapterTable!$S$23)))</f>
        <v>2</v>
      </c>
      <c r="E1154" s="1">
        <f ca="1">IF(AND($A1154=0,$B1154=1),
    VLOOKUP(1,ChapterTable!$1:$1048576,MATCH("최종"&amp;SUBSTITUTE(SUBSTITUTE(E$1,"standard",""),"|Float",""),ChapterTable!$1:$1,0),0)*ChapterTable!$Q$17,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VLOOKUP($A1154-ChapterTable!$Q$11,ChapterTable!$1:$1048576,MATCH("최종"&amp;SUBSTITUTE(SUBSTITUTE(E$1,"standard",""),"|Float",""),ChapterTable!$1:$1,0),0)*ChapterTable!$Q$14
    ),
  OFFSET(E1154,-$B1154+IF($L1154,1,0),0)*
    (VLOOKUP(SUBSTITUTE(SUBSTITUTE(E$1,"standard",""),"|Float","")&amp;"인게임누적곱배수",ChapterTable!$S:$T,2,0)^C1154
    +VLOOKUP(SUBSTITUTE(SUBSTITUTE(E$1,"standard",""),"|Float","")&amp;"인게임누적합배수",ChapterTable!$S:$T,2,0)*C1154)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VLOOKUP(1,ChapterTable!$1:$1048576,MATCH("최종"&amp;SUBSTITUTE(SUBSTITUTE(F$1,"standard",""),"|Float",""),ChapterTable!$1:$1,0),0)*ChapterTable!$Q$17,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VLOOKUP($A1154-ChapterTable!$Q$11,ChapterTable!$1:$1048576,MATCH("최종"&amp;SUBSTITUTE(SUBSTITUTE(F$1,"standard",""),"|Float",""),ChapterTable!$1:$1,0),0)*ChapterTable!$Q$14
    ),
  OFFSET(F1154,-$B1154+IF($L1154,1,0),0)*
    (VLOOKUP(SUBSTITUTE(SUBSTITUTE(F$1,"standard",""),"|Float","")&amp;"인게임누적곱배수",ChapterTable!$S:$T,2,0)^D1154
    +VLOOKUP(SUBSTITUTE(SUBSTITUTE(F$1,"standard",""),"|Float","")&amp;"인게임누적합배수",ChapterTable!$S:$T,2,0)*D1154)
  )
  )
  )
)</f>
        <v>2356775.7074439526</v>
      </c>
      <c r="G1154" t="s">
        <v>110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9.8000000000000007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IF(OR($L1155=TRUE,$A1155=0,MOD($A1155,ChapterTable!$S$20)&lt;&gt;0),
MAX(0,INT(($B1155+ChapterTable!$Q$26+VLOOKUP(SUBSTITUTE(C$1,"성장단계","")&amp;"단계오프셋",ChapterTable!$S:$T,2,0))/ChapterTable!$Q$23)),
MAX(0,INT(($B1155+ChapterTable!$S$26+VLOOKUP(SUBSTITUTE(C$1,"성장단계","")&amp;"보스단계오프셋",ChapterTable!$S:$T,2,0))/ChapterTable!$S$23)))</f>
        <v>3</v>
      </c>
      <c r="D1155">
        <f>IF(OR($L1155=TRUE,$A1155=0,MOD($A1155,ChapterTable!$S$20)&lt;&gt;0),
MAX(0,INT(($B1155+ChapterTable!$Q$26+VLOOKUP(SUBSTITUTE(D$1,"성장단계","")&amp;"단계오프셋",ChapterTable!$S:$T,2,0))/ChapterTable!$Q$23)),
MAX(0,INT(($B1155+ChapterTable!$S$26+VLOOKUP(SUBSTITUTE(D$1,"성장단계","")&amp;"보스단계오프셋",ChapterTable!$S:$T,2,0))/ChapterTable!$S$23)))</f>
        <v>2</v>
      </c>
      <c r="E1155" s="1">
        <f ca="1">IF(AND($A1155=0,$B1155=1),
    VLOOKUP(1,ChapterTable!$1:$1048576,MATCH("최종"&amp;SUBSTITUTE(SUBSTITUTE(E$1,"standard",""),"|Float",""),ChapterTable!$1:$1,0),0)*ChapterTable!$Q$17,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VLOOKUP($A1155-ChapterTable!$Q$11,ChapterTable!$1:$1048576,MATCH("최종"&amp;SUBSTITUTE(SUBSTITUTE(E$1,"standard",""),"|Float",""),ChapterTable!$1:$1,0),0)*ChapterTable!$Q$14
    ),
  OFFSET(E1155,-$B1155+IF($L1155,1,0),0)*
    (VLOOKUP(SUBSTITUTE(SUBSTITUTE(E$1,"standard",""),"|Float","")&amp;"인게임누적곱배수",ChapterTable!$S:$T,2,0)^C1155
    +VLOOKUP(SUBSTITUTE(SUBSTITUTE(E$1,"standard",""),"|Float","")&amp;"인게임누적합배수",ChapterTable!$S:$T,2,0)*C1155)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VLOOKUP(1,ChapterTable!$1:$1048576,MATCH("최종"&amp;SUBSTITUTE(SUBSTITUTE(F$1,"standard",""),"|Float",""),ChapterTable!$1:$1,0),0)*ChapterTable!$Q$17,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VLOOKUP($A1155-ChapterTable!$Q$11,ChapterTable!$1:$1048576,MATCH("최종"&amp;SUBSTITUTE(SUBSTITUTE(F$1,"standard",""),"|Float",""),ChapterTable!$1:$1,0),0)*ChapterTable!$Q$14
    ),
  OFFSET(F1155,-$B1155+IF($L1155,1,0),0)*
    (VLOOKUP(SUBSTITUTE(SUBSTITUTE(F$1,"standard",""),"|Float","")&amp;"인게임누적곱배수",ChapterTable!$S:$T,2,0)^D1155
    +VLOOKUP(SUBSTITUTE(SUBSTITUTE(F$1,"standard",""),"|Float","")&amp;"인게임누적합배수",ChapterTable!$S:$T,2,0)*D1155)
  )
  )
  )
)</f>
        <v>2356775.7074439526</v>
      </c>
      <c r="G1155" t="s">
        <v>110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9.8000000000000007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IF(OR($L1156=TRUE,$A1156=0,MOD($A1156,ChapterTable!$S$20)&lt;&gt;0),
MAX(0,INT(($B1156+ChapterTable!$Q$26+VLOOKUP(SUBSTITUTE(C$1,"성장단계","")&amp;"단계오프셋",ChapterTable!$S:$T,2,0))/ChapterTable!$Q$23)),
MAX(0,INT(($B1156+ChapterTable!$S$26+VLOOKUP(SUBSTITUTE(C$1,"성장단계","")&amp;"보스단계오프셋",ChapterTable!$S:$T,2,0))/ChapterTable!$S$23)))</f>
        <v>3</v>
      </c>
      <c r="D1156">
        <f>IF(OR($L1156=TRUE,$A1156=0,MOD($A1156,ChapterTable!$S$20)&lt;&gt;0),
MAX(0,INT(($B1156+ChapterTable!$Q$26+VLOOKUP(SUBSTITUTE(D$1,"성장단계","")&amp;"단계오프셋",ChapterTable!$S:$T,2,0))/ChapterTable!$Q$23)),
MAX(0,INT(($B1156+ChapterTable!$S$26+VLOOKUP(SUBSTITUTE(D$1,"성장단계","")&amp;"보스단계오프셋",ChapterTable!$S:$T,2,0))/ChapterTable!$S$23)))</f>
        <v>2</v>
      </c>
      <c r="E1156" s="1">
        <f ca="1">IF(AND($A1156=0,$B1156=1),
    VLOOKUP(1,ChapterTable!$1:$1048576,MATCH("최종"&amp;SUBSTITUTE(SUBSTITUTE(E$1,"standard",""),"|Float",""),ChapterTable!$1:$1,0),0)*ChapterTable!$Q$17,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VLOOKUP($A1156-ChapterTable!$Q$11,ChapterTable!$1:$1048576,MATCH("최종"&amp;SUBSTITUTE(SUBSTITUTE(E$1,"standard",""),"|Float",""),ChapterTable!$1:$1,0),0)*ChapterTable!$Q$14
    ),
  OFFSET(E1156,-$B1156+IF($L1156,1,0),0)*
    (VLOOKUP(SUBSTITUTE(SUBSTITUTE(E$1,"standard",""),"|Float","")&amp;"인게임누적곱배수",ChapterTable!$S:$T,2,0)^C1156
    +VLOOKUP(SUBSTITUTE(SUBSTITUTE(E$1,"standard",""),"|Float","")&amp;"인게임누적합배수",ChapterTable!$S:$T,2,0)*C1156)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VLOOKUP(1,ChapterTable!$1:$1048576,MATCH("최종"&amp;SUBSTITUTE(SUBSTITUTE(F$1,"standard",""),"|Float",""),ChapterTable!$1:$1,0),0)*ChapterTable!$Q$17,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VLOOKUP($A1156-ChapterTable!$Q$11,ChapterTable!$1:$1048576,MATCH("최종"&amp;SUBSTITUTE(SUBSTITUTE(F$1,"standard",""),"|Float",""),ChapterTable!$1:$1,0),0)*ChapterTable!$Q$14
    ),
  OFFSET(F1156,-$B1156+IF($L1156,1,0),0)*
    (VLOOKUP(SUBSTITUTE(SUBSTITUTE(F$1,"standard",""),"|Float","")&amp;"인게임누적곱배수",ChapterTable!$S:$T,2,0)^D1156
    +VLOOKUP(SUBSTITUTE(SUBSTITUTE(F$1,"standard",""),"|Float","")&amp;"인게임누적합배수",ChapterTable!$S:$T,2,0)*D1156)
  )
  )
  )
)</f>
        <v>2356775.7074439526</v>
      </c>
      <c r="G1156" t="s">
        <v>110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9.8000000000000007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IF(OR($L1157=TRUE,$A1157=0,MOD($A1157,ChapterTable!$S$20)&lt;&gt;0),
MAX(0,INT(($B1157+ChapterTable!$Q$26+VLOOKUP(SUBSTITUTE(C$1,"성장단계","")&amp;"단계오프셋",ChapterTable!$S:$T,2,0))/ChapterTable!$Q$23)),
MAX(0,INT(($B1157+ChapterTable!$S$26+VLOOKUP(SUBSTITUTE(C$1,"성장단계","")&amp;"보스단계오프셋",ChapterTable!$S:$T,2,0))/ChapterTable!$S$23)))</f>
        <v>3</v>
      </c>
      <c r="D1157">
        <f>IF(OR($L1157=TRUE,$A1157=0,MOD($A1157,ChapterTable!$S$20)&lt;&gt;0),
MAX(0,INT(($B1157+ChapterTable!$Q$26+VLOOKUP(SUBSTITUTE(D$1,"성장단계","")&amp;"단계오프셋",ChapterTable!$S:$T,2,0))/ChapterTable!$Q$23)),
MAX(0,INT(($B1157+ChapterTable!$S$26+VLOOKUP(SUBSTITUTE(D$1,"성장단계","")&amp;"보스단계오프셋",ChapterTable!$S:$T,2,0))/ChapterTable!$S$23)))</f>
        <v>2</v>
      </c>
      <c r="E1157" s="1">
        <f ca="1">IF(AND($A1157=0,$B1157=1),
    VLOOKUP(1,ChapterTable!$1:$1048576,MATCH("최종"&amp;SUBSTITUTE(SUBSTITUTE(E$1,"standard",""),"|Float",""),ChapterTable!$1:$1,0),0)*ChapterTable!$Q$17,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VLOOKUP($A1157-ChapterTable!$Q$11,ChapterTable!$1:$1048576,MATCH("최종"&amp;SUBSTITUTE(SUBSTITUTE(E$1,"standard",""),"|Float",""),ChapterTable!$1:$1,0),0)*ChapterTable!$Q$14
    ),
  OFFSET(E1157,-$B1157+IF($L1157,1,0),0)*
    (VLOOKUP(SUBSTITUTE(SUBSTITUTE(E$1,"standard",""),"|Float","")&amp;"인게임누적곱배수",ChapterTable!$S:$T,2,0)^C1157
    +VLOOKUP(SUBSTITUTE(SUBSTITUTE(E$1,"standard",""),"|Float","")&amp;"인게임누적합배수",ChapterTable!$S:$T,2,0)*C1157)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VLOOKUP(1,ChapterTable!$1:$1048576,MATCH("최종"&amp;SUBSTITUTE(SUBSTITUTE(F$1,"standard",""),"|Float",""),ChapterTable!$1:$1,0),0)*ChapterTable!$Q$17,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VLOOKUP($A1157-ChapterTable!$Q$11,ChapterTable!$1:$1048576,MATCH("최종"&amp;SUBSTITUTE(SUBSTITUTE(F$1,"standard",""),"|Float",""),ChapterTable!$1:$1,0),0)*ChapterTable!$Q$14
    ),
  OFFSET(F1157,-$B1157+IF($L1157,1,0),0)*
    (VLOOKUP(SUBSTITUTE(SUBSTITUTE(F$1,"standard",""),"|Float","")&amp;"인게임누적곱배수",ChapterTable!$S:$T,2,0)^D1157
    +VLOOKUP(SUBSTITUTE(SUBSTITUTE(F$1,"standard",""),"|Float","")&amp;"인게임누적합배수",ChapterTable!$S:$T,2,0)*D1157)
  )
  )
  )
)</f>
        <v>2356775.7074439526</v>
      </c>
      <c r="G1157" t="s">
        <v>110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9.8000000000000007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IF(OR($L1158=TRUE,$A1158=0,MOD($A1158,ChapterTable!$S$20)&lt;&gt;0),
MAX(0,INT(($B1158+ChapterTable!$Q$26+VLOOKUP(SUBSTITUTE(C$1,"성장단계","")&amp;"단계오프셋",ChapterTable!$S:$T,2,0))/ChapterTable!$Q$23)),
MAX(0,INT(($B1158+ChapterTable!$S$26+VLOOKUP(SUBSTITUTE(C$1,"성장단계","")&amp;"보스단계오프셋",ChapterTable!$S:$T,2,0))/ChapterTable!$S$23)))</f>
        <v>3</v>
      </c>
      <c r="D1158">
        <f>IF(OR($L1158=TRUE,$A1158=0,MOD($A1158,ChapterTable!$S$20)&lt;&gt;0),
MAX(0,INT(($B1158+ChapterTable!$Q$26+VLOOKUP(SUBSTITUTE(D$1,"성장단계","")&amp;"단계오프셋",ChapterTable!$S:$T,2,0))/ChapterTable!$Q$23)),
MAX(0,INT(($B1158+ChapterTable!$S$26+VLOOKUP(SUBSTITUTE(D$1,"성장단계","")&amp;"보스단계오프셋",ChapterTable!$S:$T,2,0))/ChapterTable!$S$23)))</f>
        <v>2</v>
      </c>
      <c r="E1158" s="1">
        <f ca="1">IF(AND($A1158=0,$B1158=1),
    VLOOKUP(1,ChapterTable!$1:$1048576,MATCH("최종"&amp;SUBSTITUTE(SUBSTITUTE(E$1,"standard",""),"|Float",""),ChapterTable!$1:$1,0),0)*ChapterTable!$Q$17,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VLOOKUP($A1158-ChapterTable!$Q$11,ChapterTable!$1:$1048576,MATCH("최종"&amp;SUBSTITUTE(SUBSTITUTE(E$1,"standard",""),"|Float",""),ChapterTable!$1:$1,0),0)*ChapterTable!$Q$14
    ),
  OFFSET(E1158,-$B1158+IF($L1158,1,0),0)*
    (VLOOKUP(SUBSTITUTE(SUBSTITUTE(E$1,"standard",""),"|Float","")&amp;"인게임누적곱배수",ChapterTable!$S:$T,2,0)^C1158
    +VLOOKUP(SUBSTITUTE(SUBSTITUTE(E$1,"standard",""),"|Float","")&amp;"인게임누적합배수",ChapterTable!$S:$T,2,0)*C1158)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VLOOKUP(1,ChapterTable!$1:$1048576,MATCH("최종"&amp;SUBSTITUTE(SUBSTITUTE(F$1,"standard",""),"|Float",""),ChapterTable!$1:$1,0),0)*ChapterTable!$Q$17,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VLOOKUP($A1158-ChapterTable!$Q$11,ChapterTable!$1:$1048576,MATCH("최종"&amp;SUBSTITUTE(SUBSTITUTE(F$1,"standard",""),"|Float",""),ChapterTable!$1:$1,0),0)*ChapterTable!$Q$14
    ),
  OFFSET(F1158,-$B1158+IF($L1158,1,0),0)*
    (VLOOKUP(SUBSTITUTE(SUBSTITUTE(F$1,"standard",""),"|Float","")&amp;"인게임누적곱배수",ChapterTable!$S:$T,2,0)^D1158
    +VLOOKUP(SUBSTITUTE(SUBSTITUTE(F$1,"standard",""),"|Float","")&amp;"인게임누적합배수",ChapterTable!$S:$T,2,0)*D1158)
  )
  )
  )
)</f>
        <v>2356775.7074439526</v>
      </c>
      <c r="G1158" t="s">
        <v>110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9.8000000000000007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IF(OR($L1159=TRUE,$A1159=0,MOD($A1159,ChapterTable!$S$20)&lt;&gt;0),
MAX(0,INT(($B1159+ChapterTable!$Q$26+VLOOKUP(SUBSTITUTE(C$1,"성장단계","")&amp;"단계오프셋",ChapterTable!$S:$T,2,0))/ChapterTable!$Q$23)),
MAX(0,INT(($B1159+ChapterTable!$S$26+VLOOKUP(SUBSTITUTE(C$1,"성장단계","")&amp;"보스단계오프셋",ChapterTable!$S:$T,2,0))/ChapterTable!$S$23)))</f>
        <v>3</v>
      </c>
      <c r="D1159">
        <f>IF(OR($L1159=TRUE,$A1159=0,MOD($A1159,ChapterTable!$S$20)&lt;&gt;0),
MAX(0,INT(($B1159+ChapterTable!$Q$26+VLOOKUP(SUBSTITUTE(D$1,"성장단계","")&amp;"단계오프셋",ChapterTable!$S:$T,2,0))/ChapterTable!$Q$23)),
MAX(0,INT(($B1159+ChapterTable!$S$26+VLOOKUP(SUBSTITUTE(D$1,"성장단계","")&amp;"보스단계오프셋",ChapterTable!$S:$T,2,0))/ChapterTable!$S$23)))</f>
        <v>3</v>
      </c>
      <c r="E1159" s="1">
        <f ca="1">IF(AND($A1159=0,$B1159=1),
    VLOOKUP(1,ChapterTable!$1:$1048576,MATCH("최종"&amp;SUBSTITUTE(SUBSTITUTE(E$1,"standard",""),"|Float",""),ChapterTable!$1:$1,0),0)*ChapterTable!$Q$17,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VLOOKUP($A1159-ChapterTable!$Q$11,ChapterTable!$1:$1048576,MATCH("최종"&amp;SUBSTITUTE(SUBSTITUTE(E$1,"standard",""),"|Float",""),ChapterTable!$1:$1,0),0)*ChapterTable!$Q$14
    ),
  OFFSET(E1159,-$B1159+IF($L1159,1,0),0)*
    (VLOOKUP(SUBSTITUTE(SUBSTITUTE(E$1,"standard",""),"|Float","")&amp;"인게임누적곱배수",ChapterTable!$S:$T,2,0)^C1159
    +VLOOKUP(SUBSTITUTE(SUBSTITUTE(E$1,"standard",""),"|Float","")&amp;"인게임누적합배수",ChapterTable!$S:$T,2,0)*C1159)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VLOOKUP(1,ChapterTable!$1:$1048576,MATCH("최종"&amp;SUBSTITUTE(SUBSTITUTE(F$1,"standard",""),"|Float",""),ChapterTable!$1:$1,0),0)*ChapterTable!$Q$17,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VLOOKUP($A1159-ChapterTable!$Q$11,ChapterTable!$1:$1048576,MATCH("최종"&amp;SUBSTITUTE(SUBSTITUTE(F$1,"standard",""),"|Float",""),ChapterTable!$1:$1,0),0)*ChapterTable!$Q$14
    ),
  OFFSET(F1159,-$B1159+IF($L1159,1,0),0)*
    (VLOOKUP(SUBSTITUTE(SUBSTITUTE(F$1,"standard",""),"|Float","")&amp;"인게임누적곱배수",ChapterTable!$S:$T,2,0)^D1159
    +VLOOKUP(SUBSTITUTE(SUBSTITUTE(F$1,"standard",""),"|Float","")&amp;"인게임누적합배수",ChapterTable!$S:$T,2,0)*D1159)
  )
  )
  )
)</f>
        <v>2693457.9513645172</v>
      </c>
      <c r="G1159" t="s">
        <v>110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9.8000000000000007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IF(OR($L1160=TRUE,$A1160=0,MOD($A1160,ChapterTable!$S$20)&lt;&gt;0),
MAX(0,INT(($B1160+ChapterTable!$Q$26+VLOOKUP(SUBSTITUTE(C$1,"성장단계","")&amp;"단계오프셋",ChapterTable!$S:$T,2,0))/ChapterTable!$Q$23)),
MAX(0,INT(($B1160+ChapterTable!$S$26+VLOOKUP(SUBSTITUTE(C$1,"성장단계","")&amp;"보스단계오프셋",ChapterTable!$S:$T,2,0))/ChapterTable!$S$23)))</f>
        <v>3</v>
      </c>
      <c r="D1160">
        <f>IF(OR($L1160=TRUE,$A1160=0,MOD($A1160,ChapterTable!$S$20)&lt;&gt;0),
MAX(0,INT(($B1160+ChapterTable!$Q$26+VLOOKUP(SUBSTITUTE(D$1,"성장단계","")&amp;"단계오프셋",ChapterTable!$S:$T,2,0))/ChapterTable!$Q$23)),
MAX(0,INT(($B1160+ChapterTable!$S$26+VLOOKUP(SUBSTITUTE(D$1,"성장단계","")&amp;"보스단계오프셋",ChapterTable!$S:$T,2,0))/ChapterTable!$S$23)))</f>
        <v>3</v>
      </c>
      <c r="E1160" s="1">
        <f ca="1">IF(AND($A1160=0,$B1160=1),
    VLOOKUP(1,ChapterTable!$1:$1048576,MATCH("최종"&amp;SUBSTITUTE(SUBSTITUTE(E$1,"standard",""),"|Float",""),ChapterTable!$1:$1,0),0)*ChapterTable!$Q$17,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VLOOKUP($A1160-ChapterTable!$Q$11,ChapterTable!$1:$1048576,MATCH("최종"&amp;SUBSTITUTE(SUBSTITUTE(E$1,"standard",""),"|Float",""),ChapterTable!$1:$1,0),0)*ChapterTable!$Q$14
    ),
  OFFSET(E1160,-$B1160+IF($L1160,1,0),0)*
    (VLOOKUP(SUBSTITUTE(SUBSTITUTE(E$1,"standard",""),"|Float","")&amp;"인게임누적곱배수",ChapterTable!$S:$T,2,0)^C1160
    +VLOOKUP(SUBSTITUTE(SUBSTITUTE(E$1,"standard",""),"|Float","")&amp;"인게임누적합배수",ChapterTable!$S:$T,2,0)*C1160)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VLOOKUP(1,ChapterTable!$1:$1048576,MATCH("최종"&amp;SUBSTITUTE(SUBSTITUTE(F$1,"standard",""),"|Float",""),ChapterTable!$1:$1,0),0)*ChapterTable!$Q$17,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VLOOKUP($A1160-ChapterTable!$Q$11,ChapterTable!$1:$1048576,MATCH("최종"&amp;SUBSTITUTE(SUBSTITUTE(F$1,"standard",""),"|Float",""),ChapterTable!$1:$1,0),0)*ChapterTable!$Q$14
    ),
  OFFSET(F1160,-$B1160+IF($L1160,1,0),0)*
    (VLOOKUP(SUBSTITUTE(SUBSTITUTE(F$1,"standard",""),"|Float","")&amp;"인게임누적곱배수",ChapterTable!$S:$T,2,0)^D1160
    +VLOOKUP(SUBSTITUTE(SUBSTITUTE(F$1,"standard",""),"|Float","")&amp;"인게임누적합배수",ChapterTable!$S:$T,2,0)*D1160)
  )
  )
  )
)</f>
        <v>2693457.9513645172</v>
      </c>
      <c r="G1160" t="s">
        <v>110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9.8000000000000007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IF(OR($L1161=TRUE,$A1161=0,MOD($A1161,ChapterTable!$S$20)&lt;&gt;0),
MAX(0,INT(($B1161+ChapterTable!$Q$26+VLOOKUP(SUBSTITUTE(C$1,"성장단계","")&amp;"단계오프셋",ChapterTable!$S:$T,2,0))/ChapterTable!$Q$23)),
MAX(0,INT(($B1161+ChapterTable!$S$26+VLOOKUP(SUBSTITUTE(C$1,"성장단계","")&amp;"보스단계오프셋",ChapterTable!$S:$T,2,0))/ChapterTable!$S$23)))</f>
        <v>3</v>
      </c>
      <c r="D1161">
        <f>IF(OR($L1161=TRUE,$A1161=0,MOD($A1161,ChapterTable!$S$20)&lt;&gt;0),
MAX(0,INT(($B1161+ChapterTable!$Q$26+VLOOKUP(SUBSTITUTE(D$1,"성장단계","")&amp;"단계오프셋",ChapterTable!$S:$T,2,0))/ChapterTable!$Q$23)),
MAX(0,INT(($B1161+ChapterTable!$S$26+VLOOKUP(SUBSTITUTE(D$1,"성장단계","")&amp;"보스단계오프셋",ChapterTable!$S:$T,2,0))/ChapterTable!$S$23)))</f>
        <v>3</v>
      </c>
      <c r="E1161" s="1">
        <f ca="1">IF(AND($A1161=0,$B1161=1),
    VLOOKUP(1,ChapterTable!$1:$1048576,MATCH("최종"&amp;SUBSTITUTE(SUBSTITUTE(E$1,"standard",""),"|Float",""),ChapterTable!$1:$1,0),0)*ChapterTable!$Q$17,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VLOOKUP($A1161-ChapterTable!$Q$11,ChapterTable!$1:$1048576,MATCH("최종"&amp;SUBSTITUTE(SUBSTITUTE(E$1,"standard",""),"|Float",""),ChapterTable!$1:$1,0),0)*ChapterTable!$Q$14
    ),
  OFFSET(E1161,-$B1161+IF($L1161,1,0),0)*
    (VLOOKUP(SUBSTITUTE(SUBSTITUTE(E$1,"standard",""),"|Float","")&amp;"인게임누적곱배수",ChapterTable!$S:$T,2,0)^C1161
    +VLOOKUP(SUBSTITUTE(SUBSTITUTE(E$1,"standard",""),"|Float","")&amp;"인게임누적합배수",ChapterTable!$S:$T,2,0)*C1161)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VLOOKUP(1,ChapterTable!$1:$1048576,MATCH("최종"&amp;SUBSTITUTE(SUBSTITUTE(F$1,"standard",""),"|Float",""),ChapterTable!$1:$1,0),0)*ChapterTable!$Q$17,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VLOOKUP($A1161-ChapterTable!$Q$11,ChapterTable!$1:$1048576,MATCH("최종"&amp;SUBSTITUTE(SUBSTITUTE(F$1,"standard",""),"|Float",""),ChapterTable!$1:$1,0),0)*ChapterTable!$Q$14
    ),
  OFFSET(F1161,-$B1161+IF($L1161,1,0),0)*
    (VLOOKUP(SUBSTITUTE(SUBSTITUTE(F$1,"standard",""),"|Float","")&amp;"인게임누적곱배수",ChapterTable!$S:$T,2,0)^D1161
    +VLOOKUP(SUBSTITUTE(SUBSTITUTE(F$1,"standard",""),"|Float","")&amp;"인게임누적합배수",ChapterTable!$S:$T,2,0)*D1161)
  )
  )
  )
)</f>
        <v>2693457.9513645172</v>
      </c>
      <c r="G1161" t="s">
        <v>110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9.8000000000000007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IF(OR($L1162=TRUE,$A1162=0,MOD($A1162,ChapterTable!$S$20)&lt;&gt;0),
MAX(0,INT(($B1162+ChapterTable!$Q$26+VLOOKUP(SUBSTITUTE(C$1,"성장단계","")&amp;"단계오프셋",ChapterTable!$S:$T,2,0))/ChapterTable!$Q$23)),
MAX(0,INT(($B1162+ChapterTable!$S$26+VLOOKUP(SUBSTITUTE(C$1,"성장단계","")&amp;"보스단계오프셋",ChapterTable!$S:$T,2,0))/ChapterTable!$S$23)))</f>
        <v>3</v>
      </c>
      <c r="D1162">
        <f>IF(OR($L1162=TRUE,$A1162=0,MOD($A1162,ChapterTable!$S$20)&lt;&gt;0),
MAX(0,INT(($B1162+ChapterTable!$Q$26+VLOOKUP(SUBSTITUTE(D$1,"성장단계","")&amp;"단계오프셋",ChapterTable!$S:$T,2,0))/ChapterTable!$Q$23)),
MAX(0,INT(($B1162+ChapterTable!$S$26+VLOOKUP(SUBSTITUTE(D$1,"성장단계","")&amp;"보스단계오프셋",ChapterTable!$S:$T,2,0))/ChapterTable!$S$23)))</f>
        <v>3</v>
      </c>
      <c r="E1162" s="1">
        <f ca="1">IF(AND($A1162=0,$B1162=1),
    VLOOKUP(1,ChapterTable!$1:$1048576,MATCH("최종"&amp;SUBSTITUTE(SUBSTITUTE(E$1,"standard",""),"|Float",""),ChapterTable!$1:$1,0),0)*ChapterTable!$Q$17,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VLOOKUP($A1162-ChapterTable!$Q$11,ChapterTable!$1:$1048576,MATCH("최종"&amp;SUBSTITUTE(SUBSTITUTE(E$1,"standard",""),"|Float",""),ChapterTable!$1:$1,0),0)*ChapterTable!$Q$14
    ),
  OFFSET(E1162,-$B1162+IF($L1162,1,0),0)*
    (VLOOKUP(SUBSTITUTE(SUBSTITUTE(E$1,"standard",""),"|Float","")&amp;"인게임누적곱배수",ChapterTable!$S:$T,2,0)^C1162
    +VLOOKUP(SUBSTITUTE(SUBSTITUTE(E$1,"standard",""),"|Float","")&amp;"인게임누적합배수",ChapterTable!$S:$T,2,0)*C1162)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VLOOKUP(1,ChapterTable!$1:$1048576,MATCH("최종"&amp;SUBSTITUTE(SUBSTITUTE(F$1,"standard",""),"|Float",""),ChapterTable!$1:$1,0),0)*ChapterTable!$Q$17,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VLOOKUP($A1162-ChapterTable!$Q$11,ChapterTable!$1:$1048576,MATCH("최종"&amp;SUBSTITUTE(SUBSTITUTE(F$1,"standard",""),"|Float",""),ChapterTable!$1:$1,0),0)*ChapterTable!$Q$14
    ),
  OFFSET(F1162,-$B1162+IF($L1162,1,0),0)*
    (VLOOKUP(SUBSTITUTE(SUBSTITUTE(F$1,"standard",""),"|Float","")&amp;"인게임누적곱배수",ChapterTable!$S:$T,2,0)^D1162
    +VLOOKUP(SUBSTITUTE(SUBSTITUTE(F$1,"standard",""),"|Float","")&amp;"인게임누적합배수",ChapterTable!$S:$T,2,0)*D1162)
  )
  )
  )
)</f>
        <v>2693457.9513645172</v>
      </c>
      <c r="G1162" t="s">
        <v>110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9.8000000000000007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IF(OR($L1163=TRUE,$A1163=0,MOD($A1163,ChapterTable!$S$20)&lt;&gt;0),
MAX(0,INT(($B1163+ChapterTable!$Q$26+VLOOKUP(SUBSTITUTE(C$1,"성장단계","")&amp;"단계오프셋",ChapterTable!$S:$T,2,0))/ChapterTable!$Q$23)),
MAX(0,INT(($B1163+ChapterTable!$S$26+VLOOKUP(SUBSTITUTE(C$1,"성장단계","")&amp;"보스단계오프셋",ChapterTable!$S:$T,2,0))/ChapterTable!$S$23)))</f>
        <v>3</v>
      </c>
      <c r="D1163">
        <f>IF(OR($L1163=TRUE,$A1163=0,MOD($A1163,ChapterTable!$S$20)&lt;&gt;0),
MAX(0,INT(($B1163+ChapterTable!$Q$26+VLOOKUP(SUBSTITUTE(D$1,"성장단계","")&amp;"단계오프셋",ChapterTable!$S:$T,2,0))/ChapterTable!$Q$23)),
MAX(0,INT(($B1163+ChapterTable!$S$26+VLOOKUP(SUBSTITUTE(D$1,"성장단계","")&amp;"보스단계오프셋",ChapterTable!$S:$T,2,0))/ChapterTable!$S$23)))</f>
        <v>3</v>
      </c>
      <c r="E1163" s="1">
        <f ca="1">IF(AND($A1163=0,$B1163=1),
    VLOOKUP(1,ChapterTable!$1:$1048576,MATCH("최종"&amp;SUBSTITUTE(SUBSTITUTE(E$1,"standard",""),"|Float",""),ChapterTable!$1:$1,0),0)*ChapterTable!$Q$17,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VLOOKUP($A1163-ChapterTable!$Q$11,ChapterTable!$1:$1048576,MATCH("최종"&amp;SUBSTITUTE(SUBSTITUTE(E$1,"standard",""),"|Float",""),ChapterTable!$1:$1,0),0)*ChapterTable!$Q$14
    ),
  OFFSET(E1163,-$B1163+IF($L1163,1,0),0)*
    (VLOOKUP(SUBSTITUTE(SUBSTITUTE(E$1,"standard",""),"|Float","")&amp;"인게임누적곱배수",ChapterTable!$S:$T,2,0)^C1163
    +VLOOKUP(SUBSTITUTE(SUBSTITUTE(E$1,"standard",""),"|Float","")&amp;"인게임누적합배수",ChapterTable!$S:$T,2,0)*C1163)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VLOOKUP(1,ChapterTable!$1:$1048576,MATCH("최종"&amp;SUBSTITUTE(SUBSTITUTE(F$1,"standard",""),"|Float",""),ChapterTable!$1:$1,0),0)*ChapterTable!$Q$17,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VLOOKUP($A1163-ChapterTable!$Q$11,ChapterTable!$1:$1048576,MATCH("최종"&amp;SUBSTITUTE(SUBSTITUTE(F$1,"standard",""),"|Float",""),ChapterTable!$1:$1,0),0)*ChapterTable!$Q$14
    ),
  OFFSET(F1163,-$B1163+IF($L1163,1,0),0)*
    (VLOOKUP(SUBSTITUTE(SUBSTITUTE(F$1,"standard",""),"|Float","")&amp;"인게임누적곱배수",ChapterTable!$S:$T,2,0)^D1163
    +VLOOKUP(SUBSTITUTE(SUBSTITUTE(F$1,"standard",""),"|Float","")&amp;"인게임누적합배수",ChapterTable!$S:$T,2,0)*D1163)
  )
  )
  )
)</f>
        <v>2693457.9513645172</v>
      </c>
      <c r="G1163" t="s">
        <v>110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9.8000000000000007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IF(OR($L1164=TRUE,$A1164=0,MOD($A1164,ChapterTable!$S$20)&lt;&gt;0),
MAX(0,INT(($B1164+ChapterTable!$Q$26+VLOOKUP(SUBSTITUTE(C$1,"성장단계","")&amp;"단계오프셋",ChapterTable!$S:$T,2,0))/ChapterTable!$Q$23)),
MAX(0,INT(($B1164+ChapterTable!$S$26+VLOOKUP(SUBSTITUTE(C$1,"성장단계","")&amp;"보스단계오프셋",ChapterTable!$S:$T,2,0))/ChapterTable!$S$23)))</f>
        <v>4</v>
      </c>
      <c r="D1164">
        <f>IF(OR($L1164=TRUE,$A1164=0,MOD($A1164,ChapterTable!$S$20)&lt;&gt;0),
MAX(0,INT(($B1164+ChapterTable!$Q$26+VLOOKUP(SUBSTITUTE(D$1,"성장단계","")&amp;"단계오프셋",ChapterTable!$S:$T,2,0))/ChapterTable!$Q$23)),
MAX(0,INT(($B1164+ChapterTable!$S$26+VLOOKUP(SUBSTITUTE(D$1,"성장단계","")&amp;"보스단계오프셋",ChapterTable!$S:$T,2,0))/ChapterTable!$S$23)))</f>
        <v>3</v>
      </c>
      <c r="E1164" s="1">
        <f ca="1">IF(AND($A1164=0,$B1164=1),
    VLOOKUP(1,ChapterTable!$1:$1048576,MATCH("최종"&amp;SUBSTITUTE(SUBSTITUTE(E$1,"standard",""),"|Float",""),ChapterTable!$1:$1,0),0)*ChapterTable!$Q$17,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VLOOKUP($A1164-ChapterTable!$Q$11,ChapterTable!$1:$1048576,MATCH("최종"&amp;SUBSTITUTE(SUBSTITUTE(E$1,"standard",""),"|Float",""),ChapterTable!$1:$1,0),0)*ChapterTable!$Q$14
    ),
  OFFSET(E1164,-$B1164+IF($L1164,1,0),0)*
    (VLOOKUP(SUBSTITUTE(SUBSTITUTE(E$1,"standard",""),"|Float","")&amp;"인게임누적곱배수",ChapterTable!$S:$T,2,0)^C1164
    +VLOOKUP(SUBSTITUTE(SUBSTITUTE(E$1,"standard",""),"|Float","")&amp;"인게임누적합배수",ChapterTable!$S:$T,2,0)*C1164)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VLOOKUP(1,ChapterTable!$1:$1048576,MATCH("최종"&amp;SUBSTITUTE(SUBSTITUTE(F$1,"standard",""),"|Float",""),ChapterTable!$1:$1,0),0)*ChapterTable!$Q$17,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VLOOKUP($A1164-ChapterTable!$Q$11,ChapterTable!$1:$1048576,MATCH("최종"&amp;SUBSTITUTE(SUBSTITUTE(F$1,"standard",""),"|Float",""),ChapterTable!$1:$1,0),0)*ChapterTable!$Q$14
    ),
  OFFSET(F1164,-$B1164+IF($L1164,1,0),0)*
    (VLOOKUP(SUBSTITUTE(SUBSTITUTE(F$1,"standard",""),"|Float","")&amp;"인게임누적곱배수",ChapterTable!$S:$T,2,0)^D1164
    +VLOOKUP(SUBSTITUTE(SUBSTITUTE(F$1,"standard",""),"|Float","")&amp;"인게임누적합배수",ChapterTable!$S:$T,2,0)*D1164)
  )
  )
  )
)</f>
        <v>2693457.9513645172</v>
      </c>
      <c r="G1164" t="s">
        <v>110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9.8000000000000007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IF(OR($L1165=TRUE,$A1165=0,MOD($A1165,ChapterTable!$S$20)&lt;&gt;0),
MAX(0,INT(($B1165+ChapterTable!$Q$26+VLOOKUP(SUBSTITUTE(C$1,"성장단계","")&amp;"단계오프셋",ChapterTable!$S:$T,2,0))/ChapterTable!$Q$23)),
MAX(0,INT(($B1165+ChapterTable!$S$26+VLOOKUP(SUBSTITUTE(C$1,"성장단계","")&amp;"보스단계오프셋",ChapterTable!$S:$T,2,0))/ChapterTable!$S$23)))</f>
        <v>4</v>
      </c>
      <c r="D1165">
        <f>IF(OR($L1165=TRUE,$A1165=0,MOD($A1165,ChapterTable!$S$20)&lt;&gt;0),
MAX(0,INT(($B1165+ChapterTable!$Q$26+VLOOKUP(SUBSTITUTE(D$1,"성장단계","")&amp;"단계오프셋",ChapterTable!$S:$T,2,0))/ChapterTable!$Q$23)),
MAX(0,INT(($B1165+ChapterTable!$S$26+VLOOKUP(SUBSTITUTE(D$1,"성장단계","")&amp;"보스단계오프셋",ChapterTable!$S:$T,2,0))/ChapterTable!$S$23)))</f>
        <v>3</v>
      </c>
      <c r="E1165" s="1">
        <f ca="1">IF(AND($A1165=0,$B1165=1),
    VLOOKUP(1,ChapterTable!$1:$1048576,MATCH("최종"&amp;SUBSTITUTE(SUBSTITUTE(E$1,"standard",""),"|Float",""),ChapterTable!$1:$1,0),0)*ChapterTable!$Q$17,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VLOOKUP($A1165-ChapterTable!$Q$11,ChapterTable!$1:$1048576,MATCH("최종"&amp;SUBSTITUTE(SUBSTITUTE(E$1,"standard",""),"|Float",""),ChapterTable!$1:$1,0),0)*ChapterTable!$Q$14
    ),
  OFFSET(E1165,-$B1165+IF($L1165,1,0),0)*
    (VLOOKUP(SUBSTITUTE(SUBSTITUTE(E$1,"standard",""),"|Float","")&amp;"인게임누적곱배수",ChapterTable!$S:$T,2,0)^C1165
    +VLOOKUP(SUBSTITUTE(SUBSTITUTE(E$1,"standard",""),"|Float","")&amp;"인게임누적합배수",ChapterTable!$S:$T,2,0)*C1165)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VLOOKUP(1,ChapterTable!$1:$1048576,MATCH("최종"&amp;SUBSTITUTE(SUBSTITUTE(F$1,"standard",""),"|Float",""),ChapterTable!$1:$1,0),0)*ChapterTable!$Q$17,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VLOOKUP($A1165-ChapterTable!$Q$11,ChapterTable!$1:$1048576,MATCH("최종"&amp;SUBSTITUTE(SUBSTITUTE(F$1,"standard",""),"|Float",""),ChapterTable!$1:$1,0),0)*ChapterTable!$Q$14
    ),
  OFFSET(F1165,-$B1165+IF($L1165,1,0),0)*
    (VLOOKUP(SUBSTITUTE(SUBSTITUTE(F$1,"standard",""),"|Float","")&amp;"인게임누적곱배수",ChapterTable!$S:$T,2,0)^D1165
    +VLOOKUP(SUBSTITUTE(SUBSTITUTE(F$1,"standard",""),"|Float","")&amp;"인게임누적합배수",ChapterTable!$S:$T,2,0)*D1165)
  )
  )
  )
)</f>
        <v>2693457.9513645172</v>
      </c>
      <c r="G1165" t="s">
        <v>110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9.8000000000000007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IF(OR($L1166=TRUE,$A1166=0,MOD($A1166,ChapterTable!$S$20)&lt;&gt;0),
MAX(0,INT(($B1166+ChapterTable!$Q$26+VLOOKUP(SUBSTITUTE(C$1,"성장단계","")&amp;"단계오프셋",ChapterTable!$S:$T,2,0))/ChapterTable!$Q$23)),
MAX(0,INT(($B1166+ChapterTable!$S$26+VLOOKUP(SUBSTITUTE(C$1,"성장단계","")&amp;"보스단계오프셋",ChapterTable!$S:$T,2,0))/ChapterTable!$S$23)))</f>
        <v>4</v>
      </c>
      <c r="D1166">
        <f>IF(OR($L1166=TRUE,$A1166=0,MOD($A1166,ChapterTable!$S$20)&lt;&gt;0),
MAX(0,INT(($B1166+ChapterTable!$Q$26+VLOOKUP(SUBSTITUTE(D$1,"성장단계","")&amp;"단계오프셋",ChapterTable!$S:$T,2,0))/ChapterTable!$Q$23)),
MAX(0,INT(($B1166+ChapterTable!$S$26+VLOOKUP(SUBSTITUTE(D$1,"성장단계","")&amp;"보스단계오프셋",ChapterTable!$S:$T,2,0))/ChapterTable!$S$23)))</f>
        <v>3</v>
      </c>
      <c r="E1166" s="1">
        <f ca="1">IF(AND($A1166=0,$B1166=1),
    VLOOKUP(1,ChapterTable!$1:$1048576,MATCH("최종"&amp;SUBSTITUTE(SUBSTITUTE(E$1,"standard",""),"|Float",""),ChapterTable!$1:$1,0),0)*ChapterTable!$Q$17,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VLOOKUP($A1166-ChapterTable!$Q$11,ChapterTable!$1:$1048576,MATCH("최종"&amp;SUBSTITUTE(SUBSTITUTE(E$1,"standard",""),"|Float",""),ChapterTable!$1:$1,0),0)*ChapterTable!$Q$14
    ),
  OFFSET(E1166,-$B1166+IF($L1166,1,0),0)*
    (VLOOKUP(SUBSTITUTE(SUBSTITUTE(E$1,"standard",""),"|Float","")&amp;"인게임누적곱배수",ChapterTable!$S:$T,2,0)^C1166
    +VLOOKUP(SUBSTITUTE(SUBSTITUTE(E$1,"standard",""),"|Float","")&amp;"인게임누적합배수",ChapterTable!$S:$T,2,0)*C1166)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VLOOKUP(1,ChapterTable!$1:$1048576,MATCH("최종"&amp;SUBSTITUTE(SUBSTITUTE(F$1,"standard",""),"|Float",""),ChapterTable!$1:$1,0),0)*ChapterTable!$Q$17,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VLOOKUP($A1166-ChapterTable!$Q$11,ChapterTable!$1:$1048576,MATCH("최종"&amp;SUBSTITUTE(SUBSTITUTE(F$1,"standard",""),"|Float",""),ChapterTable!$1:$1,0),0)*ChapterTable!$Q$14
    ),
  OFFSET(F1166,-$B1166+IF($L1166,1,0),0)*
    (VLOOKUP(SUBSTITUTE(SUBSTITUTE(F$1,"standard",""),"|Float","")&amp;"인게임누적곱배수",ChapterTable!$S:$T,2,0)^D1166
    +VLOOKUP(SUBSTITUTE(SUBSTITUTE(F$1,"standard",""),"|Float","")&amp;"인게임누적합배수",ChapterTable!$S:$T,2,0)*D1166)
  )
  )
  )
)</f>
        <v>2693457.9513645172</v>
      </c>
      <c r="G1166" t="s">
        <v>110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9.8000000000000007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IF(OR($L1167=TRUE,$A1167=0,MOD($A1167,ChapterTable!$S$20)&lt;&gt;0),
MAX(0,INT(($B1167+ChapterTable!$Q$26+VLOOKUP(SUBSTITUTE(C$1,"성장단계","")&amp;"단계오프셋",ChapterTable!$S:$T,2,0))/ChapterTable!$Q$23)),
MAX(0,INT(($B1167+ChapterTable!$S$26+VLOOKUP(SUBSTITUTE(C$1,"성장단계","")&amp;"보스단계오프셋",ChapterTable!$S:$T,2,0))/ChapterTable!$S$23)))</f>
        <v>4</v>
      </c>
      <c r="D1167">
        <f>IF(OR($L1167=TRUE,$A1167=0,MOD($A1167,ChapterTable!$S$20)&lt;&gt;0),
MAX(0,INT(($B1167+ChapterTable!$Q$26+VLOOKUP(SUBSTITUTE(D$1,"성장단계","")&amp;"단계오프셋",ChapterTable!$S:$T,2,0))/ChapterTable!$Q$23)),
MAX(0,INT(($B1167+ChapterTable!$S$26+VLOOKUP(SUBSTITUTE(D$1,"성장단계","")&amp;"보스단계오프셋",ChapterTable!$S:$T,2,0))/ChapterTable!$S$23)))</f>
        <v>3</v>
      </c>
      <c r="E1167" s="1">
        <f ca="1">IF(AND($A1167=0,$B1167=1),
    VLOOKUP(1,ChapterTable!$1:$1048576,MATCH("최종"&amp;SUBSTITUTE(SUBSTITUTE(E$1,"standard",""),"|Float",""),ChapterTable!$1:$1,0),0)*ChapterTable!$Q$17,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VLOOKUP($A1167-ChapterTable!$Q$11,ChapterTable!$1:$1048576,MATCH("최종"&amp;SUBSTITUTE(SUBSTITUTE(E$1,"standard",""),"|Float",""),ChapterTable!$1:$1,0),0)*ChapterTable!$Q$14
    ),
  OFFSET(E1167,-$B1167+IF($L1167,1,0),0)*
    (VLOOKUP(SUBSTITUTE(SUBSTITUTE(E$1,"standard",""),"|Float","")&amp;"인게임누적곱배수",ChapterTable!$S:$T,2,0)^C1167
    +VLOOKUP(SUBSTITUTE(SUBSTITUTE(E$1,"standard",""),"|Float","")&amp;"인게임누적합배수",ChapterTable!$S:$T,2,0)*C1167)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VLOOKUP(1,ChapterTable!$1:$1048576,MATCH("최종"&amp;SUBSTITUTE(SUBSTITUTE(F$1,"standard",""),"|Float",""),ChapterTable!$1:$1,0),0)*ChapterTable!$Q$17,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VLOOKUP($A1167-ChapterTable!$Q$11,ChapterTable!$1:$1048576,MATCH("최종"&amp;SUBSTITUTE(SUBSTITUTE(F$1,"standard",""),"|Float",""),ChapterTable!$1:$1,0),0)*ChapterTable!$Q$14
    ),
  OFFSET(F1167,-$B1167+IF($L1167,1,0),0)*
    (VLOOKUP(SUBSTITUTE(SUBSTITUTE(F$1,"standard",""),"|Float","")&amp;"인게임누적곱배수",ChapterTable!$S:$T,2,0)^D1167
    +VLOOKUP(SUBSTITUTE(SUBSTITUTE(F$1,"standard",""),"|Float","")&amp;"인게임누적합배수",ChapterTable!$S:$T,2,0)*D1167)
  )
  )
  )
)</f>
        <v>2693457.9513645172</v>
      </c>
      <c r="G1167" t="s">
        <v>110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9.8000000000000007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IF(OR($L1168=TRUE,$A1168=0,MOD($A1168,ChapterTable!$S$20)&lt;&gt;0),
MAX(0,INT(($B1168+ChapterTable!$Q$26+VLOOKUP(SUBSTITUTE(C$1,"성장단계","")&amp;"단계오프셋",ChapterTable!$S:$T,2,0))/ChapterTable!$Q$23)),
MAX(0,INT(($B1168+ChapterTable!$S$26+VLOOKUP(SUBSTITUTE(C$1,"성장단계","")&amp;"보스단계오프셋",ChapterTable!$S:$T,2,0))/ChapterTable!$S$23)))</f>
        <v>4</v>
      </c>
      <c r="D1168">
        <f>IF(OR($L1168=TRUE,$A1168=0,MOD($A1168,ChapterTable!$S$20)&lt;&gt;0),
MAX(0,INT(($B1168+ChapterTable!$Q$26+VLOOKUP(SUBSTITUTE(D$1,"성장단계","")&amp;"단계오프셋",ChapterTable!$S:$T,2,0))/ChapterTable!$Q$23)),
MAX(0,INT(($B1168+ChapterTable!$S$26+VLOOKUP(SUBSTITUTE(D$1,"성장단계","")&amp;"보스단계오프셋",ChapterTable!$S:$T,2,0))/ChapterTable!$S$23)))</f>
        <v>3</v>
      </c>
      <c r="E1168" s="1">
        <f ca="1">IF(AND($A1168=0,$B1168=1),
    VLOOKUP(1,ChapterTable!$1:$1048576,MATCH("최종"&amp;SUBSTITUTE(SUBSTITUTE(E$1,"standard",""),"|Float",""),ChapterTable!$1:$1,0),0)*ChapterTable!$Q$17,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VLOOKUP($A1168-ChapterTable!$Q$11,ChapterTable!$1:$1048576,MATCH("최종"&amp;SUBSTITUTE(SUBSTITUTE(E$1,"standard",""),"|Float",""),ChapterTable!$1:$1,0),0)*ChapterTable!$Q$14
    ),
  OFFSET(E1168,-$B1168+IF($L1168,1,0),0)*
    (VLOOKUP(SUBSTITUTE(SUBSTITUTE(E$1,"standard",""),"|Float","")&amp;"인게임누적곱배수",ChapterTable!$S:$T,2,0)^C1168
    +VLOOKUP(SUBSTITUTE(SUBSTITUTE(E$1,"standard",""),"|Float","")&amp;"인게임누적합배수",ChapterTable!$S:$T,2,0)*C1168)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VLOOKUP(1,ChapterTable!$1:$1048576,MATCH("최종"&amp;SUBSTITUTE(SUBSTITUTE(F$1,"standard",""),"|Float",""),ChapterTable!$1:$1,0),0)*ChapterTable!$Q$17,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VLOOKUP($A1168-ChapterTable!$Q$11,ChapterTable!$1:$1048576,MATCH("최종"&amp;SUBSTITUTE(SUBSTITUTE(F$1,"standard",""),"|Float",""),ChapterTable!$1:$1,0),0)*ChapterTable!$Q$14
    ),
  OFFSET(F1168,-$B1168+IF($L1168,1,0),0)*
    (VLOOKUP(SUBSTITUTE(SUBSTITUTE(F$1,"standard",""),"|Float","")&amp;"인게임누적곱배수",ChapterTable!$S:$T,2,0)^D1168
    +VLOOKUP(SUBSTITUTE(SUBSTITUTE(F$1,"standard",""),"|Float","")&amp;"인게임누적합배수",ChapterTable!$S:$T,2,0)*D1168)
  )
  )
  )
)</f>
        <v>2693457.9513645172</v>
      </c>
      <c r="G1168" t="s">
        <v>110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9.8000000000000007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IF(OR($L1169=TRUE,$A1169=0,MOD($A1169,ChapterTable!$S$20)&lt;&gt;0),
MAX(0,INT(($B1169+ChapterTable!$Q$26+VLOOKUP(SUBSTITUTE(C$1,"성장단계","")&amp;"단계오프셋",ChapterTable!$S:$T,2,0))/ChapterTable!$Q$23)),
MAX(0,INT(($B1169+ChapterTable!$S$26+VLOOKUP(SUBSTITUTE(C$1,"성장단계","")&amp;"보스단계오프셋",ChapterTable!$S:$T,2,0))/ChapterTable!$S$23)))</f>
        <v>4</v>
      </c>
      <c r="D1169">
        <f>IF(OR($L1169=TRUE,$A1169=0,MOD($A1169,ChapterTable!$S$20)&lt;&gt;0),
MAX(0,INT(($B1169+ChapterTable!$Q$26+VLOOKUP(SUBSTITUTE(D$1,"성장단계","")&amp;"단계오프셋",ChapterTable!$S:$T,2,0))/ChapterTable!$Q$23)),
MAX(0,INT(($B1169+ChapterTable!$S$26+VLOOKUP(SUBSTITUTE(D$1,"성장단계","")&amp;"보스단계오프셋",ChapterTable!$S:$T,2,0))/ChapterTable!$S$23)))</f>
        <v>4</v>
      </c>
      <c r="E1169" s="1">
        <f ca="1">IF(AND($A1169=0,$B1169=1),
    VLOOKUP(1,ChapterTable!$1:$1048576,MATCH("최종"&amp;SUBSTITUTE(SUBSTITUTE(E$1,"standard",""),"|Float",""),ChapterTable!$1:$1,0),0)*ChapterTable!$Q$17,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VLOOKUP($A1169-ChapterTable!$Q$11,ChapterTable!$1:$1048576,MATCH("최종"&amp;SUBSTITUTE(SUBSTITUTE(E$1,"standard",""),"|Float",""),ChapterTable!$1:$1,0),0)*ChapterTable!$Q$14
    ),
  OFFSET(E1169,-$B1169+IF($L1169,1,0),0)*
    (VLOOKUP(SUBSTITUTE(SUBSTITUTE(E$1,"standard",""),"|Float","")&amp;"인게임누적곱배수",ChapterTable!$S:$T,2,0)^C1169
    +VLOOKUP(SUBSTITUTE(SUBSTITUTE(E$1,"standard",""),"|Float","")&amp;"인게임누적합배수",ChapterTable!$S:$T,2,0)*C1169)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VLOOKUP(1,ChapterTable!$1:$1048576,MATCH("최종"&amp;SUBSTITUTE(SUBSTITUTE(F$1,"standard",""),"|Float",""),ChapterTable!$1:$1,0),0)*ChapterTable!$Q$17,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VLOOKUP($A1169-ChapterTable!$Q$11,ChapterTable!$1:$1048576,MATCH("최종"&amp;SUBSTITUTE(SUBSTITUTE(F$1,"standard",""),"|Float",""),ChapterTable!$1:$1,0),0)*ChapterTable!$Q$14
    ),
  OFFSET(F1169,-$B1169+IF($L1169,1,0),0)*
    (VLOOKUP(SUBSTITUTE(SUBSTITUTE(F$1,"standard",""),"|Float","")&amp;"인게임누적곱배수",ChapterTable!$S:$T,2,0)^D1169
    +VLOOKUP(SUBSTITUTE(SUBSTITUTE(F$1,"standard",""),"|Float","")&amp;"인게임누적합배수",ChapterTable!$S:$T,2,0)*D1169)
  )
  )
  )
)</f>
        <v>3030140.1952850819</v>
      </c>
      <c r="G1169" t="s">
        <v>110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9.8000000000000007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IF(OR($L1170=TRUE,$A1170=0,MOD($A1170,ChapterTable!$S$20)&lt;&gt;0),
MAX(0,INT(($B1170+ChapterTable!$Q$26+VLOOKUP(SUBSTITUTE(C$1,"성장단계","")&amp;"단계오프셋",ChapterTable!$S:$T,2,0))/ChapterTable!$Q$23)),
MAX(0,INT(($B1170+ChapterTable!$S$26+VLOOKUP(SUBSTITUTE(C$1,"성장단계","")&amp;"보스단계오프셋",ChapterTable!$S:$T,2,0))/ChapterTable!$S$23)))</f>
        <v>4</v>
      </c>
      <c r="D1170">
        <f>IF(OR($L1170=TRUE,$A1170=0,MOD($A1170,ChapterTable!$S$20)&lt;&gt;0),
MAX(0,INT(($B1170+ChapterTable!$Q$26+VLOOKUP(SUBSTITUTE(D$1,"성장단계","")&amp;"단계오프셋",ChapterTable!$S:$T,2,0))/ChapterTable!$Q$23)),
MAX(0,INT(($B1170+ChapterTable!$S$26+VLOOKUP(SUBSTITUTE(D$1,"성장단계","")&amp;"보스단계오프셋",ChapterTable!$S:$T,2,0))/ChapterTable!$S$23)))</f>
        <v>4</v>
      </c>
      <c r="E1170" s="1">
        <f ca="1">IF(AND($A1170=0,$B1170=1),
    VLOOKUP(1,ChapterTable!$1:$1048576,MATCH("최종"&amp;SUBSTITUTE(SUBSTITUTE(E$1,"standard",""),"|Float",""),ChapterTable!$1:$1,0),0)*ChapterTable!$Q$17,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VLOOKUP($A1170-ChapterTable!$Q$11,ChapterTable!$1:$1048576,MATCH("최종"&amp;SUBSTITUTE(SUBSTITUTE(E$1,"standard",""),"|Float",""),ChapterTable!$1:$1,0),0)*ChapterTable!$Q$14
    ),
  OFFSET(E1170,-$B1170+IF($L1170,1,0),0)*
    (VLOOKUP(SUBSTITUTE(SUBSTITUTE(E$1,"standard",""),"|Float","")&amp;"인게임누적곱배수",ChapterTable!$S:$T,2,0)^C1170
    +VLOOKUP(SUBSTITUTE(SUBSTITUTE(E$1,"standard",""),"|Float","")&amp;"인게임누적합배수",ChapterTable!$S:$T,2,0)*C1170)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VLOOKUP(1,ChapterTable!$1:$1048576,MATCH("최종"&amp;SUBSTITUTE(SUBSTITUTE(F$1,"standard",""),"|Float",""),ChapterTable!$1:$1,0),0)*ChapterTable!$Q$17,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VLOOKUP($A1170-ChapterTable!$Q$11,ChapterTable!$1:$1048576,MATCH("최종"&amp;SUBSTITUTE(SUBSTITUTE(F$1,"standard",""),"|Float",""),ChapterTable!$1:$1,0),0)*ChapterTable!$Q$14
    ),
  OFFSET(F1170,-$B1170+IF($L1170,1,0),0)*
    (VLOOKUP(SUBSTITUTE(SUBSTITUTE(F$1,"standard",""),"|Float","")&amp;"인게임누적곱배수",ChapterTable!$S:$T,2,0)^D1170
    +VLOOKUP(SUBSTITUTE(SUBSTITUTE(F$1,"standard",""),"|Float","")&amp;"인게임누적합배수",ChapterTable!$S:$T,2,0)*D1170)
  )
  )
  )
)</f>
        <v>3030140.1952850819</v>
      </c>
      <c r="G1170" t="s">
        <v>110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9.8000000000000007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IF(OR($L1171=TRUE,$A1171=0,MOD($A1171,ChapterTable!$S$20)&lt;&gt;0),
MAX(0,INT(($B1171+ChapterTable!$Q$26+VLOOKUP(SUBSTITUTE(C$1,"성장단계","")&amp;"단계오프셋",ChapterTable!$S:$T,2,0))/ChapterTable!$Q$23)),
MAX(0,INT(($B1171+ChapterTable!$S$26+VLOOKUP(SUBSTITUTE(C$1,"성장단계","")&amp;"보스단계오프셋",ChapterTable!$S:$T,2,0))/ChapterTable!$S$23)))</f>
        <v>4</v>
      </c>
      <c r="D1171">
        <f>IF(OR($L1171=TRUE,$A1171=0,MOD($A1171,ChapterTable!$S$20)&lt;&gt;0),
MAX(0,INT(($B1171+ChapterTable!$Q$26+VLOOKUP(SUBSTITUTE(D$1,"성장단계","")&amp;"단계오프셋",ChapterTable!$S:$T,2,0))/ChapterTable!$Q$23)),
MAX(0,INT(($B1171+ChapterTable!$S$26+VLOOKUP(SUBSTITUTE(D$1,"성장단계","")&amp;"보스단계오프셋",ChapterTable!$S:$T,2,0))/ChapterTable!$S$23)))</f>
        <v>4</v>
      </c>
      <c r="E1171" s="1">
        <f ca="1">IF(AND($A1171=0,$B1171=1),
    VLOOKUP(1,ChapterTable!$1:$1048576,MATCH("최종"&amp;SUBSTITUTE(SUBSTITUTE(E$1,"standard",""),"|Float",""),ChapterTable!$1:$1,0),0)*ChapterTable!$Q$17,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VLOOKUP($A1171-ChapterTable!$Q$11,ChapterTable!$1:$1048576,MATCH("최종"&amp;SUBSTITUTE(SUBSTITUTE(E$1,"standard",""),"|Float",""),ChapterTable!$1:$1,0),0)*ChapterTable!$Q$14
    ),
  OFFSET(E1171,-$B1171+IF($L1171,1,0),0)*
    (VLOOKUP(SUBSTITUTE(SUBSTITUTE(E$1,"standard",""),"|Float","")&amp;"인게임누적곱배수",ChapterTable!$S:$T,2,0)^C1171
    +VLOOKUP(SUBSTITUTE(SUBSTITUTE(E$1,"standard",""),"|Float","")&amp;"인게임누적합배수",ChapterTable!$S:$T,2,0)*C1171)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VLOOKUP(1,ChapterTable!$1:$1048576,MATCH("최종"&amp;SUBSTITUTE(SUBSTITUTE(F$1,"standard",""),"|Float",""),ChapterTable!$1:$1,0),0)*ChapterTable!$Q$17,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VLOOKUP($A1171-ChapterTable!$Q$11,ChapterTable!$1:$1048576,MATCH("최종"&amp;SUBSTITUTE(SUBSTITUTE(F$1,"standard",""),"|Float",""),ChapterTable!$1:$1,0),0)*ChapterTable!$Q$14
    ),
  OFFSET(F1171,-$B1171+IF($L1171,1,0),0)*
    (VLOOKUP(SUBSTITUTE(SUBSTITUTE(F$1,"standard",""),"|Float","")&amp;"인게임누적곱배수",ChapterTable!$S:$T,2,0)^D1171
    +VLOOKUP(SUBSTITUTE(SUBSTITUTE(F$1,"standard",""),"|Float","")&amp;"인게임누적합배수",ChapterTable!$S:$T,2,0)*D1171)
  )
  )
  )
)</f>
        <v>3030140.1952850819</v>
      </c>
      <c r="G1171" t="s">
        <v>110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9.8000000000000007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IF(OR($L1172=TRUE,$A1172=0,MOD($A1172,ChapterTable!$S$20)&lt;&gt;0),
MAX(0,INT(($B1172+ChapterTable!$Q$26+VLOOKUP(SUBSTITUTE(C$1,"성장단계","")&amp;"단계오프셋",ChapterTable!$S:$T,2,0))/ChapterTable!$Q$23)),
MAX(0,INT(($B1172+ChapterTable!$S$26+VLOOKUP(SUBSTITUTE(C$1,"성장단계","")&amp;"보스단계오프셋",ChapterTable!$S:$T,2,0))/ChapterTable!$S$23)))</f>
        <v>4</v>
      </c>
      <c r="D1172">
        <f>IF(OR($L1172=TRUE,$A1172=0,MOD($A1172,ChapterTable!$S$20)&lt;&gt;0),
MAX(0,INT(($B1172+ChapterTable!$Q$26+VLOOKUP(SUBSTITUTE(D$1,"성장단계","")&amp;"단계오프셋",ChapterTable!$S:$T,2,0))/ChapterTable!$Q$23)),
MAX(0,INT(($B1172+ChapterTable!$S$26+VLOOKUP(SUBSTITUTE(D$1,"성장단계","")&amp;"보스단계오프셋",ChapterTable!$S:$T,2,0))/ChapterTable!$S$23)))</f>
        <v>4</v>
      </c>
      <c r="E1172" s="1">
        <f ca="1">IF(AND($A1172=0,$B1172=1),
    VLOOKUP(1,ChapterTable!$1:$1048576,MATCH("최종"&amp;SUBSTITUTE(SUBSTITUTE(E$1,"standard",""),"|Float",""),ChapterTable!$1:$1,0),0)*ChapterTable!$Q$17,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VLOOKUP($A1172-ChapterTable!$Q$11,ChapterTable!$1:$1048576,MATCH("최종"&amp;SUBSTITUTE(SUBSTITUTE(E$1,"standard",""),"|Float",""),ChapterTable!$1:$1,0),0)*ChapterTable!$Q$14
    ),
  OFFSET(E1172,-$B1172+IF($L1172,1,0),0)*
    (VLOOKUP(SUBSTITUTE(SUBSTITUTE(E$1,"standard",""),"|Float","")&amp;"인게임누적곱배수",ChapterTable!$S:$T,2,0)^C1172
    +VLOOKUP(SUBSTITUTE(SUBSTITUTE(E$1,"standard",""),"|Float","")&amp;"인게임누적합배수",ChapterTable!$S:$T,2,0)*C1172)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VLOOKUP(1,ChapterTable!$1:$1048576,MATCH("최종"&amp;SUBSTITUTE(SUBSTITUTE(F$1,"standard",""),"|Float",""),ChapterTable!$1:$1,0),0)*ChapterTable!$Q$17,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VLOOKUP($A1172-ChapterTable!$Q$11,ChapterTable!$1:$1048576,MATCH("최종"&amp;SUBSTITUTE(SUBSTITUTE(F$1,"standard",""),"|Float",""),ChapterTable!$1:$1,0),0)*ChapterTable!$Q$14
    ),
  OFFSET(F1172,-$B1172+IF($L1172,1,0),0)*
    (VLOOKUP(SUBSTITUTE(SUBSTITUTE(F$1,"standard",""),"|Float","")&amp;"인게임누적곱배수",ChapterTable!$S:$T,2,0)^D1172
    +VLOOKUP(SUBSTITUTE(SUBSTITUTE(F$1,"standard",""),"|Float","")&amp;"인게임누적합배수",ChapterTable!$S:$T,2,0)*D1172)
  )
  )
  )
)</f>
        <v>3030140.1952850819</v>
      </c>
      <c r="G1172" t="s">
        <v>110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9.8000000000000007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IF(OR($L1173=TRUE,$A1173=0,MOD($A1173,ChapterTable!$S$20)&lt;&gt;0),
MAX(0,INT(($B1173+ChapterTable!$Q$26+VLOOKUP(SUBSTITUTE(C$1,"성장단계","")&amp;"단계오프셋",ChapterTable!$S:$T,2,0))/ChapterTable!$Q$23)),
MAX(0,INT(($B1173+ChapterTable!$S$26+VLOOKUP(SUBSTITUTE(C$1,"성장단계","")&amp;"보스단계오프셋",ChapterTable!$S:$T,2,0))/ChapterTable!$S$23)))</f>
        <v>4</v>
      </c>
      <c r="D1173">
        <f>IF(OR($L1173=TRUE,$A1173=0,MOD($A1173,ChapterTable!$S$20)&lt;&gt;0),
MAX(0,INT(($B1173+ChapterTable!$Q$26+VLOOKUP(SUBSTITUTE(D$1,"성장단계","")&amp;"단계오프셋",ChapterTable!$S:$T,2,0))/ChapterTable!$Q$23)),
MAX(0,INT(($B1173+ChapterTable!$S$26+VLOOKUP(SUBSTITUTE(D$1,"성장단계","")&amp;"보스단계오프셋",ChapterTable!$S:$T,2,0))/ChapterTable!$S$23)))</f>
        <v>4</v>
      </c>
      <c r="E1173" s="1">
        <f ca="1">IF(AND($A1173=0,$B1173=1),
    VLOOKUP(1,ChapterTable!$1:$1048576,MATCH("최종"&amp;SUBSTITUTE(SUBSTITUTE(E$1,"standard",""),"|Float",""),ChapterTable!$1:$1,0),0)*ChapterTable!$Q$17,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VLOOKUP($A1173-ChapterTable!$Q$11,ChapterTable!$1:$1048576,MATCH("최종"&amp;SUBSTITUTE(SUBSTITUTE(E$1,"standard",""),"|Float",""),ChapterTable!$1:$1,0),0)*ChapterTable!$Q$14
    ),
  OFFSET(E1173,-$B1173+IF($L1173,1,0),0)*
    (VLOOKUP(SUBSTITUTE(SUBSTITUTE(E$1,"standard",""),"|Float","")&amp;"인게임누적곱배수",ChapterTable!$S:$T,2,0)^C1173
    +VLOOKUP(SUBSTITUTE(SUBSTITUTE(E$1,"standard",""),"|Float","")&amp;"인게임누적합배수",ChapterTable!$S:$T,2,0)*C1173)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VLOOKUP(1,ChapterTable!$1:$1048576,MATCH("최종"&amp;SUBSTITUTE(SUBSTITUTE(F$1,"standard",""),"|Float",""),ChapterTable!$1:$1,0),0)*ChapterTable!$Q$17,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VLOOKUP($A1173-ChapterTable!$Q$11,ChapterTable!$1:$1048576,MATCH("최종"&amp;SUBSTITUTE(SUBSTITUTE(F$1,"standard",""),"|Float",""),ChapterTable!$1:$1,0),0)*ChapterTable!$Q$14
    ),
  OFFSET(F1173,-$B1173+IF($L1173,1,0),0)*
    (VLOOKUP(SUBSTITUTE(SUBSTITUTE(F$1,"standard",""),"|Float","")&amp;"인게임누적곱배수",ChapterTable!$S:$T,2,0)^D1173
    +VLOOKUP(SUBSTITUTE(SUBSTITUTE(F$1,"standard",""),"|Float","")&amp;"인게임누적합배수",ChapterTable!$S:$T,2,0)*D1173)
  )
  )
  )
)</f>
        <v>3030140.1952850819</v>
      </c>
      <c r="G1173" t="s">
        <v>110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9.8000000000000007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IF(OR($L1174=TRUE,$A1174=0,MOD($A1174,ChapterTable!$S$20)&lt;&gt;0),
MAX(0,INT(($B1174+ChapterTable!$Q$26+VLOOKUP(SUBSTITUTE(C$1,"성장단계","")&amp;"단계오프셋",ChapterTable!$S:$T,2,0))/ChapterTable!$Q$23)),
MAX(0,INT(($B1174+ChapterTable!$S$26+VLOOKUP(SUBSTITUTE(C$1,"성장단계","")&amp;"보스단계오프셋",ChapterTable!$S:$T,2,0))/ChapterTable!$S$23)))</f>
        <v>5</v>
      </c>
      <c r="D1174">
        <f>IF(OR($L1174=TRUE,$A1174=0,MOD($A1174,ChapterTable!$S$20)&lt;&gt;0),
MAX(0,INT(($B1174+ChapterTable!$Q$26+VLOOKUP(SUBSTITUTE(D$1,"성장단계","")&amp;"단계오프셋",ChapterTable!$S:$T,2,0))/ChapterTable!$Q$23)),
MAX(0,INT(($B1174+ChapterTable!$S$26+VLOOKUP(SUBSTITUTE(D$1,"성장단계","")&amp;"보스단계오프셋",ChapterTable!$S:$T,2,0))/ChapterTable!$S$23)))</f>
        <v>4</v>
      </c>
      <c r="E1174" s="1">
        <f ca="1">IF(AND($A1174=0,$B1174=1),
    VLOOKUP(1,ChapterTable!$1:$1048576,MATCH("최종"&amp;SUBSTITUTE(SUBSTITUTE(E$1,"standard",""),"|Float",""),ChapterTable!$1:$1,0),0)*ChapterTable!$Q$17,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VLOOKUP($A1174-ChapterTable!$Q$11,ChapterTable!$1:$1048576,MATCH("최종"&amp;SUBSTITUTE(SUBSTITUTE(E$1,"standard",""),"|Float",""),ChapterTable!$1:$1,0),0)*ChapterTable!$Q$14
    ),
  OFFSET(E1174,-$B1174+IF($L1174,1,0),0)*
    (VLOOKUP(SUBSTITUTE(SUBSTITUTE(E$1,"standard",""),"|Float","")&amp;"인게임누적곱배수",ChapterTable!$S:$T,2,0)^C1174
    +VLOOKUP(SUBSTITUTE(SUBSTITUTE(E$1,"standard",""),"|Float","")&amp;"인게임누적합배수",ChapterTable!$S:$T,2,0)*C1174)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VLOOKUP(1,ChapterTable!$1:$1048576,MATCH("최종"&amp;SUBSTITUTE(SUBSTITUTE(F$1,"standard",""),"|Float",""),ChapterTable!$1:$1,0),0)*ChapterTable!$Q$17,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VLOOKUP($A1174-ChapterTable!$Q$11,ChapterTable!$1:$1048576,MATCH("최종"&amp;SUBSTITUTE(SUBSTITUTE(F$1,"standard",""),"|Float",""),ChapterTable!$1:$1,0),0)*ChapterTable!$Q$14
    ),
  OFFSET(F1174,-$B1174+IF($L1174,1,0),0)*
    (VLOOKUP(SUBSTITUTE(SUBSTITUTE(F$1,"standard",""),"|Float","")&amp;"인게임누적곱배수",ChapterTable!$S:$T,2,0)^D1174
    +VLOOKUP(SUBSTITUTE(SUBSTITUTE(F$1,"standard",""),"|Float","")&amp;"인게임누적합배수",ChapterTable!$S:$T,2,0)*D1174)
  )
  )
  )
)</f>
        <v>3030140.1952850819</v>
      </c>
      <c r="G1174" t="s">
        <v>110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9.8000000000000007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IF(OR($L1175=TRUE,$A1175=0,MOD($A1175,ChapterTable!$S$20)&lt;&gt;0),
MAX(0,INT(($B1175+ChapterTable!$Q$26+VLOOKUP(SUBSTITUTE(C$1,"성장단계","")&amp;"단계오프셋",ChapterTable!$S:$T,2,0))/ChapterTable!$Q$23)),
MAX(0,INT(($B1175+ChapterTable!$S$26+VLOOKUP(SUBSTITUTE(C$1,"성장단계","")&amp;"보스단계오프셋",ChapterTable!$S:$T,2,0))/ChapterTable!$S$23)))</f>
        <v>5</v>
      </c>
      <c r="D1175">
        <f>IF(OR($L1175=TRUE,$A1175=0,MOD($A1175,ChapterTable!$S$20)&lt;&gt;0),
MAX(0,INT(($B1175+ChapterTable!$Q$26+VLOOKUP(SUBSTITUTE(D$1,"성장단계","")&amp;"단계오프셋",ChapterTable!$S:$T,2,0))/ChapterTable!$Q$23)),
MAX(0,INT(($B1175+ChapterTable!$S$26+VLOOKUP(SUBSTITUTE(D$1,"성장단계","")&amp;"보스단계오프셋",ChapterTable!$S:$T,2,0))/ChapterTable!$S$23)))</f>
        <v>4</v>
      </c>
      <c r="E1175" s="1">
        <f ca="1">IF(AND($A1175=0,$B1175=1),
    VLOOKUP(1,ChapterTable!$1:$1048576,MATCH("최종"&amp;SUBSTITUTE(SUBSTITUTE(E$1,"standard",""),"|Float",""),ChapterTable!$1:$1,0),0)*ChapterTable!$Q$17,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VLOOKUP($A1175-ChapterTable!$Q$11,ChapterTable!$1:$1048576,MATCH("최종"&amp;SUBSTITUTE(SUBSTITUTE(E$1,"standard",""),"|Float",""),ChapterTable!$1:$1,0),0)*ChapterTable!$Q$14
    ),
  OFFSET(E1175,-$B1175+IF($L1175,1,0),0)*
    (VLOOKUP(SUBSTITUTE(SUBSTITUTE(E$1,"standard",""),"|Float","")&amp;"인게임누적곱배수",ChapterTable!$S:$T,2,0)^C1175
    +VLOOKUP(SUBSTITUTE(SUBSTITUTE(E$1,"standard",""),"|Float","")&amp;"인게임누적합배수",ChapterTable!$S:$T,2,0)*C1175)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VLOOKUP(1,ChapterTable!$1:$1048576,MATCH("최종"&amp;SUBSTITUTE(SUBSTITUTE(F$1,"standard",""),"|Float",""),ChapterTable!$1:$1,0),0)*ChapterTable!$Q$17,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VLOOKUP($A1175-ChapterTable!$Q$11,ChapterTable!$1:$1048576,MATCH("최종"&amp;SUBSTITUTE(SUBSTITUTE(F$1,"standard",""),"|Float",""),ChapterTable!$1:$1,0),0)*ChapterTable!$Q$14
    ),
  OFFSET(F1175,-$B1175+IF($L1175,1,0),0)*
    (VLOOKUP(SUBSTITUTE(SUBSTITUTE(F$1,"standard",""),"|Float","")&amp;"인게임누적곱배수",ChapterTable!$S:$T,2,0)^D1175
    +VLOOKUP(SUBSTITUTE(SUBSTITUTE(F$1,"standard",""),"|Float","")&amp;"인게임누적합배수",ChapterTable!$S:$T,2,0)*D1175)
  )
  )
  )
)</f>
        <v>3030140.1952850819</v>
      </c>
      <c r="G1175" t="s">
        <v>110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9.8000000000000007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IF(OR($L1176=TRUE,$A1176=0,MOD($A1176,ChapterTable!$S$20)&lt;&gt;0),
MAX(0,INT(($B1176+ChapterTable!$Q$26+VLOOKUP(SUBSTITUTE(C$1,"성장단계","")&amp;"단계오프셋",ChapterTable!$S:$T,2,0))/ChapterTable!$Q$23)),
MAX(0,INT(($B1176+ChapterTable!$S$26+VLOOKUP(SUBSTITUTE(C$1,"성장단계","")&amp;"보스단계오프셋",ChapterTable!$S:$T,2,0))/ChapterTable!$S$23)))</f>
        <v>5</v>
      </c>
      <c r="D1176">
        <f>IF(OR($L1176=TRUE,$A1176=0,MOD($A1176,ChapterTable!$S$20)&lt;&gt;0),
MAX(0,INT(($B1176+ChapterTable!$Q$26+VLOOKUP(SUBSTITUTE(D$1,"성장단계","")&amp;"단계오프셋",ChapterTable!$S:$T,2,0))/ChapterTable!$Q$23)),
MAX(0,INT(($B1176+ChapterTable!$S$26+VLOOKUP(SUBSTITUTE(D$1,"성장단계","")&amp;"보스단계오프셋",ChapterTable!$S:$T,2,0))/ChapterTable!$S$23)))</f>
        <v>4</v>
      </c>
      <c r="E1176" s="1">
        <f ca="1">IF(AND($A1176=0,$B1176=1),
    VLOOKUP(1,ChapterTable!$1:$1048576,MATCH("최종"&amp;SUBSTITUTE(SUBSTITUTE(E$1,"standard",""),"|Float",""),ChapterTable!$1:$1,0),0)*ChapterTable!$Q$17,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VLOOKUP($A1176-ChapterTable!$Q$11,ChapterTable!$1:$1048576,MATCH("최종"&amp;SUBSTITUTE(SUBSTITUTE(E$1,"standard",""),"|Float",""),ChapterTable!$1:$1,0),0)*ChapterTable!$Q$14
    ),
  OFFSET(E1176,-$B1176+IF($L1176,1,0),0)*
    (VLOOKUP(SUBSTITUTE(SUBSTITUTE(E$1,"standard",""),"|Float","")&amp;"인게임누적곱배수",ChapterTable!$S:$T,2,0)^C1176
    +VLOOKUP(SUBSTITUTE(SUBSTITUTE(E$1,"standard",""),"|Float","")&amp;"인게임누적합배수",ChapterTable!$S:$T,2,0)*C1176)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VLOOKUP(1,ChapterTable!$1:$1048576,MATCH("최종"&amp;SUBSTITUTE(SUBSTITUTE(F$1,"standard",""),"|Float",""),ChapterTable!$1:$1,0),0)*ChapterTable!$Q$17,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VLOOKUP($A1176-ChapterTable!$Q$11,ChapterTable!$1:$1048576,MATCH("최종"&amp;SUBSTITUTE(SUBSTITUTE(F$1,"standard",""),"|Float",""),ChapterTable!$1:$1,0),0)*ChapterTable!$Q$14
    ),
  OFFSET(F1176,-$B1176+IF($L1176,1,0),0)*
    (VLOOKUP(SUBSTITUTE(SUBSTITUTE(F$1,"standard",""),"|Float","")&amp;"인게임누적곱배수",ChapterTable!$S:$T,2,0)^D1176
    +VLOOKUP(SUBSTITUTE(SUBSTITUTE(F$1,"standard",""),"|Float","")&amp;"인게임누적합배수",ChapterTable!$S:$T,2,0)*D1176)
  )
  )
  )
)</f>
        <v>3030140.1952850819</v>
      </c>
      <c r="G1176" t="s">
        <v>110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9.8000000000000007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IF(OR($L1177=TRUE,$A1177=0,MOD($A1177,ChapterTable!$S$20)&lt;&gt;0),
MAX(0,INT(($B1177+ChapterTable!$Q$26+VLOOKUP(SUBSTITUTE(C$1,"성장단계","")&amp;"단계오프셋",ChapterTable!$S:$T,2,0))/ChapterTable!$Q$23)),
MAX(0,INT(($B1177+ChapterTable!$S$26+VLOOKUP(SUBSTITUTE(C$1,"성장단계","")&amp;"보스단계오프셋",ChapterTable!$S:$T,2,0))/ChapterTable!$S$23)))</f>
        <v>5</v>
      </c>
      <c r="D1177">
        <f>IF(OR($L1177=TRUE,$A1177=0,MOD($A1177,ChapterTable!$S$20)&lt;&gt;0),
MAX(0,INT(($B1177+ChapterTable!$Q$26+VLOOKUP(SUBSTITUTE(D$1,"성장단계","")&amp;"단계오프셋",ChapterTable!$S:$T,2,0))/ChapterTable!$Q$23)),
MAX(0,INT(($B1177+ChapterTable!$S$26+VLOOKUP(SUBSTITUTE(D$1,"성장단계","")&amp;"보스단계오프셋",ChapterTable!$S:$T,2,0))/ChapterTable!$S$23)))</f>
        <v>4</v>
      </c>
      <c r="E1177" s="1">
        <f ca="1">IF(AND($A1177=0,$B1177=1),
    VLOOKUP(1,ChapterTable!$1:$1048576,MATCH("최종"&amp;SUBSTITUTE(SUBSTITUTE(E$1,"standard",""),"|Float",""),ChapterTable!$1:$1,0),0)*ChapterTable!$Q$17,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VLOOKUP($A1177-ChapterTable!$Q$11,ChapterTable!$1:$1048576,MATCH("최종"&amp;SUBSTITUTE(SUBSTITUTE(E$1,"standard",""),"|Float",""),ChapterTable!$1:$1,0),0)*ChapterTable!$Q$14
    ),
  OFFSET(E1177,-$B1177+IF($L1177,1,0),0)*
    (VLOOKUP(SUBSTITUTE(SUBSTITUTE(E$1,"standard",""),"|Float","")&amp;"인게임누적곱배수",ChapterTable!$S:$T,2,0)^C1177
    +VLOOKUP(SUBSTITUTE(SUBSTITUTE(E$1,"standard",""),"|Float","")&amp;"인게임누적합배수",ChapterTable!$S:$T,2,0)*C1177)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VLOOKUP(1,ChapterTable!$1:$1048576,MATCH("최종"&amp;SUBSTITUTE(SUBSTITUTE(F$1,"standard",""),"|Float",""),ChapterTable!$1:$1,0),0)*ChapterTable!$Q$17,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VLOOKUP($A1177-ChapterTable!$Q$11,ChapterTable!$1:$1048576,MATCH("최종"&amp;SUBSTITUTE(SUBSTITUTE(F$1,"standard",""),"|Float",""),ChapterTable!$1:$1,0),0)*ChapterTable!$Q$14
    ),
  OFFSET(F1177,-$B1177+IF($L1177,1,0),0)*
    (VLOOKUP(SUBSTITUTE(SUBSTITUTE(F$1,"standard",""),"|Float","")&amp;"인게임누적곱배수",ChapterTable!$S:$T,2,0)^D1177
    +VLOOKUP(SUBSTITUTE(SUBSTITUTE(F$1,"standard",""),"|Float","")&amp;"인게임누적합배수",ChapterTable!$S:$T,2,0)*D1177)
  )
  )
  )
)</f>
        <v>3030140.1952850819</v>
      </c>
      <c r="G1177" t="s">
        <v>110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9.8000000000000007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IF(OR($L1178=TRUE,$A1178=0,MOD($A1178,ChapterTable!$S$20)&lt;&gt;0),
MAX(0,INT(($B1178+ChapterTable!$Q$26+VLOOKUP(SUBSTITUTE(C$1,"성장단계","")&amp;"단계오프셋",ChapterTable!$S:$T,2,0))/ChapterTable!$Q$23)),
MAX(0,INT(($B1178+ChapterTable!$S$26+VLOOKUP(SUBSTITUTE(C$1,"성장단계","")&amp;"보스단계오프셋",ChapterTable!$S:$T,2,0))/ChapterTable!$S$23)))</f>
        <v>5</v>
      </c>
      <c r="D1178">
        <f>IF(OR($L1178=TRUE,$A1178=0,MOD($A1178,ChapterTable!$S$20)&lt;&gt;0),
MAX(0,INT(($B1178+ChapterTable!$Q$26+VLOOKUP(SUBSTITUTE(D$1,"성장단계","")&amp;"단계오프셋",ChapterTable!$S:$T,2,0))/ChapterTable!$Q$23)),
MAX(0,INT(($B1178+ChapterTable!$S$26+VLOOKUP(SUBSTITUTE(D$1,"성장단계","")&amp;"보스단계오프셋",ChapterTable!$S:$T,2,0))/ChapterTable!$S$23)))</f>
        <v>4</v>
      </c>
      <c r="E1178" s="1">
        <f ca="1">IF(AND($A1178=0,$B1178=1),
    VLOOKUP(1,ChapterTable!$1:$1048576,MATCH("최종"&amp;SUBSTITUTE(SUBSTITUTE(E$1,"standard",""),"|Float",""),ChapterTable!$1:$1,0),0)*ChapterTable!$Q$17,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VLOOKUP($A1178-ChapterTable!$Q$11,ChapterTable!$1:$1048576,MATCH("최종"&amp;SUBSTITUTE(SUBSTITUTE(E$1,"standard",""),"|Float",""),ChapterTable!$1:$1,0),0)*ChapterTable!$Q$14
    ),
  OFFSET(E1178,-$B1178+IF($L1178,1,0),0)*
    (VLOOKUP(SUBSTITUTE(SUBSTITUTE(E$1,"standard",""),"|Float","")&amp;"인게임누적곱배수",ChapterTable!$S:$T,2,0)^C1178
    +VLOOKUP(SUBSTITUTE(SUBSTITUTE(E$1,"standard",""),"|Float","")&amp;"인게임누적합배수",ChapterTable!$S:$T,2,0)*C1178)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VLOOKUP(1,ChapterTable!$1:$1048576,MATCH("최종"&amp;SUBSTITUTE(SUBSTITUTE(F$1,"standard",""),"|Float",""),ChapterTable!$1:$1,0),0)*ChapterTable!$Q$17,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VLOOKUP($A1178-ChapterTable!$Q$11,ChapterTable!$1:$1048576,MATCH("최종"&amp;SUBSTITUTE(SUBSTITUTE(F$1,"standard",""),"|Float",""),ChapterTable!$1:$1,0),0)*ChapterTable!$Q$14
    ),
  OFFSET(F1178,-$B1178+IF($L1178,1,0),0)*
    (VLOOKUP(SUBSTITUTE(SUBSTITUTE(F$1,"standard",""),"|Float","")&amp;"인게임누적곱배수",ChapterTable!$S:$T,2,0)^D1178
    +VLOOKUP(SUBSTITUTE(SUBSTITUTE(F$1,"standard",""),"|Float","")&amp;"인게임누적합배수",ChapterTable!$S:$T,2,0)*D1178)
  )
  )
  )
)</f>
        <v>3030140.1952850819</v>
      </c>
      <c r="G1178" t="s">
        <v>110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9.8000000000000007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IF(OR($L1179=TRUE,$A1179=0,MOD($A1179,ChapterTable!$S$20)&lt;&gt;0),
MAX(0,INT(($B1179+ChapterTable!$Q$26+VLOOKUP(SUBSTITUTE(C$1,"성장단계","")&amp;"단계오프셋",ChapterTable!$S:$T,2,0))/ChapterTable!$Q$23)),
MAX(0,INT(($B1179+ChapterTable!$S$26+VLOOKUP(SUBSTITUTE(C$1,"성장단계","")&amp;"보스단계오프셋",ChapterTable!$S:$T,2,0))/ChapterTable!$S$23)))</f>
        <v>0</v>
      </c>
      <c r="D1179">
        <f>IF(OR($L1179=TRUE,$A1179=0,MOD($A1179,ChapterTable!$S$20)&lt;&gt;0),
MAX(0,INT(($B1179+ChapterTable!$Q$26+VLOOKUP(SUBSTITUTE(D$1,"성장단계","")&amp;"단계오프셋",ChapterTable!$S:$T,2,0))/ChapterTable!$Q$23)),
MAX(0,INT(($B1179+ChapterTable!$S$26+VLOOKUP(SUBSTITUTE(D$1,"성장단계","")&amp;"보스단계오프셋",ChapterTable!$S:$T,2,0))/ChapterTable!$S$23)))</f>
        <v>0</v>
      </c>
      <c r="E1179" s="1">
        <f ca="1">IF(AND($A1179=0,$B1179=1),
    VLOOKUP(1,ChapterTable!$1:$1048576,MATCH("최종"&amp;SUBSTITUTE(SUBSTITUTE(E$1,"standard",""),"|Float",""),ChapterTable!$1:$1,0),0)*ChapterTable!$Q$17,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VLOOKUP($A1179-ChapterTable!$Q$11,ChapterTable!$1:$1048576,MATCH("최종"&amp;SUBSTITUTE(SUBSTITUTE(E$1,"standard",""),"|Float",""),ChapterTable!$1:$1,0),0)*ChapterTable!$Q$14
    ),
  OFFSET(E1179,-$B1179+IF($L1179,1,0),0)*
    (VLOOKUP(SUBSTITUTE(SUBSTITUTE(E$1,"standard",""),"|Float","")&amp;"인게임누적곱배수",ChapterTable!$S:$T,2,0)^C1179
    +VLOOKUP(SUBSTITUTE(SUBSTITUTE(E$1,"standard",""),"|Float","")&amp;"인게임누적합배수",ChapterTable!$S:$T,2,0)*C1179)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VLOOKUP(1,ChapterTable!$1:$1048576,MATCH("최종"&amp;SUBSTITUTE(SUBSTITUTE(F$1,"standard",""),"|Float",""),ChapterTable!$1:$1,0),0)*ChapterTable!$Q$17,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VLOOKUP($A1179-ChapterTable!$Q$11,ChapterTable!$1:$1048576,MATCH("최종"&amp;SUBSTITUTE(SUBSTITUTE(F$1,"standard",""),"|Float",""),ChapterTable!$1:$1,0),0)*ChapterTable!$Q$14
    ),
  OFFSET(F1179,-$B1179+IF($L1179,1,0),0)*
    (VLOOKUP(SUBSTITUTE(SUBSTITUTE(F$1,"standard",""),"|Float","")&amp;"인게임누적곱배수",ChapterTable!$S:$T,2,0)^D1179
    +VLOOKUP(SUBSTITUTE(SUBSTITUTE(F$1,"standard",""),"|Float","")&amp;"인게임누적합배수",ChapterTable!$S:$T,2,0)*D1179)
  )
  )
  )
)</f>
        <v>2525116.8294042349</v>
      </c>
      <c r="G1179" t="s">
        <v>110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9.8000000000000007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IF(OR($L1180=TRUE,$A1180=0,MOD($A1180,ChapterTable!$S$20)&lt;&gt;0),
MAX(0,INT(($B1180+ChapterTable!$Q$26+VLOOKUP(SUBSTITUTE(C$1,"성장단계","")&amp;"단계오프셋",ChapterTable!$S:$T,2,0))/ChapterTable!$Q$23)),
MAX(0,INT(($B1180+ChapterTable!$S$26+VLOOKUP(SUBSTITUTE(C$1,"성장단계","")&amp;"보스단계오프셋",ChapterTable!$S:$T,2,0))/ChapterTable!$S$23)))</f>
        <v>0</v>
      </c>
      <c r="D1180">
        <f>IF(OR($L1180=TRUE,$A1180=0,MOD($A1180,ChapterTable!$S$20)&lt;&gt;0),
MAX(0,INT(($B1180+ChapterTable!$Q$26+VLOOKUP(SUBSTITUTE(D$1,"성장단계","")&amp;"단계오프셋",ChapterTable!$S:$T,2,0))/ChapterTable!$Q$23)),
MAX(0,INT(($B1180+ChapterTable!$S$26+VLOOKUP(SUBSTITUTE(D$1,"성장단계","")&amp;"보스단계오프셋",ChapterTable!$S:$T,2,0))/ChapterTable!$S$23)))</f>
        <v>0</v>
      </c>
      <c r="E1180" s="1">
        <f ca="1">IF(AND($A1180=0,$B1180=1),
    VLOOKUP(1,ChapterTable!$1:$1048576,MATCH("최종"&amp;SUBSTITUTE(SUBSTITUTE(E$1,"standard",""),"|Float",""),ChapterTable!$1:$1,0),0)*ChapterTable!$Q$17,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VLOOKUP($A1180-ChapterTable!$Q$11,ChapterTable!$1:$1048576,MATCH("최종"&amp;SUBSTITUTE(SUBSTITUTE(E$1,"standard",""),"|Float",""),ChapterTable!$1:$1,0),0)*ChapterTable!$Q$14
    ),
  OFFSET(E1180,-$B1180+IF($L1180,1,0),0)*
    (VLOOKUP(SUBSTITUTE(SUBSTITUTE(E$1,"standard",""),"|Float","")&amp;"인게임누적곱배수",ChapterTable!$S:$T,2,0)^C1180
    +VLOOKUP(SUBSTITUTE(SUBSTITUTE(E$1,"standard",""),"|Float","")&amp;"인게임누적합배수",ChapterTable!$S:$T,2,0)*C1180)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VLOOKUP(1,ChapterTable!$1:$1048576,MATCH("최종"&amp;SUBSTITUTE(SUBSTITUTE(F$1,"standard",""),"|Float",""),ChapterTable!$1:$1,0),0)*ChapterTable!$Q$17,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VLOOKUP($A1180-ChapterTable!$Q$11,ChapterTable!$1:$1048576,MATCH("최종"&amp;SUBSTITUTE(SUBSTITUTE(F$1,"standard",""),"|Float",""),ChapterTable!$1:$1,0),0)*ChapterTable!$Q$14
    ),
  OFFSET(F1180,-$B1180+IF($L1180,1,0),0)*
    (VLOOKUP(SUBSTITUTE(SUBSTITUTE(F$1,"standard",""),"|Float","")&amp;"인게임누적곱배수",ChapterTable!$S:$T,2,0)^D1180
    +VLOOKUP(SUBSTITUTE(SUBSTITUTE(F$1,"standard",""),"|Float","")&amp;"인게임누적합배수",ChapterTable!$S:$T,2,0)*D1180)
  )
  )
  )
)</f>
        <v>2525116.8294042349</v>
      </c>
      <c r="G1180" t="s">
        <v>110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9.8000000000000007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IF(OR($L1181=TRUE,$A1181=0,MOD($A1181,ChapterTable!$S$20)&lt;&gt;0),
MAX(0,INT(($B1181+ChapterTable!$Q$26+VLOOKUP(SUBSTITUTE(C$1,"성장단계","")&amp;"단계오프셋",ChapterTable!$S:$T,2,0))/ChapterTable!$Q$23)),
MAX(0,INT(($B1181+ChapterTable!$S$26+VLOOKUP(SUBSTITUTE(C$1,"성장단계","")&amp;"보스단계오프셋",ChapterTable!$S:$T,2,0))/ChapterTable!$S$23)))</f>
        <v>0</v>
      </c>
      <c r="D1181">
        <f>IF(OR($L1181=TRUE,$A1181=0,MOD($A1181,ChapterTable!$S$20)&lt;&gt;0),
MAX(0,INT(($B1181+ChapterTable!$Q$26+VLOOKUP(SUBSTITUTE(D$1,"성장단계","")&amp;"단계오프셋",ChapterTable!$S:$T,2,0))/ChapterTable!$Q$23)),
MAX(0,INT(($B1181+ChapterTable!$S$26+VLOOKUP(SUBSTITUTE(D$1,"성장단계","")&amp;"보스단계오프셋",ChapterTable!$S:$T,2,0))/ChapterTable!$S$23)))</f>
        <v>0</v>
      </c>
      <c r="E1181" s="1">
        <f ca="1">IF(AND($A1181=0,$B1181=1),
    VLOOKUP(1,ChapterTable!$1:$1048576,MATCH("최종"&amp;SUBSTITUTE(SUBSTITUTE(E$1,"standard",""),"|Float",""),ChapterTable!$1:$1,0),0)*ChapterTable!$Q$17,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VLOOKUP($A1181-ChapterTable!$Q$11,ChapterTable!$1:$1048576,MATCH("최종"&amp;SUBSTITUTE(SUBSTITUTE(E$1,"standard",""),"|Float",""),ChapterTable!$1:$1,0),0)*ChapterTable!$Q$14
    ),
  OFFSET(E1181,-$B1181+IF($L1181,1,0),0)*
    (VLOOKUP(SUBSTITUTE(SUBSTITUTE(E$1,"standard",""),"|Float","")&amp;"인게임누적곱배수",ChapterTable!$S:$T,2,0)^C1181
    +VLOOKUP(SUBSTITUTE(SUBSTITUTE(E$1,"standard",""),"|Float","")&amp;"인게임누적합배수",ChapterTable!$S:$T,2,0)*C1181)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VLOOKUP(1,ChapterTable!$1:$1048576,MATCH("최종"&amp;SUBSTITUTE(SUBSTITUTE(F$1,"standard",""),"|Float",""),ChapterTable!$1:$1,0),0)*ChapterTable!$Q$17,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VLOOKUP($A1181-ChapterTable!$Q$11,ChapterTable!$1:$1048576,MATCH("최종"&amp;SUBSTITUTE(SUBSTITUTE(F$1,"standard",""),"|Float",""),ChapterTable!$1:$1,0),0)*ChapterTable!$Q$14
    ),
  OFFSET(F1181,-$B1181+IF($L1181,1,0),0)*
    (VLOOKUP(SUBSTITUTE(SUBSTITUTE(F$1,"standard",""),"|Float","")&amp;"인게임누적곱배수",ChapterTable!$S:$T,2,0)^D1181
    +VLOOKUP(SUBSTITUTE(SUBSTITUTE(F$1,"standard",""),"|Float","")&amp;"인게임누적합배수",ChapterTable!$S:$T,2,0)*D1181)
  )
  )
  )
)</f>
        <v>2525116.8294042349</v>
      </c>
      <c r="G1181" t="s">
        <v>110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9.8000000000000007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IF(OR($L1182=TRUE,$A1182=0,MOD($A1182,ChapterTable!$S$20)&lt;&gt;0),
MAX(0,INT(($B1182+ChapterTable!$Q$26+VLOOKUP(SUBSTITUTE(C$1,"성장단계","")&amp;"단계오프셋",ChapterTable!$S:$T,2,0))/ChapterTable!$Q$23)),
MAX(0,INT(($B1182+ChapterTable!$S$26+VLOOKUP(SUBSTITUTE(C$1,"성장단계","")&amp;"보스단계오프셋",ChapterTable!$S:$T,2,0))/ChapterTable!$S$23)))</f>
        <v>0</v>
      </c>
      <c r="D1182">
        <f>IF(OR($L1182=TRUE,$A1182=0,MOD($A1182,ChapterTable!$S$20)&lt;&gt;0),
MAX(0,INT(($B1182+ChapterTable!$Q$26+VLOOKUP(SUBSTITUTE(D$1,"성장단계","")&amp;"단계오프셋",ChapterTable!$S:$T,2,0))/ChapterTable!$Q$23)),
MAX(0,INT(($B1182+ChapterTable!$S$26+VLOOKUP(SUBSTITUTE(D$1,"성장단계","")&amp;"보스단계오프셋",ChapterTable!$S:$T,2,0))/ChapterTable!$S$23)))</f>
        <v>0</v>
      </c>
      <c r="E1182" s="1">
        <f ca="1">IF(AND($A1182=0,$B1182=1),
    VLOOKUP(1,ChapterTable!$1:$1048576,MATCH("최종"&amp;SUBSTITUTE(SUBSTITUTE(E$1,"standard",""),"|Float",""),ChapterTable!$1:$1,0),0)*ChapterTable!$Q$17,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VLOOKUP($A1182-ChapterTable!$Q$11,ChapterTable!$1:$1048576,MATCH("최종"&amp;SUBSTITUTE(SUBSTITUTE(E$1,"standard",""),"|Float",""),ChapterTable!$1:$1,0),0)*ChapterTable!$Q$14
    ),
  OFFSET(E1182,-$B1182+IF($L1182,1,0),0)*
    (VLOOKUP(SUBSTITUTE(SUBSTITUTE(E$1,"standard",""),"|Float","")&amp;"인게임누적곱배수",ChapterTable!$S:$T,2,0)^C1182
    +VLOOKUP(SUBSTITUTE(SUBSTITUTE(E$1,"standard",""),"|Float","")&amp;"인게임누적합배수",ChapterTable!$S:$T,2,0)*C1182)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VLOOKUP(1,ChapterTable!$1:$1048576,MATCH("최종"&amp;SUBSTITUTE(SUBSTITUTE(F$1,"standard",""),"|Float",""),ChapterTable!$1:$1,0),0)*ChapterTable!$Q$17,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VLOOKUP($A1182-ChapterTable!$Q$11,ChapterTable!$1:$1048576,MATCH("최종"&amp;SUBSTITUTE(SUBSTITUTE(F$1,"standard",""),"|Float",""),ChapterTable!$1:$1,0),0)*ChapterTable!$Q$14
    ),
  OFFSET(F1182,-$B1182+IF($L1182,1,0),0)*
    (VLOOKUP(SUBSTITUTE(SUBSTITUTE(F$1,"standard",""),"|Float","")&amp;"인게임누적곱배수",ChapterTable!$S:$T,2,0)^D1182
    +VLOOKUP(SUBSTITUTE(SUBSTITUTE(F$1,"standard",""),"|Float","")&amp;"인게임누적합배수",ChapterTable!$S:$T,2,0)*D1182)
  )
  )
  )
)</f>
        <v>2525116.8294042349</v>
      </c>
      <c r="G1182" t="s">
        <v>110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9.8000000000000007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IF(OR($L1183=TRUE,$A1183=0,MOD($A1183,ChapterTable!$S$20)&lt;&gt;0),
MAX(0,INT(($B1183+ChapterTable!$Q$26+VLOOKUP(SUBSTITUTE(C$1,"성장단계","")&amp;"단계오프셋",ChapterTable!$S:$T,2,0))/ChapterTable!$Q$23)),
MAX(0,INT(($B1183+ChapterTable!$S$26+VLOOKUP(SUBSTITUTE(C$1,"성장단계","")&amp;"보스단계오프셋",ChapterTable!$S:$T,2,0))/ChapterTable!$S$23)))</f>
        <v>0</v>
      </c>
      <c r="D1183">
        <f>IF(OR($L1183=TRUE,$A1183=0,MOD($A1183,ChapterTable!$S$20)&lt;&gt;0),
MAX(0,INT(($B1183+ChapterTable!$Q$26+VLOOKUP(SUBSTITUTE(D$1,"성장단계","")&amp;"단계오프셋",ChapterTable!$S:$T,2,0))/ChapterTable!$Q$23)),
MAX(0,INT(($B1183+ChapterTable!$S$26+VLOOKUP(SUBSTITUTE(D$1,"성장단계","")&amp;"보스단계오프셋",ChapterTable!$S:$T,2,0))/ChapterTable!$S$23)))</f>
        <v>0</v>
      </c>
      <c r="E1183" s="1">
        <f ca="1">IF(AND($A1183=0,$B1183=1),
    VLOOKUP(1,ChapterTable!$1:$1048576,MATCH("최종"&amp;SUBSTITUTE(SUBSTITUTE(E$1,"standard",""),"|Float",""),ChapterTable!$1:$1,0),0)*ChapterTable!$Q$17,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VLOOKUP($A1183-ChapterTable!$Q$11,ChapterTable!$1:$1048576,MATCH("최종"&amp;SUBSTITUTE(SUBSTITUTE(E$1,"standard",""),"|Float",""),ChapterTable!$1:$1,0),0)*ChapterTable!$Q$14
    ),
  OFFSET(E1183,-$B1183+IF($L1183,1,0),0)*
    (VLOOKUP(SUBSTITUTE(SUBSTITUTE(E$1,"standard",""),"|Float","")&amp;"인게임누적곱배수",ChapterTable!$S:$T,2,0)^C1183
    +VLOOKUP(SUBSTITUTE(SUBSTITUTE(E$1,"standard",""),"|Float","")&amp;"인게임누적합배수",ChapterTable!$S:$T,2,0)*C1183)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VLOOKUP(1,ChapterTable!$1:$1048576,MATCH("최종"&amp;SUBSTITUTE(SUBSTITUTE(F$1,"standard",""),"|Float",""),ChapterTable!$1:$1,0),0)*ChapterTable!$Q$17,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VLOOKUP($A1183-ChapterTable!$Q$11,ChapterTable!$1:$1048576,MATCH("최종"&amp;SUBSTITUTE(SUBSTITUTE(F$1,"standard",""),"|Float",""),ChapterTable!$1:$1,0),0)*ChapterTable!$Q$14
    ),
  OFFSET(F1183,-$B1183+IF($L1183,1,0),0)*
    (VLOOKUP(SUBSTITUTE(SUBSTITUTE(F$1,"standard",""),"|Float","")&amp;"인게임누적곱배수",ChapterTable!$S:$T,2,0)^D1183
    +VLOOKUP(SUBSTITUTE(SUBSTITUTE(F$1,"standard",""),"|Float","")&amp;"인게임누적합배수",ChapterTable!$S:$T,2,0)*D1183)
  )
  )
  )
)</f>
        <v>2525116.8294042349</v>
      </c>
      <c r="G1183" t="s">
        <v>110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9.8000000000000007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IF(OR($L1184=TRUE,$A1184=0,MOD($A1184,ChapterTable!$S$20)&lt;&gt;0),
MAX(0,INT(($B1184+ChapterTable!$Q$26+VLOOKUP(SUBSTITUTE(C$1,"성장단계","")&amp;"단계오프셋",ChapterTable!$S:$T,2,0))/ChapterTable!$Q$23)),
MAX(0,INT(($B1184+ChapterTable!$S$26+VLOOKUP(SUBSTITUTE(C$1,"성장단계","")&amp;"보스단계오프셋",ChapterTable!$S:$T,2,0))/ChapterTable!$S$23)))</f>
        <v>0</v>
      </c>
      <c r="D1184">
        <f>IF(OR($L1184=TRUE,$A1184=0,MOD($A1184,ChapterTable!$S$20)&lt;&gt;0),
MAX(0,INT(($B1184+ChapterTable!$Q$26+VLOOKUP(SUBSTITUTE(D$1,"성장단계","")&amp;"단계오프셋",ChapterTable!$S:$T,2,0))/ChapterTable!$Q$23)),
MAX(0,INT(($B1184+ChapterTable!$S$26+VLOOKUP(SUBSTITUTE(D$1,"성장단계","")&amp;"보스단계오프셋",ChapterTable!$S:$T,2,0))/ChapterTable!$S$23)))</f>
        <v>0</v>
      </c>
      <c r="E1184" s="1">
        <f ca="1">IF(AND($A1184=0,$B1184=1),
    VLOOKUP(1,ChapterTable!$1:$1048576,MATCH("최종"&amp;SUBSTITUTE(SUBSTITUTE(E$1,"standard",""),"|Float",""),ChapterTable!$1:$1,0),0)*ChapterTable!$Q$17,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VLOOKUP($A1184-ChapterTable!$Q$11,ChapterTable!$1:$1048576,MATCH("최종"&amp;SUBSTITUTE(SUBSTITUTE(E$1,"standard",""),"|Float",""),ChapterTable!$1:$1,0),0)*ChapterTable!$Q$14
    ),
  OFFSET(E1184,-$B1184+IF($L1184,1,0),0)*
    (VLOOKUP(SUBSTITUTE(SUBSTITUTE(E$1,"standard",""),"|Float","")&amp;"인게임누적곱배수",ChapterTable!$S:$T,2,0)^C1184
    +VLOOKUP(SUBSTITUTE(SUBSTITUTE(E$1,"standard",""),"|Float","")&amp;"인게임누적합배수",ChapterTable!$S:$T,2,0)*C1184)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VLOOKUP(1,ChapterTable!$1:$1048576,MATCH("최종"&amp;SUBSTITUTE(SUBSTITUTE(F$1,"standard",""),"|Float",""),ChapterTable!$1:$1,0),0)*ChapterTable!$Q$17,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VLOOKUP($A1184-ChapterTable!$Q$11,ChapterTable!$1:$1048576,MATCH("최종"&amp;SUBSTITUTE(SUBSTITUTE(F$1,"standard",""),"|Float",""),ChapterTable!$1:$1,0),0)*ChapterTable!$Q$14
    ),
  OFFSET(F1184,-$B1184+IF($L1184,1,0),0)*
    (VLOOKUP(SUBSTITUTE(SUBSTITUTE(F$1,"standard",""),"|Float","")&amp;"인게임누적곱배수",ChapterTable!$S:$T,2,0)^D1184
    +VLOOKUP(SUBSTITUTE(SUBSTITUTE(F$1,"standard",""),"|Float","")&amp;"인게임누적합배수",ChapterTable!$S:$T,2,0)*D1184)
  )
  )
  )
)</f>
        <v>2525116.8294042349</v>
      </c>
      <c r="G1184" t="s">
        <v>110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9.8000000000000007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IF(OR($L1185=TRUE,$A1185=0,MOD($A1185,ChapterTable!$S$20)&lt;&gt;0),
MAX(0,INT(($B1185+ChapterTable!$Q$26+VLOOKUP(SUBSTITUTE(C$1,"성장단계","")&amp;"단계오프셋",ChapterTable!$S:$T,2,0))/ChapterTable!$Q$23)),
MAX(0,INT(($B1185+ChapterTable!$S$26+VLOOKUP(SUBSTITUTE(C$1,"성장단계","")&amp;"보스단계오프셋",ChapterTable!$S:$T,2,0))/ChapterTable!$S$23)))</f>
        <v>1</v>
      </c>
      <c r="D1185">
        <f>IF(OR($L1185=TRUE,$A1185=0,MOD($A1185,ChapterTable!$S$20)&lt;&gt;0),
MAX(0,INT(($B1185+ChapterTable!$Q$26+VLOOKUP(SUBSTITUTE(D$1,"성장단계","")&amp;"단계오프셋",ChapterTable!$S:$T,2,0))/ChapterTable!$Q$23)),
MAX(0,INT(($B1185+ChapterTable!$S$26+VLOOKUP(SUBSTITUTE(D$1,"성장단계","")&amp;"보스단계오프셋",ChapterTable!$S:$T,2,0))/ChapterTable!$S$23)))</f>
        <v>0</v>
      </c>
      <c r="E1185" s="1">
        <f ca="1">IF(AND($A1185=0,$B1185=1),
    VLOOKUP(1,ChapterTable!$1:$1048576,MATCH("최종"&amp;SUBSTITUTE(SUBSTITUTE(E$1,"standard",""),"|Float",""),ChapterTable!$1:$1,0),0)*ChapterTable!$Q$17,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VLOOKUP($A1185-ChapterTable!$Q$11,ChapterTable!$1:$1048576,MATCH("최종"&amp;SUBSTITUTE(SUBSTITUTE(E$1,"standard",""),"|Float",""),ChapterTable!$1:$1,0),0)*ChapterTable!$Q$14
    ),
  OFFSET(E1185,-$B1185+IF($L1185,1,0),0)*
    (VLOOKUP(SUBSTITUTE(SUBSTITUTE(E$1,"standard",""),"|Float","")&amp;"인게임누적곱배수",ChapterTable!$S:$T,2,0)^C1185
    +VLOOKUP(SUBSTITUTE(SUBSTITUTE(E$1,"standard",""),"|Float","")&amp;"인게임누적합배수",ChapterTable!$S:$T,2,0)*C1185)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VLOOKUP(1,ChapterTable!$1:$1048576,MATCH("최종"&amp;SUBSTITUTE(SUBSTITUTE(F$1,"standard",""),"|Float",""),ChapterTable!$1:$1,0),0)*ChapterTable!$Q$17,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VLOOKUP($A1185-ChapterTable!$Q$11,ChapterTable!$1:$1048576,MATCH("최종"&amp;SUBSTITUTE(SUBSTITUTE(F$1,"standard",""),"|Float",""),ChapterTable!$1:$1,0),0)*ChapterTable!$Q$14
    ),
  OFFSET(F1185,-$B1185+IF($L1185,1,0),0)*
    (VLOOKUP(SUBSTITUTE(SUBSTITUTE(F$1,"standard",""),"|Float","")&amp;"인게임누적곱배수",ChapterTable!$S:$T,2,0)^D1185
    +VLOOKUP(SUBSTITUTE(SUBSTITUTE(F$1,"standard",""),"|Float","")&amp;"인게임누적합배수",ChapterTable!$S:$T,2,0)*D1185)
  )
  )
  )
)</f>
        <v>2525116.8294042349</v>
      </c>
      <c r="G1185" t="s">
        <v>110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9.8000000000000007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IF(OR($L1186=TRUE,$A1186=0,MOD($A1186,ChapterTable!$S$20)&lt;&gt;0),
MAX(0,INT(($B1186+ChapterTable!$Q$26+VLOOKUP(SUBSTITUTE(C$1,"성장단계","")&amp;"단계오프셋",ChapterTable!$S:$T,2,0))/ChapterTable!$Q$23)),
MAX(0,INT(($B1186+ChapterTable!$S$26+VLOOKUP(SUBSTITUTE(C$1,"성장단계","")&amp;"보스단계오프셋",ChapterTable!$S:$T,2,0))/ChapterTable!$S$23)))</f>
        <v>1</v>
      </c>
      <c r="D1186">
        <f>IF(OR($L1186=TRUE,$A1186=0,MOD($A1186,ChapterTable!$S$20)&lt;&gt;0),
MAX(0,INT(($B1186+ChapterTable!$Q$26+VLOOKUP(SUBSTITUTE(D$1,"성장단계","")&amp;"단계오프셋",ChapterTable!$S:$T,2,0))/ChapterTable!$Q$23)),
MAX(0,INT(($B1186+ChapterTable!$S$26+VLOOKUP(SUBSTITUTE(D$1,"성장단계","")&amp;"보스단계오프셋",ChapterTable!$S:$T,2,0))/ChapterTable!$S$23)))</f>
        <v>0</v>
      </c>
      <c r="E1186" s="1">
        <f ca="1">IF(AND($A1186=0,$B1186=1),
    VLOOKUP(1,ChapterTable!$1:$1048576,MATCH("최종"&amp;SUBSTITUTE(SUBSTITUTE(E$1,"standard",""),"|Float",""),ChapterTable!$1:$1,0),0)*ChapterTable!$Q$17,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VLOOKUP($A1186-ChapterTable!$Q$11,ChapterTable!$1:$1048576,MATCH("최종"&amp;SUBSTITUTE(SUBSTITUTE(E$1,"standard",""),"|Float",""),ChapterTable!$1:$1,0),0)*ChapterTable!$Q$14
    ),
  OFFSET(E1186,-$B1186+IF($L1186,1,0),0)*
    (VLOOKUP(SUBSTITUTE(SUBSTITUTE(E$1,"standard",""),"|Float","")&amp;"인게임누적곱배수",ChapterTable!$S:$T,2,0)^C1186
    +VLOOKUP(SUBSTITUTE(SUBSTITUTE(E$1,"standard",""),"|Float","")&amp;"인게임누적합배수",ChapterTable!$S:$T,2,0)*C1186)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VLOOKUP(1,ChapterTable!$1:$1048576,MATCH("최종"&amp;SUBSTITUTE(SUBSTITUTE(F$1,"standard",""),"|Float",""),ChapterTable!$1:$1,0),0)*ChapterTable!$Q$17,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VLOOKUP($A1186-ChapterTable!$Q$11,ChapterTable!$1:$1048576,MATCH("최종"&amp;SUBSTITUTE(SUBSTITUTE(F$1,"standard",""),"|Float",""),ChapterTable!$1:$1,0),0)*ChapterTable!$Q$14
    ),
  OFFSET(F1186,-$B1186+IF($L1186,1,0),0)*
    (VLOOKUP(SUBSTITUTE(SUBSTITUTE(F$1,"standard",""),"|Float","")&amp;"인게임누적곱배수",ChapterTable!$S:$T,2,0)^D1186
    +VLOOKUP(SUBSTITUTE(SUBSTITUTE(F$1,"standard",""),"|Float","")&amp;"인게임누적합배수",ChapterTable!$S:$T,2,0)*D1186)
  )
  )
  )
)</f>
        <v>2525116.8294042349</v>
      </c>
      <c r="G1186" t="s">
        <v>110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9.8000000000000007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IF(OR($L1187=TRUE,$A1187=0,MOD($A1187,ChapterTable!$S$20)&lt;&gt;0),
MAX(0,INT(($B1187+ChapterTable!$Q$26+VLOOKUP(SUBSTITUTE(C$1,"성장단계","")&amp;"단계오프셋",ChapterTable!$S:$T,2,0))/ChapterTable!$Q$23)),
MAX(0,INT(($B1187+ChapterTable!$S$26+VLOOKUP(SUBSTITUTE(C$1,"성장단계","")&amp;"보스단계오프셋",ChapterTable!$S:$T,2,0))/ChapterTable!$S$23)))</f>
        <v>1</v>
      </c>
      <c r="D1187">
        <f>IF(OR($L1187=TRUE,$A1187=0,MOD($A1187,ChapterTable!$S$20)&lt;&gt;0),
MAX(0,INT(($B1187+ChapterTable!$Q$26+VLOOKUP(SUBSTITUTE(D$1,"성장단계","")&amp;"단계오프셋",ChapterTable!$S:$T,2,0))/ChapterTable!$Q$23)),
MAX(0,INT(($B1187+ChapterTable!$S$26+VLOOKUP(SUBSTITUTE(D$1,"성장단계","")&amp;"보스단계오프셋",ChapterTable!$S:$T,2,0))/ChapterTable!$S$23)))</f>
        <v>0</v>
      </c>
      <c r="E1187" s="1">
        <f ca="1">IF(AND($A1187=0,$B1187=1),
    VLOOKUP(1,ChapterTable!$1:$1048576,MATCH("최종"&amp;SUBSTITUTE(SUBSTITUTE(E$1,"standard",""),"|Float",""),ChapterTable!$1:$1,0),0)*ChapterTable!$Q$17,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VLOOKUP($A1187-ChapterTable!$Q$11,ChapterTable!$1:$1048576,MATCH("최종"&amp;SUBSTITUTE(SUBSTITUTE(E$1,"standard",""),"|Float",""),ChapterTable!$1:$1,0),0)*ChapterTable!$Q$14
    ),
  OFFSET(E1187,-$B1187+IF($L1187,1,0),0)*
    (VLOOKUP(SUBSTITUTE(SUBSTITUTE(E$1,"standard",""),"|Float","")&amp;"인게임누적곱배수",ChapterTable!$S:$T,2,0)^C1187
    +VLOOKUP(SUBSTITUTE(SUBSTITUTE(E$1,"standard",""),"|Float","")&amp;"인게임누적합배수",ChapterTable!$S:$T,2,0)*C1187)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VLOOKUP(1,ChapterTable!$1:$1048576,MATCH("최종"&amp;SUBSTITUTE(SUBSTITUTE(F$1,"standard",""),"|Float",""),ChapterTable!$1:$1,0),0)*ChapterTable!$Q$17,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VLOOKUP($A1187-ChapterTable!$Q$11,ChapterTable!$1:$1048576,MATCH("최종"&amp;SUBSTITUTE(SUBSTITUTE(F$1,"standard",""),"|Float",""),ChapterTable!$1:$1,0),0)*ChapterTable!$Q$14
    ),
  OFFSET(F1187,-$B1187+IF($L1187,1,0),0)*
    (VLOOKUP(SUBSTITUTE(SUBSTITUTE(F$1,"standard",""),"|Float","")&amp;"인게임누적곱배수",ChapterTable!$S:$T,2,0)^D1187
    +VLOOKUP(SUBSTITUTE(SUBSTITUTE(F$1,"standard",""),"|Float","")&amp;"인게임누적합배수",ChapterTable!$S:$T,2,0)*D1187)
  )
  )
  )
)</f>
        <v>2525116.8294042349</v>
      </c>
      <c r="G1187" t="s">
        <v>110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9.8000000000000007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IF(OR($L1188=TRUE,$A1188=0,MOD($A1188,ChapterTable!$S$20)&lt;&gt;0),
MAX(0,INT(($B1188+ChapterTable!$Q$26+VLOOKUP(SUBSTITUTE(C$1,"성장단계","")&amp;"단계오프셋",ChapterTable!$S:$T,2,0))/ChapterTable!$Q$23)),
MAX(0,INT(($B1188+ChapterTable!$S$26+VLOOKUP(SUBSTITUTE(C$1,"성장단계","")&amp;"보스단계오프셋",ChapterTable!$S:$T,2,0))/ChapterTable!$S$23)))</f>
        <v>1</v>
      </c>
      <c r="D1188">
        <f>IF(OR($L1188=TRUE,$A1188=0,MOD($A1188,ChapterTable!$S$20)&lt;&gt;0),
MAX(0,INT(($B1188+ChapterTable!$Q$26+VLOOKUP(SUBSTITUTE(D$1,"성장단계","")&amp;"단계오프셋",ChapterTable!$S:$T,2,0))/ChapterTable!$Q$23)),
MAX(0,INT(($B1188+ChapterTable!$S$26+VLOOKUP(SUBSTITUTE(D$1,"성장단계","")&amp;"보스단계오프셋",ChapterTable!$S:$T,2,0))/ChapterTable!$S$23)))</f>
        <v>0</v>
      </c>
      <c r="E1188" s="1">
        <f ca="1">IF(AND($A1188=0,$B1188=1),
    VLOOKUP(1,ChapterTable!$1:$1048576,MATCH("최종"&amp;SUBSTITUTE(SUBSTITUTE(E$1,"standard",""),"|Float",""),ChapterTable!$1:$1,0),0)*ChapterTable!$Q$17,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VLOOKUP($A1188-ChapterTable!$Q$11,ChapterTable!$1:$1048576,MATCH("최종"&amp;SUBSTITUTE(SUBSTITUTE(E$1,"standard",""),"|Float",""),ChapterTable!$1:$1,0),0)*ChapterTable!$Q$14
    ),
  OFFSET(E1188,-$B1188+IF($L1188,1,0),0)*
    (VLOOKUP(SUBSTITUTE(SUBSTITUTE(E$1,"standard",""),"|Float","")&amp;"인게임누적곱배수",ChapterTable!$S:$T,2,0)^C1188
    +VLOOKUP(SUBSTITUTE(SUBSTITUTE(E$1,"standard",""),"|Float","")&amp;"인게임누적합배수",ChapterTable!$S:$T,2,0)*C1188)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VLOOKUP(1,ChapterTable!$1:$1048576,MATCH("최종"&amp;SUBSTITUTE(SUBSTITUTE(F$1,"standard",""),"|Float",""),ChapterTable!$1:$1,0),0)*ChapterTable!$Q$17,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VLOOKUP($A1188-ChapterTable!$Q$11,ChapterTable!$1:$1048576,MATCH("최종"&amp;SUBSTITUTE(SUBSTITUTE(F$1,"standard",""),"|Float",""),ChapterTable!$1:$1,0),0)*ChapterTable!$Q$14
    ),
  OFFSET(F1188,-$B1188+IF($L1188,1,0),0)*
    (VLOOKUP(SUBSTITUTE(SUBSTITUTE(F$1,"standard",""),"|Float","")&amp;"인게임누적곱배수",ChapterTable!$S:$T,2,0)^D1188
    +VLOOKUP(SUBSTITUTE(SUBSTITUTE(F$1,"standard",""),"|Float","")&amp;"인게임누적합배수",ChapterTable!$S:$T,2,0)*D1188)
  )
  )
  )
)</f>
        <v>2525116.8294042349</v>
      </c>
      <c r="G1188" t="s">
        <v>110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9.8000000000000007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IF(OR($L1189=TRUE,$A1189=0,MOD($A1189,ChapterTable!$S$20)&lt;&gt;0),
MAX(0,INT(($B1189+ChapterTable!$Q$26+VLOOKUP(SUBSTITUTE(C$1,"성장단계","")&amp;"단계오프셋",ChapterTable!$S:$T,2,0))/ChapterTable!$Q$23)),
MAX(0,INT(($B1189+ChapterTable!$S$26+VLOOKUP(SUBSTITUTE(C$1,"성장단계","")&amp;"보스단계오프셋",ChapterTable!$S:$T,2,0))/ChapterTable!$S$23)))</f>
        <v>1</v>
      </c>
      <c r="D1189">
        <f>IF(OR($L1189=TRUE,$A1189=0,MOD($A1189,ChapterTable!$S$20)&lt;&gt;0),
MAX(0,INT(($B1189+ChapterTable!$Q$26+VLOOKUP(SUBSTITUTE(D$1,"성장단계","")&amp;"단계오프셋",ChapterTable!$S:$T,2,0))/ChapterTable!$Q$23)),
MAX(0,INT(($B1189+ChapterTable!$S$26+VLOOKUP(SUBSTITUTE(D$1,"성장단계","")&amp;"보스단계오프셋",ChapterTable!$S:$T,2,0))/ChapterTable!$S$23)))</f>
        <v>0</v>
      </c>
      <c r="E1189" s="1">
        <f ca="1">IF(AND($A1189=0,$B1189=1),
    VLOOKUP(1,ChapterTable!$1:$1048576,MATCH("최종"&amp;SUBSTITUTE(SUBSTITUTE(E$1,"standard",""),"|Float",""),ChapterTable!$1:$1,0),0)*ChapterTable!$Q$17,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VLOOKUP($A1189-ChapterTable!$Q$11,ChapterTable!$1:$1048576,MATCH("최종"&amp;SUBSTITUTE(SUBSTITUTE(E$1,"standard",""),"|Float",""),ChapterTable!$1:$1,0),0)*ChapterTable!$Q$14
    ),
  OFFSET(E1189,-$B1189+IF($L1189,1,0),0)*
    (VLOOKUP(SUBSTITUTE(SUBSTITUTE(E$1,"standard",""),"|Float","")&amp;"인게임누적곱배수",ChapterTable!$S:$T,2,0)^C1189
    +VLOOKUP(SUBSTITUTE(SUBSTITUTE(E$1,"standard",""),"|Float","")&amp;"인게임누적합배수",ChapterTable!$S:$T,2,0)*C1189)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VLOOKUP(1,ChapterTable!$1:$1048576,MATCH("최종"&amp;SUBSTITUTE(SUBSTITUTE(F$1,"standard",""),"|Float",""),ChapterTable!$1:$1,0),0)*ChapterTable!$Q$17,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VLOOKUP($A1189-ChapterTable!$Q$11,ChapterTable!$1:$1048576,MATCH("최종"&amp;SUBSTITUTE(SUBSTITUTE(F$1,"standard",""),"|Float",""),ChapterTable!$1:$1,0),0)*ChapterTable!$Q$14
    ),
  OFFSET(F1189,-$B1189+IF($L1189,1,0),0)*
    (VLOOKUP(SUBSTITUTE(SUBSTITUTE(F$1,"standard",""),"|Float","")&amp;"인게임누적곱배수",ChapterTable!$S:$T,2,0)^D1189
    +VLOOKUP(SUBSTITUTE(SUBSTITUTE(F$1,"standard",""),"|Float","")&amp;"인게임누적합배수",ChapterTable!$S:$T,2,0)*D1189)
  )
  )
  )
)</f>
        <v>2525116.8294042349</v>
      </c>
      <c r="G1189" t="s">
        <v>110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9.8000000000000007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IF(OR($L1190=TRUE,$A1190=0,MOD($A1190,ChapterTable!$S$20)&lt;&gt;0),
MAX(0,INT(($B1190+ChapterTable!$Q$26+VLOOKUP(SUBSTITUTE(C$1,"성장단계","")&amp;"단계오프셋",ChapterTable!$S:$T,2,0))/ChapterTable!$Q$23)),
MAX(0,INT(($B1190+ChapterTable!$S$26+VLOOKUP(SUBSTITUTE(C$1,"성장단계","")&amp;"보스단계오프셋",ChapterTable!$S:$T,2,0))/ChapterTable!$S$23)))</f>
        <v>1</v>
      </c>
      <c r="D1190">
        <f>IF(OR($L1190=TRUE,$A1190=0,MOD($A1190,ChapterTable!$S$20)&lt;&gt;0),
MAX(0,INT(($B1190+ChapterTable!$Q$26+VLOOKUP(SUBSTITUTE(D$1,"성장단계","")&amp;"단계오프셋",ChapterTable!$S:$T,2,0))/ChapterTable!$Q$23)),
MAX(0,INT(($B1190+ChapterTable!$S$26+VLOOKUP(SUBSTITUTE(D$1,"성장단계","")&amp;"보스단계오프셋",ChapterTable!$S:$T,2,0))/ChapterTable!$S$23)))</f>
        <v>1</v>
      </c>
      <c r="E1190" s="1">
        <f ca="1">IF(AND($A1190=0,$B1190=1),
    VLOOKUP(1,ChapterTable!$1:$1048576,MATCH("최종"&amp;SUBSTITUTE(SUBSTITUTE(E$1,"standard",""),"|Float",""),ChapterTable!$1:$1,0),0)*ChapterTable!$Q$17,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VLOOKUP($A1190-ChapterTable!$Q$11,ChapterTable!$1:$1048576,MATCH("최종"&amp;SUBSTITUTE(SUBSTITUTE(E$1,"standard",""),"|Float",""),ChapterTable!$1:$1,0),0)*ChapterTable!$Q$14
    ),
  OFFSET(E1190,-$B1190+IF($L1190,1,0),0)*
    (VLOOKUP(SUBSTITUTE(SUBSTITUTE(E$1,"standard",""),"|Float","")&amp;"인게임누적곱배수",ChapterTable!$S:$T,2,0)^C1190
    +VLOOKUP(SUBSTITUTE(SUBSTITUTE(E$1,"standard",""),"|Float","")&amp;"인게임누적합배수",ChapterTable!$S:$T,2,0)*C1190)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VLOOKUP(1,ChapterTable!$1:$1048576,MATCH("최종"&amp;SUBSTITUTE(SUBSTITUTE(F$1,"standard",""),"|Float",""),ChapterTable!$1:$1,0),0)*ChapterTable!$Q$17,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VLOOKUP($A1190-ChapterTable!$Q$11,ChapterTable!$1:$1048576,MATCH("최종"&amp;SUBSTITUTE(SUBSTITUTE(F$1,"standard",""),"|Float",""),ChapterTable!$1:$1,0),0)*ChapterTable!$Q$14
    ),
  OFFSET(F1190,-$B1190+IF($L1190,1,0),0)*
    (VLOOKUP(SUBSTITUTE(SUBSTITUTE(F$1,"standard",""),"|Float","")&amp;"인게임누적곱배수",ChapterTable!$S:$T,2,0)^D1190
    +VLOOKUP(SUBSTITUTE(SUBSTITUTE(F$1,"standard",""),"|Float","")&amp;"인게임누적합배수",ChapterTable!$S:$T,2,0)*D1190)
  )
  )
  )
)</f>
        <v>3030140.1952850819</v>
      </c>
      <c r="G1190" t="s">
        <v>110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9.8000000000000007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IF(OR($L1191=TRUE,$A1191=0,MOD($A1191,ChapterTable!$S$20)&lt;&gt;0),
MAX(0,INT(($B1191+ChapterTable!$Q$26+VLOOKUP(SUBSTITUTE(C$1,"성장단계","")&amp;"단계오프셋",ChapterTable!$S:$T,2,0))/ChapterTable!$Q$23)),
MAX(0,INT(($B1191+ChapterTable!$S$26+VLOOKUP(SUBSTITUTE(C$1,"성장단계","")&amp;"보스단계오프셋",ChapterTable!$S:$T,2,0))/ChapterTable!$S$23)))</f>
        <v>1</v>
      </c>
      <c r="D1191">
        <f>IF(OR($L1191=TRUE,$A1191=0,MOD($A1191,ChapterTable!$S$20)&lt;&gt;0),
MAX(0,INT(($B1191+ChapterTable!$Q$26+VLOOKUP(SUBSTITUTE(D$1,"성장단계","")&amp;"단계오프셋",ChapterTable!$S:$T,2,0))/ChapterTable!$Q$23)),
MAX(0,INT(($B1191+ChapterTable!$S$26+VLOOKUP(SUBSTITUTE(D$1,"성장단계","")&amp;"보스단계오프셋",ChapterTable!$S:$T,2,0))/ChapterTable!$S$23)))</f>
        <v>1</v>
      </c>
      <c r="E1191" s="1">
        <f ca="1">IF(AND($A1191=0,$B1191=1),
    VLOOKUP(1,ChapterTable!$1:$1048576,MATCH("최종"&amp;SUBSTITUTE(SUBSTITUTE(E$1,"standard",""),"|Float",""),ChapterTable!$1:$1,0),0)*ChapterTable!$Q$17,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VLOOKUP($A1191-ChapterTable!$Q$11,ChapterTable!$1:$1048576,MATCH("최종"&amp;SUBSTITUTE(SUBSTITUTE(E$1,"standard",""),"|Float",""),ChapterTable!$1:$1,0),0)*ChapterTable!$Q$14
    ),
  OFFSET(E1191,-$B1191+IF($L1191,1,0),0)*
    (VLOOKUP(SUBSTITUTE(SUBSTITUTE(E$1,"standard",""),"|Float","")&amp;"인게임누적곱배수",ChapterTable!$S:$T,2,0)^C1191
    +VLOOKUP(SUBSTITUTE(SUBSTITUTE(E$1,"standard",""),"|Float","")&amp;"인게임누적합배수",ChapterTable!$S:$T,2,0)*C1191)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VLOOKUP(1,ChapterTable!$1:$1048576,MATCH("최종"&amp;SUBSTITUTE(SUBSTITUTE(F$1,"standard",""),"|Float",""),ChapterTable!$1:$1,0),0)*ChapterTable!$Q$17,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VLOOKUP($A1191-ChapterTable!$Q$11,ChapterTable!$1:$1048576,MATCH("최종"&amp;SUBSTITUTE(SUBSTITUTE(F$1,"standard",""),"|Float",""),ChapterTable!$1:$1,0),0)*ChapterTable!$Q$14
    ),
  OFFSET(F1191,-$B1191+IF($L1191,1,0),0)*
    (VLOOKUP(SUBSTITUTE(SUBSTITUTE(F$1,"standard",""),"|Float","")&amp;"인게임누적곱배수",ChapterTable!$S:$T,2,0)^D1191
    +VLOOKUP(SUBSTITUTE(SUBSTITUTE(F$1,"standard",""),"|Float","")&amp;"인게임누적합배수",ChapterTable!$S:$T,2,0)*D1191)
  )
  )
  )
)</f>
        <v>3030140.1952850819</v>
      </c>
      <c r="G1191" t="s">
        <v>110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9.8000000000000007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IF(OR($L1192=TRUE,$A1192=0,MOD($A1192,ChapterTable!$S$20)&lt;&gt;0),
MAX(0,INT(($B1192+ChapterTable!$Q$26+VLOOKUP(SUBSTITUTE(C$1,"성장단계","")&amp;"단계오프셋",ChapterTable!$S:$T,2,0))/ChapterTable!$Q$23)),
MAX(0,INT(($B1192+ChapterTable!$S$26+VLOOKUP(SUBSTITUTE(C$1,"성장단계","")&amp;"보스단계오프셋",ChapterTable!$S:$T,2,0))/ChapterTable!$S$23)))</f>
        <v>1</v>
      </c>
      <c r="D1192">
        <f>IF(OR($L1192=TRUE,$A1192=0,MOD($A1192,ChapterTable!$S$20)&lt;&gt;0),
MAX(0,INT(($B1192+ChapterTable!$Q$26+VLOOKUP(SUBSTITUTE(D$1,"성장단계","")&amp;"단계오프셋",ChapterTable!$S:$T,2,0))/ChapterTable!$Q$23)),
MAX(0,INT(($B1192+ChapterTable!$S$26+VLOOKUP(SUBSTITUTE(D$1,"성장단계","")&amp;"보스단계오프셋",ChapterTable!$S:$T,2,0))/ChapterTable!$S$23)))</f>
        <v>1</v>
      </c>
      <c r="E1192" s="1">
        <f ca="1">IF(AND($A1192=0,$B1192=1),
    VLOOKUP(1,ChapterTable!$1:$1048576,MATCH("최종"&amp;SUBSTITUTE(SUBSTITUTE(E$1,"standard",""),"|Float",""),ChapterTable!$1:$1,0),0)*ChapterTable!$Q$17,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VLOOKUP($A1192-ChapterTable!$Q$11,ChapterTable!$1:$1048576,MATCH("최종"&amp;SUBSTITUTE(SUBSTITUTE(E$1,"standard",""),"|Float",""),ChapterTable!$1:$1,0),0)*ChapterTable!$Q$14
    ),
  OFFSET(E1192,-$B1192+IF($L1192,1,0),0)*
    (VLOOKUP(SUBSTITUTE(SUBSTITUTE(E$1,"standard",""),"|Float","")&amp;"인게임누적곱배수",ChapterTable!$S:$T,2,0)^C1192
    +VLOOKUP(SUBSTITUTE(SUBSTITUTE(E$1,"standard",""),"|Float","")&amp;"인게임누적합배수",ChapterTable!$S:$T,2,0)*C1192)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VLOOKUP(1,ChapterTable!$1:$1048576,MATCH("최종"&amp;SUBSTITUTE(SUBSTITUTE(F$1,"standard",""),"|Float",""),ChapterTable!$1:$1,0),0)*ChapterTable!$Q$17,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VLOOKUP($A1192-ChapterTable!$Q$11,ChapterTable!$1:$1048576,MATCH("최종"&amp;SUBSTITUTE(SUBSTITUTE(F$1,"standard",""),"|Float",""),ChapterTable!$1:$1,0),0)*ChapterTable!$Q$14
    ),
  OFFSET(F1192,-$B1192+IF($L1192,1,0),0)*
    (VLOOKUP(SUBSTITUTE(SUBSTITUTE(F$1,"standard",""),"|Float","")&amp;"인게임누적곱배수",ChapterTable!$S:$T,2,0)^D1192
    +VLOOKUP(SUBSTITUTE(SUBSTITUTE(F$1,"standard",""),"|Float","")&amp;"인게임누적합배수",ChapterTable!$S:$T,2,0)*D1192)
  )
  )
  )
)</f>
        <v>3030140.1952850819</v>
      </c>
      <c r="G1192" t="s">
        <v>110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9.8000000000000007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IF(OR($L1193=TRUE,$A1193=0,MOD($A1193,ChapterTable!$S$20)&lt;&gt;0),
MAX(0,INT(($B1193+ChapterTable!$Q$26+VLOOKUP(SUBSTITUTE(C$1,"성장단계","")&amp;"단계오프셋",ChapterTable!$S:$T,2,0))/ChapterTable!$Q$23)),
MAX(0,INT(($B1193+ChapterTable!$S$26+VLOOKUP(SUBSTITUTE(C$1,"성장단계","")&amp;"보스단계오프셋",ChapterTable!$S:$T,2,0))/ChapterTable!$S$23)))</f>
        <v>1</v>
      </c>
      <c r="D1193">
        <f>IF(OR($L1193=TRUE,$A1193=0,MOD($A1193,ChapterTable!$S$20)&lt;&gt;0),
MAX(0,INT(($B1193+ChapterTable!$Q$26+VLOOKUP(SUBSTITUTE(D$1,"성장단계","")&amp;"단계오프셋",ChapterTable!$S:$T,2,0))/ChapterTable!$Q$23)),
MAX(0,INT(($B1193+ChapterTable!$S$26+VLOOKUP(SUBSTITUTE(D$1,"성장단계","")&amp;"보스단계오프셋",ChapterTable!$S:$T,2,0))/ChapterTable!$S$23)))</f>
        <v>1</v>
      </c>
      <c r="E1193" s="1">
        <f ca="1">IF(AND($A1193=0,$B1193=1),
    VLOOKUP(1,ChapterTable!$1:$1048576,MATCH("최종"&amp;SUBSTITUTE(SUBSTITUTE(E$1,"standard",""),"|Float",""),ChapterTable!$1:$1,0),0)*ChapterTable!$Q$17,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VLOOKUP($A1193-ChapterTable!$Q$11,ChapterTable!$1:$1048576,MATCH("최종"&amp;SUBSTITUTE(SUBSTITUTE(E$1,"standard",""),"|Float",""),ChapterTable!$1:$1,0),0)*ChapterTable!$Q$14
    ),
  OFFSET(E1193,-$B1193+IF($L1193,1,0),0)*
    (VLOOKUP(SUBSTITUTE(SUBSTITUTE(E$1,"standard",""),"|Float","")&amp;"인게임누적곱배수",ChapterTable!$S:$T,2,0)^C1193
    +VLOOKUP(SUBSTITUTE(SUBSTITUTE(E$1,"standard",""),"|Float","")&amp;"인게임누적합배수",ChapterTable!$S:$T,2,0)*C1193)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VLOOKUP(1,ChapterTable!$1:$1048576,MATCH("최종"&amp;SUBSTITUTE(SUBSTITUTE(F$1,"standard",""),"|Float",""),ChapterTable!$1:$1,0),0)*ChapterTable!$Q$17,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VLOOKUP($A1193-ChapterTable!$Q$11,ChapterTable!$1:$1048576,MATCH("최종"&amp;SUBSTITUTE(SUBSTITUTE(F$1,"standard",""),"|Float",""),ChapterTable!$1:$1,0),0)*ChapterTable!$Q$14
    ),
  OFFSET(F1193,-$B1193+IF($L1193,1,0),0)*
    (VLOOKUP(SUBSTITUTE(SUBSTITUTE(F$1,"standard",""),"|Float","")&amp;"인게임누적곱배수",ChapterTable!$S:$T,2,0)^D1193
    +VLOOKUP(SUBSTITUTE(SUBSTITUTE(F$1,"standard",""),"|Float","")&amp;"인게임누적합배수",ChapterTable!$S:$T,2,0)*D1193)
  )
  )
  )
)</f>
        <v>3030140.1952850819</v>
      </c>
      <c r="G1193" t="s">
        <v>110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9.8000000000000007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IF(OR($L1194=TRUE,$A1194=0,MOD($A1194,ChapterTable!$S$20)&lt;&gt;0),
MAX(0,INT(($B1194+ChapterTable!$Q$26+VLOOKUP(SUBSTITUTE(C$1,"성장단계","")&amp;"단계오프셋",ChapterTable!$S:$T,2,0))/ChapterTable!$Q$23)),
MAX(0,INT(($B1194+ChapterTable!$S$26+VLOOKUP(SUBSTITUTE(C$1,"성장단계","")&amp;"보스단계오프셋",ChapterTable!$S:$T,2,0))/ChapterTable!$S$23)))</f>
        <v>1</v>
      </c>
      <c r="D1194">
        <f>IF(OR($L1194=TRUE,$A1194=0,MOD($A1194,ChapterTable!$S$20)&lt;&gt;0),
MAX(0,INT(($B1194+ChapterTable!$Q$26+VLOOKUP(SUBSTITUTE(D$1,"성장단계","")&amp;"단계오프셋",ChapterTable!$S:$T,2,0))/ChapterTable!$Q$23)),
MAX(0,INT(($B1194+ChapterTable!$S$26+VLOOKUP(SUBSTITUTE(D$1,"성장단계","")&amp;"보스단계오프셋",ChapterTable!$S:$T,2,0))/ChapterTable!$S$23)))</f>
        <v>1</v>
      </c>
      <c r="E1194" s="1">
        <f ca="1">IF(AND($A1194=0,$B1194=1),
    VLOOKUP(1,ChapterTable!$1:$1048576,MATCH("최종"&amp;SUBSTITUTE(SUBSTITUTE(E$1,"standard",""),"|Float",""),ChapterTable!$1:$1,0),0)*ChapterTable!$Q$17,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VLOOKUP($A1194-ChapterTable!$Q$11,ChapterTable!$1:$1048576,MATCH("최종"&amp;SUBSTITUTE(SUBSTITUTE(E$1,"standard",""),"|Float",""),ChapterTable!$1:$1,0),0)*ChapterTable!$Q$14
    ),
  OFFSET(E1194,-$B1194+IF($L1194,1,0),0)*
    (VLOOKUP(SUBSTITUTE(SUBSTITUTE(E$1,"standard",""),"|Float","")&amp;"인게임누적곱배수",ChapterTable!$S:$T,2,0)^C1194
    +VLOOKUP(SUBSTITUTE(SUBSTITUTE(E$1,"standard",""),"|Float","")&amp;"인게임누적합배수",ChapterTable!$S:$T,2,0)*C1194)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VLOOKUP(1,ChapterTable!$1:$1048576,MATCH("최종"&amp;SUBSTITUTE(SUBSTITUTE(F$1,"standard",""),"|Float",""),ChapterTable!$1:$1,0),0)*ChapterTable!$Q$17,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VLOOKUP($A1194-ChapterTable!$Q$11,ChapterTable!$1:$1048576,MATCH("최종"&amp;SUBSTITUTE(SUBSTITUTE(F$1,"standard",""),"|Float",""),ChapterTable!$1:$1,0),0)*ChapterTable!$Q$14
    ),
  OFFSET(F1194,-$B1194+IF($L1194,1,0),0)*
    (VLOOKUP(SUBSTITUTE(SUBSTITUTE(F$1,"standard",""),"|Float","")&amp;"인게임누적곱배수",ChapterTable!$S:$T,2,0)^D1194
    +VLOOKUP(SUBSTITUTE(SUBSTITUTE(F$1,"standard",""),"|Float","")&amp;"인게임누적합배수",ChapterTable!$S:$T,2,0)*D1194)
  )
  )
  )
)</f>
        <v>3030140.1952850819</v>
      </c>
      <c r="G1194" t="s">
        <v>110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9.8000000000000007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IF(OR($L1195=TRUE,$A1195=0,MOD($A1195,ChapterTable!$S$20)&lt;&gt;0),
MAX(0,INT(($B1195+ChapterTable!$Q$26+VLOOKUP(SUBSTITUTE(C$1,"성장단계","")&amp;"단계오프셋",ChapterTable!$S:$T,2,0))/ChapterTable!$Q$23)),
MAX(0,INT(($B1195+ChapterTable!$S$26+VLOOKUP(SUBSTITUTE(C$1,"성장단계","")&amp;"보스단계오프셋",ChapterTable!$S:$T,2,0))/ChapterTable!$S$23)))</f>
        <v>2</v>
      </c>
      <c r="D1195">
        <f>IF(OR($L1195=TRUE,$A1195=0,MOD($A1195,ChapterTable!$S$20)&lt;&gt;0),
MAX(0,INT(($B1195+ChapterTable!$Q$26+VLOOKUP(SUBSTITUTE(D$1,"성장단계","")&amp;"단계오프셋",ChapterTable!$S:$T,2,0))/ChapterTable!$Q$23)),
MAX(0,INT(($B1195+ChapterTable!$S$26+VLOOKUP(SUBSTITUTE(D$1,"성장단계","")&amp;"보스단계오프셋",ChapterTable!$S:$T,2,0))/ChapterTable!$S$23)))</f>
        <v>1</v>
      </c>
      <c r="E1195" s="1">
        <f ca="1">IF(AND($A1195=0,$B1195=1),
    VLOOKUP(1,ChapterTable!$1:$1048576,MATCH("최종"&amp;SUBSTITUTE(SUBSTITUTE(E$1,"standard",""),"|Float",""),ChapterTable!$1:$1,0),0)*ChapterTable!$Q$17,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VLOOKUP($A1195-ChapterTable!$Q$11,ChapterTable!$1:$1048576,MATCH("최종"&amp;SUBSTITUTE(SUBSTITUTE(E$1,"standard",""),"|Float",""),ChapterTable!$1:$1,0),0)*ChapterTable!$Q$14
    ),
  OFFSET(E1195,-$B1195+IF($L1195,1,0),0)*
    (VLOOKUP(SUBSTITUTE(SUBSTITUTE(E$1,"standard",""),"|Float","")&amp;"인게임누적곱배수",ChapterTable!$S:$T,2,0)^C1195
    +VLOOKUP(SUBSTITUTE(SUBSTITUTE(E$1,"standard",""),"|Float","")&amp;"인게임누적합배수",ChapterTable!$S:$T,2,0)*C1195)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VLOOKUP(1,ChapterTable!$1:$1048576,MATCH("최종"&amp;SUBSTITUTE(SUBSTITUTE(F$1,"standard",""),"|Float",""),ChapterTable!$1:$1,0),0)*ChapterTable!$Q$17,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VLOOKUP($A1195-ChapterTable!$Q$11,ChapterTable!$1:$1048576,MATCH("최종"&amp;SUBSTITUTE(SUBSTITUTE(F$1,"standard",""),"|Float",""),ChapterTable!$1:$1,0),0)*ChapterTable!$Q$14
    ),
  OFFSET(F1195,-$B1195+IF($L1195,1,0),0)*
    (VLOOKUP(SUBSTITUTE(SUBSTITUTE(F$1,"standard",""),"|Float","")&amp;"인게임누적곱배수",ChapterTable!$S:$T,2,0)^D1195
    +VLOOKUP(SUBSTITUTE(SUBSTITUTE(F$1,"standard",""),"|Float","")&amp;"인게임누적합배수",ChapterTable!$S:$T,2,0)*D1195)
  )
  )
  )
)</f>
        <v>3030140.1952850819</v>
      </c>
      <c r="G1195" t="s">
        <v>110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9.8000000000000007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IF(OR($L1196=TRUE,$A1196=0,MOD($A1196,ChapterTable!$S$20)&lt;&gt;0),
MAX(0,INT(($B1196+ChapterTable!$Q$26+VLOOKUP(SUBSTITUTE(C$1,"성장단계","")&amp;"단계오프셋",ChapterTable!$S:$T,2,0))/ChapterTable!$Q$23)),
MAX(0,INT(($B1196+ChapterTable!$S$26+VLOOKUP(SUBSTITUTE(C$1,"성장단계","")&amp;"보스단계오프셋",ChapterTable!$S:$T,2,0))/ChapterTable!$S$23)))</f>
        <v>2</v>
      </c>
      <c r="D1196">
        <f>IF(OR($L1196=TRUE,$A1196=0,MOD($A1196,ChapterTable!$S$20)&lt;&gt;0),
MAX(0,INT(($B1196+ChapterTable!$Q$26+VLOOKUP(SUBSTITUTE(D$1,"성장단계","")&amp;"단계오프셋",ChapterTable!$S:$T,2,0))/ChapterTable!$Q$23)),
MAX(0,INT(($B1196+ChapterTable!$S$26+VLOOKUP(SUBSTITUTE(D$1,"성장단계","")&amp;"보스단계오프셋",ChapterTable!$S:$T,2,0))/ChapterTable!$S$23)))</f>
        <v>1</v>
      </c>
      <c r="E1196" s="1">
        <f ca="1">IF(AND($A1196=0,$B1196=1),
    VLOOKUP(1,ChapterTable!$1:$1048576,MATCH("최종"&amp;SUBSTITUTE(SUBSTITUTE(E$1,"standard",""),"|Float",""),ChapterTable!$1:$1,0),0)*ChapterTable!$Q$17,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VLOOKUP($A1196-ChapterTable!$Q$11,ChapterTable!$1:$1048576,MATCH("최종"&amp;SUBSTITUTE(SUBSTITUTE(E$1,"standard",""),"|Float",""),ChapterTable!$1:$1,0),0)*ChapterTable!$Q$14
    ),
  OFFSET(E1196,-$B1196+IF($L1196,1,0),0)*
    (VLOOKUP(SUBSTITUTE(SUBSTITUTE(E$1,"standard",""),"|Float","")&amp;"인게임누적곱배수",ChapterTable!$S:$T,2,0)^C1196
    +VLOOKUP(SUBSTITUTE(SUBSTITUTE(E$1,"standard",""),"|Float","")&amp;"인게임누적합배수",ChapterTable!$S:$T,2,0)*C1196)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VLOOKUP(1,ChapterTable!$1:$1048576,MATCH("최종"&amp;SUBSTITUTE(SUBSTITUTE(F$1,"standard",""),"|Float",""),ChapterTable!$1:$1,0),0)*ChapterTable!$Q$17,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VLOOKUP($A1196-ChapterTable!$Q$11,ChapterTable!$1:$1048576,MATCH("최종"&amp;SUBSTITUTE(SUBSTITUTE(F$1,"standard",""),"|Float",""),ChapterTable!$1:$1,0),0)*ChapterTable!$Q$14
    ),
  OFFSET(F1196,-$B1196+IF($L1196,1,0),0)*
    (VLOOKUP(SUBSTITUTE(SUBSTITUTE(F$1,"standard",""),"|Float","")&amp;"인게임누적곱배수",ChapterTable!$S:$T,2,0)^D1196
    +VLOOKUP(SUBSTITUTE(SUBSTITUTE(F$1,"standard",""),"|Float","")&amp;"인게임누적합배수",ChapterTable!$S:$T,2,0)*D1196)
  )
  )
  )
)</f>
        <v>3030140.1952850819</v>
      </c>
      <c r="G1196" t="s">
        <v>110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9.8000000000000007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IF(OR($L1197=TRUE,$A1197=0,MOD($A1197,ChapterTable!$S$20)&lt;&gt;0),
MAX(0,INT(($B1197+ChapterTable!$Q$26+VLOOKUP(SUBSTITUTE(C$1,"성장단계","")&amp;"단계오프셋",ChapterTable!$S:$T,2,0))/ChapterTable!$Q$23)),
MAX(0,INT(($B1197+ChapterTable!$S$26+VLOOKUP(SUBSTITUTE(C$1,"성장단계","")&amp;"보스단계오프셋",ChapterTable!$S:$T,2,0))/ChapterTable!$S$23)))</f>
        <v>2</v>
      </c>
      <c r="D1197">
        <f>IF(OR($L1197=TRUE,$A1197=0,MOD($A1197,ChapterTable!$S$20)&lt;&gt;0),
MAX(0,INT(($B1197+ChapterTable!$Q$26+VLOOKUP(SUBSTITUTE(D$1,"성장단계","")&amp;"단계오프셋",ChapterTable!$S:$T,2,0))/ChapterTable!$Q$23)),
MAX(0,INT(($B1197+ChapterTable!$S$26+VLOOKUP(SUBSTITUTE(D$1,"성장단계","")&amp;"보스단계오프셋",ChapterTable!$S:$T,2,0))/ChapterTable!$S$23)))</f>
        <v>1</v>
      </c>
      <c r="E1197" s="1">
        <f ca="1">IF(AND($A1197=0,$B1197=1),
    VLOOKUP(1,ChapterTable!$1:$1048576,MATCH("최종"&amp;SUBSTITUTE(SUBSTITUTE(E$1,"standard",""),"|Float",""),ChapterTable!$1:$1,0),0)*ChapterTable!$Q$17,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VLOOKUP($A1197-ChapterTable!$Q$11,ChapterTable!$1:$1048576,MATCH("최종"&amp;SUBSTITUTE(SUBSTITUTE(E$1,"standard",""),"|Float",""),ChapterTable!$1:$1,0),0)*ChapterTable!$Q$14
    ),
  OFFSET(E1197,-$B1197+IF($L1197,1,0),0)*
    (VLOOKUP(SUBSTITUTE(SUBSTITUTE(E$1,"standard",""),"|Float","")&amp;"인게임누적곱배수",ChapterTable!$S:$T,2,0)^C1197
    +VLOOKUP(SUBSTITUTE(SUBSTITUTE(E$1,"standard",""),"|Float","")&amp;"인게임누적합배수",ChapterTable!$S:$T,2,0)*C1197)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VLOOKUP(1,ChapterTable!$1:$1048576,MATCH("최종"&amp;SUBSTITUTE(SUBSTITUTE(F$1,"standard",""),"|Float",""),ChapterTable!$1:$1,0),0)*ChapterTable!$Q$17,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VLOOKUP($A1197-ChapterTable!$Q$11,ChapterTable!$1:$1048576,MATCH("최종"&amp;SUBSTITUTE(SUBSTITUTE(F$1,"standard",""),"|Float",""),ChapterTable!$1:$1,0),0)*ChapterTable!$Q$14
    ),
  OFFSET(F1197,-$B1197+IF($L1197,1,0),0)*
    (VLOOKUP(SUBSTITUTE(SUBSTITUTE(F$1,"standard",""),"|Float","")&amp;"인게임누적곱배수",ChapterTable!$S:$T,2,0)^D1197
    +VLOOKUP(SUBSTITUTE(SUBSTITUTE(F$1,"standard",""),"|Float","")&amp;"인게임누적합배수",ChapterTable!$S:$T,2,0)*D1197)
  )
  )
  )
)</f>
        <v>3030140.1952850819</v>
      </c>
      <c r="G1197" t="s">
        <v>110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9.8000000000000007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IF(OR($L1198=TRUE,$A1198=0,MOD($A1198,ChapterTable!$S$20)&lt;&gt;0),
MAX(0,INT(($B1198+ChapterTable!$Q$26+VLOOKUP(SUBSTITUTE(C$1,"성장단계","")&amp;"단계오프셋",ChapterTable!$S:$T,2,0))/ChapterTable!$Q$23)),
MAX(0,INT(($B1198+ChapterTable!$S$26+VLOOKUP(SUBSTITUTE(C$1,"성장단계","")&amp;"보스단계오프셋",ChapterTable!$S:$T,2,0))/ChapterTable!$S$23)))</f>
        <v>2</v>
      </c>
      <c r="D1198">
        <f>IF(OR($L1198=TRUE,$A1198=0,MOD($A1198,ChapterTable!$S$20)&lt;&gt;0),
MAX(0,INT(($B1198+ChapterTable!$Q$26+VLOOKUP(SUBSTITUTE(D$1,"성장단계","")&amp;"단계오프셋",ChapterTable!$S:$T,2,0))/ChapterTable!$Q$23)),
MAX(0,INT(($B1198+ChapterTable!$S$26+VLOOKUP(SUBSTITUTE(D$1,"성장단계","")&amp;"보스단계오프셋",ChapterTable!$S:$T,2,0))/ChapterTable!$S$23)))</f>
        <v>1</v>
      </c>
      <c r="E1198" s="1">
        <f ca="1">IF(AND($A1198=0,$B1198=1),
    VLOOKUP(1,ChapterTable!$1:$1048576,MATCH("최종"&amp;SUBSTITUTE(SUBSTITUTE(E$1,"standard",""),"|Float",""),ChapterTable!$1:$1,0),0)*ChapterTable!$Q$17,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VLOOKUP($A1198-ChapterTable!$Q$11,ChapterTable!$1:$1048576,MATCH("최종"&amp;SUBSTITUTE(SUBSTITUTE(E$1,"standard",""),"|Float",""),ChapterTable!$1:$1,0),0)*ChapterTable!$Q$14
    ),
  OFFSET(E1198,-$B1198+IF($L1198,1,0),0)*
    (VLOOKUP(SUBSTITUTE(SUBSTITUTE(E$1,"standard",""),"|Float","")&amp;"인게임누적곱배수",ChapterTable!$S:$T,2,0)^C1198
    +VLOOKUP(SUBSTITUTE(SUBSTITUTE(E$1,"standard",""),"|Float","")&amp;"인게임누적합배수",ChapterTable!$S:$T,2,0)*C1198)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VLOOKUP(1,ChapterTable!$1:$1048576,MATCH("최종"&amp;SUBSTITUTE(SUBSTITUTE(F$1,"standard",""),"|Float",""),ChapterTable!$1:$1,0),0)*ChapterTable!$Q$17,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VLOOKUP($A1198-ChapterTable!$Q$11,ChapterTable!$1:$1048576,MATCH("최종"&amp;SUBSTITUTE(SUBSTITUTE(F$1,"standard",""),"|Float",""),ChapterTable!$1:$1,0),0)*ChapterTable!$Q$14
    ),
  OFFSET(F1198,-$B1198+IF($L1198,1,0),0)*
    (VLOOKUP(SUBSTITUTE(SUBSTITUTE(F$1,"standard",""),"|Float","")&amp;"인게임누적곱배수",ChapterTable!$S:$T,2,0)^D1198
    +VLOOKUP(SUBSTITUTE(SUBSTITUTE(F$1,"standard",""),"|Float","")&amp;"인게임누적합배수",ChapterTable!$S:$T,2,0)*D1198)
  )
  )
  )
)</f>
        <v>3030140.1952850819</v>
      </c>
      <c r="G1198" t="s">
        <v>110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9.8000000000000007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IF(OR($L1199=TRUE,$A1199=0,MOD($A1199,ChapterTable!$S$20)&lt;&gt;0),
MAX(0,INT(($B1199+ChapterTable!$Q$26+VLOOKUP(SUBSTITUTE(C$1,"성장단계","")&amp;"단계오프셋",ChapterTable!$S:$T,2,0))/ChapterTable!$Q$23)),
MAX(0,INT(($B1199+ChapterTable!$S$26+VLOOKUP(SUBSTITUTE(C$1,"성장단계","")&amp;"보스단계오프셋",ChapterTable!$S:$T,2,0))/ChapterTable!$S$23)))</f>
        <v>2</v>
      </c>
      <c r="D1199">
        <f>IF(OR($L1199=TRUE,$A1199=0,MOD($A1199,ChapterTable!$S$20)&lt;&gt;0),
MAX(0,INT(($B1199+ChapterTable!$Q$26+VLOOKUP(SUBSTITUTE(D$1,"성장단계","")&amp;"단계오프셋",ChapterTable!$S:$T,2,0))/ChapterTable!$Q$23)),
MAX(0,INT(($B1199+ChapterTable!$S$26+VLOOKUP(SUBSTITUTE(D$1,"성장단계","")&amp;"보스단계오프셋",ChapterTable!$S:$T,2,0))/ChapterTable!$S$23)))</f>
        <v>1</v>
      </c>
      <c r="E1199" s="1">
        <f ca="1">IF(AND($A1199=0,$B1199=1),
    VLOOKUP(1,ChapterTable!$1:$1048576,MATCH("최종"&amp;SUBSTITUTE(SUBSTITUTE(E$1,"standard",""),"|Float",""),ChapterTable!$1:$1,0),0)*ChapterTable!$Q$17,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VLOOKUP($A1199-ChapterTable!$Q$11,ChapterTable!$1:$1048576,MATCH("최종"&amp;SUBSTITUTE(SUBSTITUTE(E$1,"standard",""),"|Float",""),ChapterTable!$1:$1,0),0)*ChapterTable!$Q$14
    ),
  OFFSET(E1199,-$B1199+IF($L1199,1,0),0)*
    (VLOOKUP(SUBSTITUTE(SUBSTITUTE(E$1,"standard",""),"|Float","")&amp;"인게임누적곱배수",ChapterTable!$S:$T,2,0)^C1199
    +VLOOKUP(SUBSTITUTE(SUBSTITUTE(E$1,"standard",""),"|Float","")&amp;"인게임누적합배수",ChapterTable!$S:$T,2,0)*C1199)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VLOOKUP(1,ChapterTable!$1:$1048576,MATCH("최종"&amp;SUBSTITUTE(SUBSTITUTE(F$1,"standard",""),"|Float",""),ChapterTable!$1:$1,0),0)*ChapterTable!$Q$17,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VLOOKUP($A1199-ChapterTable!$Q$11,ChapterTable!$1:$1048576,MATCH("최종"&amp;SUBSTITUTE(SUBSTITUTE(F$1,"standard",""),"|Float",""),ChapterTable!$1:$1,0),0)*ChapterTable!$Q$14
    ),
  OFFSET(F1199,-$B1199+IF($L1199,1,0),0)*
    (VLOOKUP(SUBSTITUTE(SUBSTITUTE(F$1,"standard",""),"|Float","")&amp;"인게임누적곱배수",ChapterTable!$S:$T,2,0)^D1199
    +VLOOKUP(SUBSTITUTE(SUBSTITUTE(F$1,"standard",""),"|Float","")&amp;"인게임누적합배수",ChapterTable!$S:$T,2,0)*D1199)
  )
  )
  )
)</f>
        <v>3030140.1952850819</v>
      </c>
      <c r="G1199" t="s">
        <v>110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9.8000000000000007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IF(OR($L1200=TRUE,$A1200=0,MOD($A1200,ChapterTable!$S$20)&lt;&gt;0),
MAX(0,INT(($B1200+ChapterTable!$Q$26+VLOOKUP(SUBSTITUTE(C$1,"성장단계","")&amp;"단계오프셋",ChapterTable!$S:$T,2,0))/ChapterTable!$Q$23)),
MAX(0,INT(($B1200+ChapterTable!$S$26+VLOOKUP(SUBSTITUTE(C$1,"성장단계","")&amp;"보스단계오프셋",ChapterTable!$S:$T,2,0))/ChapterTable!$S$23)))</f>
        <v>2</v>
      </c>
      <c r="D1200">
        <f>IF(OR($L1200=TRUE,$A1200=0,MOD($A1200,ChapterTable!$S$20)&lt;&gt;0),
MAX(0,INT(($B1200+ChapterTable!$Q$26+VLOOKUP(SUBSTITUTE(D$1,"성장단계","")&amp;"단계오프셋",ChapterTable!$S:$T,2,0))/ChapterTable!$Q$23)),
MAX(0,INT(($B1200+ChapterTable!$S$26+VLOOKUP(SUBSTITUTE(D$1,"성장단계","")&amp;"보스단계오프셋",ChapterTable!$S:$T,2,0))/ChapterTable!$S$23)))</f>
        <v>2</v>
      </c>
      <c r="E1200" s="1">
        <f ca="1">IF(AND($A1200=0,$B1200=1),
    VLOOKUP(1,ChapterTable!$1:$1048576,MATCH("최종"&amp;SUBSTITUTE(SUBSTITUTE(E$1,"standard",""),"|Float",""),ChapterTable!$1:$1,0),0)*ChapterTable!$Q$17,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VLOOKUP($A1200-ChapterTable!$Q$11,ChapterTable!$1:$1048576,MATCH("최종"&amp;SUBSTITUTE(SUBSTITUTE(E$1,"standard",""),"|Float",""),ChapterTable!$1:$1,0),0)*ChapterTable!$Q$14
    ),
  OFFSET(E1200,-$B1200+IF($L1200,1,0),0)*
    (VLOOKUP(SUBSTITUTE(SUBSTITUTE(E$1,"standard",""),"|Float","")&amp;"인게임누적곱배수",ChapterTable!$S:$T,2,0)^C1200
    +VLOOKUP(SUBSTITUTE(SUBSTITUTE(E$1,"standard",""),"|Float","")&amp;"인게임누적합배수",ChapterTable!$S:$T,2,0)*C1200)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VLOOKUP(1,ChapterTable!$1:$1048576,MATCH("최종"&amp;SUBSTITUTE(SUBSTITUTE(F$1,"standard",""),"|Float",""),ChapterTable!$1:$1,0),0)*ChapterTable!$Q$17,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VLOOKUP($A1200-ChapterTable!$Q$11,ChapterTable!$1:$1048576,MATCH("최종"&amp;SUBSTITUTE(SUBSTITUTE(F$1,"standard",""),"|Float",""),ChapterTable!$1:$1,0),0)*ChapterTable!$Q$14
    ),
  OFFSET(F1200,-$B1200+IF($L1200,1,0),0)*
    (VLOOKUP(SUBSTITUTE(SUBSTITUTE(F$1,"standard",""),"|Float","")&amp;"인게임누적곱배수",ChapterTable!$S:$T,2,0)^D1200
    +VLOOKUP(SUBSTITUTE(SUBSTITUTE(F$1,"standard",""),"|Float","")&amp;"인게임누적합배수",ChapterTable!$S:$T,2,0)*D1200)
  )
  )
  )
)</f>
        <v>3535163.5611659288</v>
      </c>
      <c r="G1200" t="s">
        <v>110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9.8000000000000007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IF(OR($L1201=TRUE,$A1201=0,MOD($A1201,ChapterTable!$S$20)&lt;&gt;0),
MAX(0,INT(($B1201+ChapterTable!$Q$26+VLOOKUP(SUBSTITUTE(C$1,"성장단계","")&amp;"단계오프셋",ChapterTable!$S:$T,2,0))/ChapterTable!$Q$23)),
MAX(0,INT(($B1201+ChapterTable!$S$26+VLOOKUP(SUBSTITUTE(C$1,"성장단계","")&amp;"보스단계오프셋",ChapterTable!$S:$T,2,0))/ChapterTable!$S$23)))</f>
        <v>2</v>
      </c>
      <c r="D1201">
        <f>IF(OR($L1201=TRUE,$A1201=0,MOD($A1201,ChapterTable!$S$20)&lt;&gt;0),
MAX(0,INT(($B1201+ChapterTable!$Q$26+VLOOKUP(SUBSTITUTE(D$1,"성장단계","")&amp;"단계오프셋",ChapterTable!$S:$T,2,0))/ChapterTable!$Q$23)),
MAX(0,INT(($B1201+ChapterTable!$S$26+VLOOKUP(SUBSTITUTE(D$1,"성장단계","")&amp;"보스단계오프셋",ChapterTable!$S:$T,2,0))/ChapterTable!$S$23)))</f>
        <v>2</v>
      </c>
      <c r="E1201" s="1">
        <f ca="1">IF(AND($A1201=0,$B1201=1),
    VLOOKUP(1,ChapterTable!$1:$1048576,MATCH("최종"&amp;SUBSTITUTE(SUBSTITUTE(E$1,"standard",""),"|Float",""),ChapterTable!$1:$1,0),0)*ChapterTable!$Q$17,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VLOOKUP($A1201-ChapterTable!$Q$11,ChapterTable!$1:$1048576,MATCH("최종"&amp;SUBSTITUTE(SUBSTITUTE(E$1,"standard",""),"|Float",""),ChapterTable!$1:$1,0),0)*ChapterTable!$Q$14
    ),
  OFFSET(E1201,-$B1201+IF($L1201,1,0),0)*
    (VLOOKUP(SUBSTITUTE(SUBSTITUTE(E$1,"standard",""),"|Float","")&amp;"인게임누적곱배수",ChapterTable!$S:$T,2,0)^C1201
    +VLOOKUP(SUBSTITUTE(SUBSTITUTE(E$1,"standard",""),"|Float","")&amp;"인게임누적합배수",ChapterTable!$S:$T,2,0)*C1201)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VLOOKUP(1,ChapterTable!$1:$1048576,MATCH("최종"&amp;SUBSTITUTE(SUBSTITUTE(F$1,"standard",""),"|Float",""),ChapterTable!$1:$1,0),0)*ChapterTable!$Q$17,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VLOOKUP($A1201-ChapterTable!$Q$11,ChapterTable!$1:$1048576,MATCH("최종"&amp;SUBSTITUTE(SUBSTITUTE(F$1,"standard",""),"|Float",""),ChapterTable!$1:$1,0),0)*ChapterTable!$Q$14
    ),
  OFFSET(F1201,-$B1201+IF($L1201,1,0),0)*
    (VLOOKUP(SUBSTITUTE(SUBSTITUTE(F$1,"standard",""),"|Float","")&amp;"인게임누적곱배수",ChapterTable!$S:$T,2,0)^D1201
    +VLOOKUP(SUBSTITUTE(SUBSTITUTE(F$1,"standard",""),"|Float","")&amp;"인게임누적합배수",ChapterTable!$S:$T,2,0)*D1201)
  )
  )
  )
)</f>
        <v>3535163.5611659288</v>
      </c>
      <c r="G1201" t="s">
        <v>110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9.8000000000000007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IF(OR($L1202=TRUE,$A1202=0,MOD($A1202,ChapterTable!$S$20)&lt;&gt;0),
MAX(0,INT(($B1202+ChapterTable!$Q$26+VLOOKUP(SUBSTITUTE(C$1,"성장단계","")&amp;"단계오프셋",ChapterTable!$S:$T,2,0))/ChapterTable!$Q$23)),
MAX(0,INT(($B1202+ChapterTable!$S$26+VLOOKUP(SUBSTITUTE(C$1,"성장단계","")&amp;"보스단계오프셋",ChapterTable!$S:$T,2,0))/ChapterTable!$S$23)))</f>
        <v>2</v>
      </c>
      <c r="D1202">
        <f>IF(OR($L1202=TRUE,$A1202=0,MOD($A1202,ChapterTable!$S$20)&lt;&gt;0),
MAX(0,INT(($B1202+ChapterTable!$Q$26+VLOOKUP(SUBSTITUTE(D$1,"성장단계","")&amp;"단계오프셋",ChapterTable!$S:$T,2,0))/ChapterTable!$Q$23)),
MAX(0,INT(($B1202+ChapterTable!$S$26+VLOOKUP(SUBSTITUTE(D$1,"성장단계","")&amp;"보스단계오프셋",ChapterTable!$S:$T,2,0))/ChapterTable!$S$23)))</f>
        <v>2</v>
      </c>
      <c r="E1202" s="1">
        <f ca="1">IF(AND($A1202=0,$B1202=1),
    VLOOKUP(1,ChapterTable!$1:$1048576,MATCH("최종"&amp;SUBSTITUTE(SUBSTITUTE(E$1,"standard",""),"|Float",""),ChapterTable!$1:$1,0),0)*ChapterTable!$Q$17,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VLOOKUP($A1202-ChapterTable!$Q$11,ChapterTable!$1:$1048576,MATCH("최종"&amp;SUBSTITUTE(SUBSTITUTE(E$1,"standard",""),"|Float",""),ChapterTable!$1:$1,0),0)*ChapterTable!$Q$14
    ),
  OFFSET(E1202,-$B1202+IF($L1202,1,0),0)*
    (VLOOKUP(SUBSTITUTE(SUBSTITUTE(E$1,"standard",""),"|Float","")&amp;"인게임누적곱배수",ChapterTable!$S:$T,2,0)^C1202
    +VLOOKUP(SUBSTITUTE(SUBSTITUTE(E$1,"standard",""),"|Float","")&amp;"인게임누적합배수",ChapterTable!$S:$T,2,0)*C1202)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VLOOKUP(1,ChapterTable!$1:$1048576,MATCH("최종"&amp;SUBSTITUTE(SUBSTITUTE(F$1,"standard",""),"|Float",""),ChapterTable!$1:$1,0),0)*ChapterTable!$Q$17,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VLOOKUP($A1202-ChapterTable!$Q$11,ChapterTable!$1:$1048576,MATCH("최종"&amp;SUBSTITUTE(SUBSTITUTE(F$1,"standard",""),"|Float",""),ChapterTable!$1:$1,0),0)*ChapterTable!$Q$14
    ),
  OFFSET(F1202,-$B1202+IF($L1202,1,0),0)*
    (VLOOKUP(SUBSTITUTE(SUBSTITUTE(F$1,"standard",""),"|Float","")&amp;"인게임누적곱배수",ChapterTable!$S:$T,2,0)^D1202
    +VLOOKUP(SUBSTITUTE(SUBSTITUTE(F$1,"standard",""),"|Float","")&amp;"인게임누적합배수",ChapterTable!$S:$T,2,0)*D1202)
  )
  )
  )
)</f>
        <v>3535163.5611659288</v>
      </c>
      <c r="G1202" t="s">
        <v>110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9.8000000000000007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IF(OR($L1203=TRUE,$A1203=0,MOD($A1203,ChapterTable!$S$20)&lt;&gt;0),
MAX(0,INT(($B1203+ChapterTable!$Q$26+VLOOKUP(SUBSTITUTE(C$1,"성장단계","")&amp;"단계오프셋",ChapterTable!$S:$T,2,0))/ChapterTable!$Q$23)),
MAX(0,INT(($B1203+ChapterTable!$S$26+VLOOKUP(SUBSTITUTE(C$1,"성장단계","")&amp;"보스단계오프셋",ChapterTable!$S:$T,2,0))/ChapterTable!$S$23)))</f>
        <v>2</v>
      </c>
      <c r="D1203">
        <f>IF(OR($L1203=TRUE,$A1203=0,MOD($A1203,ChapterTable!$S$20)&lt;&gt;0),
MAX(0,INT(($B1203+ChapterTable!$Q$26+VLOOKUP(SUBSTITUTE(D$1,"성장단계","")&amp;"단계오프셋",ChapterTable!$S:$T,2,0))/ChapterTable!$Q$23)),
MAX(0,INT(($B1203+ChapterTable!$S$26+VLOOKUP(SUBSTITUTE(D$1,"성장단계","")&amp;"보스단계오프셋",ChapterTable!$S:$T,2,0))/ChapterTable!$S$23)))</f>
        <v>2</v>
      </c>
      <c r="E1203" s="1">
        <f ca="1">IF(AND($A1203=0,$B1203=1),
    VLOOKUP(1,ChapterTable!$1:$1048576,MATCH("최종"&amp;SUBSTITUTE(SUBSTITUTE(E$1,"standard",""),"|Float",""),ChapterTable!$1:$1,0),0)*ChapterTable!$Q$17,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VLOOKUP($A1203-ChapterTable!$Q$11,ChapterTable!$1:$1048576,MATCH("최종"&amp;SUBSTITUTE(SUBSTITUTE(E$1,"standard",""),"|Float",""),ChapterTable!$1:$1,0),0)*ChapterTable!$Q$14
    ),
  OFFSET(E1203,-$B1203+IF($L1203,1,0),0)*
    (VLOOKUP(SUBSTITUTE(SUBSTITUTE(E$1,"standard",""),"|Float","")&amp;"인게임누적곱배수",ChapterTable!$S:$T,2,0)^C1203
    +VLOOKUP(SUBSTITUTE(SUBSTITUTE(E$1,"standard",""),"|Float","")&amp;"인게임누적합배수",ChapterTable!$S:$T,2,0)*C1203)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VLOOKUP(1,ChapterTable!$1:$1048576,MATCH("최종"&amp;SUBSTITUTE(SUBSTITUTE(F$1,"standard",""),"|Float",""),ChapterTable!$1:$1,0),0)*ChapterTable!$Q$17,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VLOOKUP($A1203-ChapterTable!$Q$11,ChapterTable!$1:$1048576,MATCH("최종"&amp;SUBSTITUTE(SUBSTITUTE(F$1,"standard",""),"|Float",""),ChapterTable!$1:$1,0),0)*ChapterTable!$Q$14
    ),
  OFFSET(F1203,-$B1203+IF($L1203,1,0),0)*
    (VLOOKUP(SUBSTITUTE(SUBSTITUTE(F$1,"standard",""),"|Float","")&amp;"인게임누적곱배수",ChapterTable!$S:$T,2,0)^D1203
    +VLOOKUP(SUBSTITUTE(SUBSTITUTE(F$1,"standard",""),"|Float","")&amp;"인게임누적합배수",ChapterTable!$S:$T,2,0)*D1203)
  )
  )
  )
)</f>
        <v>3535163.5611659288</v>
      </c>
      <c r="G1203" t="s">
        <v>110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9.8000000000000007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IF(OR($L1204=TRUE,$A1204=0,MOD($A1204,ChapterTable!$S$20)&lt;&gt;0),
MAX(0,INT(($B1204+ChapterTable!$Q$26+VLOOKUP(SUBSTITUTE(C$1,"성장단계","")&amp;"단계오프셋",ChapterTable!$S:$T,2,0))/ChapterTable!$Q$23)),
MAX(0,INT(($B1204+ChapterTable!$S$26+VLOOKUP(SUBSTITUTE(C$1,"성장단계","")&amp;"보스단계오프셋",ChapterTable!$S:$T,2,0))/ChapterTable!$S$23)))</f>
        <v>2</v>
      </c>
      <c r="D1204">
        <f>IF(OR($L1204=TRUE,$A1204=0,MOD($A1204,ChapterTable!$S$20)&lt;&gt;0),
MAX(0,INT(($B1204+ChapterTable!$Q$26+VLOOKUP(SUBSTITUTE(D$1,"성장단계","")&amp;"단계오프셋",ChapterTable!$S:$T,2,0))/ChapterTable!$Q$23)),
MAX(0,INT(($B1204+ChapterTable!$S$26+VLOOKUP(SUBSTITUTE(D$1,"성장단계","")&amp;"보스단계오프셋",ChapterTable!$S:$T,2,0))/ChapterTable!$S$23)))</f>
        <v>2</v>
      </c>
      <c r="E1204" s="1">
        <f ca="1">IF(AND($A1204=0,$B1204=1),
    VLOOKUP(1,ChapterTable!$1:$1048576,MATCH("최종"&amp;SUBSTITUTE(SUBSTITUTE(E$1,"standard",""),"|Float",""),ChapterTable!$1:$1,0),0)*ChapterTable!$Q$17,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VLOOKUP($A1204-ChapterTable!$Q$11,ChapterTable!$1:$1048576,MATCH("최종"&amp;SUBSTITUTE(SUBSTITUTE(E$1,"standard",""),"|Float",""),ChapterTable!$1:$1,0),0)*ChapterTable!$Q$14
    ),
  OFFSET(E1204,-$B1204+IF($L1204,1,0),0)*
    (VLOOKUP(SUBSTITUTE(SUBSTITUTE(E$1,"standard",""),"|Float","")&amp;"인게임누적곱배수",ChapterTable!$S:$T,2,0)^C1204
    +VLOOKUP(SUBSTITUTE(SUBSTITUTE(E$1,"standard",""),"|Float","")&amp;"인게임누적합배수",ChapterTable!$S:$T,2,0)*C1204)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VLOOKUP(1,ChapterTable!$1:$1048576,MATCH("최종"&amp;SUBSTITUTE(SUBSTITUTE(F$1,"standard",""),"|Float",""),ChapterTable!$1:$1,0),0)*ChapterTable!$Q$17,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VLOOKUP($A1204-ChapterTable!$Q$11,ChapterTable!$1:$1048576,MATCH("최종"&amp;SUBSTITUTE(SUBSTITUTE(F$1,"standard",""),"|Float",""),ChapterTable!$1:$1,0),0)*ChapterTable!$Q$14
    ),
  OFFSET(F1204,-$B1204+IF($L1204,1,0),0)*
    (VLOOKUP(SUBSTITUTE(SUBSTITUTE(F$1,"standard",""),"|Float","")&amp;"인게임누적곱배수",ChapterTable!$S:$T,2,0)^D1204
    +VLOOKUP(SUBSTITUTE(SUBSTITUTE(F$1,"standard",""),"|Float","")&amp;"인게임누적합배수",ChapterTable!$S:$T,2,0)*D1204)
  )
  )
  )
)</f>
        <v>3535163.5611659288</v>
      </c>
      <c r="G1204" t="s">
        <v>110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9.8000000000000007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IF(OR($L1205=TRUE,$A1205=0,MOD($A1205,ChapterTable!$S$20)&lt;&gt;0),
MAX(0,INT(($B1205+ChapterTable!$Q$26+VLOOKUP(SUBSTITUTE(C$1,"성장단계","")&amp;"단계오프셋",ChapterTable!$S:$T,2,0))/ChapterTable!$Q$23)),
MAX(0,INT(($B1205+ChapterTable!$S$26+VLOOKUP(SUBSTITUTE(C$1,"성장단계","")&amp;"보스단계오프셋",ChapterTable!$S:$T,2,0))/ChapterTable!$S$23)))</f>
        <v>3</v>
      </c>
      <c r="D1205">
        <f>IF(OR($L1205=TRUE,$A1205=0,MOD($A1205,ChapterTable!$S$20)&lt;&gt;0),
MAX(0,INT(($B1205+ChapterTable!$Q$26+VLOOKUP(SUBSTITUTE(D$1,"성장단계","")&amp;"단계오프셋",ChapterTable!$S:$T,2,0))/ChapterTable!$Q$23)),
MAX(0,INT(($B1205+ChapterTable!$S$26+VLOOKUP(SUBSTITUTE(D$1,"성장단계","")&amp;"보스단계오프셋",ChapterTable!$S:$T,2,0))/ChapterTable!$S$23)))</f>
        <v>2</v>
      </c>
      <c r="E1205" s="1">
        <f ca="1">IF(AND($A1205=0,$B1205=1),
    VLOOKUP(1,ChapterTable!$1:$1048576,MATCH("최종"&amp;SUBSTITUTE(SUBSTITUTE(E$1,"standard",""),"|Float",""),ChapterTable!$1:$1,0),0)*ChapterTable!$Q$17,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VLOOKUP($A1205-ChapterTable!$Q$11,ChapterTable!$1:$1048576,MATCH("최종"&amp;SUBSTITUTE(SUBSTITUTE(E$1,"standard",""),"|Float",""),ChapterTable!$1:$1,0),0)*ChapterTable!$Q$14
    ),
  OFFSET(E1205,-$B1205+IF($L1205,1,0),0)*
    (VLOOKUP(SUBSTITUTE(SUBSTITUTE(E$1,"standard",""),"|Float","")&amp;"인게임누적곱배수",ChapterTable!$S:$T,2,0)^C1205
    +VLOOKUP(SUBSTITUTE(SUBSTITUTE(E$1,"standard",""),"|Float","")&amp;"인게임누적합배수",ChapterTable!$S:$T,2,0)*C1205)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VLOOKUP(1,ChapterTable!$1:$1048576,MATCH("최종"&amp;SUBSTITUTE(SUBSTITUTE(F$1,"standard",""),"|Float",""),ChapterTable!$1:$1,0),0)*ChapterTable!$Q$17,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VLOOKUP($A1205-ChapterTable!$Q$11,ChapterTable!$1:$1048576,MATCH("최종"&amp;SUBSTITUTE(SUBSTITUTE(F$1,"standard",""),"|Float",""),ChapterTable!$1:$1,0),0)*ChapterTable!$Q$14
    ),
  OFFSET(F1205,-$B1205+IF($L1205,1,0),0)*
    (VLOOKUP(SUBSTITUTE(SUBSTITUTE(F$1,"standard",""),"|Float","")&amp;"인게임누적곱배수",ChapterTable!$S:$T,2,0)^D1205
    +VLOOKUP(SUBSTITUTE(SUBSTITUTE(F$1,"standard",""),"|Float","")&amp;"인게임누적합배수",ChapterTable!$S:$T,2,0)*D1205)
  )
  )
  )
)</f>
        <v>3535163.5611659288</v>
      </c>
      <c r="G1205" t="s">
        <v>110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9.8000000000000007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IF(OR($L1206=TRUE,$A1206=0,MOD($A1206,ChapterTable!$S$20)&lt;&gt;0),
MAX(0,INT(($B1206+ChapterTable!$Q$26+VLOOKUP(SUBSTITUTE(C$1,"성장단계","")&amp;"단계오프셋",ChapterTable!$S:$T,2,0))/ChapterTable!$Q$23)),
MAX(0,INT(($B1206+ChapterTable!$S$26+VLOOKUP(SUBSTITUTE(C$1,"성장단계","")&amp;"보스단계오프셋",ChapterTable!$S:$T,2,0))/ChapterTable!$S$23)))</f>
        <v>3</v>
      </c>
      <c r="D1206">
        <f>IF(OR($L1206=TRUE,$A1206=0,MOD($A1206,ChapterTable!$S$20)&lt;&gt;0),
MAX(0,INT(($B1206+ChapterTable!$Q$26+VLOOKUP(SUBSTITUTE(D$1,"성장단계","")&amp;"단계오프셋",ChapterTable!$S:$T,2,0))/ChapterTable!$Q$23)),
MAX(0,INT(($B1206+ChapterTable!$S$26+VLOOKUP(SUBSTITUTE(D$1,"성장단계","")&amp;"보스단계오프셋",ChapterTable!$S:$T,2,0))/ChapterTable!$S$23)))</f>
        <v>2</v>
      </c>
      <c r="E1206" s="1">
        <f ca="1">IF(AND($A1206=0,$B1206=1),
    VLOOKUP(1,ChapterTable!$1:$1048576,MATCH("최종"&amp;SUBSTITUTE(SUBSTITUTE(E$1,"standard",""),"|Float",""),ChapterTable!$1:$1,0),0)*ChapterTable!$Q$17,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VLOOKUP($A1206-ChapterTable!$Q$11,ChapterTable!$1:$1048576,MATCH("최종"&amp;SUBSTITUTE(SUBSTITUTE(E$1,"standard",""),"|Float",""),ChapterTable!$1:$1,0),0)*ChapterTable!$Q$14
    ),
  OFFSET(E1206,-$B1206+IF($L1206,1,0),0)*
    (VLOOKUP(SUBSTITUTE(SUBSTITUTE(E$1,"standard",""),"|Float","")&amp;"인게임누적곱배수",ChapterTable!$S:$T,2,0)^C1206
    +VLOOKUP(SUBSTITUTE(SUBSTITUTE(E$1,"standard",""),"|Float","")&amp;"인게임누적합배수",ChapterTable!$S:$T,2,0)*C1206)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VLOOKUP(1,ChapterTable!$1:$1048576,MATCH("최종"&amp;SUBSTITUTE(SUBSTITUTE(F$1,"standard",""),"|Float",""),ChapterTable!$1:$1,0),0)*ChapterTable!$Q$17,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VLOOKUP($A1206-ChapterTable!$Q$11,ChapterTable!$1:$1048576,MATCH("최종"&amp;SUBSTITUTE(SUBSTITUTE(F$1,"standard",""),"|Float",""),ChapterTable!$1:$1,0),0)*ChapterTable!$Q$14
    ),
  OFFSET(F1206,-$B1206+IF($L1206,1,0),0)*
    (VLOOKUP(SUBSTITUTE(SUBSTITUTE(F$1,"standard",""),"|Float","")&amp;"인게임누적곱배수",ChapterTable!$S:$T,2,0)^D1206
    +VLOOKUP(SUBSTITUTE(SUBSTITUTE(F$1,"standard",""),"|Float","")&amp;"인게임누적합배수",ChapterTable!$S:$T,2,0)*D1206)
  )
  )
  )
)</f>
        <v>3535163.5611659288</v>
      </c>
      <c r="G1206" t="s">
        <v>110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9.8000000000000007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IF(OR($L1207=TRUE,$A1207=0,MOD($A1207,ChapterTable!$S$20)&lt;&gt;0),
MAX(0,INT(($B1207+ChapterTable!$Q$26+VLOOKUP(SUBSTITUTE(C$1,"성장단계","")&amp;"단계오프셋",ChapterTable!$S:$T,2,0))/ChapterTable!$Q$23)),
MAX(0,INT(($B1207+ChapterTable!$S$26+VLOOKUP(SUBSTITUTE(C$1,"성장단계","")&amp;"보스단계오프셋",ChapterTable!$S:$T,2,0))/ChapterTable!$S$23)))</f>
        <v>3</v>
      </c>
      <c r="D1207">
        <f>IF(OR($L1207=TRUE,$A1207=0,MOD($A1207,ChapterTable!$S$20)&lt;&gt;0),
MAX(0,INT(($B1207+ChapterTable!$Q$26+VLOOKUP(SUBSTITUTE(D$1,"성장단계","")&amp;"단계오프셋",ChapterTable!$S:$T,2,0))/ChapterTable!$Q$23)),
MAX(0,INT(($B1207+ChapterTable!$S$26+VLOOKUP(SUBSTITUTE(D$1,"성장단계","")&amp;"보스단계오프셋",ChapterTable!$S:$T,2,0))/ChapterTable!$S$23)))</f>
        <v>2</v>
      </c>
      <c r="E1207" s="1">
        <f ca="1">IF(AND($A1207=0,$B1207=1),
    VLOOKUP(1,ChapterTable!$1:$1048576,MATCH("최종"&amp;SUBSTITUTE(SUBSTITUTE(E$1,"standard",""),"|Float",""),ChapterTable!$1:$1,0),0)*ChapterTable!$Q$17,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VLOOKUP($A1207-ChapterTable!$Q$11,ChapterTable!$1:$1048576,MATCH("최종"&amp;SUBSTITUTE(SUBSTITUTE(E$1,"standard",""),"|Float",""),ChapterTable!$1:$1,0),0)*ChapterTable!$Q$14
    ),
  OFFSET(E1207,-$B1207+IF($L1207,1,0),0)*
    (VLOOKUP(SUBSTITUTE(SUBSTITUTE(E$1,"standard",""),"|Float","")&amp;"인게임누적곱배수",ChapterTable!$S:$T,2,0)^C1207
    +VLOOKUP(SUBSTITUTE(SUBSTITUTE(E$1,"standard",""),"|Float","")&amp;"인게임누적합배수",ChapterTable!$S:$T,2,0)*C1207)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VLOOKUP(1,ChapterTable!$1:$1048576,MATCH("최종"&amp;SUBSTITUTE(SUBSTITUTE(F$1,"standard",""),"|Float",""),ChapterTable!$1:$1,0),0)*ChapterTable!$Q$17,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VLOOKUP($A1207-ChapterTable!$Q$11,ChapterTable!$1:$1048576,MATCH("최종"&amp;SUBSTITUTE(SUBSTITUTE(F$1,"standard",""),"|Float",""),ChapterTable!$1:$1,0),0)*ChapterTable!$Q$14
    ),
  OFFSET(F1207,-$B1207+IF($L1207,1,0),0)*
    (VLOOKUP(SUBSTITUTE(SUBSTITUTE(F$1,"standard",""),"|Float","")&amp;"인게임누적곱배수",ChapterTable!$S:$T,2,0)^D1207
    +VLOOKUP(SUBSTITUTE(SUBSTITUTE(F$1,"standard",""),"|Float","")&amp;"인게임누적합배수",ChapterTable!$S:$T,2,0)*D1207)
  )
  )
  )
)</f>
        <v>3535163.5611659288</v>
      </c>
      <c r="G1207" t="s">
        <v>110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9.8000000000000007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IF(OR($L1208=TRUE,$A1208=0,MOD($A1208,ChapterTable!$S$20)&lt;&gt;0),
MAX(0,INT(($B1208+ChapterTable!$Q$26+VLOOKUP(SUBSTITUTE(C$1,"성장단계","")&amp;"단계오프셋",ChapterTable!$S:$T,2,0))/ChapterTable!$Q$23)),
MAX(0,INT(($B1208+ChapterTable!$S$26+VLOOKUP(SUBSTITUTE(C$1,"성장단계","")&amp;"보스단계오프셋",ChapterTable!$S:$T,2,0))/ChapterTable!$S$23)))</f>
        <v>3</v>
      </c>
      <c r="D1208">
        <f>IF(OR($L1208=TRUE,$A1208=0,MOD($A1208,ChapterTable!$S$20)&lt;&gt;0),
MAX(0,INT(($B1208+ChapterTable!$Q$26+VLOOKUP(SUBSTITUTE(D$1,"성장단계","")&amp;"단계오프셋",ChapterTable!$S:$T,2,0))/ChapterTable!$Q$23)),
MAX(0,INT(($B1208+ChapterTable!$S$26+VLOOKUP(SUBSTITUTE(D$1,"성장단계","")&amp;"보스단계오프셋",ChapterTable!$S:$T,2,0))/ChapterTable!$S$23)))</f>
        <v>2</v>
      </c>
      <c r="E1208" s="1">
        <f ca="1">IF(AND($A1208=0,$B1208=1),
    VLOOKUP(1,ChapterTable!$1:$1048576,MATCH("최종"&amp;SUBSTITUTE(SUBSTITUTE(E$1,"standard",""),"|Float",""),ChapterTable!$1:$1,0),0)*ChapterTable!$Q$17,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VLOOKUP($A1208-ChapterTable!$Q$11,ChapterTable!$1:$1048576,MATCH("최종"&amp;SUBSTITUTE(SUBSTITUTE(E$1,"standard",""),"|Float",""),ChapterTable!$1:$1,0),0)*ChapterTable!$Q$14
    ),
  OFFSET(E1208,-$B1208+IF($L1208,1,0),0)*
    (VLOOKUP(SUBSTITUTE(SUBSTITUTE(E$1,"standard",""),"|Float","")&amp;"인게임누적곱배수",ChapterTable!$S:$T,2,0)^C1208
    +VLOOKUP(SUBSTITUTE(SUBSTITUTE(E$1,"standard",""),"|Float","")&amp;"인게임누적합배수",ChapterTable!$S:$T,2,0)*C1208)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VLOOKUP(1,ChapterTable!$1:$1048576,MATCH("최종"&amp;SUBSTITUTE(SUBSTITUTE(F$1,"standard",""),"|Float",""),ChapterTable!$1:$1,0),0)*ChapterTable!$Q$17,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VLOOKUP($A1208-ChapterTable!$Q$11,ChapterTable!$1:$1048576,MATCH("최종"&amp;SUBSTITUTE(SUBSTITUTE(F$1,"standard",""),"|Float",""),ChapterTable!$1:$1,0),0)*ChapterTable!$Q$14
    ),
  OFFSET(F1208,-$B1208+IF($L1208,1,0),0)*
    (VLOOKUP(SUBSTITUTE(SUBSTITUTE(F$1,"standard",""),"|Float","")&amp;"인게임누적곱배수",ChapterTable!$S:$T,2,0)^D1208
    +VLOOKUP(SUBSTITUTE(SUBSTITUTE(F$1,"standard",""),"|Float","")&amp;"인게임누적합배수",ChapterTable!$S:$T,2,0)*D1208)
  )
  )
  )
)</f>
        <v>3535163.5611659288</v>
      </c>
      <c r="G1208" t="s">
        <v>110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9.8000000000000007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IF(OR($L1209=TRUE,$A1209=0,MOD($A1209,ChapterTable!$S$20)&lt;&gt;0),
MAX(0,INT(($B1209+ChapterTable!$Q$26+VLOOKUP(SUBSTITUTE(C$1,"성장단계","")&amp;"단계오프셋",ChapterTable!$S:$T,2,0))/ChapterTable!$Q$23)),
MAX(0,INT(($B1209+ChapterTable!$S$26+VLOOKUP(SUBSTITUTE(C$1,"성장단계","")&amp;"보스단계오프셋",ChapterTable!$S:$T,2,0))/ChapterTable!$S$23)))</f>
        <v>3</v>
      </c>
      <c r="D1209">
        <f>IF(OR($L1209=TRUE,$A1209=0,MOD($A1209,ChapterTable!$S$20)&lt;&gt;0),
MAX(0,INT(($B1209+ChapterTable!$Q$26+VLOOKUP(SUBSTITUTE(D$1,"성장단계","")&amp;"단계오프셋",ChapterTable!$S:$T,2,0))/ChapterTable!$Q$23)),
MAX(0,INT(($B1209+ChapterTable!$S$26+VLOOKUP(SUBSTITUTE(D$1,"성장단계","")&amp;"보스단계오프셋",ChapterTable!$S:$T,2,0))/ChapterTable!$S$23)))</f>
        <v>2</v>
      </c>
      <c r="E1209" s="1">
        <f ca="1">IF(AND($A1209=0,$B1209=1),
    VLOOKUP(1,ChapterTable!$1:$1048576,MATCH("최종"&amp;SUBSTITUTE(SUBSTITUTE(E$1,"standard",""),"|Float",""),ChapterTable!$1:$1,0),0)*ChapterTable!$Q$17,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VLOOKUP($A1209-ChapterTable!$Q$11,ChapterTable!$1:$1048576,MATCH("최종"&amp;SUBSTITUTE(SUBSTITUTE(E$1,"standard",""),"|Float",""),ChapterTable!$1:$1,0),0)*ChapterTable!$Q$14
    ),
  OFFSET(E1209,-$B1209+IF($L1209,1,0),0)*
    (VLOOKUP(SUBSTITUTE(SUBSTITUTE(E$1,"standard",""),"|Float","")&amp;"인게임누적곱배수",ChapterTable!$S:$T,2,0)^C1209
    +VLOOKUP(SUBSTITUTE(SUBSTITUTE(E$1,"standard",""),"|Float","")&amp;"인게임누적합배수",ChapterTable!$S:$T,2,0)*C1209)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VLOOKUP(1,ChapterTable!$1:$1048576,MATCH("최종"&amp;SUBSTITUTE(SUBSTITUTE(F$1,"standard",""),"|Float",""),ChapterTable!$1:$1,0),0)*ChapterTable!$Q$17,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VLOOKUP($A1209-ChapterTable!$Q$11,ChapterTable!$1:$1048576,MATCH("최종"&amp;SUBSTITUTE(SUBSTITUTE(F$1,"standard",""),"|Float",""),ChapterTable!$1:$1,0),0)*ChapterTable!$Q$14
    ),
  OFFSET(F1209,-$B1209+IF($L1209,1,0),0)*
    (VLOOKUP(SUBSTITUTE(SUBSTITUTE(F$1,"standard",""),"|Float","")&amp;"인게임누적곱배수",ChapterTable!$S:$T,2,0)^D1209
    +VLOOKUP(SUBSTITUTE(SUBSTITUTE(F$1,"standard",""),"|Float","")&amp;"인게임누적합배수",ChapterTable!$S:$T,2,0)*D1209)
  )
  )
  )
)</f>
        <v>3535163.5611659288</v>
      </c>
      <c r="G1209" t="s">
        <v>110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9.8000000000000007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IF(OR($L1210=TRUE,$A1210=0,MOD($A1210,ChapterTable!$S$20)&lt;&gt;0),
MAX(0,INT(($B1210+ChapterTable!$Q$26+VLOOKUP(SUBSTITUTE(C$1,"성장단계","")&amp;"단계오프셋",ChapterTable!$S:$T,2,0))/ChapterTable!$Q$23)),
MAX(0,INT(($B1210+ChapterTable!$S$26+VLOOKUP(SUBSTITUTE(C$1,"성장단계","")&amp;"보스단계오프셋",ChapterTable!$S:$T,2,0))/ChapterTable!$S$23)))</f>
        <v>3</v>
      </c>
      <c r="D1210">
        <f>IF(OR($L1210=TRUE,$A1210=0,MOD($A1210,ChapterTable!$S$20)&lt;&gt;0),
MAX(0,INT(($B1210+ChapterTable!$Q$26+VLOOKUP(SUBSTITUTE(D$1,"성장단계","")&amp;"단계오프셋",ChapterTable!$S:$T,2,0))/ChapterTable!$Q$23)),
MAX(0,INT(($B1210+ChapterTable!$S$26+VLOOKUP(SUBSTITUTE(D$1,"성장단계","")&amp;"보스단계오프셋",ChapterTable!$S:$T,2,0))/ChapterTable!$S$23)))</f>
        <v>3</v>
      </c>
      <c r="E1210" s="1">
        <f ca="1">IF(AND($A1210=0,$B1210=1),
    VLOOKUP(1,ChapterTable!$1:$1048576,MATCH("최종"&amp;SUBSTITUTE(SUBSTITUTE(E$1,"standard",""),"|Float",""),ChapterTable!$1:$1,0),0)*ChapterTable!$Q$17,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VLOOKUP($A1210-ChapterTable!$Q$11,ChapterTable!$1:$1048576,MATCH("최종"&amp;SUBSTITUTE(SUBSTITUTE(E$1,"standard",""),"|Float",""),ChapterTable!$1:$1,0),0)*ChapterTable!$Q$14
    ),
  OFFSET(E1210,-$B1210+IF($L1210,1,0),0)*
    (VLOOKUP(SUBSTITUTE(SUBSTITUTE(E$1,"standard",""),"|Float","")&amp;"인게임누적곱배수",ChapterTable!$S:$T,2,0)^C1210
    +VLOOKUP(SUBSTITUTE(SUBSTITUTE(E$1,"standard",""),"|Float","")&amp;"인게임누적합배수",ChapterTable!$S:$T,2,0)*C1210)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VLOOKUP(1,ChapterTable!$1:$1048576,MATCH("최종"&amp;SUBSTITUTE(SUBSTITUTE(F$1,"standard",""),"|Float",""),ChapterTable!$1:$1,0),0)*ChapterTable!$Q$17,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VLOOKUP($A1210-ChapterTable!$Q$11,ChapterTable!$1:$1048576,MATCH("최종"&amp;SUBSTITUTE(SUBSTITUTE(F$1,"standard",""),"|Float",""),ChapterTable!$1:$1,0),0)*ChapterTable!$Q$14
    ),
  OFFSET(F1210,-$B1210+IF($L1210,1,0),0)*
    (VLOOKUP(SUBSTITUTE(SUBSTITUTE(F$1,"standard",""),"|Float","")&amp;"인게임누적곱배수",ChapterTable!$S:$T,2,0)^D1210
    +VLOOKUP(SUBSTITUTE(SUBSTITUTE(F$1,"standard",""),"|Float","")&amp;"인게임누적합배수",ChapterTable!$S:$T,2,0)*D1210)
  )
  )
  )
)</f>
        <v>4040186.9270467758</v>
      </c>
      <c r="G1210" t="s">
        <v>110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9.8000000000000007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IF(OR($L1211=TRUE,$A1211=0,MOD($A1211,ChapterTable!$S$20)&lt;&gt;0),
MAX(0,INT(($B1211+ChapterTable!$Q$26+VLOOKUP(SUBSTITUTE(C$1,"성장단계","")&amp;"단계오프셋",ChapterTable!$S:$T,2,0))/ChapterTable!$Q$23)),
MAX(0,INT(($B1211+ChapterTable!$S$26+VLOOKUP(SUBSTITUTE(C$1,"성장단계","")&amp;"보스단계오프셋",ChapterTable!$S:$T,2,0))/ChapterTable!$S$23)))</f>
        <v>3</v>
      </c>
      <c r="D1211">
        <f>IF(OR($L1211=TRUE,$A1211=0,MOD($A1211,ChapterTable!$S$20)&lt;&gt;0),
MAX(0,INT(($B1211+ChapterTable!$Q$26+VLOOKUP(SUBSTITUTE(D$1,"성장단계","")&amp;"단계오프셋",ChapterTable!$S:$T,2,0))/ChapterTable!$Q$23)),
MAX(0,INT(($B1211+ChapterTable!$S$26+VLOOKUP(SUBSTITUTE(D$1,"성장단계","")&amp;"보스단계오프셋",ChapterTable!$S:$T,2,0))/ChapterTable!$S$23)))</f>
        <v>3</v>
      </c>
      <c r="E1211" s="1">
        <f ca="1">IF(AND($A1211=0,$B1211=1),
    VLOOKUP(1,ChapterTable!$1:$1048576,MATCH("최종"&amp;SUBSTITUTE(SUBSTITUTE(E$1,"standard",""),"|Float",""),ChapterTable!$1:$1,0),0)*ChapterTable!$Q$17,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VLOOKUP($A1211-ChapterTable!$Q$11,ChapterTable!$1:$1048576,MATCH("최종"&amp;SUBSTITUTE(SUBSTITUTE(E$1,"standard",""),"|Float",""),ChapterTable!$1:$1,0),0)*ChapterTable!$Q$14
    ),
  OFFSET(E1211,-$B1211+IF($L1211,1,0),0)*
    (VLOOKUP(SUBSTITUTE(SUBSTITUTE(E$1,"standard",""),"|Float","")&amp;"인게임누적곱배수",ChapterTable!$S:$T,2,0)^C1211
    +VLOOKUP(SUBSTITUTE(SUBSTITUTE(E$1,"standard",""),"|Float","")&amp;"인게임누적합배수",ChapterTable!$S:$T,2,0)*C1211)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VLOOKUP(1,ChapterTable!$1:$1048576,MATCH("최종"&amp;SUBSTITUTE(SUBSTITUTE(F$1,"standard",""),"|Float",""),ChapterTable!$1:$1,0),0)*ChapterTable!$Q$17,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VLOOKUP($A1211-ChapterTable!$Q$11,ChapterTable!$1:$1048576,MATCH("최종"&amp;SUBSTITUTE(SUBSTITUTE(F$1,"standard",""),"|Float",""),ChapterTable!$1:$1,0),0)*ChapterTable!$Q$14
    ),
  OFFSET(F1211,-$B1211+IF($L1211,1,0),0)*
    (VLOOKUP(SUBSTITUTE(SUBSTITUTE(F$1,"standard",""),"|Float","")&amp;"인게임누적곱배수",ChapterTable!$S:$T,2,0)^D1211
    +VLOOKUP(SUBSTITUTE(SUBSTITUTE(F$1,"standard",""),"|Float","")&amp;"인게임누적합배수",ChapterTable!$S:$T,2,0)*D1211)
  )
  )
  )
)</f>
        <v>4040186.9270467758</v>
      </c>
      <c r="G1211" t="s">
        <v>110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9.8000000000000007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IF(OR($L1212=TRUE,$A1212=0,MOD($A1212,ChapterTable!$S$20)&lt;&gt;0),
MAX(0,INT(($B1212+ChapterTable!$Q$26+VLOOKUP(SUBSTITUTE(C$1,"성장단계","")&amp;"단계오프셋",ChapterTable!$S:$T,2,0))/ChapterTable!$Q$23)),
MAX(0,INT(($B1212+ChapterTable!$S$26+VLOOKUP(SUBSTITUTE(C$1,"성장단계","")&amp;"보스단계오프셋",ChapterTable!$S:$T,2,0))/ChapterTable!$S$23)))</f>
        <v>3</v>
      </c>
      <c r="D1212">
        <f>IF(OR($L1212=TRUE,$A1212=0,MOD($A1212,ChapterTable!$S$20)&lt;&gt;0),
MAX(0,INT(($B1212+ChapterTable!$Q$26+VLOOKUP(SUBSTITUTE(D$1,"성장단계","")&amp;"단계오프셋",ChapterTable!$S:$T,2,0))/ChapterTable!$Q$23)),
MAX(0,INT(($B1212+ChapterTable!$S$26+VLOOKUP(SUBSTITUTE(D$1,"성장단계","")&amp;"보스단계오프셋",ChapterTable!$S:$T,2,0))/ChapterTable!$S$23)))</f>
        <v>3</v>
      </c>
      <c r="E1212" s="1">
        <f ca="1">IF(AND($A1212=0,$B1212=1),
    VLOOKUP(1,ChapterTable!$1:$1048576,MATCH("최종"&amp;SUBSTITUTE(SUBSTITUTE(E$1,"standard",""),"|Float",""),ChapterTable!$1:$1,0),0)*ChapterTable!$Q$17,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VLOOKUP($A1212-ChapterTable!$Q$11,ChapterTable!$1:$1048576,MATCH("최종"&amp;SUBSTITUTE(SUBSTITUTE(E$1,"standard",""),"|Float",""),ChapterTable!$1:$1,0),0)*ChapterTable!$Q$14
    ),
  OFFSET(E1212,-$B1212+IF($L1212,1,0),0)*
    (VLOOKUP(SUBSTITUTE(SUBSTITUTE(E$1,"standard",""),"|Float","")&amp;"인게임누적곱배수",ChapterTable!$S:$T,2,0)^C1212
    +VLOOKUP(SUBSTITUTE(SUBSTITUTE(E$1,"standard",""),"|Float","")&amp;"인게임누적합배수",ChapterTable!$S:$T,2,0)*C1212)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VLOOKUP(1,ChapterTable!$1:$1048576,MATCH("최종"&amp;SUBSTITUTE(SUBSTITUTE(F$1,"standard",""),"|Float",""),ChapterTable!$1:$1,0),0)*ChapterTable!$Q$17,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VLOOKUP($A1212-ChapterTable!$Q$11,ChapterTable!$1:$1048576,MATCH("최종"&amp;SUBSTITUTE(SUBSTITUTE(F$1,"standard",""),"|Float",""),ChapterTable!$1:$1,0),0)*ChapterTable!$Q$14
    ),
  OFFSET(F1212,-$B1212+IF($L1212,1,0),0)*
    (VLOOKUP(SUBSTITUTE(SUBSTITUTE(F$1,"standard",""),"|Float","")&amp;"인게임누적곱배수",ChapterTable!$S:$T,2,0)^D1212
    +VLOOKUP(SUBSTITUTE(SUBSTITUTE(F$1,"standard",""),"|Float","")&amp;"인게임누적합배수",ChapterTable!$S:$T,2,0)*D1212)
  )
  )
  )
)</f>
        <v>4040186.9270467758</v>
      </c>
      <c r="G1212" t="s">
        <v>110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9.8000000000000007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IF(OR($L1213=TRUE,$A1213=0,MOD($A1213,ChapterTable!$S$20)&lt;&gt;0),
MAX(0,INT(($B1213+ChapterTable!$Q$26+VLOOKUP(SUBSTITUTE(C$1,"성장단계","")&amp;"단계오프셋",ChapterTable!$S:$T,2,0))/ChapterTable!$Q$23)),
MAX(0,INT(($B1213+ChapterTable!$S$26+VLOOKUP(SUBSTITUTE(C$1,"성장단계","")&amp;"보스단계오프셋",ChapterTable!$S:$T,2,0))/ChapterTable!$S$23)))</f>
        <v>3</v>
      </c>
      <c r="D1213">
        <f>IF(OR($L1213=TRUE,$A1213=0,MOD($A1213,ChapterTable!$S$20)&lt;&gt;0),
MAX(0,INT(($B1213+ChapterTable!$Q$26+VLOOKUP(SUBSTITUTE(D$1,"성장단계","")&amp;"단계오프셋",ChapterTable!$S:$T,2,0))/ChapterTable!$Q$23)),
MAX(0,INT(($B1213+ChapterTable!$S$26+VLOOKUP(SUBSTITUTE(D$1,"성장단계","")&amp;"보스단계오프셋",ChapterTable!$S:$T,2,0))/ChapterTable!$S$23)))</f>
        <v>3</v>
      </c>
      <c r="E1213" s="1">
        <f ca="1">IF(AND($A1213=0,$B1213=1),
    VLOOKUP(1,ChapterTable!$1:$1048576,MATCH("최종"&amp;SUBSTITUTE(SUBSTITUTE(E$1,"standard",""),"|Float",""),ChapterTable!$1:$1,0),0)*ChapterTable!$Q$17,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VLOOKUP($A1213-ChapterTable!$Q$11,ChapterTable!$1:$1048576,MATCH("최종"&amp;SUBSTITUTE(SUBSTITUTE(E$1,"standard",""),"|Float",""),ChapterTable!$1:$1,0),0)*ChapterTable!$Q$14
    ),
  OFFSET(E1213,-$B1213+IF($L1213,1,0),0)*
    (VLOOKUP(SUBSTITUTE(SUBSTITUTE(E$1,"standard",""),"|Float","")&amp;"인게임누적곱배수",ChapterTable!$S:$T,2,0)^C1213
    +VLOOKUP(SUBSTITUTE(SUBSTITUTE(E$1,"standard",""),"|Float","")&amp;"인게임누적합배수",ChapterTable!$S:$T,2,0)*C1213)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VLOOKUP(1,ChapterTable!$1:$1048576,MATCH("최종"&amp;SUBSTITUTE(SUBSTITUTE(F$1,"standard",""),"|Float",""),ChapterTable!$1:$1,0),0)*ChapterTable!$Q$17,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VLOOKUP($A1213-ChapterTable!$Q$11,ChapterTable!$1:$1048576,MATCH("최종"&amp;SUBSTITUTE(SUBSTITUTE(F$1,"standard",""),"|Float",""),ChapterTable!$1:$1,0),0)*ChapterTable!$Q$14
    ),
  OFFSET(F1213,-$B1213+IF($L1213,1,0),0)*
    (VLOOKUP(SUBSTITUTE(SUBSTITUTE(F$1,"standard",""),"|Float","")&amp;"인게임누적곱배수",ChapterTable!$S:$T,2,0)^D1213
    +VLOOKUP(SUBSTITUTE(SUBSTITUTE(F$1,"standard",""),"|Float","")&amp;"인게임누적합배수",ChapterTable!$S:$T,2,0)*D1213)
  )
  )
  )
)</f>
        <v>4040186.9270467758</v>
      </c>
      <c r="G1213" t="s">
        <v>110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9.8000000000000007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IF(OR($L1214=TRUE,$A1214=0,MOD($A1214,ChapterTable!$S$20)&lt;&gt;0),
MAX(0,INT(($B1214+ChapterTable!$Q$26+VLOOKUP(SUBSTITUTE(C$1,"성장단계","")&amp;"단계오프셋",ChapterTable!$S:$T,2,0))/ChapterTable!$Q$23)),
MAX(0,INT(($B1214+ChapterTable!$S$26+VLOOKUP(SUBSTITUTE(C$1,"성장단계","")&amp;"보스단계오프셋",ChapterTable!$S:$T,2,0))/ChapterTable!$S$23)))</f>
        <v>3</v>
      </c>
      <c r="D1214">
        <f>IF(OR($L1214=TRUE,$A1214=0,MOD($A1214,ChapterTable!$S$20)&lt;&gt;0),
MAX(0,INT(($B1214+ChapterTable!$Q$26+VLOOKUP(SUBSTITUTE(D$1,"성장단계","")&amp;"단계오프셋",ChapterTable!$S:$T,2,0))/ChapterTable!$Q$23)),
MAX(0,INT(($B1214+ChapterTable!$S$26+VLOOKUP(SUBSTITUTE(D$1,"성장단계","")&amp;"보스단계오프셋",ChapterTable!$S:$T,2,0))/ChapterTable!$S$23)))</f>
        <v>3</v>
      </c>
      <c r="E1214" s="1">
        <f ca="1">IF(AND($A1214=0,$B1214=1),
    VLOOKUP(1,ChapterTable!$1:$1048576,MATCH("최종"&amp;SUBSTITUTE(SUBSTITUTE(E$1,"standard",""),"|Float",""),ChapterTable!$1:$1,0),0)*ChapterTable!$Q$17,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VLOOKUP($A1214-ChapterTable!$Q$11,ChapterTable!$1:$1048576,MATCH("최종"&amp;SUBSTITUTE(SUBSTITUTE(E$1,"standard",""),"|Float",""),ChapterTable!$1:$1,0),0)*ChapterTable!$Q$14
    ),
  OFFSET(E1214,-$B1214+IF($L1214,1,0),0)*
    (VLOOKUP(SUBSTITUTE(SUBSTITUTE(E$1,"standard",""),"|Float","")&amp;"인게임누적곱배수",ChapterTable!$S:$T,2,0)^C1214
    +VLOOKUP(SUBSTITUTE(SUBSTITUTE(E$1,"standard",""),"|Float","")&amp;"인게임누적합배수",ChapterTable!$S:$T,2,0)*C1214)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VLOOKUP(1,ChapterTable!$1:$1048576,MATCH("최종"&amp;SUBSTITUTE(SUBSTITUTE(F$1,"standard",""),"|Float",""),ChapterTable!$1:$1,0),0)*ChapterTable!$Q$17,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VLOOKUP($A1214-ChapterTable!$Q$11,ChapterTable!$1:$1048576,MATCH("최종"&amp;SUBSTITUTE(SUBSTITUTE(F$1,"standard",""),"|Float",""),ChapterTable!$1:$1,0),0)*ChapterTable!$Q$14
    ),
  OFFSET(F1214,-$B1214+IF($L1214,1,0),0)*
    (VLOOKUP(SUBSTITUTE(SUBSTITUTE(F$1,"standard",""),"|Float","")&amp;"인게임누적곱배수",ChapterTable!$S:$T,2,0)^D1214
    +VLOOKUP(SUBSTITUTE(SUBSTITUTE(F$1,"standard",""),"|Float","")&amp;"인게임누적합배수",ChapterTable!$S:$T,2,0)*D1214)
  )
  )
  )
)</f>
        <v>4040186.9270467758</v>
      </c>
      <c r="G1214" t="s">
        <v>110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9.8000000000000007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IF(OR($L1215=TRUE,$A1215=0,MOD($A1215,ChapterTable!$S$20)&lt;&gt;0),
MAX(0,INT(($B1215+ChapterTable!$Q$26+VLOOKUP(SUBSTITUTE(C$1,"성장단계","")&amp;"단계오프셋",ChapterTable!$S:$T,2,0))/ChapterTable!$Q$23)),
MAX(0,INT(($B1215+ChapterTable!$S$26+VLOOKUP(SUBSTITUTE(C$1,"성장단계","")&amp;"보스단계오프셋",ChapterTable!$S:$T,2,0))/ChapterTable!$S$23)))</f>
        <v>4</v>
      </c>
      <c r="D1215">
        <f>IF(OR($L1215=TRUE,$A1215=0,MOD($A1215,ChapterTable!$S$20)&lt;&gt;0),
MAX(0,INT(($B1215+ChapterTable!$Q$26+VLOOKUP(SUBSTITUTE(D$1,"성장단계","")&amp;"단계오프셋",ChapterTable!$S:$T,2,0))/ChapterTable!$Q$23)),
MAX(0,INT(($B1215+ChapterTable!$S$26+VLOOKUP(SUBSTITUTE(D$1,"성장단계","")&amp;"보스단계오프셋",ChapterTable!$S:$T,2,0))/ChapterTable!$S$23)))</f>
        <v>3</v>
      </c>
      <c r="E1215" s="1">
        <f ca="1">IF(AND($A1215=0,$B1215=1),
    VLOOKUP(1,ChapterTable!$1:$1048576,MATCH("최종"&amp;SUBSTITUTE(SUBSTITUTE(E$1,"standard",""),"|Float",""),ChapterTable!$1:$1,0),0)*ChapterTable!$Q$17,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VLOOKUP($A1215-ChapterTable!$Q$11,ChapterTable!$1:$1048576,MATCH("최종"&amp;SUBSTITUTE(SUBSTITUTE(E$1,"standard",""),"|Float",""),ChapterTable!$1:$1,0),0)*ChapterTable!$Q$14
    ),
  OFFSET(E1215,-$B1215+IF($L1215,1,0),0)*
    (VLOOKUP(SUBSTITUTE(SUBSTITUTE(E$1,"standard",""),"|Float","")&amp;"인게임누적곱배수",ChapterTable!$S:$T,2,0)^C1215
    +VLOOKUP(SUBSTITUTE(SUBSTITUTE(E$1,"standard",""),"|Float","")&amp;"인게임누적합배수",ChapterTable!$S:$T,2,0)*C1215)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VLOOKUP(1,ChapterTable!$1:$1048576,MATCH("최종"&amp;SUBSTITUTE(SUBSTITUTE(F$1,"standard",""),"|Float",""),ChapterTable!$1:$1,0),0)*ChapterTable!$Q$17,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VLOOKUP($A1215-ChapterTable!$Q$11,ChapterTable!$1:$1048576,MATCH("최종"&amp;SUBSTITUTE(SUBSTITUTE(F$1,"standard",""),"|Float",""),ChapterTable!$1:$1,0),0)*ChapterTable!$Q$14
    ),
  OFFSET(F1215,-$B1215+IF($L1215,1,0),0)*
    (VLOOKUP(SUBSTITUTE(SUBSTITUTE(F$1,"standard",""),"|Float","")&amp;"인게임누적곱배수",ChapterTable!$S:$T,2,0)^D1215
    +VLOOKUP(SUBSTITUTE(SUBSTITUTE(F$1,"standard",""),"|Float","")&amp;"인게임누적합배수",ChapterTable!$S:$T,2,0)*D1215)
  )
  )
  )
)</f>
        <v>4040186.9270467758</v>
      </c>
      <c r="G1215" t="s">
        <v>110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9.8000000000000007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IF(OR($L1216=TRUE,$A1216=0,MOD($A1216,ChapterTable!$S$20)&lt;&gt;0),
MAX(0,INT(($B1216+ChapterTable!$Q$26+VLOOKUP(SUBSTITUTE(C$1,"성장단계","")&amp;"단계오프셋",ChapterTable!$S:$T,2,0))/ChapterTable!$Q$23)),
MAX(0,INT(($B1216+ChapterTable!$S$26+VLOOKUP(SUBSTITUTE(C$1,"성장단계","")&amp;"보스단계오프셋",ChapterTable!$S:$T,2,0))/ChapterTable!$S$23)))</f>
        <v>4</v>
      </c>
      <c r="D1216">
        <f>IF(OR($L1216=TRUE,$A1216=0,MOD($A1216,ChapterTable!$S$20)&lt;&gt;0),
MAX(0,INT(($B1216+ChapterTable!$Q$26+VLOOKUP(SUBSTITUTE(D$1,"성장단계","")&amp;"단계오프셋",ChapterTable!$S:$T,2,0))/ChapterTable!$Q$23)),
MAX(0,INT(($B1216+ChapterTable!$S$26+VLOOKUP(SUBSTITUTE(D$1,"성장단계","")&amp;"보스단계오프셋",ChapterTable!$S:$T,2,0))/ChapterTable!$S$23)))</f>
        <v>3</v>
      </c>
      <c r="E1216" s="1">
        <f ca="1">IF(AND($A1216=0,$B1216=1),
    VLOOKUP(1,ChapterTable!$1:$1048576,MATCH("최종"&amp;SUBSTITUTE(SUBSTITUTE(E$1,"standard",""),"|Float",""),ChapterTable!$1:$1,0),0)*ChapterTable!$Q$17,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VLOOKUP($A1216-ChapterTable!$Q$11,ChapterTable!$1:$1048576,MATCH("최종"&amp;SUBSTITUTE(SUBSTITUTE(E$1,"standard",""),"|Float",""),ChapterTable!$1:$1,0),0)*ChapterTable!$Q$14
    ),
  OFFSET(E1216,-$B1216+IF($L1216,1,0),0)*
    (VLOOKUP(SUBSTITUTE(SUBSTITUTE(E$1,"standard",""),"|Float","")&amp;"인게임누적곱배수",ChapterTable!$S:$T,2,0)^C1216
    +VLOOKUP(SUBSTITUTE(SUBSTITUTE(E$1,"standard",""),"|Float","")&amp;"인게임누적합배수",ChapterTable!$S:$T,2,0)*C1216)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VLOOKUP(1,ChapterTable!$1:$1048576,MATCH("최종"&amp;SUBSTITUTE(SUBSTITUTE(F$1,"standard",""),"|Float",""),ChapterTable!$1:$1,0),0)*ChapterTable!$Q$17,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VLOOKUP($A1216-ChapterTable!$Q$11,ChapterTable!$1:$1048576,MATCH("최종"&amp;SUBSTITUTE(SUBSTITUTE(F$1,"standard",""),"|Float",""),ChapterTable!$1:$1,0),0)*ChapterTable!$Q$14
    ),
  OFFSET(F1216,-$B1216+IF($L1216,1,0),0)*
    (VLOOKUP(SUBSTITUTE(SUBSTITUTE(F$1,"standard",""),"|Float","")&amp;"인게임누적곱배수",ChapterTable!$S:$T,2,0)^D1216
    +VLOOKUP(SUBSTITUTE(SUBSTITUTE(F$1,"standard",""),"|Float","")&amp;"인게임누적합배수",ChapterTable!$S:$T,2,0)*D1216)
  )
  )
  )
)</f>
        <v>4040186.9270467758</v>
      </c>
      <c r="G1216" t="s">
        <v>110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9.8000000000000007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IF(OR($L1217=TRUE,$A1217=0,MOD($A1217,ChapterTable!$S$20)&lt;&gt;0),
MAX(0,INT(($B1217+ChapterTable!$Q$26+VLOOKUP(SUBSTITUTE(C$1,"성장단계","")&amp;"단계오프셋",ChapterTable!$S:$T,2,0))/ChapterTable!$Q$23)),
MAX(0,INT(($B1217+ChapterTable!$S$26+VLOOKUP(SUBSTITUTE(C$1,"성장단계","")&amp;"보스단계오프셋",ChapterTable!$S:$T,2,0))/ChapterTable!$S$23)))</f>
        <v>4</v>
      </c>
      <c r="D1217">
        <f>IF(OR($L1217=TRUE,$A1217=0,MOD($A1217,ChapterTable!$S$20)&lt;&gt;0),
MAX(0,INT(($B1217+ChapterTable!$Q$26+VLOOKUP(SUBSTITUTE(D$1,"성장단계","")&amp;"단계오프셋",ChapterTable!$S:$T,2,0))/ChapterTable!$Q$23)),
MAX(0,INT(($B1217+ChapterTable!$S$26+VLOOKUP(SUBSTITUTE(D$1,"성장단계","")&amp;"보스단계오프셋",ChapterTable!$S:$T,2,0))/ChapterTable!$S$23)))</f>
        <v>3</v>
      </c>
      <c r="E1217" s="1">
        <f ca="1">IF(AND($A1217=0,$B1217=1),
    VLOOKUP(1,ChapterTable!$1:$1048576,MATCH("최종"&amp;SUBSTITUTE(SUBSTITUTE(E$1,"standard",""),"|Float",""),ChapterTable!$1:$1,0),0)*ChapterTable!$Q$17,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VLOOKUP($A1217-ChapterTable!$Q$11,ChapterTable!$1:$1048576,MATCH("최종"&amp;SUBSTITUTE(SUBSTITUTE(E$1,"standard",""),"|Float",""),ChapterTable!$1:$1,0),0)*ChapterTable!$Q$14
    ),
  OFFSET(E1217,-$B1217+IF($L1217,1,0),0)*
    (VLOOKUP(SUBSTITUTE(SUBSTITUTE(E$1,"standard",""),"|Float","")&amp;"인게임누적곱배수",ChapterTable!$S:$T,2,0)^C1217
    +VLOOKUP(SUBSTITUTE(SUBSTITUTE(E$1,"standard",""),"|Float","")&amp;"인게임누적합배수",ChapterTable!$S:$T,2,0)*C1217)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VLOOKUP(1,ChapterTable!$1:$1048576,MATCH("최종"&amp;SUBSTITUTE(SUBSTITUTE(F$1,"standard",""),"|Float",""),ChapterTable!$1:$1,0),0)*ChapterTable!$Q$17,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VLOOKUP($A1217-ChapterTable!$Q$11,ChapterTable!$1:$1048576,MATCH("최종"&amp;SUBSTITUTE(SUBSTITUTE(F$1,"standard",""),"|Float",""),ChapterTable!$1:$1,0),0)*ChapterTable!$Q$14
    ),
  OFFSET(F1217,-$B1217+IF($L1217,1,0),0)*
    (VLOOKUP(SUBSTITUTE(SUBSTITUTE(F$1,"standard",""),"|Float","")&amp;"인게임누적곱배수",ChapterTable!$S:$T,2,0)^D1217
    +VLOOKUP(SUBSTITUTE(SUBSTITUTE(F$1,"standard",""),"|Float","")&amp;"인게임누적합배수",ChapterTable!$S:$T,2,0)*D1217)
  )
  )
  )
)</f>
        <v>4040186.9270467758</v>
      </c>
      <c r="G1217" t="s">
        <v>110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9.8000000000000007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IF(OR($L1218=TRUE,$A1218=0,MOD($A1218,ChapterTable!$S$20)&lt;&gt;0),
MAX(0,INT(($B1218+ChapterTable!$Q$26+VLOOKUP(SUBSTITUTE(C$1,"성장단계","")&amp;"단계오프셋",ChapterTable!$S:$T,2,0))/ChapterTable!$Q$23)),
MAX(0,INT(($B1218+ChapterTable!$S$26+VLOOKUP(SUBSTITUTE(C$1,"성장단계","")&amp;"보스단계오프셋",ChapterTable!$S:$T,2,0))/ChapterTable!$S$23)))</f>
        <v>4</v>
      </c>
      <c r="D1218">
        <f>IF(OR($L1218=TRUE,$A1218=0,MOD($A1218,ChapterTable!$S$20)&lt;&gt;0),
MAX(0,INT(($B1218+ChapterTable!$Q$26+VLOOKUP(SUBSTITUTE(D$1,"성장단계","")&amp;"단계오프셋",ChapterTable!$S:$T,2,0))/ChapterTable!$Q$23)),
MAX(0,INT(($B1218+ChapterTable!$S$26+VLOOKUP(SUBSTITUTE(D$1,"성장단계","")&amp;"보스단계오프셋",ChapterTable!$S:$T,2,0))/ChapterTable!$S$23)))</f>
        <v>3</v>
      </c>
      <c r="E1218" s="1">
        <f ca="1">IF(AND($A1218=0,$B1218=1),
    VLOOKUP(1,ChapterTable!$1:$1048576,MATCH("최종"&amp;SUBSTITUTE(SUBSTITUTE(E$1,"standard",""),"|Float",""),ChapterTable!$1:$1,0),0)*ChapterTable!$Q$17,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VLOOKUP($A1218-ChapterTable!$Q$11,ChapterTable!$1:$1048576,MATCH("최종"&amp;SUBSTITUTE(SUBSTITUTE(E$1,"standard",""),"|Float",""),ChapterTable!$1:$1,0),0)*ChapterTable!$Q$14
    ),
  OFFSET(E1218,-$B1218+IF($L1218,1,0),0)*
    (VLOOKUP(SUBSTITUTE(SUBSTITUTE(E$1,"standard",""),"|Float","")&amp;"인게임누적곱배수",ChapterTable!$S:$T,2,0)^C1218
    +VLOOKUP(SUBSTITUTE(SUBSTITUTE(E$1,"standard",""),"|Float","")&amp;"인게임누적합배수",ChapterTable!$S:$T,2,0)*C1218)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VLOOKUP(1,ChapterTable!$1:$1048576,MATCH("최종"&amp;SUBSTITUTE(SUBSTITUTE(F$1,"standard",""),"|Float",""),ChapterTable!$1:$1,0),0)*ChapterTable!$Q$17,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VLOOKUP($A1218-ChapterTable!$Q$11,ChapterTable!$1:$1048576,MATCH("최종"&amp;SUBSTITUTE(SUBSTITUTE(F$1,"standard",""),"|Float",""),ChapterTable!$1:$1,0),0)*ChapterTable!$Q$14
    ),
  OFFSET(F1218,-$B1218+IF($L1218,1,0),0)*
    (VLOOKUP(SUBSTITUTE(SUBSTITUTE(F$1,"standard",""),"|Float","")&amp;"인게임누적곱배수",ChapterTable!$S:$T,2,0)^D1218
    +VLOOKUP(SUBSTITUTE(SUBSTITUTE(F$1,"standard",""),"|Float","")&amp;"인게임누적합배수",ChapterTable!$S:$T,2,0)*D1218)
  )
  )
  )
)</f>
        <v>4040186.9270467758</v>
      </c>
      <c r="G1218" t="s">
        <v>110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9.8000000000000007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IF(OR($L1219=TRUE,$A1219=0,MOD($A1219,ChapterTable!$S$20)&lt;&gt;0),
MAX(0,INT(($B1219+ChapterTable!$Q$26+VLOOKUP(SUBSTITUTE(C$1,"성장단계","")&amp;"단계오프셋",ChapterTable!$S:$T,2,0))/ChapterTable!$Q$23)),
MAX(0,INT(($B1219+ChapterTable!$S$26+VLOOKUP(SUBSTITUTE(C$1,"성장단계","")&amp;"보스단계오프셋",ChapterTable!$S:$T,2,0))/ChapterTable!$S$23)))</f>
        <v>4</v>
      </c>
      <c r="D1219">
        <f>IF(OR($L1219=TRUE,$A1219=0,MOD($A1219,ChapterTable!$S$20)&lt;&gt;0),
MAX(0,INT(($B1219+ChapterTable!$Q$26+VLOOKUP(SUBSTITUTE(D$1,"성장단계","")&amp;"단계오프셋",ChapterTable!$S:$T,2,0))/ChapterTable!$Q$23)),
MAX(0,INT(($B1219+ChapterTable!$S$26+VLOOKUP(SUBSTITUTE(D$1,"성장단계","")&amp;"보스단계오프셋",ChapterTable!$S:$T,2,0))/ChapterTable!$S$23)))</f>
        <v>3</v>
      </c>
      <c r="E1219" s="1">
        <f ca="1">IF(AND($A1219=0,$B1219=1),
    VLOOKUP(1,ChapterTable!$1:$1048576,MATCH("최종"&amp;SUBSTITUTE(SUBSTITUTE(E$1,"standard",""),"|Float",""),ChapterTable!$1:$1,0),0)*ChapterTable!$Q$17,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VLOOKUP($A1219-ChapterTable!$Q$11,ChapterTable!$1:$1048576,MATCH("최종"&amp;SUBSTITUTE(SUBSTITUTE(E$1,"standard",""),"|Float",""),ChapterTable!$1:$1,0),0)*ChapterTable!$Q$14
    ),
  OFFSET(E1219,-$B1219+IF($L1219,1,0),0)*
    (VLOOKUP(SUBSTITUTE(SUBSTITUTE(E$1,"standard",""),"|Float","")&amp;"인게임누적곱배수",ChapterTable!$S:$T,2,0)^C1219
    +VLOOKUP(SUBSTITUTE(SUBSTITUTE(E$1,"standard",""),"|Float","")&amp;"인게임누적합배수",ChapterTable!$S:$T,2,0)*C1219)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VLOOKUP(1,ChapterTable!$1:$1048576,MATCH("최종"&amp;SUBSTITUTE(SUBSTITUTE(F$1,"standard",""),"|Float",""),ChapterTable!$1:$1,0),0)*ChapterTable!$Q$17,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VLOOKUP($A1219-ChapterTable!$Q$11,ChapterTable!$1:$1048576,MATCH("최종"&amp;SUBSTITUTE(SUBSTITUTE(F$1,"standard",""),"|Float",""),ChapterTable!$1:$1,0),0)*ChapterTable!$Q$14
    ),
  OFFSET(F1219,-$B1219+IF($L1219,1,0),0)*
    (VLOOKUP(SUBSTITUTE(SUBSTITUTE(F$1,"standard",""),"|Float","")&amp;"인게임누적곱배수",ChapterTable!$S:$T,2,0)^D1219
    +VLOOKUP(SUBSTITUTE(SUBSTITUTE(F$1,"standard",""),"|Float","")&amp;"인게임누적합배수",ChapterTable!$S:$T,2,0)*D1219)
  )
  )
  )
)</f>
        <v>4040186.9270467758</v>
      </c>
      <c r="G1219" t="s">
        <v>110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9.8000000000000007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IF(OR($L1220=TRUE,$A1220=0,MOD($A1220,ChapterTable!$S$20)&lt;&gt;0),
MAX(0,INT(($B1220+ChapterTable!$Q$26+VLOOKUP(SUBSTITUTE(C$1,"성장단계","")&amp;"단계오프셋",ChapterTable!$S:$T,2,0))/ChapterTable!$Q$23)),
MAX(0,INT(($B1220+ChapterTable!$S$26+VLOOKUP(SUBSTITUTE(C$1,"성장단계","")&amp;"보스단계오프셋",ChapterTable!$S:$T,2,0))/ChapterTable!$S$23)))</f>
        <v>4</v>
      </c>
      <c r="D1220">
        <f>IF(OR($L1220=TRUE,$A1220=0,MOD($A1220,ChapterTable!$S$20)&lt;&gt;0),
MAX(0,INT(($B1220+ChapterTable!$Q$26+VLOOKUP(SUBSTITUTE(D$1,"성장단계","")&amp;"단계오프셋",ChapterTable!$S:$T,2,0))/ChapterTable!$Q$23)),
MAX(0,INT(($B1220+ChapterTable!$S$26+VLOOKUP(SUBSTITUTE(D$1,"성장단계","")&amp;"보스단계오프셋",ChapterTable!$S:$T,2,0))/ChapterTable!$S$23)))</f>
        <v>4</v>
      </c>
      <c r="E1220" s="1">
        <f ca="1">IF(AND($A1220=0,$B1220=1),
    VLOOKUP(1,ChapterTable!$1:$1048576,MATCH("최종"&amp;SUBSTITUTE(SUBSTITUTE(E$1,"standard",""),"|Float",""),ChapterTable!$1:$1,0),0)*ChapterTable!$Q$17,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VLOOKUP($A1220-ChapterTable!$Q$11,ChapterTable!$1:$1048576,MATCH("최종"&amp;SUBSTITUTE(SUBSTITUTE(E$1,"standard",""),"|Float",""),ChapterTable!$1:$1,0),0)*ChapterTable!$Q$14
    ),
  OFFSET(E1220,-$B1220+IF($L1220,1,0),0)*
    (VLOOKUP(SUBSTITUTE(SUBSTITUTE(E$1,"standard",""),"|Float","")&amp;"인게임누적곱배수",ChapterTable!$S:$T,2,0)^C1220
    +VLOOKUP(SUBSTITUTE(SUBSTITUTE(E$1,"standard",""),"|Float","")&amp;"인게임누적합배수",ChapterTable!$S:$T,2,0)*C1220)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VLOOKUP(1,ChapterTable!$1:$1048576,MATCH("최종"&amp;SUBSTITUTE(SUBSTITUTE(F$1,"standard",""),"|Float",""),ChapterTable!$1:$1,0),0)*ChapterTable!$Q$17,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VLOOKUP($A1220-ChapterTable!$Q$11,ChapterTable!$1:$1048576,MATCH("최종"&amp;SUBSTITUTE(SUBSTITUTE(F$1,"standard",""),"|Float",""),ChapterTable!$1:$1,0),0)*ChapterTable!$Q$14
    ),
  OFFSET(F1220,-$B1220+IF($L1220,1,0),0)*
    (VLOOKUP(SUBSTITUTE(SUBSTITUTE(F$1,"standard",""),"|Float","")&amp;"인게임누적곱배수",ChapterTable!$S:$T,2,0)^D1220
    +VLOOKUP(SUBSTITUTE(SUBSTITUTE(F$1,"standard",""),"|Float","")&amp;"인게임누적합배수",ChapterTable!$S:$T,2,0)*D1220)
  )
  )
  )
)</f>
        <v>4545210.2929276228</v>
      </c>
      <c r="G1220" t="s">
        <v>110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9.8000000000000007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IF(OR($L1221=TRUE,$A1221=0,MOD($A1221,ChapterTable!$S$20)&lt;&gt;0),
MAX(0,INT(($B1221+ChapterTable!$Q$26+VLOOKUP(SUBSTITUTE(C$1,"성장단계","")&amp;"단계오프셋",ChapterTable!$S:$T,2,0))/ChapterTable!$Q$23)),
MAX(0,INT(($B1221+ChapterTable!$S$26+VLOOKUP(SUBSTITUTE(C$1,"성장단계","")&amp;"보스단계오프셋",ChapterTable!$S:$T,2,0))/ChapterTable!$S$23)))</f>
        <v>4</v>
      </c>
      <c r="D1221">
        <f>IF(OR($L1221=TRUE,$A1221=0,MOD($A1221,ChapterTable!$S$20)&lt;&gt;0),
MAX(0,INT(($B1221+ChapterTable!$Q$26+VLOOKUP(SUBSTITUTE(D$1,"성장단계","")&amp;"단계오프셋",ChapterTable!$S:$T,2,0))/ChapterTable!$Q$23)),
MAX(0,INT(($B1221+ChapterTable!$S$26+VLOOKUP(SUBSTITUTE(D$1,"성장단계","")&amp;"보스단계오프셋",ChapterTable!$S:$T,2,0))/ChapterTable!$S$23)))</f>
        <v>4</v>
      </c>
      <c r="E1221" s="1">
        <f ca="1">IF(AND($A1221=0,$B1221=1),
    VLOOKUP(1,ChapterTable!$1:$1048576,MATCH("최종"&amp;SUBSTITUTE(SUBSTITUTE(E$1,"standard",""),"|Float",""),ChapterTable!$1:$1,0),0)*ChapterTable!$Q$17,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VLOOKUP($A1221-ChapterTable!$Q$11,ChapterTable!$1:$1048576,MATCH("최종"&amp;SUBSTITUTE(SUBSTITUTE(E$1,"standard",""),"|Float",""),ChapterTable!$1:$1,0),0)*ChapterTable!$Q$14
    ),
  OFFSET(E1221,-$B1221+IF($L1221,1,0),0)*
    (VLOOKUP(SUBSTITUTE(SUBSTITUTE(E$1,"standard",""),"|Float","")&amp;"인게임누적곱배수",ChapterTable!$S:$T,2,0)^C1221
    +VLOOKUP(SUBSTITUTE(SUBSTITUTE(E$1,"standard",""),"|Float","")&amp;"인게임누적합배수",ChapterTable!$S:$T,2,0)*C1221)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VLOOKUP(1,ChapterTable!$1:$1048576,MATCH("최종"&amp;SUBSTITUTE(SUBSTITUTE(F$1,"standard",""),"|Float",""),ChapterTable!$1:$1,0),0)*ChapterTable!$Q$17,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VLOOKUP($A1221-ChapterTable!$Q$11,ChapterTable!$1:$1048576,MATCH("최종"&amp;SUBSTITUTE(SUBSTITUTE(F$1,"standard",""),"|Float",""),ChapterTable!$1:$1,0),0)*ChapterTable!$Q$14
    ),
  OFFSET(F1221,-$B1221+IF($L1221,1,0),0)*
    (VLOOKUP(SUBSTITUTE(SUBSTITUTE(F$1,"standard",""),"|Float","")&amp;"인게임누적곱배수",ChapterTable!$S:$T,2,0)^D1221
    +VLOOKUP(SUBSTITUTE(SUBSTITUTE(F$1,"standard",""),"|Float","")&amp;"인게임누적합배수",ChapterTable!$S:$T,2,0)*D1221)
  )
  )
  )
)</f>
        <v>4545210.2929276228</v>
      </c>
      <c r="G1221" t="s">
        <v>110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9.8000000000000007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IF(OR($L1222=TRUE,$A1222=0,MOD($A1222,ChapterTable!$S$20)&lt;&gt;0),
MAX(0,INT(($B1222+ChapterTable!$Q$26+VLOOKUP(SUBSTITUTE(C$1,"성장단계","")&amp;"단계오프셋",ChapterTable!$S:$T,2,0))/ChapterTable!$Q$23)),
MAX(0,INT(($B1222+ChapterTable!$S$26+VLOOKUP(SUBSTITUTE(C$1,"성장단계","")&amp;"보스단계오프셋",ChapterTable!$S:$T,2,0))/ChapterTable!$S$23)))</f>
        <v>4</v>
      </c>
      <c r="D1222">
        <f>IF(OR($L1222=TRUE,$A1222=0,MOD($A1222,ChapterTable!$S$20)&lt;&gt;0),
MAX(0,INT(($B1222+ChapterTable!$Q$26+VLOOKUP(SUBSTITUTE(D$1,"성장단계","")&amp;"단계오프셋",ChapterTable!$S:$T,2,0))/ChapterTable!$Q$23)),
MAX(0,INT(($B1222+ChapterTable!$S$26+VLOOKUP(SUBSTITUTE(D$1,"성장단계","")&amp;"보스단계오프셋",ChapterTable!$S:$T,2,0))/ChapterTable!$S$23)))</f>
        <v>4</v>
      </c>
      <c r="E1222" s="1">
        <f ca="1">IF(AND($A1222=0,$B1222=1),
    VLOOKUP(1,ChapterTable!$1:$1048576,MATCH("최종"&amp;SUBSTITUTE(SUBSTITUTE(E$1,"standard",""),"|Float",""),ChapterTable!$1:$1,0),0)*ChapterTable!$Q$17,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VLOOKUP($A1222-ChapterTable!$Q$11,ChapterTable!$1:$1048576,MATCH("최종"&amp;SUBSTITUTE(SUBSTITUTE(E$1,"standard",""),"|Float",""),ChapterTable!$1:$1,0),0)*ChapterTable!$Q$14
    ),
  OFFSET(E1222,-$B1222+IF($L1222,1,0),0)*
    (VLOOKUP(SUBSTITUTE(SUBSTITUTE(E$1,"standard",""),"|Float","")&amp;"인게임누적곱배수",ChapterTable!$S:$T,2,0)^C1222
    +VLOOKUP(SUBSTITUTE(SUBSTITUTE(E$1,"standard",""),"|Float","")&amp;"인게임누적합배수",ChapterTable!$S:$T,2,0)*C1222)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VLOOKUP(1,ChapterTable!$1:$1048576,MATCH("최종"&amp;SUBSTITUTE(SUBSTITUTE(F$1,"standard",""),"|Float",""),ChapterTable!$1:$1,0),0)*ChapterTable!$Q$17,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VLOOKUP($A1222-ChapterTable!$Q$11,ChapterTable!$1:$1048576,MATCH("최종"&amp;SUBSTITUTE(SUBSTITUTE(F$1,"standard",""),"|Float",""),ChapterTable!$1:$1,0),0)*ChapterTable!$Q$14
    ),
  OFFSET(F1222,-$B1222+IF($L1222,1,0),0)*
    (VLOOKUP(SUBSTITUTE(SUBSTITUTE(F$1,"standard",""),"|Float","")&amp;"인게임누적곱배수",ChapterTable!$S:$T,2,0)^D1222
    +VLOOKUP(SUBSTITUTE(SUBSTITUTE(F$1,"standard",""),"|Float","")&amp;"인게임누적합배수",ChapterTable!$S:$T,2,0)*D1222)
  )
  )
  )
)</f>
        <v>4545210.2929276228</v>
      </c>
      <c r="G1222" t="s">
        <v>110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9.8000000000000007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IF(OR($L1223=TRUE,$A1223=0,MOD($A1223,ChapterTable!$S$20)&lt;&gt;0),
MAX(0,INT(($B1223+ChapterTable!$Q$26+VLOOKUP(SUBSTITUTE(C$1,"성장단계","")&amp;"단계오프셋",ChapterTable!$S:$T,2,0))/ChapterTable!$Q$23)),
MAX(0,INT(($B1223+ChapterTable!$S$26+VLOOKUP(SUBSTITUTE(C$1,"성장단계","")&amp;"보스단계오프셋",ChapterTable!$S:$T,2,0))/ChapterTable!$S$23)))</f>
        <v>4</v>
      </c>
      <c r="D1223">
        <f>IF(OR($L1223=TRUE,$A1223=0,MOD($A1223,ChapterTable!$S$20)&lt;&gt;0),
MAX(0,INT(($B1223+ChapterTable!$Q$26+VLOOKUP(SUBSTITUTE(D$1,"성장단계","")&amp;"단계오프셋",ChapterTable!$S:$T,2,0))/ChapterTable!$Q$23)),
MAX(0,INT(($B1223+ChapterTable!$S$26+VLOOKUP(SUBSTITUTE(D$1,"성장단계","")&amp;"보스단계오프셋",ChapterTable!$S:$T,2,0))/ChapterTable!$S$23)))</f>
        <v>4</v>
      </c>
      <c r="E1223" s="1">
        <f ca="1">IF(AND($A1223=0,$B1223=1),
    VLOOKUP(1,ChapterTable!$1:$1048576,MATCH("최종"&amp;SUBSTITUTE(SUBSTITUTE(E$1,"standard",""),"|Float",""),ChapterTable!$1:$1,0),0)*ChapterTable!$Q$17,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VLOOKUP($A1223-ChapterTable!$Q$11,ChapterTable!$1:$1048576,MATCH("최종"&amp;SUBSTITUTE(SUBSTITUTE(E$1,"standard",""),"|Float",""),ChapterTable!$1:$1,0),0)*ChapterTable!$Q$14
    ),
  OFFSET(E1223,-$B1223+IF($L1223,1,0),0)*
    (VLOOKUP(SUBSTITUTE(SUBSTITUTE(E$1,"standard",""),"|Float","")&amp;"인게임누적곱배수",ChapterTable!$S:$T,2,0)^C1223
    +VLOOKUP(SUBSTITUTE(SUBSTITUTE(E$1,"standard",""),"|Float","")&amp;"인게임누적합배수",ChapterTable!$S:$T,2,0)*C1223)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VLOOKUP(1,ChapterTable!$1:$1048576,MATCH("최종"&amp;SUBSTITUTE(SUBSTITUTE(F$1,"standard",""),"|Float",""),ChapterTable!$1:$1,0),0)*ChapterTable!$Q$17,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VLOOKUP($A1223-ChapterTable!$Q$11,ChapterTable!$1:$1048576,MATCH("최종"&amp;SUBSTITUTE(SUBSTITUTE(F$1,"standard",""),"|Float",""),ChapterTable!$1:$1,0),0)*ChapterTable!$Q$14
    ),
  OFFSET(F1223,-$B1223+IF($L1223,1,0),0)*
    (VLOOKUP(SUBSTITUTE(SUBSTITUTE(F$1,"standard",""),"|Float","")&amp;"인게임누적곱배수",ChapterTable!$S:$T,2,0)^D1223
    +VLOOKUP(SUBSTITUTE(SUBSTITUTE(F$1,"standard",""),"|Float","")&amp;"인게임누적합배수",ChapterTable!$S:$T,2,0)*D1223)
  )
  )
  )
)</f>
        <v>4545210.2929276228</v>
      </c>
      <c r="G1223" t="s">
        <v>110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9.8000000000000007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IF(OR($L1224=TRUE,$A1224=0,MOD($A1224,ChapterTable!$S$20)&lt;&gt;0),
MAX(0,INT(($B1224+ChapterTable!$Q$26+VLOOKUP(SUBSTITUTE(C$1,"성장단계","")&amp;"단계오프셋",ChapterTable!$S:$T,2,0))/ChapterTable!$Q$23)),
MAX(0,INT(($B1224+ChapterTable!$S$26+VLOOKUP(SUBSTITUTE(C$1,"성장단계","")&amp;"보스단계오프셋",ChapterTable!$S:$T,2,0))/ChapterTable!$S$23)))</f>
        <v>4</v>
      </c>
      <c r="D1224">
        <f>IF(OR($L1224=TRUE,$A1224=0,MOD($A1224,ChapterTable!$S$20)&lt;&gt;0),
MAX(0,INT(($B1224+ChapterTable!$Q$26+VLOOKUP(SUBSTITUTE(D$1,"성장단계","")&amp;"단계오프셋",ChapterTable!$S:$T,2,0))/ChapterTable!$Q$23)),
MAX(0,INT(($B1224+ChapterTable!$S$26+VLOOKUP(SUBSTITUTE(D$1,"성장단계","")&amp;"보스단계오프셋",ChapterTable!$S:$T,2,0))/ChapterTable!$S$23)))</f>
        <v>4</v>
      </c>
      <c r="E1224" s="1">
        <f ca="1">IF(AND($A1224=0,$B1224=1),
    VLOOKUP(1,ChapterTable!$1:$1048576,MATCH("최종"&amp;SUBSTITUTE(SUBSTITUTE(E$1,"standard",""),"|Float",""),ChapterTable!$1:$1,0),0)*ChapterTable!$Q$17,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VLOOKUP($A1224-ChapterTable!$Q$11,ChapterTable!$1:$1048576,MATCH("최종"&amp;SUBSTITUTE(SUBSTITUTE(E$1,"standard",""),"|Float",""),ChapterTable!$1:$1,0),0)*ChapterTable!$Q$14
    ),
  OFFSET(E1224,-$B1224+IF($L1224,1,0),0)*
    (VLOOKUP(SUBSTITUTE(SUBSTITUTE(E$1,"standard",""),"|Float","")&amp;"인게임누적곱배수",ChapterTable!$S:$T,2,0)^C1224
    +VLOOKUP(SUBSTITUTE(SUBSTITUTE(E$1,"standard",""),"|Float","")&amp;"인게임누적합배수",ChapterTable!$S:$T,2,0)*C1224)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VLOOKUP(1,ChapterTable!$1:$1048576,MATCH("최종"&amp;SUBSTITUTE(SUBSTITUTE(F$1,"standard",""),"|Float",""),ChapterTable!$1:$1,0),0)*ChapterTable!$Q$17,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VLOOKUP($A1224-ChapterTable!$Q$11,ChapterTable!$1:$1048576,MATCH("최종"&amp;SUBSTITUTE(SUBSTITUTE(F$1,"standard",""),"|Float",""),ChapterTable!$1:$1,0),0)*ChapterTable!$Q$14
    ),
  OFFSET(F1224,-$B1224+IF($L1224,1,0),0)*
    (VLOOKUP(SUBSTITUTE(SUBSTITUTE(F$1,"standard",""),"|Float","")&amp;"인게임누적곱배수",ChapterTable!$S:$T,2,0)^D1224
    +VLOOKUP(SUBSTITUTE(SUBSTITUTE(F$1,"standard",""),"|Float","")&amp;"인게임누적합배수",ChapterTable!$S:$T,2,0)*D1224)
  )
  )
  )
)</f>
        <v>4545210.2929276228</v>
      </c>
      <c r="G1224" t="s">
        <v>110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9.8000000000000007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IF(OR($L1225=TRUE,$A1225=0,MOD($A1225,ChapterTable!$S$20)&lt;&gt;0),
MAX(0,INT(($B1225+ChapterTable!$Q$26+VLOOKUP(SUBSTITUTE(C$1,"성장단계","")&amp;"단계오프셋",ChapterTable!$S:$T,2,0))/ChapterTable!$Q$23)),
MAX(0,INT(($B1225+ChapterTable!$S$26+VLOOKUP(SUBSTITUTE(C$1,"성장단계","")&amp;"보스단계오프셋",ChapterTable!$S:$T,2,0))/ChapterTable!$S$23)))</f>
        <v>5</v>
      </c>
      <c r="D1225">
        <f>IF(OR($L1225=TRUE,$A1225=0,MOD($A1225,ChapterTable!$S$20)&lt;&gt;0),
MAX(0,INT(($B1225+ChapterTable!$Q$26+VLOOKUP(SUBSTITUTE(D$1,"성장단계","")&amp;"단계오프셋",ChapterTable!$S:$T,2,0))/ChapterTable!$Q$23)),
MAX(0,INT(($B1225+ChapterTable!$S$26+VLOOKUP(SUBSTITUTE(D$1,"성장단계","")&amp;"보스단계오프셋",ChapterTable!$S:$T,2,0))/ChapterTable!$S$23)))</f>
        <v>4</v>
      </c>
      <c r="E1225" s="1">
        <f ca="1">IF(AND($A1225=0,$B1225=1),
    VLOOKUP(1,ChapterTable!$1:$1048576,MATCH("최종"&amp;SUBSTITUTE(SUBSTITUTE(E$1,"standard",""),"|Float",""),ChapterTable!$1:$1,0),0)*ChapterTable!$Q$17,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VLOOKUP($A1225-ChapterTable!$Q$11,ChapterTable!$1:$1048576,MATCH("최종"&amp;SUBSTITUTE(SUBSTITUTE(E$1,"standard",""),"|Float",""),ChapterTable!$1:$1,0),0)*ChapterTable!$Q$14
    ),
  OFFSET(E1225,-$B1225+IF($L1225,1,0),0)*
    (VLOOKUP(SUBSTITUTE(SUBSTITUTE(E$1,"standard",""),"|Float","")&amp;"인게임누적곱배수",ChapterTable!$S:$T,2,0)^C1225
    +VLOOKUP(SUBSTITUTE(SUBSTITUTE(E$1,"standard",""),"|Float","")&amp;"인게임누적합배수",ChapterTable!$S:$T,2,0)*C1225)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VLOOKUP(1,ChapterTable!$1:$1048576,MATCH("최종"&amp;SUBSTITUTE(SUBSTITUTE(F$1,"standard",""),"|Float",""),ChapterTable!$1:$1,0),0)*ChapterTable!$Q$17,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VLOOKUP($A1225-ChapterTable!$Q$11,ChapterTable!$1:$1048576,MATCH("최종"&amp;SUBSTITUTE(SUBSTITUTE(F$1,"standard",""),"|Float",""),ChapterTable!$1:$1,0),0)*ChapterTable!$Q$14
    ),
  OFFSET(F1225,-$B1225+IF($L1225,1,0),0)*
    (VLOOKUP(SUBSTITUTE(SUBSTITUTE(F$1,"standard",""),"|Float","")&amp;"인게임누적곱배수",ChapterTable!$S:$T,2,0)^D1225
    +VLOOKUP(SUBSTITUTE(SUBSTITUTE(F$1,"standard",""),"|Float","")&amp;"인게임누적합배수",ChapterTable!$S:$T,2,0)*D1225)
  )
  )
  )
)</f>
        <v>4545210.2929276228</v>
      </c>
      <c r="G1225" t="s">
        <v>110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9.8000000000000007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IF(OR($L1226=TRUE,$A1226=0,MOD($A1226,ChapterTable!$S$20)&lt;&gt;0),
MAX(0,INT(($B1226+ChapterTable!$Q$26+VLOOKUP(SUBSTITUTE(C$1,"성장단계","")&amp;"단계오프셋",ChapterTable!$S:$T,2,0))/ChapterTable!$Q$23)),
MAX(0,INT(($B1226+ChapterTable!$S$26+VLOOKUP(SUBSTITUTE(C$1,"성장단계","")&amp;"보스단계오프셋",ChapterTable!$S:$T,2,0))/ChapterTable!$S$23)))</f>
        <v>5</v>
      </c>
      <c r="D1226">
        <f>IF(OR($L1226=TRUE,$A1226=0,MOD($A1226,ChapterTable!$S$20)&lt;&gt;0),
MAX(0,INT(($B1226+ChapterTable!$Q$26+VLOOKUP(SUBSTITUTE(D$1,"성장단계","")&amp;"단계오프셋",ChapterTable!$S:$T,2,0))/ChapterTable!$Q$23)),
MAX(0,INT(($B1226+ChapterTable!$S$26+VLOOKUP(SUBSTITUTE(D$1,"성장단계","")&amp;"보스단계오프셋",ChapterTable!$S:$T,2,0))/ChapterTable!$S$23)))</f>
        <v>4</v>
      </c>
      <c r="E1226" s="1">
        <f ca="1">IF(AND($A1226=0,$B1226=1),
    VLOOKUP(1,ChapterTable!$1:$1048576,MATCH("최종"&amp;SUBSTITUTE(SUBSTITUTE(E$1,"standard",""),"|Float",""),ChapterTable!$1:$1,0),0)*ChapterTable!$Q$17,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VLOOKUP($A1226-ChapterTable!$Q$11,ChapterTable!$1:$1048576,MATCH("최종"&amp;SUBSTITUTE(SUBSTITUTE(E$1,"standard",""),"|Float",""),ChapterTable!$1:$1,0),0)*ChapterTable!$Q$14
    ),
  OFFSET(E1226,-$B1226+IF($L1226,1,0),0)*
    (VLOOKUP(SUBSTITUTE(SUBSTITUTE(E$1,"standard",""),"|Float","")&amp;"인게임누적곱배수",ChapterTable!$S:$T,2,0)^C1226
    +VLOOKUP(SUBSTITUTE(SUBSTITUTE(E$1,"standard",""),"|Float","")&amp;"인게임누적합배수",ChapterTable!$S:$T,2,0)*C1226)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VLOOKUP(1,ChapterTable!$1:$1048576,MATCH("최종"&amp;SUBSTITUTE(SUBSTITUTE(F$1,"standard",""),"|Float",""),ChapterTable!$1:$1,0),0)*ChapterTable!$Q$17,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VLOOKUP($A1226-ChapterTable!$Q$11,ChapterTable!$1:$1048576,MATCH("최종"&amp;SUBSTITUTE(SUBSTITUTE(F$1,"standard",""),"|Float",""),ChapterTable!$1:$1,0),0)*ChapterTable!$Q$14
    ),
  OFFSET(F1226,-$B1226+IF($L1226,1,0),0)*
    (VLOOKUP(SUBSTITUTE(SUBSTITUTE(F$1,"standard",""),"|Float","")&amp;"인게임누적곱배수",ChapterTable!$S:$T,2,0)^D1226
    +VLOOKUP(SUBSTITUTE(SUBSTITUTE(F$1,"standard",""),"|Float","")&amp;"인게임누적합배수",ChapterTable!$S:$T,2,0)*D1226)
  )
  )
  )
)</f>
        <v>4545210.2929276228</v>
      </c>
      <c r="G1226" t="s">
        <v>110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9.8000000000000007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IF(OR($L1227=TRUE,$A1227=0,MOD($A1227,ChapterTable!$S$20)&lt;&gt;0),
MAX(0,INT(($B1227+ChapterTable!$Q$26+VLOOKUP(SUBSTITUTE(C$1,"성장단계","")&amp;"단계오프셋",ChapterTable!$S:$T,2,0))/ChapterTable!$Q$23)),
MAX(0,INT(($B1227+ChapterTable!$S$26+VLOOKUP(SUBSTITUTE(C$1,"성장단계","")&amp;"보스단계오프셋",ChapterTable!$S:$T,2,0))/ChapterTable!$S$23)))</f>
        <v>5</v>
      </c>
      <c r="D1227">
        <f>IF(OR($L1227=TRUE,$A1227=0,MOD($A1227,ChapterTable!$S$20)&lt;&gt;0),
MAX(0,INT(($B1227+ChapterTable!$Q$26+VLOOKUP(SUBSTITUTE(D$1,"성장단계","")&amp;"단계오프셋",ChapterTable!$S:$T,2,0))/ChapterTable!$Q$23)),
MAX(0,INT(($B1227+ChapterTable!$S$26+VLOOKUP(SUBSTITUTE(D$1,"성장단계","")&amp;"보스단계오프셋",ChapterTable!$S:$T,2,0))/ChapterTable!$S$23)))</f>
        <v>4</v>
      </c>
      <c r="E1227" s="1">
        <f ca="1">IF(AND($A1227=0,$B1227=1),
    VLOOKUP(1,ChapterTable!$1:$1048576,MATCH("최종"&amp;SUBSTITUTE(SUBSTITUTE(E$1,"standard",""),"|Float",""),ChapterTable!$1:$1,0),0)*ChapterTable!$Q$17,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VLOOKUP($A1227-ChapterTable!$Q$11,ChapterTable!$1:$1048576,MATCH("최종"&amp;SUBSTITUTE(SUBSTITUTE(E$1,"standard",""),"|Float",""),ChapterTable!$1:$1,0),0)*ChapterTable!$Q$14
    ),
  OFFSET(E1227,-$B1227+IF($L1227,1,0),0)*
    (VLOOKUP(SUBSTITUTE(SUBSTITUTE(E$1,"standard",""),"|Float","")&amp;"인게임누적곱배수",ChapterTable!$S:$T,2,0)^C1227
    +VLOOKUP(SUBSTITUTE(SUBSTITUTE(E$1,"standard",""),"|Float","")&amp;"인게임누적합배수",ChapterTable!$S:$T,2,0)*C1227)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VLOOKUP(1,ChapterTable!$1:$1048576,MATCH("최종"&amp;SUBSTITUTE(SUBSTITUTE(F$1,"standard",""),"|Float",""),ChapterTable!$1:$1,0),0)*ChapterTable!$Q$17,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VLOOKUP($A1227-ChapterTable!$Q$11,ChapterTable!$1:$1048576,MATCH("최종"&amp;SUBSTITUTE(SUBSTITUTE(F$1,"standard",""),"|Float",""),ChapterTable!$1:$1,0),0)*ChapterTable!$Q$14
    ),
  OFFSET(F1227,-$B1227+IF($L1227,1,0),0)*
    (VLOOKUP(SUBSTITUTE(SUBSTITUTE(F$1,"standard",""),"|Float","")&amp;"인게임누적곱배수",ChapterTable!$S:$T,2,0)^D1227
    +VLOOKUP(SUBSTITUTE(SUBSTITUTE(F$1,"standard",""),"|Float","")&amp;"인게임누적합배수",ChapterTable!$S:$T,2,0)*D1227)
  )
  )
  )
)</f>
        <v>4545210.2929276228</v>
      </c>
      <c r="G1227" t="s">
        <v>110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9.8000000000000007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IF(OR($L1228=TRUE,$A1228=0,MOD($A1228,ChapterTable!$S$20)&lt;&gt;0),
MAX(0,INT(($B1228+ChapterTable!$Q$26+VLOOKUP(SUBSTITUTE(C$1,"성장단계","")&amp;"단계오프셋",ChapterTable!$S:$T,2,0))/ChapterTable!$Q$23)),
MAX(0,INT(($B1228+ChapterTable!$S$26+VLOOKUP(SUBSTITUTE(C$1,"성장단계","")&amp;"보스단계오프셋",ChapterTable!$S:$T,2,0))/ChapterTable!$S$23)))</f>
        <v>5</v>
      </c>
      <c r="D1228">
        <f>IF(OR($L1228=TRUE,$A1228=0,MOD($A1228,ChapterTable!$S$20)&lt;&gt;0),
MAX(0,INT(($B1228+ChapterTable!$Q$26+VLOOKUP(SUBSTITUTE(D$1,"성장단계","")&amp;"단계오프셋",ChapterTable!$S:$T,2,0))/ChapterTable!$Q$23)),
MAX(0,INT(($B1228+ChapterTable!$S$26+VLOOKUP(SUBSTITUTE(D$1,"성장단계","")&amp;"보스단계오프셋",ChapterTable!$S:$T,2,0))/ChapterTable!$S$23)))</f>
        <v>4</v>
      </c>
      <c r="E1228" s="1">
        <f ca="1">IF(AND($A1228=0,$B1228=1),
    VLOOKUP(1,ChapterTable!$1:$1048576,MATCH("최종"&amp;SUBSTITUTE(SUBSTITUTE(E$1,"standard",""),"|Float",""),ChapterTable!$1:$1,0),0)*ChapterTable!$Q$17,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VLOOKUP($A1228-ChapterTable!$Q$11,ChapterTable!$1:$1048576,MATCH("최종"&amp;SUBSTITUTE(SUBSTITUTE(E$1,"standard",""),"|Float",""),ChapterTable!$1:$1,0),0)*ChapterTable!$Q$14
    ),
  OFFSET(E1228,-$B1228+IF($L1228,1,0),0)*
    (VLOOKUP(SUBSTITUTE(SUBSTITUTE(E$1,"standard",""),"|Float","")&amp;"인게임누적곱배수",ChapterTable!$S:$T,2,0)^C1228
    +VLOOKUP(SUBSTITUTE(SUBSTITUTE(E$1,"standard",""),"|Float","")&amp;"인게임누적합배수",ChapterTable!$S:$T,2,0)*C1228)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VLOOKUP(1,ChapterTable!$1:$1048576,MATCH("최종"&amp;SUBSTITUTE(SUBSTITUTE(F$1,"standard",""),"|Float",""),ChapterTable!$1:$1,0),0)*ChapterTable!$Q$17,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VLOOKUP($A1228-ChapterTable!$Q$11,ChapterTable!$1:$1048576,MATCH("최종"&amp;SUBSTITUTE(SUBSTITUTE(F$1,"standard",""),"|Float",""),ChapterTable!$1:$1,0),0)*ChapterTable!$Q$14
    ),
  OFFSET(F1228,-$B1228+IF($L1228,1,0),0)*
    (VLOOKUP(SUBSTITUTE(SUBSTITUTE(F$1,"standard",""),"|Float","")&amp;"인게임누적곱배수",ChapterTable!$S:$T,2,0)^D1228
    +VLOOKUP(SUBSTITUTE(SUBSTITUTE(F$1,"standard",""),"|Float","")&amp;"인게임누적합배수",ChapterTable!$S:$T,2,0)*D1228)
  )
  )
  )
)</f>
        <v>4545210.2929276228</v>
      </c>
      <c r="G1228" t="s">
        <v>110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9.8000000000000007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IF(OR($L1229=TRUE,$A1229=0,MOD($A1229,ChapterTable!$S$20)&lt;&gt;0),
MAX(0,INT(($B1229+ChapterTable!$Q$26+VLOOKUP(SUBSTITUTE(C$1,"성장단계","")&amp;"단계오프셋",ChapterTable!$S:$T,2,0))/ChapterTable!$Q$23)),
MAX(0,INT(($B1229+ChapterTable!$S$26+VLOOKUP(SUBSTITUTE(C$1,"성장단계","")&amp;"보스단계오프셋",ChapterTable!$S:$T,2,0))/ChapterTable!$S$23)))</f>
        <v>5</v>
      </c>
      <c r="D1229">
        <f>IF(OR($L1229=TRUE,$A1229=0,MOD($A1229,ChapterTable!$S$20)&lt;&gt;0),
MAX(0,INT(($B1229+ChapterTable!$Q$26+VLOOKUP(SUBSTITUTE(D$1,"성장단계","")&amp;"단계오프셋",ChapterTable!$S:$T,2,0))/ChapterTable!$Q$23)),
MAX(0,INT(($B1229+ChapterTable!$S$26+VLOOKUP(SUBSTITUTE(D$1,"성장단계","")&amp;"보스단계오프셋",ChapterTable!$S:$T,2,0))/ChapterTable!$S$23)))</f>
        <v>4</v>
      </c>
      <c r="E1229" s="1">
        <f ca="1">IF(AND($A1229=0,$B1229=1),
    VLOOKUP(1,ChapterTable!$1:$1048576,MATCH("최종"&amp;SUBSTITUTE(SUBSTITUTE(E$1,"standard",""),"|Float",""),ChapterTable!$1:$1,0),0)*ChapterTable!$Q$17,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VLOOKUP($A1229-ChapterTable!$Q$11,ChapterTable!$1:$1048576,MATCH("최종"&amp;SUBSTITUTE(SUBSTITUTE(E$1,"standard",""),"|Float",""),ChapterTable!$1:$1,0),0)*ChapterTable!$Q$14
    ),
  OFFSET(E1229,-$B1229+IF($L1229,1,0),0)*
    (VLOOKUP(SUBSTITUTE(SUBSTITUTE(E$1,"standard",""),"|Float","")&amp;"인게임누적곱배수",ChapterTable!$S:$T,2,0)^C1229
    +VLOOKUP(SUBSTITUTE(SUBSTITUTE(E$1,"standard",""),"|Float","")&amp;"인게임누적합배수",ChapterTable!$S:$T,2,0)*C1229)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VLOOKUP(1,ChapterTable!$1:$1048576,MATCH("최종"&amp;SUBSTITUTE(SUBSTITUTE(F$1,"standard",""),"|Float",""),ChapterTable!$1:$1,0),0)*ChapterTable!$Q$17,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VLOOKUP($A1229-ChapterTable!$Q$11,ChapterTable!$1:$1048576,MATCH("최종"&amp;SUBSTITUTE(SUBSTITUTE(F$1,"standard",""),"|Float",""),ChapterTable!$1:$1,0),0)*ChapterTable!$Q$14
    ),
  OFFSET(F1229,-$B1229+IF($L1229,1,0),0)*
    (VLOOKUP(SUBSTITUTE(SUBSTITUTE(F$1,"standard",""),"|Float","")&amp;"인게임누적곱배수",ChapterTable!$S:$T,2,0)^D1229
    +VLOOKUP(SUBSTITUTE(SUBSTITUTE(F$1,"standard",""),"|Float","")&amp;"인게임누적합배수",ChapterTable!$S:$T,2,0)*D1229)
  )
  )
  )
)</f>
        <v>4545210.2929276228</v>
      </c>
      <c r="G1229" t="s">
        <v>110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9.8000000000000007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IF(OR($L1230=TRUE,$A1230=0,MOD($A1230,ChapterTable!$S$20)&lt;&gt;0),
MAX(0,INT(($B1230+ChapterTable!$Q$26+VLOOKUP(SUBSTITUTE(C$1,"성장단계","")&amp;"단계오프셋",ChapterTable!$S:$T,2,0))/ChapterTable!$Q$23)),
MAX(0,INT(($B1230+ChapterTable!$S$26+VLOOKUP(SUBSTITUTE(C$1,"성장단계","")&amp;"보스단계오프셋",ChapterTable!$S:$T,2,0))/ChapterTable!$S$23)))</f>
        <v>0</v>
      </c>
      <c r="D1230">
        <f>IF(OR($L1230=TRUE,$A1230=0,MOD($A1230,ChapterTable!$S$20)&lt;&gt;0),
MAX(0,INT(($B1230+ChapterTable!$Q$26+VLOOKUP(SUBSTITUTE(D$1,"성장단계","")&amp;"단계오프셋",ChapterTable!$S:$T,2,0))/ChapterTable!$Q$23)),
MAX(0,INT(($B1230+ChapterTable!$S$26+VLOOKUP(SUBSTITUTE(D$1,"성장단계","")&amp;"보스단계오프셋",ChapterTable!$S:$T,2,0))/ChapterTable!$S$23)))</f>
        <v>0</v>
      </c>
      <c r="E1230" s="1">
        <f ca="1">IF(AND($A1230=0,$B1230=1),
    VLOOKUP(1,ChapterTable!$1:$1048576,MATCH("최종"&amp;SUBSTITUTE(SUBSTITUTE(E$1,"standard",""),"|Float",""),ChapterTable!$1:$1,0),0)*ChapterTable!$Q$17,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VLOOKUP($A1230-ChapterTable!$Q$11,ChapterTable!$1:$1048576,MATCH("최종"&amp;SUBSTITUTE(SUBSTITUTE(E$1,"standard",""),"|Float",""),ChapterTable!$1:$1,0),0)*ChapterTable!$Q$14
    ),
  OFFSET(E1230,-$B1230+IF($L1230,1,0),0)*
    (VLOOKUP(SUBSTITUTE(SUBSTITUTE(E$1,"standard",""),"|Float","")&amp;"인게임누적곱배수",ChapterTable!$S:$T,2,0)^C1230
    +VLOOKUP(SUBSTITUTE(SUBSTITUTE(E$1,"standard",""),"|Float","")&amp;"인게임누적합배수",ChapterTable!$S:$T,2,0)*C1230)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VLOOKUP(1,ChapterTable!$1:$1048576,MATCH("최종"&amp;SUBSTITUTE(SUBSTITUTE(F$1,"standard",""),"|Float",""),ChapterTable!$1:$1,0),0)*ChapterTable!$Q$17,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VLOOKUP($A1230-ChapterTable!$Q$11,ChapterTable!$1:$1048576,MATCH("최종"&amp;SUBSTITUTE(SUBSTITUTE(F$1,"standard",""),"|Float",""),ChapterTable!$1:$1,0),0)*ChapterTable!$Q$14
    ),
  OFFSET(F1230,-$B1230+IF($L1230,1,0),0)*
    (VLOOKUP(SUBSTITUTE(SUBSTITUTE(F$1,"standard",""),"|Float","")&amp;"인게임누적곱배수",ChapterTable!$S:$T,2,0)^D1230
    +VLOOKUP(SUBSTITUTE(SUBSTITUTE(F$1,"standard",""),"|Float","")&amp;"인게임누적합배수",ChapterTable!$S:$T,2,0)*D1230)
  )
  )
  )
)</f>
        <v>3787675.2441063523</v>
      </c>
      <c r="G1230" t="s">
        <v>110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9.8000000000000007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IF(OR($L1231=TRUE,$A1231=0,MOD($A1231,ChapterTable!$S$20)&lt;&gt;0),
MAX(0,INT(($B1231+ChapterTable!$Q$26+VLOOKUP(SUBSTITUTE(C$1,"성장단계","")&amp;"단계오프셋",ChapterTable!$S:$T,2,0))/ChapterTable!$Q$23)),
MAX(0,INT(($B1231+ChapterTable!$S$26+VLOOKUP(SUBSTITUTE(C$1,"성장단계","")&amp;"보스단계오프셋",ChapterTable!$S:$T,2,0))/ChapterTable!$S$23)))</f>
        <v>0</v>
      </c>
      <c r="D1231">
        <f>IF(OR($L1231=TRUE,$A1231=0,MOD($A1231,ChapterTable!$S$20)&lt;&gt;0),
MAX(0,INT(($B1231+ChapterTable!$Q$26+VLOOKUP(SUBSTITUTE(D$1,"성장단계","")&amp;"단계오프셋",ChapterTable!$S:$T,2,0))/ChapterTable!$Q$23)),
MAX(0,INT(($B1231+ChapterTable!$S$26+VLOOKUP(SUBSTITUTE(D$1,"성장단계","")&amp;"보스단계오프셋",ChapterTable!$S:$T,2,0))/ChapterTable!$S$23)))</f>
        <v>0</v>
      </c>
      <c r="E1231" s="1">
        <f ca="1">IF(AND($A1231=0,$B1231=1),
    VLOOKUP(1,ChapterTable!$1:$1048576,MATCH("최종"&amp;SUBSTITUTE(SUBSTITUTE(E$1,"standard",""),"|Float",""),ChapterTable!$1:$1,0),0)*ChapterTable!$Q$17,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VLOOKUP($A1231-ChapterTable!$Q$11,ChapterTable!$1:$1048576,MATCH("최종"&amp;SUBSTITUTE(SUBSTITUTE(E$1,"standard",""),"|Float",""),ChapterTable!$1:$1,0),0)*ChapterTable!$Q$14
    ),
  OFFSET(E1231,-$B1231+IF($L1231,1,0),0)*
    (VLOOKUP(SUBSTITUTE(SUBSTITUTE(E$1,"standard",""),"|Float","")&amp;"인게임누적곱배수",ChapterTable!$S:$T,2,0)^C1231
    +VLOOKUP(SUBSTITUTE(SUBSTITUTE(E$1,"standard",""),"|Float","")&amp;"인게임누적합배수",ChapterTable!$S:$T,2,0)*C1231)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VLOOKUP(1,ChapterTable!$1:$1048576,MATCH("최종"&amp;SUBSTITUTE(SUBSTITUTE(F$1,"standard",""),"|Float",""),ChapterTable!$1:$1,0),0)*ChapterTable!$Q$17,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VLOOKUP($A1231-ChapterTable!$Q$11,ChapterTable!$1:$1048576,MATCH("최종"&amp;SUBSTITUTE(SUBSTITUTE(F$1,"standard",""),"|Float",""),ChapterTable!$1:$1,0),0)*ChapterTable!$Q$14
    ),
  OFFSET(F1231,-$B1231+IF($L1231,1,0),0)*
    (VLOOKUP(SUBSTITUTE(SUBSTITUTE(F$1,"standard",""),"|Float","")&amp;"인게임누적곱배수",ChapterTable!$S:$T,2,0)^D1231
    +VLOOKUP(SUBSTITUTE(SUBSTITUTE(F$1,"standard",""),"|Float","")&amp;"인게임누적합배수",ChapterTable!$S:$T,2,0)*D1231)
  )
  )
  )
)</f>
        <v>3787675.2441063523</v>
      </c>
      <c r="G1231" t="s">
        <v>110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9.8000000000000007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IF(OR($L1232=TRUE,$A1232=0,MOD($A1232,ChapterTable!$S$20)&lt;&gt;0),
MAX(0,INT(($B1232+ChapterTable!$Q$26+VLOOKUP(SUBSTITUTE(C$1,"성장단계","")&amp;"단계오프셋",ChapterTable!$S:$T,2,0))/ChapterTable!$Q$23)),
MAX(0,INT(($B1232+ChapterTable!$S$26+VLOOKUP(SUBSTITUTE(C$1,"성장단계","")&amp;"보스단계오프셋",ChapterTable!$S:$T,2,0))/ChapterTable!$S$23)))</f>
        <v>0</v>
      </c>
      <c r="D1232">
        <f>IF(OR($L1232=TRUE,$A1232=0,MOD($A1232,ChapterTable!$S$20)&lt;&gt;0),
MAX(0,INT(($B1232+ChapterTable!$Q$26+VLOOKUP(SUBSTITUTE(D$1,"성장단계","")&amp;"단계오프셋",ChapterTable!$S:$T,2,0))/ChapterTable!$Q$23)),
MAX(0,INT(($B1232+ChapterTable!$S$26+VLOOKUP(SUBSTITUTE(D$1,"성장단계","")&amp;"보스단계오프셋",ChapterTable!$S:$T,2,0))/ChapterTable!$S$23)))</f>
        <v>0</v>
      </c>
      <c r="E1232" s="1">
        <f ca="1">IF(AND($A1232=0,$B1232=1),
    VLOOKUP(1,ChapterTable!$1:$1048576,MATCH("최종"&amp;SUBSTITUTE(SUBSTITUTE(E$1,"standard",""),"|Float",""),ChapterTable!$1:$1,0),0)*ChapterTable!$Q$17,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VLOOKUP($A1232-ChapterTable!$Q$11,ChapterTable!$1:$1048576,MATCH("최종"&amp;SUBSTITUTE(SUBSTITUTE(E$1,"standard",""),"|Float",""),ChapterTable!$1:$1,0),0)*ChapterTable!$Q$14
    ),
  OFFSET(E1232,-$B1232+IF($L1232,1,0),0)*
    (VLOOKUP(SUBSTITUTE(SUBSTITUTE(E$1,"standard",""),"|Float","")&amp;"인게임누적곱배수",ChapterTable!$S:$T,2,0)^C1232
    +VLOOKUP(SUBSTITUTE(SUBSTITUTE(E$1,"standard",""),"|Float","")&amp;"인게임누적합배수",ChapterTable!$S:$T,2,0)*C1232)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VLOOKUP(1,ChapterTable!$1:$1048576,MATCH("최종"&amp;SUBSTITUTE(SUBSTITUTE(F$1,"standard",""),"|Float",""),ChapterTable!$1:$1,0),0)*ChapterTable!$Q$17,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VLOOKUP($A1232-ChapterTable!$Q$11,ChapterTable!$1:$1048576,MATCH("최종"&amp;SUBSTITUTE(SUBSTITUTE(F$1,"standard",""),"|Float",""),ChapterTable!$1:$1,0),0)*ChapterTable!$Q$14
    ),
  OFFSET(F1232,-$B1232+IF($L1232,1,0),0)*
    (VLOOKUP(SUBSTITUTE(SUBSTITUTE(F$1,"standard",""),"|Float","")&amp;"인게임누적곱배수",ChapterTable!$S:$T,2,0)^D1232
    +VLOOKUP(SUBSTITUTE(SUBSTITUTE(F$1,"standard",""),"|Float","")&amp;"인게임누적합배수",ChapterTable!$S:$T,2,0)*D1232)
  )
  )
  )
)</f>
        <v>3787675.2441063523</v>
      </c>
      <c r="G1232" t="s">
        <v>110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9.8000000000000007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IF(OR($L1233=TRUE,$A1233=0,MOD($A1233,ChapterTable!$S$20)&lt;&gt;0),
MAX(0,INT(($B1233+ChapterTable!$Q$26+VLOOKUP(SUBSTITUTE(C$1,"성장단계","")&amp;"단계오프셋",ChapterTable!$S:$T,2,0))/ChapterTable!$Q$23)),
MAX(0,INT(($B1233+ChapterTable!$S$26+VLOOKUP(SUBSTITUTE(C$1,"성장단계","")&amp;"보스단계오프셋",ChapterTable!$S:$T,2,0))/ChapterTable!$S$23)))</f>
        <v>0</v>
      </c>
      <c r="D1233">
        <f>IF(OR($L1233=TRUE,$A1233=0,MOD($A1233,ChapterTable!$S$20)&lt;&gt;0),
MAX(0,INT(($B1233+ChapterTable!$Q$26+VLOOKUP(SUBSTITUTE(D$1,"성장단계","")&amp;"단계오프셋",ChapterTable!$S:$T,2,0))/ChapterTable!$Q$23)),
MAX(0,INT(($B1233+ChapterTable!$S$26+VLOOKUP(SUBSTITUTE(D$1,"성장단계","")&amp;"보스단계오프셋",ChapterTable!$S:$T,2,0))/ChapterTable!$S$23)))</f>
        <v>0</v>
      </c>
      <c r="E1233" s="1">
        <f ca="1">IF(AND($A1233=0,$B1233=1),
    VLOOKUP(1,ChapterTable!$1:$1048576,MATCH("최종"&amp;SUBSTITUTE(SUBSTITUTE(E$1,"standard",""),"|Float",""),ChapterTable!$1:$1,0),0)*ChapterTable!$Q$17,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VLOOKUP($A1233-ChapterTable!$Q$11,ChapterTable!$1:$1048576,MATCH("최종"&amp;SUBSTITUTE(SUBSTITUTE(E$1,"standard",""),"|Float",""),ChapterTable!$1:$1,0),0)*ChapterTable!$Q$14
    ),
  OFFSET(E1233,-$B1233+IF($L1233,1,0),0)*
    (VLOOKUP(SUBSTITUTE(SUBSTITUTE(E$1,"standard",""),"|Float","")&amp;"인게임누적곱배수",ChapterTable!$S:$T,2,0)^C1233
    +VLOOKUP(SUBSTITUTE(SUBSTITUTE(E$1,"standard",""),"|Float","")&amp;"인게임누적합배수",ChapterTable!$S:$T,2,0)*C1233)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VLOOKUP(1,ChapterTable!$1:$1048576,MATCH("최종"&amp;SUBSTITUTE(SUBSTITUTE(F$1,"standard",""),"|Float",""),ChapterTable!$1:$1,0),0)*ChapterTable!$Q$17,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VLOOKUP($A1233-ChapterTable!$Q$11,ChapterTable!$1:$1048576,MATCH("최종"&amp;SUBSTITUTE(SUBSTITUTE(F$1,"standard",""),"|Float",""),ChapterTable!$1:$1,0),0)*ChapterTable!$Q$14
    ),
  OFFSET(F1233,-$B1233+IF($L1233,1,0),0)*
    (VLOOKUP(SUBSTITUTE(SUBSTITUTE(F$1,"standard",""),"|Float","")&amp;"인게임누적곱배수",ChapterTable!$S:$T,2,0)^D1233
    +VLOOKUP(SUBSTITUTE(SUBSTITUTE(F$1,"standard",""),"|Float","")&amp;"인게임누적합배수",ChapterTable!$S:$T,2,0)*D1233)
  )
  )
  )
)</f>
        <v>3787675.2441063523</v>
      </c>
      <c r="G1233" t="s">
        <v>110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9.8000000000000007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IF(OR($L1234=TRUE,$A1234=0,MOD($A1234,ChapterTable!$S$20)&lt;&gt;0),
MAX(0,INT(($B1234+ChapterTable!$Q$26+VLOOKUP(SUBSTITUTE(C$1,"성장단계","")&amp;"단계오프셋",ChapterTable!$S:$T,2,0))/ChapterTable!$Q$23)),
MAX(0,INT(($B1234+ChapterTable!$S$26+VLOOKUP(SUBSTITUTE(C$1,"성장단계","")&amp;"보스단계오프셋",ChapterTable!$S:$T,2,0))/ChapterTable!$S$23)))</f>
        <v>0</v>
      </c>
      <c r="D1234">
        <f>IF(OR($L1234=TRUE,$A1234=0,MOD($A1234,ChapterTable!$S$20)&lt;&gt;0),
MAX(0,INT(($B1234+ChapterTable!$Q$26+VLOOKUP(SUBSTITUTE(D$1,"성장단계","")&amp;"단계오프셋",ChapterTable!$S:$T,2,0))/ChapterTable!$Q$23)),
MAX(0,INT(($B1234+ChapterTable!$S$26+VLOOKUP(SUBSTITUTE(D$1,"성장단계","")&amp;"보스단계오프셋",ChapterTable!$S:$T,2,0))/ChapterTable!$S$23)))</f>
        <v>0</v>
      </c>
      <c r="E1234" s="1">
        <f ca="1">IF(AND($A1234=0,$B1234=1),
    VLOOKUP(1,ChapterTable!$1:$1048576,MATCH("최종"&amp;SUBSTITUTE(SUBSTITUTE(E$1,"standard",""),"|Float",""),ChapterTable!$1:$1,0),0)*ChapterTable!$Q$17,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VLOOKUP($A1234-ChapterTable!$Q$11,ChapterTable!$1:$1048576,MATCH("최종"&amp;SUBSTITUTE(SUBSTITUTE(E$1,"standard",""),"|Float",""),ChapterTable!$1:$1,0),0)*ChapterTable!$Q$14
    ),
  OFFSET(E1234,-$B1234+IF($L1234,1,0),0)*
    (VLOOKUP(SUBSTITUTE(SUBSTITUTE(E$1,"standard",""),"|Float","")&amp;"인게임누적곱배수",ChapterTable!$S:$T,2,0)^C1234
    +VLOOKUP(SUBSTITUTE(SUBSTITUTE(E$1,"standard",""),"|Float","")&amp;"인게임누적합배수",ChapterTable!$S:$T,2,0)*C1234)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VLOOKUP(1,ChapterTable!$1:$1048576,MATCH("최종"&amp;SUBSTITUTE(SUBSTITUTE(F$1,"standard",""),"|Float",""),ChapterTable!$1:$1,0),0)*ChapterTable!$Q$17,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VLOOKUP($A1234-ChapterTable!$Q$11,ChapterTable!$1:$1048576,MATCH("최종"&amp;SUBSTITUTE(SUBSTITUTE(F$1,"standard",""),"|Float",""),ChapterTable!$1:$1,0),0)*ChapterTable!$Q$14
    ),
  OFFSET(F1234,-$B1234+IF($L1234,1,0),0)*
    (VLOOKUP(SUBSTITUTE(SUBSTITUTE(F$1,"standard",""),"|Float","")&amp;"인게임누적곱배수",ChapterTable!$S:$T,2,0)^D1234
    +VLOOKUP(SUBSTITUTE(SUBSTITUTE(F$1,"standard",""),"|Float","")&amp;"인게임누적합배수",ChapterTable!$S:$T,2,0)*D1234)
  )
  )
  )
)</f>
        <v>3787675.2441063523</v>
      </c>
      <c r="G1234" t="s">
        <v>110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9.8000000000000007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IF(OR($L1235=TRUE,$A1235=0,MOD($A1235,ChapterTable!$S$20)&lt;&gt;0),
MAX(0,INT(($B1235+ChapterTable!$Q$26+VLOOKUP(SUBSTITUTE(C$1,"성장단계","")&amp;"단계오프셋",ChapterTable!$S:$T,2,0))/ChapterTable!$Q$23)),
MAX(0,INT(($B1235+ChapterTable!$S$26+VLOOKUP(SUBSTITUTE(C$1,"성장단계","")&amp;"보스단계오프셋",ChapterTable!$S:$T,2,0))/ChapterTable!$S$23)))</f>
        <v>0</v>
      </c>
      <c r="D1235">
        <f>IF(OR($L1235=TRUE,$A1235=0,MOD($A1235,ChapterTable!$S$20)&lt;&gt;0),
MAX(0,INT(($B1235+ChapterTable!$Q$26+VLOOKUP(SUBSTITUTE(D$1,"성장단계","")&amp;"단계오프셋",ChapterTable!$S:$T,2,0))/ChapterTable!$Q$23)),
MAX(0,INT(($B1235+ChapterTable!$S$26+VLOOKUP(SUBSTITUTE(D$1,"성장단계","")&amp;"보스단계오프셋",ChapterTable!$S:$T,2,0))/ChapterTable!$S$23)))</f>
        <v>0</v>
      </c>
      <c r="E1235" s="1">
        <f ca="1">IF(AND($A1235=0,$B1235=1),
    VLOOKUP(1,ChapterTable!$1:$1048576,MATCH("최종"&amp;SUBSTITUTE(SUBSTITUTE(E$1,"standard",""),"|Float",""),ChapterTable!$1:$1,0),0)*ChapterTable!$Q$17,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VLOOKUP($A1235-ChapterTable!$Q$11,ChapterTable!$1:$1048576,MATCH("최종"&amp;SUBSTITUTE(SUBSTITUTE(E$1,"standard",""),"|Float",""),ChapterTable!$1:$1,0),0)*ChapterTable!$Q$14
    ),
  OFFSET(E1235,-$B1235+IF($L1235,1,0),0)*
    (VLOOKUP(SUBSTITUTE(SUBSTITUTE(E$1,"standard",""),"|Float","")&amp;"인게임누적곱배수",ChapterTable!$S:$T,2,0)^C1235
    +VLOOKUP(SUBSTITUTE(SUBSTITUTE(E$1,"standard",""),"|Float","")&amp;"인게임누적합배수",ChapterTable!$S:$T,2,0)*C1235)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VLOOKUP(1,ChapterTable!$1:$1048576,MATCH("최종"&amp;SUBSTITUTE(SUBSTITUTE(F$1,"standard",""),"|Float",""),ChapterTable!$1:$1,0),0)*ChapterTable!$Q$17,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VLOOKUP($A1235-ChapterTable!$Q$11,ChapterTable!$1:$1048576,MATCH("최종"&amp;SUBSTITUTE(SUBSTITUTE(F$1,"standard",""),"|Float",""),ChapterTable!$1:$1,0),0)*ChapterTable!$Q$14
    ),
  OFFSET(F1235,-$B1235+IF($L1235,1,0),0)*
    (VLOOKUP(SUBSTITUTE(SUBSTITUTE(F$1,"standard",""),"|Float","")&amp;"인게임누적곱배수",ChapterTable!$S:$T,2,0)^D1235
    +VLOOKUP(SUBSTITUTE(SUBSTITUTE(F$1,"standard",""),"|Float","")&amp;"인게임누적합배수",ChapterTable!$S:$T,2,0)*D1235)
  )
  )
  )
)</f>
        <v>3787675.2441063523</v>
      </c>
      <c r="G1235" t="s">
        <v>110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9.8000000000000007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IF(OR($L1236=TRUE,$A1236=0,MOD($A1236,ChapterTable!$S$20)&lt;&gt;0),
MAX(0,INT(($B1236+ChapterTable!$Q$26+VLOOKUP(SUBSTITUTE(C$1,"성장단계","")&amp;"단계오프셋",ChapterTable!$S:$T,2,0))/ChapterTable!$Q$23)),
MAX(0,INT(($B1236+ChapterTable!$S$26+VLOOKUP(SUBSTITUTE(C$1,"성장단계","")&amp;"보스단계오프셋",ChapterTable!$S:$T,2,0))/ChapterTable!$S$23)))</f>
        <v>1</v>
      </c>
      <c r="D1236">
        <f>IF(OR($L1236=TRUE,$A1236=0,MOD($A1236,ChapterTable!$S$20)&lt;&gt;0),
MAX(0,INT(($B1236+ChapterTable!$Q$26+VLOOKUP(SUBSTITUTE(D$1,"성장단계","")&amp;"단계오프셋",ChapterTable!$S:$T,2,0))/ChapterTable!$Q$23)),
MAX(0,INT(($B1236+ChapterTable!$S$26+VLOOKUP(SUBSTITUTE(D$1,"성장단계","")&amp;"보스단계오프셋",ChapterTable!$S:$T,2,0))/ChapterTable!$S$23)))</f>
        <v>0</v>
      </c>
      <c r="E1236" s="1">
        <f ca="1">IF(AND($A1236=0,$B1236=1),
    VLOOKUP(1,ChapterTable!$1:$1048576,MATCH("최종"&amp;SUBSTITUTE(SUBSTITUTE(E$1,"standard",""),"|Float",""),ChapterTable!$1:$1,0),0)*ChapterTable!$Q$17,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VLOOKUP($A1236-ChapterTable!$Q$11,ChapterTable!$1:$1048576,MATCH("최종"&amp;SUBSTITUTE(SUBSTITUTE(E$1,"standard",""),"|Float",""),ChapterTable!$1:$1,0),0)*ChapterTable!$Q$14
    ),
  OFFSET(E1236,-$B1236+IF($L1236,1,0),0)*
    (VLOOKUP(SUBSTITUTE(SUBSTITUTE(E$1,"standard",""),"|Float","")&amp;"인게임누적곱배수",ChapterTable!$S:$T,2,0)^C1236
    +VLOOKUP(SUBSTITUTE(SUBSTITUTE(E$1,"standard",""),"|Float","")&amp;"인게임누적합배수",ChapterTable!$S:$T,2,0)*C1236)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VLOOKUP(1,ChapterTable!$1:$1048576,MATCH("최종"&amp;SUBSTITUTE(SUBSTITUTE(F$1,"standard",""),"|Float",""),ChapterTable!$1:$1,0),0)*ChapterTable!$Q$17,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VLOOKUP($A1236-ChapterTable!$Q$11,ChapterTable!$1:$1048576,MATCH("최종"&amp;SUBSTITUTE(SUBSTITUTE(F$1,"standard",""),"|Float",""),ChapterTable!$1:$1,0),0)*ChapterTable!$Q$14
    ),
  OFFSET(F1236,-$B1236+IF($L1236,1,0),0)*
    (VLOOKUP(SUBSTITUTE(SUBSTITUTE(F$1,"standard",""),"|Float","")&amp;"인게임누적곱배수",ChapterTable!$S:$T,2,0)^D1236
    +VLOOKUP(SUBSTITUTE(SUBSTITUTE(F$1,"standard",""),"|Float","")&amp;"인게임누적합배수",ChapterTable!$S:$T,2,0)*D1236)
  )
  )
  )
)</f>
        <v>3787675.2441063523</v>
      </c>
      <c r="G1236" t="s">
        <v>110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9.8000000000000007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IF(OR($L1237=TRUE,$A1237=0,MOD($A1237,ChapterTable!$S$20)&lt;&gt;0),
MAX(0,INT(($B1237+ChapterTable!$Q$26+VLOOKUP(SUBSTITUTE(C$1,"성장단계","")&amp;"단계오프셋",ChapterTable!$S:$T,2,0))/ChapterTable!$Q$23)),
MAX(0,INT(($B1237+ChapterTable!$S$26+VLOOKUP(SUBSTITUTE(C$1,"성장단계","")&amp;"보스단계오프셋",ChapterTable!$S:$T,2,0))/ChapterTable!$S$23)))</f>
        <v>1</v>
      </c>
      <c r="D1237">
        <f>IF(OR($L1237=TRUE,$A1237=0,MOD($A1237,ChapterTable!$S$20)&lt;&gt;0),
MAX(0,INT(($B1237+ChapterTable!$Q$26+VLOOKUP(SUBSTITUTE(D$1,"성장단계","")&amp;"단계오프셋",ChapterTable!$S:$T,2,0))/ChapterTable!$Q$23)),
MAX(0,INT(($B1237+ChapterTable!$S$26+VLOOKUP(SUBSTITUTE(D$1,"성장단계","")&amp;"보스단계오프셋",ChapterTable!$S:$T,2,0))/ChapterTable!$S$23)))</f>
        <v>0</v>
      </c>
      <c r="E1237" s="1">
        <f ca="1">IF(AND($A1237=0,$B1237=1),
    VLOOKUP(1,ChapterTable!$1:$1048576,MATCH("최종"&amp;SUBSTITUTE(SUBSTITUTE(E$1,"standard",""),"|Float",""),ChapterTable!$1:$1,0),0)*ChapterTable!$Q$17,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VLOOKUP($A1237-ChapterTable!$Q$11,ChapterTable!$1:$1048576,MATCH("최종"&amp;SUBSTITUTE(SUBSTITUTE(E$1,"standard",""),"|Float",""),ChapterTable!$1:$1,0),0)*ChapterTable!$Q$14
    ),
  OFFSET(E1237,-$B1237+IF($L1237,1,0),0)*
    (VLOOKUP(SUBSTITUTE(SUBSTITUTE(E$1,"standard",""),"|Float","")&amp;"인게임누적곱배수",ChapterTable!$S:$T,2,0)^C1237
    +VLOOKUP(SUBSTITUTE(SUBSTITUTE(E$1,"standard",""),"|Float","")&amp;"인게임누적합배수",ChapterTable!$S:$T,2,0)*C1237)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VLOOKUP(1,ChapterTable!$1:$1048576,MATCH("최종"&amp;SUBSTITUTE(SUBSTITUTE(F$1,"standard",""),"|Float",""),ChapterTable!$1:$1,0),0)*ChapterTable!$Q$17,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VLOOKUP($A1237-ChapterTable!$Q$11,ChapterTable!$1:$1048576,MATCH("최종"&amp;SUBSTITUTE(SUBSTITUTE(F$1,"standard",""),"|Float",""),ChapterTable!$1:$1,0),0)*ChapterTable!$Q$14
    ),
  OFFSET(F1237,-$B1237+IF($L1237,1,0),0)*
    (VLOOKUP(SUBSTITUTE(SUBSTITUTE(F$1,"standard",""),"|Float","")&amp;"인게임누적곱배수",ChapterTable!$S:$T,2,0)^D1237
    +VLOOKUP(SUBSTITUTE(SUBSTITUTE(F$1,"standard",""),"|Float","")&amp;"인게임누적합배수",ChapterTable!$S:$T,2,0)*D1237)
  )
  )
  )
)</f>
        <v>3787675.2441063523</v>
      </c>
      <c r="G1237" t="s">
        <v>110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9.8000000000000007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IF(OR($L1238=TRUE,$A1238=0,MOD($A1238,ChapterTable!$S$20)&lt;&gt;0),
MAX(0,INT(($B1238+ChapterTable!$Q$26+VLOOKUP(SUBSTITUTE(C$1,"성장단계","")&amp;"단계오프셋",ChapterTable!$S:$T,2,0))/ChapterTable!$Q$23)),
MAX(0,INT(($B1238+ChapterTable!$S$26+VLOOKUP(SUBSTITUTE(C$1,"성장단계","")&amp;"보스단계오프셋",ChapterTable!$S:$T,2,0))/ChapterTable!$S$23)))</f>
        <v>1</v>
      </c>
      <c r="D1238">
        <f>IF(OR($L1238=TRUE,$A1238=0,MOD($A1238,ChapterTable!$S$20)&lt;&gt;0),
MAX(0,INT(($B1238+ChapterTable!$Q$26+VLOOKUP(SUBSTITUTE(D$1,"성장단계","")&amp;"단계오프셋",ChapterTable!$S:$T,2,0))/ChapterTable!$Q$23)),
MAX(0,INT(($B1238+ChapterTable!$S$26+VLOOKUP(SUBSTITUTE(D$1,"성장단계","")&amp;"보스단계오프셋",ChapterTable!$S:$T,2,0))/ChapterTable!$S$23)))</f>
        <v>0</v>
      </c>
      <c r="E1238" s="1">
        <f ca="1">IF(AND($A1238=0,$B1238=1),
    VLOOKUP(1,ChapterTable!$1:$1048576,MATCH("최종"&amp;SUBSTITUTE(SUBSTITUTE(E$1,"standard",""),"|Float",""),ChapterTable!$1:$1,0),0)*ChapterTable!$Q$17,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VLOOKUP($A1238-ChapterTable!$Q$11,ChapterTable!$1:$1048576,MATCH("최종"&amp;SUBSTITUTE(SUBSTITUTE(E$1,"standard",""),"|Float",""),ChapterTable!$1:$1,0),0)*ChapterTable!$Q$14
    ),
  OFFSET(E1238,-$B1238+IF($L1238,1,0),0)*
    (VLOOKUP(SUBSTITUTE(SUBSTITUTE(E$1,"standard",""),"|Float","")&amp;"인게임누적곱배수",ChapterTable!$S:$T,2,0)^C1238
    +VLOOKUP(SUBSTITUTE(SUBSTITUTE(E$1,"standard",""),"|Float","")&amp;"인게임누적합배수",ChapterTable!$S:$T,2,0)*C1238)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VLOOKUP(1,ChapterTable!$1:$1048576,MATCH("최종"&amp;SUBSTITUTE(SUBSTITUTE(F$1,"standard",""),"|Float",""),ChapterTable!$1:$1,0),0)*ChapterTable!$Q$17,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VLOOKUP($A1238-ChapterTable!$Q$11,ChapterTable!$1:$1048576,MATCH("최종"&amp;SUBSTITUTE(SUBSTITUTE(F$1,"standard",""),"|Float",""),ChapterTable!$1:$1,0),0)*ChapterTable!$Q$14
    ),
  OFFSET(F1238,-$B1238+IF($L1238,1,0),0)*
    (VLOOKUP(SUBSTITUTE(SUBSTITUTE(F$1,"standard",""),"|Float","")&amp;"인게임누적곱배수",ChapterTable!$S:$T,2,0)^D1238
    +VLOOKUP(SUBSTITUTE(SUBSTITUTE(F$1,"standard",""),"|Float","")&amp;"인게임누적합배수",ChapterTable!$S:$T,2,0)*D1238)
  )
  )
  )
)</f>
        <v>3787675.2441063523</v>
      </c>
      <c r="G1238" t="s">
        <v>110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9.8000000000000007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IF(OR($L1239=TRUE,$A1239=0,MOD($A1239,ChapterTable!$S$20)&lt;&gt;0),
MAX(0,INT(($B1239+ChapterTable!$Q$26+VLOOKUP(SUBSTITUTE(C$1,"성장단계","")&amp;"단계오프셋",ChapterTable!$S:$T,2,0))/ChapterTable!$Q$23)),
MAX(0,INT(($B1239+ChapterTable!$S$26+VLOOKUP(SUBSTITUTE(C$1,"성장단계","")&amp;"보스단계오프셋",ChapterTable!$S:$T,2,0))/ChapterTable!$S$23)))</f>
        <v>1</v>
      </c>
      <c r="D1239">
        <f>IF(OR($L1239=TRUE,$A1239=0,MOD($A1239,ChapterTable!$S$20)&lt;&gt;0),
MAX(0,INT(($B1239+ChapterTable!$Q$26+VLOOKUP(SUBSTITUTE(D$1,"성장단계","")&amp;"단계오프셋",ChapterTable!$S:$T,2,0))/ChapterTable!$Q$23)),
MAX(0,INT(($B1239+ChapterTable!$S$26+VLOOKUP(SUBSTITUTE(D$1,"성장단계","")&amp;"보스단계오프셋",ChapterTable!$S:$T,2,0))/ChapterTable!$S$23)))</f>
        <v>0</v>
      </c>
      <c r="E1239" s="1">
        <f ca="1">IF(AND($A1239=0,$B1239=1),
    VLOOKUP(1,ChapterTable!$1:$1048576,MATCH("최종"&amp;SUBSTITUTE(SUBSTITUTE(E$1,"standard",""),"|Float",""),ChapterTable!$1:$1,0),0)*ChapterTable!$Q$17,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VLOOKUP($A1239-ChapterTable!$Q$11,ChapterTable!$1:$1048576,MATCH("최종"&amp;SUBSTITUTE(SUBSTITUTE(E$1,"standard",""),"|Float",""),ChapterTable!$1:$1,0),0)*ChapterTable!$Q$14
    ),
  OFFSET(E1239,-$B1239+IF($L1239,1,0),0)*
    (VLOOKUP(SUBSTITUTE(SUBSTITUTE(E$1,"standard",""),"|Float","")&amp;"인게임누적곱배수",ChapterTable!$S:$T,2,0)^C1239
    +VLOOKUP(SUBSTITUTE(SUBSTITUTE(E$1,"standard",""),"|Float","")&amp;"인게임누적합배수",ChapterTable!$S:$T,2,0)*C1239)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VLOOKUP(1,ChapterTable!$1:$1048576,MATCH("최종"&amp;SUBSTITUTE(SUBSTITUTE(F$1,"standard",""),"|Float",""),ChapterTable!$1:$1,0),0)*ChapterTable!$Q$17,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VLOOKUP($A1239-ChapterTable!$Q$11,ChapterTable!$1:$1048576,MATCH("최종"&amp;SUBSTITUTE(SUBSTITUTE(F$1,"standard",""),"|Float",""),ChapterTable!$1:$1,0),0)*ChapterTable!$Q$14
    ),
  OFFSET(F1239,-$B1239+IF($L1239,1,0),0)*
    (VLOOKUP(SUBSTITUTE(SUBSTITUTE(F$1,"standard",""),"|Float","")&amp;"인게임누적곱배수",ChapterTable!$S:$T,2,0)^D1239
    +VLOOKUP(SUBSTITUTE(SUBSTITUTE(F$1,"standard",""),"|Float","")&amp;"인게임누적합배수",ChapterTable!$S:$T,2,0)*D1239)
  )
  )
  )
)</f>
        <v>3787675.2441063523</v>
      </c>
      <c r="G1239" t="s">
        <v>110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9.8000000000000007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IF(OR($L1240=TRUE,$A1240=0,MOD($A1240,ChapterTable!$S$20)&lt;&gt;0),
MAX(0,INT(($B1240+ChapterTable!$Q$26+VLOOKUP(SUBSTITUTE(C$1,"성장단계","")&amp;"단계오프셋",ChapterTable!$S:$T,2,0))/ChapterTable!$Q$23)),
MAX(0,INT(($B1240+ChapterTable!$S$26+VLOOKUP(SUBSTITUTE(C$1,"성장단계","")&amp;"보스단계오프셋",ChapterTable!$S:$T,2,0))/ChapterTable!$S$23)))</f>
        <v>1</v>
      </c>
      <c r="D1240">
        <f>IF(OR($L1240=TRUE,$A1240=0,MOD($A1240,ChapterTable!$S$20)&lt;&gt;0),
MAX(0,INT(($B1240+ChapterTable!$Q$26+VLOOKUP(SUBSTITUTE(D$1,"성장단계","")&amp;"단계오프셋",ChapterTable!$S:$T,2,0))/ChapterTable!$Q$23)),
MAX(0,INT(($B1240+ChapterTable!$S$26+VLOOKUP(SUBSTITUTE(D$1,"성장단계","")&amp;"보스단계오프셋",ChapterTable!$S:$T,2,0))/ChapterTable!$S$23)))</f>
        <v>0</v>
      </c>
      <c r="E1240" s="1">
        <f ca="1">IF(AND($A1240=0,$B1240=1),
    VLOOKUP(1,ChapterTable!$1:$1048576,MATCH("최종"&amp;SUBSTITUTE(SUBSTITUTE(E$1,"standard",""),"|Float",""),ChapterTable!$1:$1,0),0)*ChapterTable!$Q$17,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VLOOKUP($A1240-ChapterTable!$Q$11,ChapterTable!$1:$1048576,MATCH("최종"&amp;SUBSTITUTE(SUBSTITUTE(E$1,"standard",""),"|Float",""),ChapterTable!$1:$1,0),0)*ChapterTable!$Q$14
    ),
  OFFSET(E1240,-$B1240+IF($L1240,1,0),0)*
    (VLOOKUP(SUBSTITUTE(SUBSTITUTE(E$1,"standard",""),"|Float","")&amp;"인게임누적곱배수",ChapterTable!$S:$T,2,0)^C1240
    +VLOOKUP(SUBSTITUTE(SUBSTITUTE(E$1,"standard",""),"|Float","")&amp;"인게임누적합배수",ChapterTable!$S:$T,2,0)*C1240)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VLOOKUP(1,ChapterTable!$1:$1048576,MATCH("최종"&amp;SUBSTITUTE(SUBSTITUTE(F$1,"standard",""),"|Float",""),ChapterTable!$1:$1,0),0)*ChapterTable!$Q$17,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VLOOKUP($A1240-ChapterTable!$Q$11,ChapterTable!$1:$1048576,MATCH("최종"&amp;SUBSTITUTE(SUBSTITUTE(F$1,"standard",""),"|Float",""),ChapterTable!$1:$1,0),0)*ChapterTable!$Q$14
    ),
  OFFSET(F1240,-$B1240+IF($L1240,1,0),0)*
    (VLOOKUP(SUBSTITUTE(SUBSTITUTE(F$1,"standard",""),"|Float","")&amp;"인게임누적곱배수",ChapterTable!$S:$T,2,0)^D1240
    +VLOOKUP(SUBSTITUTE(SUBSTITUTE(F$1,"standard",""),"|Float","")&amp;"인게임누적합배수",ChapterTable!$S:$T,2,0)*D1240)
  )
  )
  )
)</f>
        <v>3787675.2441063523</v>
      </c>
      <c r="G1240" t="s">
        <v>110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9.8000000000000007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IF(OR($L1241=TRUE,$A1241=0,MOD($A1241,ChapterTable!$S$20)&lt;&gt;0),
MAX(0,INT(($B1241+ChapterTable!$Q$26+VLOOKUP(SUBSTITUTE(C$1,"성장단계","")&amp;"단계오프셋",ChapterTable!$S:$T,2,0))/ChapterTable!$Q$23)),
MAX(0,INT(($B1241+ChapterTable!$S$26+VLOOKUP(SUBSTITUTE(C$1,"성장단계","")&amp;"보스단계오프셋",ChapterTable!$S:$T,2,0))/ChapterTable!$S$23)))</f>
        <v>1</v>
      </c>
      <c r="D1241">
        <f>IF(OR($L1241=TRUE,$A1241=0,MOD($A1241,ChapterTable!$S$20)&lt;&gt;0),
MAX(0,INT(($B1241+ChapterTable!$Q$26+VLOOKUP(SUBSTITUTE(D$1,"성장단계","")&amp;"단계오프셋",ChapterTable!$S:$T,2,0))/ChapterTable!$Q$23)),
MAX(0,INT(($B1241+ChapterTable!$S$26+VLOOKUP(SUBSTITUTE(D$1,"성장단계","")&amp;"보스단계오프셋",ChapterTable!$S:$T,2,0))/ChapterTable!$S$23)))</f>
        <v>1</v>
      </c>
      <c r="E1241" s="1">
        <f ca="1">IF(AND($A1241=0,$B1241=1),
    VLOOKUP(1,ChapterTable!$1:$1048576,MATCH("최종"&amp;SUBSTITUTE(SUBSTITUTE(E$1,"standard",""),"|Float",""),ChapterTable!$1:$1,0),0)*ChapterTable!$Q$17,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VLOOKUP($A1241-ChapterTable!$Q$11,ChapterTable!$1:$1048576,MATCH("최종"&amp;SUBSTITUTE(SUBSTITUTE(E$1,"standard",""),"|Float",""),ChapterTable!$1:$1,0),0)*ChapterTable!$Q$14
    ),
  OFFSET(E1241,-$B1241+IF($L1241,1,0),0)*
    (VLOOKUP(SUBSTITUTE(SUBSTITUTE(E$1,"standard",""),"|Float","")&amp;"인게임누적곱배수",ChapterTable!$S:$T,2,0)^C1241
    +VLOOKUP(SUBSTITUTE(SUBSTITUTE(E$1,"standard",""),"|Float","")&amp;"인게임누적합배수",ChapterTable!$S:$T,2,0)*C1241)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VLOOKUP(1,ChapterTable!$1:$1048576,MATCH("최종"&amp;SUBSTITUTE(SUBSTITUTE(F$1,"standard",""),"|Float",""),ChapterTable!$1:$1,0),0)*ChapterTable!$Q$17,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VLOOKUP($A1241-ChapterTable!$Q$11,ChapterTable!$1:$1048576,MATCH("최종"&amp;SUBSTITUTE(SUBSTITUTE(F$1,"standard",""),"|Float",""),ChapterTable!$1:$1,0),0)*ChapterTable!$Q$14
    ),
  OFFSET(F1241,-$B1241+IF($L1241,1,0),0)*
    (VLOOKUP(SUBSTITUTE(SUBSTITUTE(F$1,"standard",""),"|Float","")&amp;"인게임누적곱배수",ChapterTable!$S:$T,2,0)^D1241
    +VLOOKUP(SUBSTITUTE(SUBSTITUTE(F$1,"standard",""),"|Float","")&amp;"인게임누적합배수",ChapterTable!$S:$T,2,0)*D1241)
  )
  )
  )
)</f>
        <v>4545210.2929276228</v>
      </c>
      <c r="G1241" t="s">
        <v>110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9.8000000000000007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IF(OR($L1242=TRUE,$A1242=0,MOD($A1242,ChapterTable!$S$20)&lt;&gt;0),
MAX(0,INT(($B1242+ChapterTable!$Q$26+VLOOKUP(SUBSTITUTE(C$1,"성장단계","")&amp;"단계오프셋",ChapterTable!$S:$T,2,0))/ChapterTable!$Q$23)),
MAX(0,INT(($B1242+ChapterTable!$S$26+VLOOKUP(SUBSTITUTE(C$1,"성장단계","")&amp;"보스단계오프셋",ChapterTable!$S:$T,2,0))/ChapterTable!$S$23)))</f>
        <v>1</v>
      </c>
      <c r="D1242">
        <f>IF(OR($L1242=TRUE,$A1242=0,MOD($A1242,ChapterTable!$S$20)&lt;&gt;0),
MAX(0,INT(($B1242+ChapterTable!$Q$26+VLOOKUP(SUBSTITUTE(D$1,"성장단계","")&amp;"단계오프셋",ChapterTable!$S:$T,2,0))/ChapterTable!$Q$23)),
MAX(0,INT(($B1242+ChapterTable!$S$26+VLOOKUP(SUBSTITUTE(D$1,"성장단계","")&amp;"보스단계오프셋",ChapterTable!$S:$T,2,0))/ChapterTable!$S$23)))</f>
        <v>1</v>
      </c>
      <c r="E1242" s="1">
        <f ca="1">IF(AND($A1242=0,$B1242=1),
    VLOOKUP(1,ChapterTable!$1:$1048576,MATCH("최종"&amp;SUBSTITUTE(SUBSTITUTE(E$1,"standard",""),"|Float",""),ChapterTable!$1:$1,0),0)*ChapterTable!$Q$17,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VLOOKUP($A1242-ChapterTable!$Q$11,ChapterTable!$1:$1048576,MATCH("최종"&amp;SUBSTITUTE(SUBSTITUTE(E$1,"standard",""),"|Float",""),ChapterTable!$1:$1,0),0)*ChapterTable!$Q$14
    ),
  OFFSET(E1242,-$B1242+IF($L1242,1,0),0)*
    (VLOOKUP(SUBSTITUTE(SUBSTITUTE(E$1,"standard",""),"|Float","")&amp;"인게임누적곱배수",ChapterTable!$S:$T,2,0)^C1242
    +VLOOKUP(SUBSTITUTE(SUBSTITUTE(E$1,"standard",""),"|Float","")&amp;"인게임누적합배수",ChapterTable!$S:$T,2,0)*C1242)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VLOOKUP(1,ChapterTable!$1:$1048576,MATCH("최종"&amp;SUBSTITUTE(SUBSTITUTE(F$1,"standard",""),"|Float",""),ChapterTable!$1:$1,0),0)*ChapterTable!$Q$17,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VLOOKUP($A1242-ChapterTable!$Q$11,ChapterTable!$1:$1048576,MATCH("최종"&amp;SUBSTITUTE(SUBSTITUTE(F$1,"standard",""),"|Float",""),ChapterTable!$1:$1,0),0)*ChapterTable!$Q$14
    ),
  OFFSET(F1242,-$B1242+IF($L1242,1,0),0)*
    (VLOOKUP(SUBSTITUTE(SUBSTITUTE(F$1,"standard",""),"|Float","")&amp;"인게임누적곱배수",ChapterTable!$S:$T,2,0)^D1242
    +VLOOKUP(SUBSTITUTE(SUBSTITUTE(F$1,"standard",""),"|Float","")&amp;"인게임누적합배수",ChapterTable!$S:$T,2,0)*D1242)
  )
  )
  )
)</f>
        <v>4545210.2929276228</v>
      </c>
      <c r="G1242" t="s">
        <v>110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9.8000000000000007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IF(OR($L1243=TRUE,$A1243=0,MOD($A1243,ChapterTable!$S$20)&lt;&gt;0),
MAX(0,INT(($B1243+ChapterTable!$Q$26+VLOOKUP(SUBSTITUTE(C$1,"성장단계","")&amp;"단계오프셋",ChapterTable!$S:$T,2,0))/ChapterTable!$Q$23)),
MAX(0,INT(($B1243+ChapterTable!$S$26+VLOOKUP(SUBSTITUTE(C$1,"성장단계","")&amp;"보스단계오프셋",ChapterTable!$S:$T,2,0))/ChapterTable!$S$23)))</f>
        <v>1</v>
      </c>
      <c r="D1243">
        <f>IF(OR($L1243=TRUE,$A1243=0,MOD($A1243,ChapterTable!$S$20)&lt;&gt;0),
MAX(0,INT(($B1243+ChapterTable!$Q$26+VLOOKUP(SUBSTITUTE(D$1,"성장단계","")&amp;"단계오프셋",ChapterTable!$S:$T,2,0))/ChapterTable!$Q$23)),
MAX(0,INT(($B1243+ChapterTable!$S$26+VLOOKUP(SUBSTITUTE(D$1,"성장단계","")&amp;"보스단계오프셋",ChapterTable!$S:$T,2,0))/ChapterTable!$S$23)))</f>
        <v>1</v>
      </c>
      <c r="E1243" s="1">
        <f ca="1">IF(AND($A1243=0,$B1243=1),
    VLOOKUP(1,ChapterTable!$1:$1048576,MATCH("최종"&amp;SUBSTITUTE(SUBSTITUTE(E$1,"standard",""),"|Float",""),ChapterTable!$1:$1,0),0)*ChapterTable!$Q$17,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VLOOKUP($A1243-ChapterTable!$Q$11,ChapterTable!$1:$1048576,MATCH("최종"&amp;SUBSTITUTE(SUBSTITUTE(E$1,"standard",""),"|Float",""),ChapterTable!$1:$1,0),0)*ChapterTable!$Q$14
    ),
  OFFSET(E1243,-$B1243+IF($L1243,1,0),0)*
    (VLOOKUP(SUBSTITUTE(SUBSTITUTE(E$1,"standard",""),"|Float","")&amp;"인게임누적곱배수",ChapterTable!$S:$T,2,0)^C1243
    +VLOOKUP(SUBSTITUTE(SUBSTITUTE(E$1,"standard",""),"|Float","")&amp;"인게임누적합배수",ChapterTable!$S:$T,2,0)*C1243)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VLOOKUP(1,ChapterTable!$1:$1048576,MATCH("최종"&amp;SUBSTITUTE(SUBSTITUTE(F$1,"standard",""),"|Float",""),ChapterTable!$1:$1,0),0)*ChapterTable!$Q$17,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VLOOKUP($A1243-ChapterTable!$Q$11,ChapterTable!$1:$1048576,MATCH("최종"&amp;SUBSTITUTE(SUBSTITUTE(F$1,"standard",""),"|Float",""),ChapterTable!$1:$1,0),0)*ChapterTable!$Q$14
    ),
  OFFSET(F1243,-$B1243+IF($L1243,1,0),0)*
    (VLOOKUP(SUBSTITUTE(SUBSTITUTE(F$1,"standard",""),"|Float","")&amp;"인게임누적곱배수",ChapterTable!$S:$T,2,0)^D1243
    +VLOOKUP(SUBSTITUTE(SUBSTITUTE(F$1,"standard",""),"|Float","")&amp;"인게임누적합배수",ChapterTable!$S:$T,2,0)*D1243)
  )
  )
  )
)</f>
        <v>4545210.2929276228</v>
      </c>
      <c r="G1243" t="s">
        <v>110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9.8000000000000007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IF(OR($L1244=TRUE,$A1244=0,MOD($A1244,ChapterTable!$S$20)&lt;&gt;0),
MAX(0,INT(($B1244+ChapterTable!$Q$26+VLOOKUP(SUBSTITUTE(C$1,"성장단계","")&amp;"단계오프셋",ChapterTable!$S:$T,2,0))/ChapterTable!$Q$23)),
MAX(0,INT(($B1244+ChapterTable!$S$26+VLOOKUP(SUBSTITUTE(C$1,"성장단계","")&amp;"보스단계오프셋",ChapterTable!$S:$T,2,0))/ChapterTable!$S$23)))</f>
        <v>1</v>
      </c>
      <c r="D1244">
        <f>IF(OR($L1244=TRUE,$A1244=0,MOD($A1244,ChapterTable!$S$20)&lt;&gt;0),
MAX(0,INT(($B1244+ChapterTable!$Q$26+VLOOKUP(SUBSTITUTE(D$1,"성장단계","")&amp;"단계오프셋",ChapterTable!$S:$T,2,0))/ChapterTable!$Q$23)),
MAX(0,INT(($B1244+ChapterTable!$S$26+VLOOKUP(SUBSTITUTE(D$1,"성장단계","")&amp;"보스단계오프셋",ChapterTable!$S:$T,2,0))/ChapterTable!$S$23)))</f>
        <v>1</v>
      </c>
      <c r="E1244" s="1">
        <f ca="1">IF(AND($A1244=0,$B1244=1),
    VLOOKUP(1,ChapterTable!$1:$1048576,MATCH("최종"&amp;SUBSTITUTE(SUBSTITUTE(E$1,"standard",""),"|Float",""),ChapterTable!$1:$1,0),0)*ChapterTable!$Q$17,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VLOOKUP($A1244-ChapterTable!$Q$11,ChapterTable!$1:$1048576,MATCH("최종"&amp;SUBSTITUTE(SUBSTITUTE(E$1,"standard",""),"|Float",""),ChapterTable!$1:$1,0),0)*ChapterTable!$Q$14
    ),
  OFFSET(E1244,-$B1244+IF($L1244,1,0),0)*
    (VLOOKUP(SUBSTITUTE(SUBSTITUTE(E$1,"standard",""),"|Float","")&amp;"인게임누적곱배수",ChapterTable!$S:$T,2,0)^C1244
    +VLOOKUP(SUBSTITUTE(SUBSTITUTE(E$1,"standard",""),"|Float","")&amp;"인게임누적합배수",ChapterTable!$S:$T,2,0)*C1244)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VLOOKUP(1,ChapterTable!$1:$1048576,MATCH("최종"&amp;SUBSTITUTE(SUBSTITUTE(F$1,"standard",""),"|Float",""),ChapterTable!$1:$1,0),0)*ChapterTable!$Q$17,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VLOOKUP($A1244-ChapterTable!$Q$11,ChapterTable!$1:$1048576,MATCH("최종"&amp;SUBSTITUTE(SUBSTITUTE(F$1,"standard",""),"|Float",""),ChapterTable!$1:$1,0),0)*ChapterTable!$Q$14
    ),
  OFFSET(F1244,-$B1244+IF($L1244,1,0),0)*
    (VLOOKUP(SUBSTITUTE(SUBSTITUTE(F$1,"standard",""),"|Float","")&amp;"인게임누적곱배수",ChapterTable!$S:$T,2,0)^D1244
    +VLOOKUP(SUBSTITUTE(SUBSTITUTE(F$1,"standard",""),"|Float","")&amp;"인게임누적합배수",ChapterTable!$S:$T,2,0)*D1244)
  )
  )
  )
)</f>
        <v>4545210.2929276228</v>
      </c>
      <c r="G1244" t="s">
        <v>110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9.8000000000000007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IF(OR($L1245=TRUE,$A1245=0,MOD($A1245,ChapterTable!$S$20)&lt;&gt;0),
MAX(0,INT(($B1245+ChapterTable!$Q$26+VLOOKUP(SUBSTITUTE(C$1,"성장단계","")&amp;"단계오프셋",ChapterTable!$S:$T,2,0))/ChapterTable!$Q$23)),
MAX(0,INT(($B1245+ChapterTable!$S$26+VLOOKUP(SUBSTITUTE(C$1,"성장단계","")&amp;"보스단계오프셋",ChapterTable!$S:$T,2,0))/ChapterTable!$S$23)))</f>
        <v>1</v>
      </c>
      <c r="D1245">
        <f>IF(OR($L1245=TRUE,$A1245=0,MOD($A1245,ChapterTable!$S$20)&lt;&gt;0),
MAX(0,INT(($B1245+ChapterTable!$Q$26+VLOOKUP(SUBSTITUTE(D$1,"성장단계","")&amp;"단계오프셋",ChapterTable!$S:$T,2,0))/ChapterTable!$Q$23)),
MAX(0,INT(($B1245+ChapterTable!$S$26+VLOOKUP(SUBSTITUTE(D$1,"성장단계","")&amp;"보스단계오프셋",ChapterTable!$S:$T,2,0))/ChapterTable!$S$23)))</f>
        <v>1</v>
      </c>
      <c r="E1245" s="1">
        <f ca="1">IF(AND($A1245=0,$B1245=1),
    VLOOKUP(1,ChapterTable!$1:$1048576,MATCH("최종"&amp;SUBSTITUTE(SUBSTITUTE(E$1,"standard",""),"|Float",""),ChapterTable!$1:$1,0),0)*ChapterTable!$Q$17,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VLOOKUP($A1245-ChapterTable!$Q$11,ChapterTable!$1:$1048576,MATCH("최종"&amp;SUBSTITUTE(SUBSTITUTE(E$1,"standard",""),"|Float",""),ChapterTable!$1:$1,0),0)*ChapterTable!$Q$14
    ),
  OFFSET(E1245,-$B1245+IF($L1245,1,0),0)*
    (VLOOKUP(SUBSTITUTE(SUBSTITUTE(E$1,"standard",""),"|Float","")&amp;"인게임누적곱배수",ChapterTable!$S:$T,2,0)^C1245
    +VLOOKUP(SUBSTITUTE(SUBSTITUTE(E$1,"standard",""),"|Float","")&amp;"인게임누적합배수",ChapterTable!$S:$T,2,0)*C1245)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VLOOKUP(1,ChapterTable!$1:$1048576,MATCH("최종"&amp;SUBSTITUTE(SUBSTITUTE(F$1,"standard",""),"|Float",""),ChapterTable!$1:$1,0),0)*ChapterTable!$Q$17,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VLOOKUP($A1245-ChapterTable!$Q$11,ChapterTable!$1:$1048576,MATCH("최종"&amp;SUBSTITUTE(SUBSTITUTE(F$1,"standard",""),"|Float",""),ChapterTable!$1:$1,0),0)*ChapterTable!$Q$14
    ),
  OFFSET(F1245,-$B1245+IF($L1245,1,0),0)*
    (VLOOKUP(SUBSTITUTE(SUBSTITUTE(F$1,"standard",""),"|Float","")&amp;"인게임누적곱배수",ChapterTable!$S:$T,2,0)^D1245
    +VLOOKUP(SUBSTITUTE(SUBSTITUTE(F$1,"standard",""),"|Float","")&amp;"인게임누적합배수",ChapterTable!$S:$T,2,0)*D1245)
  )
  )
  )
)</f>
        <v>4545210.2929276228</v>
      </c>
      <c r="G1245" t="s">
        <v>110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9.8000000000000007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IF(OR($L1246=TRUE,$A1246=0,MOD($A1246,ChapterTable!$S$20)&lt;&gt;0),
MAX(0,INT(($B1246+ChapterTable!$Q$26+VLOOKUP(SUBSTITUTE(C$1,"성장단계","")&amp;"단계오프셋",ChapterTable!$S:$T,2,0))/ChapterTable!$Q$23)),
MAX(0,INT(($B1246+ChapterTable!$S$26+VLOOKUP(SUBSTITUTE(C$1,"성장단계","")&amp;"보스단계오프셋",ChapterTable!$S:$T,2,0))/ChapterTable!$S$23)))</f>
        <v>2</v>
      </c>
      <c r="D1246">
        <f>IF(OR($L1246=TRUE,$A1246=0,MOD($A1246,ChapterTable!$S$20)&lt;&gt;0),
MAX(0,INT(($B1246+ChapterTable!$Q$26+VLOOKUP(SUBSTITUTE(D$1,"성장단계","")&amp;"단계오프셋",ChapterTable!$S:$T,2,0))/ChapterTable!$Q$23)),
MAX(0,INT(($B1246+ChapterTable!$S$26+VLOOKUP(SUBSTITUTE(D$1,"성장단계","")&amp;"보스단계오프셋",ChapterTable!$S:$T,2,0))/ChapterTable!$S$23)))</f>
        <v>1</v>
      </c>
      <c r="E1246" s="1">
        <f ca="1">IF(AND($A1246=0,$B1246=1),
    VLOOKUP(1,ChapterTable!$1:$1048576,MATCH("최종"&amp;SUBSTITUTE(SUBSTITUTE(E$1,"standard",""),"|Float",""),ChapterTable!$1:$1,0),0)*ChapterTable!$Q$17,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VLOOKUP($A1246-ChapterTable!$Q$11,ChapterTable!$1:$1048576,MATCH("최종"&amp;SUBSTITUTE(SUBSTITUTE(E$1,"standard",""),"|Float",""),ChapterTable!$1:$1,0),0)*ChapterTable!$Q$14
    ),
  OFFSET(E1246,-$B1246+IF($L1246,1,0),0)*
    (VLOOKUP(SUBSTITUTE(SUBSTITUTE(E$1,"standard",""),"|Float","")&amp;"인게임누적곱배수",ChapterTable!$S:$T,2,0)^C1246
    +VLOOKUP(SUBSTITUTE(SUBSTITUTE(E$1,"standard",""),"|Float","")&amp;"인게임누적합배수",ChapterTable!$S:$T,2,0)*C1246)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VLOOKUP(1,ChapterTable!$1:$1048576,MATCH("최종"&amp;SUBSTITUTE(SUBSTITUTE(F$1,"standard",""),"|Float",""),ChapterTable!$1:$1,0),0)*ChapterTable!$Q$17,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VLOOKUP($A1246-ChapterTable!$Q$11,ChapterTable!$1:$1048576,MATCH("최종"&amp;SUBSTITUTE(SUBSTITUTE(F$1,"standard",""),"|Float",""),ChapterTable!$1:$1,0),0)*ChapterTable!$Q$14
    ),
  OFFSET(F1246,-$B1246+IF($L1246,1,0),0)*
    (VLOOKUP(SUBSTITUTE(SUBSTITUTE(F$1,"standard",""),"|Float","")&amp;"인게임누적곱배수",ChapterTable!$S:$T,2,0)^D1246
    +VLOOKUP(SUBSTITUTE(SUBSTITUTE(F$1,"standard",""),"|Float","")&amp;"인게임누적합배수",ChapterTable!$S:$T,2,0)*D1246)
  )
  )
  )
)</f>
        <v>4545210.2929276228</v>
      </c>
      <c r="G1246" t="s">
        <v>110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9.8000000000000007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IF(OR($L1247=TRUE,$A1247=0,MOD($A1247,ChapterTable!$S$20)&lt;&gt;0),
MAX(0,INT(($B1247+ChapterTable!$Q$26+VLOOKUP(SUBSTITUTE(C$1,"성장단계","")&amp;"단계오프셋",ChapterTable!$S:$T,2,0))/ChapterTable!$Q$23)),
MAX(0,INT(($B1247+ChapterTable!$S$26+VLOOKUP(SUBSTITUTE(C$1,"성장단계","")&amp;"보스단계오프셋",ChapterTable!$S:$T,2,0))/ChapterTable!$S$23)))</f>
        <v>2</v>
      </c>
      <c r="D1247">
        <f>IF(OR($L1247=TRUE,$A1247=0,MOD($A1247,ChapterTable!$S$20)&lt;&gt;0),
MAX(0,INT(($B1247+ChapterTable!$Q$26+VLOOKUP(SUBSTITUTE(D$1,"성장단계","")&amp;"단계오프셋",ChapterTable!$S:$T,2,0))/ChapterTable!$Q$23)),
MAX(0,INT(($B1247+ChapterTable!$S$26+VLOOKUP(SUBSTITUTE(D$1,"성장단계","")&amp;"보스단계오프셋",ChapterTable!$S:$T,2,0))/ChapterTable!$S$23)))</f>
        <v>1</v>
      </c>
      <c r="E1247" s="1">
        <f ca="1">IF(AND($A1247=0,$B1247=1),
    VLOOKUP(1,ChapterTable!$1:$1048576,MATCH("최종"&amp;SUBSTITUTE(SUBSTITUTE(E$1,"standard",""),"|Float",""),ChapterTable!$1:$1,0),0)*ChapterTable!$Q$17,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VLOOKUP($A1247-ChapterTable!$Q$11,ChapterTable!$1:$1048576,MATCH("최종"&amp;SUBSTITUTE(SUBSTITUTE(E$1,"standard",""),"|Float",""),ChapterTable!$1:$1,0),0)*ChapterTable!$Q$14
    ),
  OFFSET(E1247,-$B1247+IF($L1247,1,0),0)*
    (VLOOKUP(SUBSTITUTE(SUBSTITUTE(E$1,"standard",""),"|Float","")&amp;"인게임누적곱배수",ChapterTable!$S:$T,2,0)^C1247
    +VLOOKUP(SUBSTITUTE(SUBSTITUTE(E$1,"standard",""),"|Float","")&amp;"인게임누적합배수",ChapterTable!$S:$T,2,0)*C1247)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VLOOKUP(1,ChapterTable!$1:$1048576,MATCH("최종"&amp;SUBSTITUTE(SUBSTITUTE(F$1,"standard",""),"|Float",""),ChapterTable!$1:$1,0),0)*ChapterTable!$Q$17,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VLOOKUP($A1247-ChapterTable!$Q$11,ChapterTable!$1:$1048576,MATCH("최종"&amp;SUBSTITUTE(SUBSTITUTE(F$1,"standard",""),"|Float",""),ChapterTable!$1:$1,0),0)*ChapterTable!$Q$14
    ),
  OFFSET(F1247,-$B1247+IF($L1247,1,0),0)*
    (VLOOKUP(SUBSTITUTE(SUBSTITUTE(F$1,"standard",""),"|Float","")&amp;"인게임누적곱배수",ChapterTable!$S:$T,2,0)^D1247
    +VLOOKUP(SUBSTITUTE(SUBSTITUTE(F$1,"standard",""),"|Float","")&amp;"인게임누적합배수",ChapterTable!$S:$T,2,0)*D1247)
  )
  )
  )
)</f>
        <v>4545210.2929276228</v>
      </c>
      <c r="G1247" t="s">
        <v>110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9.8000000000000007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IF(OR($L1248=TRUE,$A1248=0,MOD($A1248,ChapterTable!$S$20)&lt;&gt;0),
MAX(0,INT(($B1248+ChapterTable!$Q$26+VLOOKUP(SUBSTITUTE(C$1,"성장단계","")&amp;"단계오프셋",ChapterTable!$S:$T,2,0))/ChapterTable!$Q$23)),
MAX(0,INT(($B1248+ChapterTable!$S$26+VLOOKUP(SUBSTITUTE(C$1,"성장단계","")&amp;"보스단계오프셋",ChapterTable!$S:$T,2,0))/ChapterTable!$S$23)))</f>
        <v>2</v>
      </c>
      <c r="D1248">
        <f>IF(OR($L1248=TRUE,$A1248=0,MOD($A1248,ChapterTable!$S$20)&lt;&gt;0),
MAX(0,INT(($B1248+ChapterTable!$Q$26+VLOOKUP(SUBSTITUTE(D$1,"성장단계","")&amp;"단계오프셋",ChapterTable!$S:$T,2,0))/ChapterTable!$Q$23)),
MAX(0,INT(($B1248+ChapterTable!$S$26+VLOOKUP(SUBSTITUTE(D$1,"성장단계","")&amp;"보스단계오프셋",ChapterTable!$S:$T,2,0))/ChapterTable!$S$23)))</f>
        <v>1</v>
      </c>
      <c r="E1248" s="1">
        <f ca="1">IF(AND($A1248=0,$B1248=1),
    VLOOKUP(1,ChapterTable!$1:$1048576,MATCH("최종"&amp;SUBSTITUTE(SUBSTITUTE(E$1,"standard",""),"|Float",""),ChapterTable!$1:$1,0),0)*ChapterTable!$Q$17,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VLOOKUP($A1248-ChapterTable!$Q$11,ChapterTable!$1:$1048576,MATCH("최종"&amp;SUBSTITUTE(SUBSTITUTE(E$1,"standard",""),"|Float",""),ChapterTable!$1:$1,0),0)*ChapterTable!$Q$14
    ),
  OFFSET(E1248,-$B1248+IF($L1248,1,0),0)*
    (VLOOKUP(SUBSTITUTE(SUBSTITUTE(E$1,"standard",""),"|Float","")&amp;"인게임누적곱배수",ChapterTable!$S:$T,2,0)^C1248
    +VLOOKUP(SUBSTITUTE(SUBSTITUTE(E$1,"standard",""),"|Float","")&amp;"인게임누적합배수",ChapterTable!$S:$T,2,0)*C1248)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VLOOKUP(1,ChapterTable!$1:$1048576,MATCH("최종"&amp;SUBSTITUTE(SUBSTITUTE(F$1,"standard",""),"|Float",""),ChapterTable!$1:$1,0),0)*ChapterTable!$Q$17,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VLOOKUP($A1248-ChapterTable!$Q$11,ChapterTable!$1:$1048576,MATCH("최종"&amp;SUBSTITUTE(SUBSTITUTE(F$1,"standard",""),"|Float",""),ChapterTable!$1:$1,0),0)*ChapterTable!$Q$14
    ),
  OFFSET(F1248,-$B1248+IF($L1248,1,0),0)*
    (VLOOKUP(SUBSTITUTE(SUBSTITUTE(F$1,"standard",""),"|Float","")&amp;"인게임누적곱배수",ChapterTable!$S:$T,2,0)^D1248
    +VLOOKUP(SUBSTITUTE(SUBSTITUTE(F$1,"standard",""),"|Float","")&amp;"인게임누적합배수",ChapterTable!$S:$T,2,0)*D1248)
  )
  )
  )
)</f>
        <v>4545210.2929276228</v>
      </c>
      <c r="G1248" t="s">
        <v>110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9.8000000000000007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IF(OR($L1249=TRUE,$A1249=0,MOD($A1249,ChapterTable!$S$20)&lt;&gt;0),
MAX(0,INT(($B1249+ChapterTable!$Q$26+VLOOKUP(SUBSTITUTE(C$1,"성장단계","")&amp;"단계오프셋",ChapterTable!$S:$T,2,0))/ChapterTable!$Q$23)),
MAX(0,INT(($B1249+ChapterTable!$S$26+VLOOKUP(SUBSTITUTE(C$1,"성장단계","")&amp;"보스단계오프셋",ChapterTable!$S:$T,2,0))/ChapterTable!$S$23)))</f>
        <v>2</v>
      </c>
      <c r="D1249">
        <f>IF(OR($L1249=TRUE,$A1249=0,MOD($A1249,ChapterTable!$S$20)&lt;&gt;0),
MAX(0,INT(($B1249+ChapterTable!$Q$26+VLOOKUP(SUBSTITUTE(D$1,"성장단계","")&amp;"단계오프셋",ChapterTable!$S:$T,2,0))/ChapterTable!$Q$23)),
MAX(0,INT(($B1249+ChapterTable!$S$26+VLOOKUP(SUBSTITUTE(D$1,"성장단계","")&amp;"보스단계오프셋",ChapterTable!$S:$T,2,0))/ChapterTable!$S$23)))</f>
        <v>1</v>
      </c>
      <c r="E1249" s="1">
        <f ca="1">IF(AND($A1249=0,$B1249=1),
    VLOOKUP(1,ChapterTable!$1:$1048576,MATCH("최종"&amp;SUBSTITUTE(SUBSTITUTE(E$1,"standard",""),"|Float",""),ChapterTable!$1:$1,0),0)*ChapterTable!$Q$17,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VLOOKUP($A1249-ChapterTable!$Q$11,ChapterTable!$1:$1048576,MATCH("최종"&amp;SUBSTITUTE(SUBSTITUTE(E$1,"standard",""),"|Float",""),ChapterTable!$1:$1,0),0)*ChapterTable!$Q$14
    ),
  OFFSET(E1249,-$B1249+IF($L1249,1,0),0)*
    (VLOOKUP(SUBSTITUTE(SUBSTITUTE(E$1,"standard",""),"|Float","")&amp;"인게임누적곱배수",ChapterTable!$S:$T,2,0)^C1249
    +VLOOKUP(SUBSTITUTE(SUBSTITUTE(E$1,"standard",""),"|Float","")&amp;"인게임누적합배수",ChapterTable!$S:$T,2,0)*C1249)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VLOOKUP(1,ChapterTable!$1:$1048576,MATCH("최종"&amp;SUBSTITUTE(SUBSTITUTE(F$1,"standard",""),"|Float",""),ChapterTable!$1:$1,0),0)*ChapterTable!$Q$17,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VLOOKUP($A1249-ChapterTable!$Q$11,ChapterTable!$1:$1048576,MATCH("최종"&amp;SUBSTITUTE(SUBSTITUTE(F$1,"standard",""),"|Float",""),ChapterTable!$1:$1,0),0)*ChapterTable!$Q$14
    ),
  OFFSET(F1249,-$B1249+IF($L1249,1,0),0)*
    (VLOOKUP(SUBSTITUTE(SUBSTITUTE(F$1,"standard",""),"|Float","")&amp;"인게임누적곱배수",ChapterTable!$S:$T,2,0)^D1249
    +VLOOKUP(SUBSTITUTE(SUBSTITUTE(F$1,"standard",""),"|Float","")&amp;"인게임누적합배수",ChapterTable!$S:$T,2,0)*D1249)
  )
  )
  )
)</f>
        <v>4545210.2929276228</v>
      </c>
      <c r="G1249" t="s">
        <v>110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9.8000000000000007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IF(OR($L1250=TRUE,$A1250=0,MOD($A1250,ChapterTable!$S$20)&lt;&gt;0),
MAX(0,INT(($B1250+ChapterTable!$Q$26+VLOOKUP(SUBSTITUTE(C$1,"성장단계","")&amp;"단계오프셋",ChapterTable!$S:$T,2,0))/ChapterTable!$Q$23)),
MAX(0,INT(($B1250+ChapterTable!$S$26+VLOOKUP(SUBSTITUTE(C$1,"성장단계","")&amp;"보스단계오프셋",ChapterTable!$S:$T,2,0))/ChapterTable!$S$23)))</f>
        <v>2</v>
      </c>
      <c r="D1250">
        <f>IF(OR($L1250=TRUE,$A1250=0,MOD($A1250,ChapterTable!$S$20)&lt;&gt;0),
MAX(0,INT(($B1250+ChapterTable!$Q$26+VLOOKUP(SUBSTITUTE(D$1,"성장단계","")&amp;"단계오프셋",ChapterTable!$S:$T,2,0))/ChapterTable!$Q$23)),
MAX(0,INT(($B1250+ChapterTable!$S$26+VLOOKUP(SUBSTITUTE(D$1,"성장단계","")&amp;"보스단계오프셋",ChapterTable!$S:$T,2,0))/ChapterTable!$S$23)))</f>
        <v>1</v>
      </c>
      <c r="E1250" s="1">
        <f ca="1">IF(AND($A1250=0,$B1250=1),
    VLOOKUP(1,ChapterTable!$1:$1048576,MATCH("최종"&amp;SUBSTITUTE(SUBSTITUTE(E$1,"standard",""),"|Float",""),ChapterTable!$1:$1,0),0)*ChapterTable!$Q$17,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VLOOKUP($A1250-ChapterTable!$Q$11,ChapterTable!$1:$1048576,MATCH("최종"&amp;SUBSTITUTE(SUBSTITUTE(E$1,"standard",""),"|Float",""),ChapterTable!$1:$1,0),0)*ChapterTable!$Q$14
    ),
  OFFSET(E1250,-$B1250+IF($L1250,1,0),0)*
    (VLOOKUP(SUBSTITUTE(SUBSTITUTE(E$1,"standard",""),"|Float","")&amp;"인게임누적곱배수",ChapterTable!$S:$T,2,0)^C1250
    +VLOOKUP(SUBSTITUTE(SUBSTITUTE(E$1,"standard",""),"|Float","")&amp;"인게임누적합배수",ChapterTable!$S:$T,2,0)*C1250)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VLOOKUP(1,ChapterTable!$1:$1048576,MATCH("최종"&amp;SUBSTITUTE(SUBSTITUTE(F$1,"standard",""),"|Float",""),ChapterTable!$1:$1,0),0)*ChapterTable!$Q$17,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VLOOKUP($A1250-ChapterTable!$Q$11,ChapterTable!$1:$1048576,MATCH("최종"&amp;SUBSTITUTE(SUBSTITUTE(F$1,"standard",""),"|Float",""),ChapterTable!$1:$1,0),0)*ChapterTable!$Q$14
    ),
  OFFSET(F1250,-$B1250+IF($L1250,1,0),0)*
    (VLOOKUP(SUBSTITUTE(SUBSTITUTE(F$1,"standard",""),"|Float","")&amp;"인게임누적곱배수",ChapterTable!$S:$T,2,0)^D1250
    +VLOOKUP(SUBSTITUTE(SUBSTITUTE(F$1,"standard",""),"|Float","")&amp;"인게임누적합배수",ChapterTable!$S:$T,2,0)*D1250)
  )
  )
  )
)</f>
        <v>4545210.2929276228</v>
      </c>
      <c r="G1250" t="s">
        <v>110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9.8000000000000007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IF(OR($L1251=TRUE,$A1251=0,MOD($A1251,ChapterTable!$S$20)&lt;&gt;0),
MAX(0,INT(($B1251+ChapterTable!$Q$26+VLOOKUP(SUBSTITUTE(C$1,"성장단계","")&amp;"단계오프셋",ChapterTable!$S:$T,2,0))/ChapterTable!$Q$23)),
MAX(0,INT(($B1251+ChapterTable!$S$26+VLOOKUP(SUBSTITUTE(C$1,"성장단계","")&amp;"보스단계오프셋",ChapterTable!$S:$T,2,0))/ChapterTable!$S$23)))</f>
        <v>2</v>
      </c>
      <c r="D1251">
        <f>IF(OR($L1251=TRUE,$A1251=0,MOD($A1251,ChapterTable!$S$20)&lt;&gt;0),
MAX(0,INT(($B1251+ChapterTable!$Q$26+VLOOKUP(SUBSTITUTE(D$1,"성장단계","")&amp;"단계오프셋",ChapterTable!$S:$T,2,0))/ChapterTable!$Q$23)),
MAX(0,INT(($B1251+ChapterTable!$S$26+VLOOKUP(SUBSTITUTE(D$1,"성장단계","")&amp;"보스단계오프셋",ChapterTable!$S:$T,2,0))/ChapterTable!$S$23)))</f>
        <v>2</v>
      </c>
      <c r="E1251" s="1">
        <f ca="1">IF(AND($A1251=0,$B1251=1),
    VLOOKUP(1,ChapterTable!$1:$1048576,MATCH("최종"&amp;SUBSTITUTE(SUBSTITUTE(E$1,"standard",""),"|Float",""),ChapterTable!$1:$1,0),0)*ChapterTable!$Q$17,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VLOOKUP($A1251-ChapterTable!$Q$11,ChapterTable!$1:$1048576,MATCH("최종"&amp;SUBSTITUTE(SUBSTITUTE(E$1,"standard",""),"|Float",""),ChapterTable!$1:$1,0),0)*ChapterTable!$Q$14
    ),
  OFFSET(E1251,-$B1251+IF($L1251,1,0),0)*
    (VLOOKUP(SUBSTITUTE(SUBSTITUTE(E$1,"standard",""),"|Float","")&amp;"인게임누적곱배수",ChapterTable!$S:$T,2,0)^C1251
    +VLOOKUP(SUBSTITUTE(SUBSTITUTE(E$1,"standard",""),"|Float","")&amp;"인게임누적합배수",ChapterTable!$S:$T,2,0)*C1251)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VLOOKUP(1,ChapterTable!$1:$1048576,MATCH("최종"&amp;SUBSTITUTE(SUBSTITUTE(F$1,"standard",""),"|Float",""),ChapterTable!$1:$1,0),0)*ChapterTable!$Q$17,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VLOOKUP($A1251-ChapterTable!$Q$11,ChapterTable!$1:$1048576,MATCH("최종"&amp;SUBSTITUTE(SUBSTITUTE(F$1,"standard",""),"|Float",""),ChapterTable!$1:$1,0),0)*ChapterTable!$Q$14
    ),
  OFFSET(F1251,-$B1251+IF($L1251,1,0),0)*
    (VLOOKUP(SUBSTITUTE(SUBSTITUTE(F$1,"standard",""),"|Float","")&amp;"인게임누적곱배수",ChapterTable!$S:$T,2,0)^D1251
    +VLOOKUP(SUBSTITUTE(SUBSTITUTE(F$1,"standard",""),"|Float","")&amp;"인게임누적합배수",ChapterTable!$S:$T,2,0)*D1251)
  )
  )
  )
)</f>
        <v>5302745.3417488933</v>
      </c>
      <c r="G1251" t="s">
        <v>110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9.8000000000000007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IF(OR($L1252=TRUE,$A1252=0,MOD($A1252,ChapterTable!$S$20)&lt;&gt;0),
MAX(0,INT(($B1252+ChapterTable!$Q$26+VLOOKUP(SUBSTITUTE(C$1,"성장단계","")&amp;"단계오프셋",ChapterTable!$S:$T,2,0))/ChapterTable!$Q$23)),
MAX(0,INT(($B1252+ChapterTable!$S$26+VLOOKUP(SUBSTITUTE(C$1,"성장단계","")&amp;"보스단계오프셋",ChapterTable!$S:$T,2,0))/ChapterTable!$S$23)))</f>
        <v>2</v>
      </c>
      <c r="D1252">
        <f>IF(OR($L1252=TRUE,$A1252=0,MOD($A1252,ChapterTable!$S$20)&lt;&gt;0),
MAX(0,INT(($B1252+ChapterTable!$Q$26+VLOOKUP(SUBSTITUTE(D$1,"성장단계","")&amp;"단계오프셋",ChapterTable!$S:$T,2,0))/ChapterTable!$Q$23)),
MAX(0,INT(($B1252+ChapterTable!$S$26+VLOOKUP(SUBSTITUTE(D$1,"성장단계","")&amp;"보스단계오프셋",ChapterTable!$S:$T,2,0))/ChapterTable!$S$23)))</f>
        <v>2</v>
      </c>
      <c r="E1252" s="1">
        <f ca="1">IF(AND($A1252=0,$B1252=1),
    VLOOKUP(1,ChapterTable!$1:$1048576,MATCH("최종"&amp;SUBSTITUTE(SUBSTITUTE(E$1,"standard",""),"|Float",""),ChapterTable!$1:$1,0),0)*ChapterTable!$Q$17,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VLOOKUP($A1252-ChapterTable!$Q$11,ChapterTable!$1:$1048576,MATCH("최종"&amp;SUBSTITUTE(SUBSTITUTE(E$1,"standard",""),"|Float",""),ChapterTable!$1:$1,0),0)*ChapterTable!$Q$14
    ),
  OFFSET(E1252,-$B1252+IF($L1252,1,0),0)*
    (VLOOKUP(SUBSTITUTE(SUBSTITUTE(E$1,"standard",""),"|Float","")&amp;"인게임누적곱배수",ChapterTable!$S:$T,2,0)^C1252
    +VLOOKUP(SUBSTITUTE(SUBSTITUTE(E$1,"standard",""),"|Float","")&amp;"인게임누적합배수",ChapterTable!$S:$T,2,0)*C1252)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VLOOKUP(1,ChapterTable!$1:$1048576,MATCH("최종"&amp;SUBSTITUTE(SUBSTITUTE(F$1,"standard",""),"|Float",""),ChapterTable!$1:$1,0),0)*ChapterTable!$Q$17,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VLOOKUP($A1252-ChapterTable!$Q$11,ChapterTable!$1:$1048576,MATCH("최종"&amp;SUBSTITUTE(SUBSTITUTE(F$1,"standard",""),"|Float",""),ChapterTable!$1:$1,0),0)*ChapterTable!$Q$14
    ),
  OFFSET(F1252,-$B1252+IF($L1252,1,0),0)*
    (VLOOKUP(SUBSTITUTE(SUBSTITUTE(F$1,"standard",""),"|Float","")&amp;"인게임누적곱배수",ChapterTable!$S:$T,2,0)^D1252
    +VLOOKUP(SUBSTITUTE(SUBSTITUTE(F$1,"standard",""),"|Float","")&amp;"인게임누적합배수",ChapterTable!$S:$T,2,0)*D1252)
  )
  )
  )
)</f>
        <v>5302745.3417488933</v>
      </c>
      <c r="G1252" t="s">
        <v>110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9.8000000000000007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IF(OR($L1253=TRUE,$A1253=0,MOD($A1253,ChapterTable!$S$20)&lt;&gt;0),
MAX(0,INT(($B1253+ChapterTable!$Q$26+VLOOKUP(SUBSTITUTE(C$1,"성장단계","")&amp;"단계오프셋",ChapterTable!$S:$T,2,0))/ChapterTable!$Q$23)),
MAX(0,INT(($B1253+ChapterTable!$S$26+VLOOKUP(SUBSTITUTE(C$1,"성장단계","")&amp;"보스단계오프셋",ChapterTable!$S:$T,2,0))/ChapterTable!$S$23)))</f>
        <v>2</v>
      </c>
      <c r="D1253">
        <f>IF(OR($L1253=TRUE,$A1253=0,MOD($A1253,ChapterTable!$S$20)&lt;&gt;0),
MAX(0,INT(($B1253+ChapterTable!$Q$26+VLOOKUP(SUBSTITUTE(D$1,"성장단계","")&amp;"단계오프셋",ChapterTable!$S:$T,2,0))/ChapterTable!$Q$23)),
MAX(0,INT(($B1253+ChapterTable!$S$26+VLOOKUP(SUBSTITUTE(D$1,"성장단계","")&amp;"보스단계오프셋",ChapterTable!$S:$T,2,0))/ChapterTable!$S$23)))</f>
        <v>2</v>
      </c>
      <c r="E1253" s="1">
        <f ca="1">IF(AND($A1253=0,$B1253=1),
    VLOOKUP(1,ChapterTable!$1:$1048576,MATCH("최종"&amp;SUBSTITUTE(SUBSTITUTE(E$1,"standard",""),"|Float",""),ChapterTable!$1:$1,0),0)*ChapterTable!$Q$17,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VLOOKUP($A1253-ChapterTable!$Q$11,ChapterTable!$1:$1048576,MATCH("최종"&amp;SUBSTITUTE(SUBSTITUTE(E$1,"standard",""),"|Float",""),ChapterTable!$1:$1,0),0)*ChapterTable!$Q$14
    ),
  OFFSET(E1253,-$B1253+IF($L1253,1,0),0)*
    (VLOOKUP(SUBSTITUTE(SUBSTITUTE(E$1,"standard",""),"|Float","")&amp;"인게임누적곱배수",ChapterTable!$S:$T,2,0)^C1253
    +VLOOKUP(SUBSTITUTE(SUBSTITUTE(E$1,"standard",""),"|Float","")&amp;"인게임누적합배수",ChapterTable!$S:$T,2,0)*C1253)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VLOOKUP(1,ChapterTable!$1:$1048576,MATCH("최종"&amp;SUBSTITUTE(SUBSTITUTE(F$1,"standard",""),"|Float",""),ChapterTable!$1:$1,0),0)*ChapterTable!$Q$17,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VLOOKUP($A1253-ChapterTable!$Q$11,ChapterTable!$1:$1048576,MATCH("최종"&amp;SUBSTITUTE(SUBSTITUTE(F$1,"standard",""),"|Float",""),ChapterTable!$1:$1,0),0)*ChapterTable!$Q$14
    ),
  OFFSET(F1253,-$B1253+IF($L1253,1,0),0)*
    (VLOOKUP(SUBSTITUTE(SUBSTITUTE(F$1,"standard",""),"|Float","")&amp;"인게임누적곱배수",ChapterTable!$S:$T,2,0)^D1253
    +VLOOKUP(SUBSTITUTE(SUBSTITUTE(F$1,"standard",""),"|Float","")&amp;"인게임누적합배수",ChapterTable!$S:$T,2,0)*D1253)
  )
  )
  )
)</f>
        <v>5302745.3417488933</v>
      </c>
      <c r="G1253" t="s">
        <v>110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9.8000000000000007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IF(OR($L1254=TRUE,$A1254=0,MOD($A1254,ChapterTable!$S$20)&lt;&gt;0),
MAX(0,INT(($B1254+ChapterTable!$Q$26+VLOOKUP(SUBSTITUTE(C$1,"성장단계","")&amp;"단계오프셋",ChapterTable!$S:$T,2,0))/ChapterTable!$Q$23)),
MAX(0,INT(($B1254+ChapterTable!$S$26+VLOOKUP(SUBSTITUTE(C$1,"성장단계","")&amp;"보스단계오프셋",ChapterTable!$S:$T,2,0))/ChapterTable!$S$23)))</f>
        <v>2</v>
      </c>
      <c r="D1254">
        <f>IF(OR($L1254=TRUE,$A1254=0,MOD($A1254,ChapterTable!$S$20)&lt;&gt;0),
MAX(0,INT(($B1254+ChapterTable!$Q$26+VLOOKUP(SUBSTITUTE(D$1,"성장단계","")&amp;"단계오프셋",ChapterTable!$S:$T,2,0))/ChapterTable!$Q$23)),
MAX(0,INT(($B1254+ChapterTable!$S$26+VLOOKUP(SUBSTITUTE(D$1,"성장단계","")&amp;"보스단계오프셋",ChapterTable!$S:$T,2,0))/ChapterTable!$S$23)))</f>
        <v>2</v>
      </c>
      <c r="E1254" s="1">
        <f ca="1">IF(AND($A1254=0,$B1254=1),
    VLOOKUP(1,ChapterTable!$1:$1048576,MATCH("최종"&amp;SUBSTITUTE(SUBSTITUTE(E$1,"standard",""),"|Float",""),ChapterTable!$1:$1,0),0)*ChapterTable!$Q$17,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VLOOKUP($A1254-ChapterTable!$Q$11,ChapterTable!$1:$1048576,MATCH("최종"&amp;SUBSTITUTE(SUBSTITUTE(E$1,"standard",""),"|Float",""),ChapterTable!$1:$1,0),0)*ChapterTable!$Q$14
    ),
  OFFSET(E1254,-$B1254+IF($L1254,1,0),0)*
    (VLOOKUP(SUBSTITUTE(SUBSTITUTE(E$1,"standard",""),"|Float","")&amp;"인게임누적곱배수",ChapterTable!$S:$T,2,0)^C1254
    +VLOOKUP(SUBSTITUTE(SUBSTITUTE(E$1,"standard",""),"|Float","")&amp;"인게임누적합배수",ChapterTable!$S:$T,2,0)*C1254)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VLOOKUP(1,ChapterTable!$1:$1048576,MATCH("최종"&amp;SUBSTITUTE(SUBSTITUTE(F$1,"standard",""),"|Float",""),ChapterTable!$1:$1,0),0)*ChapterTable!$Q$17,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VLOOKUP($A1254-ChapterTable!$Q$11,ChapterTable!$1:$1048576,MATCH("최종"&amp;SUBSTITUTE(SUBSTITUTE(F$1,"standard",""),"|Float",""),ChapterTable!$1:$1,0),0)*ChapterTable!$Q$14
    ),
  OFFSET(F1254,-$B1254+IF($L1254,1,0),0)*
    (VLOOKUP(SUBSTITUTE(SUBSTITUTE(F$1,"standard",""),"|Float","")&amp;"인게임누적곱배수",ChapterTable!$S:$T,2,0)^D1254
    +VLOOKUP(SUBSTITUTE(SUBSTITUTE(F$1,"standard",""),"|Float","")&amp;"인게임누적합배수",ChapterTable!$S:$T,2,0)*D1254)
  )
  )
  )
)</f>
        <v>5302745.3417488933</v>
      </c>
      <c r="G1254" t="s">
        <v>110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9.8000000000000007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IF(OR($L1255=TRUE,$A1255=0,MOD($A1255,ChapterTable!$S$20)&lt;&gt;0),
MAX(0,INT(($B1255+ChapterTable!$Q$26+VLOOKUP(SUBSTITUTE(C$1,"성장단계","")&amp;"단계오프셋",ChapterTable!$S:$T,2,0))/ChapterTable!$Q$23)),
MAX(0,INT(($B1255+ChapterTable!$S$26+VLOOKUP(SUBSTITUTE(C$1,"성장단계","")&amp;"보스단계오프셋",ChapterTable!$S:$T,2,0))/ChapterTable!$S$23)))</f>
        <v>2</v>
      </c>
      <c r="D1255">
        <f>IF(OR($L1255=TRUE,$A1255=0,MOD($A1255,ChapterTable!$S$20)&lt;&gt;0),
MAX(0,INT(($B1255+ChapterTable!$Q$26+VLOOKUP(SUBSTITUTE(D$1,"성장단계","")&amp;"단계오프셋",ChapterTable!$S:$T,2,0))/ChapterTable!$Q$23)),
MAX(0,INT(($B1255+ChapterTable!$S$26+VLOOKUP(SUBSTITUTE(D$1,"성장단계","")&amp;"보스단계오프셋",ChapterTable!$S:$T,2,0))/ChapterTable!$S$23)))</f>
        <v>2</v>
      </c>
      <c r="E1255" s="1">
        <f ca="1">IF(AND($A1255=0,$B1255=1),
    VLOOKUP(1,ChapterTable!$1:$1048576,MATCH("최종"&amp;SUBSTITUTE(SUBSTITUTE(E$1,"standard",""),"|Float",""),ChapterTable!$1:$1,0),0)*ChapterTable!$Q$17,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VLOOKUP($A1255-ChapterTable!$Q$11,ChapterTable!$1:$1048576,MATCH("최종"&amp;SUBSTITUTE(SUBSTITUTE(E$1,"standard",""),"|Float",""),ChapterTable!$1:$1,0),0)*ChapterTable!$Q$14
    ),
  OFFSET(E1255,-$B1255+IF($L1255,1,0),0)*
    (VLOOKUP(SUBSTITUTE(SUBSTITUTE(E$1,"standard",""),"|Float","")&amp;"인게임누적곱배수",ChapterTable!$S:$T,2,0)^C1255
    +VLOOKUP(SUBSTITUTE(SUBSTITUTE(E$1,"standard",""),"|Float","")&amp;"인게임누적합배수",ChapterTable!$S:$T,2,0)*C1255)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VLOOKUP(1,ChapterTable!$1:$1048576,MATCH("최종"&amp;SUBSTITUTE(SUBSTITUTE(F$1,"standard",""),"|Float",""),ChapterTable!$1:$1,0),0)*ChapterTable!$Q$17,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VLOOKUP($A1255-ChapterTable!$Q$11,ChapterTable!$1:$1048576,MATCH("최종"&amp;SUBSTITUTE(SUBSTITUTE(F$1,"standard",""),"|Float",""),ChapterTable!$1:$1,0),0)*ChapterTable!$Q$14
    ),
  OFFSET(F1255,-$B1255+IF($L1255,1,0),0)*
    (VLOOKUP(SUBSTITUTE(SUBSTITUTE(F$1,"standard",""),"|Float","")&amp;"인게임누적곱배수",ChapterTable!$S:$T,2,0)^D1255
    +VLOOKUP(SUBSTITUTE(SUBSTITUTE(F$1,"standard",""),"|Float","")&amp;"인게임누적합배수",ChapterTable!$S:$T,2,0)*D1255)
  )
  )
  )
)</f>
        <v>5302745.3417488933</v>
      </c>
      <c r="G1255" t="s">
        <v>110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9.8000000000000007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IF(OR($L1256=TRUE,$A1256=0,MOD($A1256,ChapterTable!$S$20)&lt;&gt;0),
MAX(0,INT(($B1256+ChapterTable!$Q$26+VLOOKUP(SUBSTITUTE(C$1,"성장단계","")&amp;"단계오프셋",ChapterTable!$S:$T,2,0))/ChapterTable!$Q$23)),
MAX(0,INT(($B1256+ChapterTable!$S$26+VLOOKUP(SUBSTITUTE(C$1,"성장단계","")&amp;"보스단계오프셋",ChapterTable!$S:$T,2,0))/ChapterTable!$S$23)))</f>
        <v>3</v>
      </c>
      <c r="D1256">
        <f>IF(OR($L1256=TRUE,$A1256=0,MOD($A1256,ChapterTable!$S$20)&lt;&gt;0),
MAX(0,INT(($B1256+ChapterTable!$Q$26+VLOOKUP(SUBSTITUTE(D$1,"성장단계","")&amp;"단계오프셋",ChapterTable!$S:$T,2,0))/ChapterTable!$Q$23)),
MAX(0,INT(($B1256+ChapterTable!$S$26+VLOOKUP(SUBSTITUTE(D$1,"성장단계","")&amp;"보스단계오프셋",ChapterTable!$S:$T,2,0))/ChapterTable!$S$23)))</f>
        <v>2</v>
      </c>
      <c r="E1256" s="1">
        <f ca="1">IF(AND($A1256=0,$B1256=1),
    VLOOKUP(1,ChapterTable!$1:$1048576,MATCH("최종"&amp;SUBSTITUTE(SUBSTITUTE(E$1,"standard",""),"|Float",""),ChapterTable!$1:$1,0),0)*ChapterTable!$Q$17,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VLOOKUP($A1256-ChapterTable!$Q$11,ChapterTable!$1:$1048576,MATCH("최종"&amp;SUBSTITUTE(SUBSTITUTE(E$1,"standard",""),"|Float",""),ChapterTable!$1:$1,0),0)*ChapterTable!$Q$14
    ),
  OFFSET(E1256,-$B1256+IF($L1256,1,0),0)*
    (VLOOKUP(SUBSTITUTE(SUBSTITUTE(E$1,"standard",""),"|Float","")&amp;"인게임누적곱배수",ChapterTable!$S:$T,2,0)^C1256
    +VLOOKUP(SUBSTITUTE(SUBSTITUTE(E$1,"standard",""),"|Float","")&amp;"인게임누적합배수",ChapterTable!$S:$T,2,0)*C1256)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VLOOKUP(1,ChapterTable!$1:$1048576,MATCH("최종"&amp;SUBSTITUTE(SUBSTITUTE(F$1,"standard",""),"|Float",""),ChapterTable!$1:$1,0),0)*ChapterTable!$Q$17,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VLOOKUP($A1256-ChapterTable!$Q$11,ChapterTable!$1:$1048576,MATCH("최종"&amp;SUBSTITUTE(SUBSTITUTE(F$1,"standard",""),"|Float",""),ChapterTable!$1:$1,0),0)*ChapterTable!$Q$14
    ),
  OFFSET(F1256,-$B1256+IF($L1256,1,0),0)*
    (VLOOKUP(SUBSTITUTE(SUBSTITUTE(F$1,"standard",""),"|Float","")&amp;"인게임누적곱배수",ChapterTable!$S:$T,2,0)^D1256
    +VLOOKUP(SUBSTITUTE(SUBSTITUTE(F$1,"standard",""),"|Float","")&amp;"인게임누적합배수",ChapterTable!$S:$T,2,0)*D1256)
  )
  )
  )
)</f>
        <v>5302745.3417488933</v>
      </c>
      <c r="G1256" t="s">
        <v>110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9.8000000000000007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IF(OR($L1257=TRUE,$A1257=0,MOD($A1257,ChapterTable!$S$20)&lt;&gt;0),
MAX(0,INT(($B1257+ChapterTable!$Q$26+VLOOKUP(SUBSTITUTE(C$1,"성장단계","")&amp;"단계오프셋",ChapterTable!$S:$T,2,0))/ChapterTable!$Q$23)),
MAX(0,INT(($B1257+ChapterTable!$S$26+VLOOKUP(SUBSTITUTE(C$1,"성장단계","")&amp;"보스단계오프셋",ChapterTable!$S:$T,2,0))/ChapterTable!$S$23)))</f>
        <v>3</v>
      </c>
      <c r="D1257">
        <f>IF(OR($L1257=TRUE,$A1257=0,MOD($A1257,ChapterTable!$S$20)&lt;&gt;0),
MAX(0,INT(($B1257+ChapterTable!$Q$26+VLOOKUP(SUBSTITUTE(D$1,"성장단계","")&amp;"단계오프셋",ChapterTable!$S:$T,2,0))/ChapterTable!$Q$23)),
MAX(0,INT(($B1257+ChapterTable!$S$26+VLOOKUP(SUBSTITUTE(D$1,"성장단계","")&amp;"보스단계오프셋",ChapterTable!$S:$T,2,0))/ChapterTable!$S$23)))</f>
        <v>2</v>
      </c>
      <c r="E1257" s="1">
        <f ca="1">IF(AND($A1257=0,$B1257=1),
    VLOOKUP(1,ChapterTable!$1:$1048576,MATCH("최종"&amp;SUBSTITUTE(SUBSTITUTE(E$1,"standard",""),"|Float",""),ChapterTable!$1:$1,0),0)*ChapterTable!$Q$17,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VLOOKUP($A1257-ChapterTable!$Q$11,ChapterTable!$1:$1048576,MATCH("최종"&amp;SUBSTITUTE(SUBSTITUTE(E$1,"standard",""),"|Float",""),ChapterTable!$1:$1,0),0)*ChapterTable!$Q$14
    ),
  OFFSET(E1257,-$B1257+IF($L1257,1,0),0)*
    (VLOOKUP(SUBSTITUTE(SUBSTITUTE(E$1,"standard",""),"|Float","")&amp;"인게임누적곱배수",ChapterTable!$S:$T,2,0)^C1257
    +VLOOKUP(SUBSTITUTE(SUBSTITUTE(E$1,"standard",""),"|Float","")&amp;"인게임누적합배수",ChapterTable!$S:$T,2,0)*C1257)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VLOOKUP(1,ChapterTable!$1:$1048576,MATCH("최종"&amp;SUBSTITUTE(SUBSTITUTE(F$1,"standard",""),"|Float",""),ChapterTable!$1:$1,0),0)*ChapterTable!$Q$17,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VLOOKUP($A1257-ChapterTable!$Q$11,ChapterTable!$1:$1048576,MATCH("최종"&amp;SUBSTITUTE(SUBSTITUTE(F$1,"standard",""),"|Float",""),ChapterTable!$1:$1,0),0)*ChapterTable!$Q$14
    ),
  OFFSET(F1257,-$B1257+IF($L1257,1,0),0)*
    (VLOOKUP(SUBSTITUTE(SUBSTITUTE(F$1,"standard",""),"|Float","")&amp;"인게임누적곱배수",ChapterTable!$S:$T,2,0)^D1257
    +VLOOKUP(SUBSTITUTE(SUBSTITUTE(F$1,"standard",""),"|Float","")&amp;"인게임누적합배수",ChapterTable!$S:$T,2,0)*D1257)
  )
  )
  )
)</f>
        <v>5302745.3417488933</v>
      </c>
      <c r="G1257" t="s">
        <v>110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9.8000000000000007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IF(OR($L1258=TRUE,$A1258=0,MOD($A1258,ChapterTable!$S$20)&lt;&gt;0),
MAX(0,INT(($B1258+ChapterTable!$Q$26+VLOOKUP(SUBSTITUTE(C$1,"성장단계","")&amp;"단계오프셋",ChapterTable!$S:$T,2,0))/ChapterTable!$Q$23)),
MAX(0,INT(($B1258+ChapterTable!$S$26+VLOOKUP(SUBSTITUTE(C$1,"성장단계","")&amp;"보스단계오프셋",ChapterTable!$S:$T,2,0))/ChapterTable!$S$23)))</f>
        <v>3</v>
      </c>
      <c r="D1258">
        <f>IF(OR($L1258=TRUE,$A1258=0,MOD($A1258,ChapterTable!$S$20)&lt;&gt;0),
MAX(0,INT(($B1258+ChapterTable!$Q$26+VLOOKUP(SUBSTITUTE(D$1,"성장단계","")&amp;"단계오프셋",ChapterTable!$S:$T,2,0))/ChapterTable!$Q$23)),
MAX(0,INT(($B1258+ChapterTable!$S$26+VLOOKUP(SUBSTITUTE(D$1,"성장단계","")&amp;"보스단계오프셋",ChapterTable!$S:$T,2,0))/ChapterTable!$S$23)))</f>
        <v>2</v>
      </c>
      <c r="E1258" s="1">
        <f ca="1">IF(AND($A1258=0,$B1258=1),
    VLOOKUP(1,ChapterTable!$1:$1048576,MATCH("최종"&amp;SUBSTITUTE(SUBSTITUTE(E$1,"standard",""),"|Float",""),ChapterTable!$1:$1,0),0)*ChapterTable!$Q$17,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VLOOKUP($A1258-ChapterTable!$Q$11,ChapterTable!$1:$1048576,MATCH("최종"&amp;SUBSTITUTE(SUBSTITUTE(E$1,"standard",""),"|Float",""),ChapterTable!$1:$1,0),0)*ChapterTable!$Q$14
    ),
  OFFSET(E1258,-$B1258+IF($L1258,1,0),0)*
    (VLOOKUP(SUBSTITUTE(SUBSTITUTE(E$1,"standard",""),"|Float","")&amp;"인게임누적곱배수",ChapterTable!$S:$T,2,0)^C1258
    +VLOOKUP(SUBSTITUTE(SUBSTITUTE(E$1,"standard",""),"|Float","")&amp;"인게임누적합배수",ChapterTable!$S:$T,2,0)*C1258)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VLOOKUP(1,ChapterTable!$1:$1048576,MATCH("최종"&amp;SUBSTITUTE(SUBSTITUTE(F$1,"standard",""),"|Float",""),ChapterTable!$1:$1,0),0)*ChapterTable!$Q$17,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VLOOKUP($A1258-ChapterTable!$Q$11,ChapterTable!$1:$1048576,MATCH("최종"&amp;SUBSTITUTE(SUBSTITUTE(F$1,"standard",""),"|Float",""),ChapterTable!$1:$1,0),0)*ChapterTable!$Q$14
    ),
  OFFSET(F1258,-$B1258+IF($L1258,1,0),0)*
    (VLOOKUP(SUBSTITUTE(SUBSTITUTE(F$1,"standard",""),"|Float","")&amp;"인게임누적곱배수",ChapterTable!$S:$T,2,0)^D1258
    +VLOOKUP(SUBSTITUTE(SUBSTITUTE(F$1,"standard",""),"|Float","")&amp;"인게임누적합배수",ChapterTable!$S:$T,2,0)*D1258)
  )
  )
  )
)</f>
        <v>5302745.3417488933</v>
      </c>
      <c r="G1258" t="s">
        <v>110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9.8000000000000007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IF(OR($L1259=TRUE,$A1259=0,MOD($A1259,ChapterTable!$S$20)&lt;&gt;0),
MAX(0,INT(($B1259+ChapterTable!$Q$26+VLOOKUP(SUBSTITUTE(C$1,"성장단계","")&amp;"단계오프셋",ChapterTable!$S:$T,2,0))/ChapterTable!$Q$23)),
MAX(0,INT(($B1259+ChapterTable!$S$26+VLOOKUP(SUBSTITUTE(C$1,"성장단계","")&amp;"보스단계오프셋",ChapterTable!$S:$T,2,0))/ChapterTable!$S$23)))</f>
        <v>3</v>
      </c>
      <c r="D1259">
        <f>IF(OR($L1259=TRUE,$A1259=0,MOD($A1259,ChapterTable!$S$20)&lt;&gt;0),
MAX(0,INT(($B1259+ChapterTable!$Q$26+VLOOKUP(SUBSTITUTE(D$1,"성장단계","")&amp;"단계오프셋",ChapterTable!$S:$T,2,0))/ChapterTable!$Q$23)),
MAX(0,INT(($B1259+ChapterTable!$S$26+VLOOKUP(SUBSTITUTE(D$1,"성장단계","")&amp;"보스단계오프셋",ChapterTable!$S:$T,2,0))/ChapterTable!$S$23)))</f>
        <v>2</v>
      </c>
      <c r="E1259" s="1">
        <f ca="1">IF(AND($A1259=0,$B1259=1),
    VLOOKUP(1,ChapterTable!$1:$1048576,MATCH("최종"&amp;SUBSTITUTE(SUBSTITUTE(E$1,"standard",""),"|Float",""),ChapterTable!$1:$1,0),0)*ChapterTable!$Q$17,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VLOOKUP($A1259-ChapterTable!$Q$11,ChapterTable!$1:$1048576,MATCH("최종"&amp;SUBSTITUTE(SUBSTITUTE(E$1,"standard",""),"|Float",""),ChapterTable!$1:$1,0),0)*ChapterTable!$Q$14
    ),
  OFFSET(E1259,-$B1259+IF($L1259,1,0),0)*
    (VLOOKUP(SUBSTITUTE(SUBSTITUTE(E$1,"standard",""),"|Float","")&amp;"인게임누적곱배수",ChapterTable!$S:$T,2,0)^C1259
    +VLOOKUP(SUBSTITUTE(SUBSTITUTE(E$1,"standard",""),"|Float","")&amp;"인게임누적합배수",ChapterTable!$S:$T,2,0)*C1259)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VLOOKUP(1,ChapterTable!$1:$1048576,MATCH("최종"&amp;SUBSTITUTE(SUBSTITUTE(F$1,"standard",""),"|Float",""),ChapterTable!$1:$1,0),0)*ChapterTable!$Q$17,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VLOOKUP($A1259-ChapterTable!$Q$11,ChapterTable!$1:$1048576,MATCH("최종"&amp;SUBSTITUTE(SUBSTITUTE(F$1,"standard",""),"|Float",""),ChapterTable!$1:$1,0),0)*ChapterTable!$Q$14
    ),
  OFFSET(F1259,-$B1259+IF($L1259,1,0),0)*
    (VLOOKUP(SUBSTITUTE(SUBSTITUTE(F$1,"standard",""),"|Float","")&amp;"인게임누적곱배수",ChapterTable!$S:$T,2,0)^D1259
    +VLOOKUP(SUBSTITUTE(SUBSTITUTE(F$1,"standard",""),"|Float","")&amp;"인게임누적합배수",ChapterTable!$S:$T,2,0)*D1259)
  )
  )
  )
)</f>
        <v>5302745.3417488933</v>
      </c>
      <c r="G1259" t="s">
        <v>110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9.8000000000000007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IF(OR($L1260=TRUE,$A1260=0,MOD($A1260,ChapterTable!$S$20)&lt;&gt;0),
MAX(0,INT(($B1260+ChapterTable!$Q$26+VLOOKUP(SUBSTITUTE(C$1,"성장단계","")&amp;"단계오프셋",ChapterTable!$S:$T,2,0))/ChapterTable!$Q$23)),
MAX(0,INT(($B1260+ChapterTable!$S$26+VLOOKUP(SUBSTITUTE(C$1,"성장단계","")&amp;"보스단계오프셋",ChapterTable!$S:$T,2,0))/ChapterTable!$S$23)))</f>
        <v>3</v>
      </c>
      <c r="D1260">
        <f>IF(OR($L1260=TRUE,$A1260=0,MOD($A1260,ChapterTable!$S$20)&lt;&gt;0),
MAX(0,INT(($B1260+ChapterTable!$Q$26+VLOOKUP(SUBSTITUTE(D$1,"성장단계","")&amp;"단계오프셋",ChapterTable!$S:$T,2,0))/ChapterTable!$Q$23)),
MAX(0,INT(($B1260+ChapterTable!$S$26+VLOOKUP(SUBSTITUTE(D$1,"성장단계","")&amp;"보스단계오프셋",ChapterTable!$S:$T,2,0))/ChapterTable!$S$23)))</f>
        <v>2</v>
      </c>
      <c r="E1260" s="1">
        <f ca="1">IF(AND($A1260=0,$B1260=1),
    VLOOKUP(1,ChapterTable!$1:$1048576,MATCH("최종"&amp;SUBSTITUTE(SUBSTITUTE(E$1,"standard",""),"|Float",""),ChapterTable!$1:$1,0),0)*ChapterTable!$Q$17,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VLOOKUP($A1260-ChapterTable!$Q$11,ChapterTable!$1:$1048576,MATCH("최종"&amp;SUBSTITUTE(SUBSTITUTE(E$1,"standard",""),"|Float",""),ChapterTable!$1:$1,0),0)*ChapterTable!$Q$14
    ),
  OFFSET(E1260,-$B1260+IF($L1260,1,0),0)*
    (VLOOKUP(SUBSTITUTE(SUBSTITUTE(E$1,"standard",""),"|Float","")&amp;"인게임누적곱배수",ChapterTable!$S:$T,2,0)^C1260
    +VLOOKUP(SUBSTITUTE(SUBSTITUTE(E$1,"standard",""),"|Float","")&amp;"인게임누적합배수",ChapterTable!$S:$T,2,0)*C1260)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VLOOKUP(1,ChapterTable!$1:$1048576,MATCH("최종"&amp;SUBSTITUTE(SUBSTITUTE(F$1,"standard",""),"|Float",""),ChapterTable!$1:$1,0),0)*ChapterTable!$Q$17,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VLOOKUP($A1260-ChapterTable!$Q$11,ChapterTable!$1:$1048576,MATCH("최종"&amp;SUBSTITUTE(SUBSTITUTE(F$1,"standard",""),"|Float",""),ChapterTable!$1:$1,0),0)*ChapterTable!$Q$14
    ),
  OFFSET(F1260,-$B1260+IF($L1260,1,0),0)*
    (VLOOKUP(SUBSTITUTE(SUBSTITUTE(F$1,"standard",""),"|Float","")&amp;"인게임누적곱배수",ChapterTable!$S:$T,2,0)^D1260
    +VLOOKUP(SUBSTITUTE(SUBSTITUTE(F$1,"standard",""),"|Float","")&amp;"인게임누적합배수",ChapterTable!$S:$T,2,0)*D1260)
  )
  )
  )
)</f>
        <v>5302745.3417488933</v>
      </c>
      <c r="G1260" t="s">
        <v>110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9.8000000000000007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IF(OR($L1261=TRUE,$A1261=0,MOD($A1261,ChapterTable!$S$20)&lt;&gt;0),
MAX(0,INT(($B1261+ChapterTable!$Q$26+VLOOKUP(SUBSTITUTE(C$1,"성장단계","")&amp;"단계오프셋",ChapterTable!$S:$T,2,0))/ChapterTable!$Q$23)),
MAX(0,INT(($B1261+ChapterTable!$S$26+VLOOKUP(SUBSTITUTE(C$1,"성장단계","")&amp;"보스단계오프셋",ChapterTable!$S:$T,2,0))/ChapterTable!$S$23)))</f>
        <v>3</v>
      </c>
      <c r="D1261">
        <f>IF(OR($L1261=TRUE,$A1261=0,MOD($A1261,ChapterTable!$S$20)&lt;&gt;0),
MAX(0,INT(($B1261+ChapterTable!$Q$26+VLOOKUP(SUBSTITUTE(D$1,"성장단계","")&amp;"단계오프셋",ChapterTable!$S:$T,2,0))/ChapterTable!$Q$23)),
MAX(0,INT(($B1261+ChapterTable!$S$26+VLOOKUP(SUBSTITUTE(D$1,"성장단계","")&amp;"보스단계오프셋",ChapterTable!$S:$T,2,0))/ChapterTable!$S$23)))</f>
        <v>3</v>
      </c>
      <c r="E1261" s="1">
        <f ca="1">IF(AND($A1261=0,$B1261=1),
    VLOOKUP(1,ChapterTable!$1:$1048576,MATCH("최종"&amp;SUBSTITUTE(SUBSTITUTE(E$1,"standard",""),"|Float",""),ChapterTable!$1:$1,0),0)*ChapterTable!$Q$17,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VLOOKUP($A1261-ChapterTable!$Q$11,ChapterTable!$1:$1048576,MATCH("최종"&amp;SUBSTITUTE(SUBSTITUTE(E$1,"standard",""),"|Float",""),ChapterTable!$1:$1,0),0)*ChapterTable!$Q$14
    ),
  OFFSET(E1261,-$B1261+IF($L1261,1,0),0)*
    (VLOOKUP(SUBSTITUTE(SUBSTITUTE(E$1,"standard",""),"|Float","")&amp;"인게임누적곱배수",ChapterTable!$S:$T,2,0)^C1261
    +VLOOKUP(SUBSTITUTE(SUBSTITUTE(E$1,"standard",""),"|Float","")&amp;"인게임누적합배수",ChapterTable!$S:$T,2,0)*C1261)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VLOOKUP(1,ChapterTable!$1:$1048576,MATCH("최종"&amp;SUBSTITUTE(SUBSTITUTE(F$1,"standard",""),"|Float",""),ChapterTable!$1:$1,0),0)*ChapterTable!$Q$17,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VLOOKUP($A1261-ChapterTable!$Q$11,ChapterTable!$1:$1048576,MATCH("최종"&amp;SUBSTITUTE(SUBSTITUTE(F$1,"standard",""),"|Float",""),ChapterTable!$1:$1,0),0)*ChapterTable!$Q$14
    ),
  OFFSET(F1261,-$B1261+IF($L1261,1,0),0)*
    (VLOOKUP(SUBSTITUTE(SUBSTITUTE(F$1,"standard",""),"|Float","")&amp;"인게임누적곱배수",ChapterTable!$S:$T,2,0)^D1261
    +VLOOKUP(SUBSTITUTE(SUBSTITUTE(F$1,"standard",""),"|Float","")&amp;"인게임누적합배수",ChapterTable!$S:$T,2,0)*D1261)
  )
  )
  )
)</f>
        <v>6060280.3905701637</v>
      </c>
      <c r="G1261" t="s">
        <v>110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9.8000000000000007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IF(OR($L1262=TRUE,$A1262=0,MOD($A1262,ChapterTable!$S$20)&lt;&gt;0),
MAX(0,INT(($B1262+ChapterTable!$Q$26+VLOOKUP(SUBSTITUTE(C$1,"성장단계","")&amp;"단계오프셋",ChapterTable!$S:$T,2,0))/ChapterTable!$Q$23)),
MAX(0,INT(($B1262+ChapterTable!$S$26+VLOOKUP(SUBSTITUTE(C$1,"성장단계","")&amp;"보스단계오프셋",ChapterTable!$S:$T,2,0))/ChapterTable!$S$23)))</f>
        <v>3</v>
      </c>
      <c r="D1262">
        <f>IF(OR($L1262=TRUE,$A1262=0,MOD($A1262,ChapterTable!$S$20)&lt;&gt;0),
MAX(0,INT(($B1262+ChapterTable!$Q$26+VLOOKUP(SUBSTITUTE(D$1,"성장단계","")&amp;"단계오프셋",ChapterTable!$S:$T,2,0))/ChapterTable!$Q$23)),
MAX(0,INT(($B1262+ChapterTable!$S$26+VLOOKUP(SUBSTITUTE(D$1,"성장단계","")&amp;"보스단계오프셋",ChapterTable!$S:$T,2,0))/ChapterTable!$S$23)))</f>
        <v>3</v>
      </c>
      <c r="E1262" s="1">
        <f ca="1">IF(AND($A1262=0,$B1262=1),
    VLOOKUP(1,ChapterTable!$1:$1048576,MATCH("최종"&amp;SUBSTITUTE(SUBSTITUTE(E$1,"standard",""),"|Float",""),ChapterTable!$1:$1,0),0)*ChapterTable!$Q$17,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VLOOKUP($A1262-ChapterTable!$Q$11,ChapterTable!$1:$1048576,MATCH("최종"&amp;SUBSTITUTE(SUBSTITUTE(E$1,"standard",""),"|Float",""),ChapterTable!$1:$1,0),0)*ChapterTable!$Q$14
    ),
  OFFSET(E1262,-$B1262+IF($L1262,1,0),0)*
    (VLOOKUP(SUBSTITUTE(SUBSTITUTE(E$1,"standard",""),"|Float","")&amp;"인게임누적곱배수",ChapterTable!$S:$T,2,0)^C1262
    +VLOOKUP(SUBSTITUTE(SUBSTITUTE(E$1,"standard",""),"|Float","")&amp;"인게임누적합배수",ChapterTable!$S:$T,2,0)*C1262)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VLOOKUP(1,ChapterTable!$1:$1048576,MATCH("최종"&amp;SUBSTITUTE(SUBSTITUTE(F$1,"standard",""),"|Float",""),ChapterTable!$1:$1,0),0)*ChapterTable!$Q$17,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VLOOKUP($A1262-ChapterTable!$Q$11,ChapterTable!$1:$1048576,MATCH("최종"&amp;SUBSTITUTE(SUBSTITUTE(F$1,"standard",""),"|Float",""),ChapterTable!$1:$1,0),0)*ChapterTable!$Q$14
    ),
  OFFSET(F1262,-$B1262+IF($L1262,1,0),0)*
    (VLOOKUP(SUBSTITUTE(SUBSTITUTE(F$1,"standard",""),"|Float","")&amp;"인게임누적곱배수",ChapterTable!$S:$T,2,0)^D1262
    +VLOOKUP(SUBSTITUTE(SUBSTITUTE(F$1,"standard",""),"|Float","")&amp;"인게임누적합배수",ChapterTable!$S:$T,2,0)*D1262)
  )
  )
  )
)</f>
        <v>6060280.3905701637</v>
      </c>
      <c r="G1262" t="s">
        <v>110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9.8000000000000007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IF(OR($L1263=TRUE,$A1263=0,MOD($A1263,ChapterTable!$S$20)&lt;&gt;0),
MAX(0,INT(($B1263+ChapterTable!$Q$26+VLOOKUP(SUBSTITUTE(C$1,"성장단계","")&amp;"단계오프셋",ChapterTable!$S:$T,2,0))/ChapterTable!$Q$23)),
MAX(0,INT(($B1263+ChapterTable!$S$26+VLOOKUP(SUBSTITUTE(C$1,"성장단계","")&amp;"보스단계오프셋",ChapterTable!$S:$T,2,0))/ChapterTable!$S$23)))</f>
        <v>3</v>
      </c>
      <c r="D1263">
        <f>IF(OR($L1263=TRUE,$A1263=0,MOD($A1263,ChapterTable!$S$20)&lt;&gt;0),
MAX(0,INT(($B1263+ChapterTable!$Q$26+VLOOKUP(SUBSTITUTE(D$1,"성장단계","")&amp;"단계오프셋",ChapterTable!$S:$T,2,0))/ChapterTable!$Q$23)),
MAX(0,INT(($B1263+ChapterTable!$S$26+VLOOKUP(SUBSTITUTE(D$1,"성장단계","")&amp;"보스단계오프셋",ChapterTable!$S:$T,2,0))/ChapterTable!$S$23)))</f>
        <v>3</v>
      </c>
      <c r="E1263" s="1">
        <f ca="1">IF(AND($A1263=0,$B1263=1),
    VLOOKUP(1,ChapterTable!$1:$1048576,MATCH("최종"&amp;SUBSTITUTE(SUBSTITUTE(E$1,"standard",""),"|Float",""),ChapterTable!$1:$1,0),0)*ChapterTable!$Q$17,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VLOOKUP($A1263-ChapterTable!$Q$11,ChapterTable!$1:$1048576,MATCH("최종"&amp;SUBSTITUTE(SUBSTITUTE(E$1,"standard",""),"|Float",""),ChapterTable!$1:$1,0),0)*ChapterTable!$Q$14
    ),
  OFFSET(E1263,-$B1263+IF($L1263,1,0),0)*
    (VLOOKUP(SUBSTITUTE(SUBSTITUTE(E$1,"standard",""),"|Float","")&amp;"인게임누적곱배수",ChapterTable!$S:$T,2,0)^C1263
    +VLOOKUP(SUBSTITUTE(SUBSTITUTE(E$1,"standard",""),"|Float","")&amp;"인게임누적합배수",ChapterTable!$S:$T,2,0)*C1263)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VLOOKUP(1,ChapterTable!$1:$1048576,MATCH("최종"&amp;SUBSTITUTE(SUBSTITUTE(F$1,"standard",""),"|Float",""),ChapterTable!$1:$1,0),0)*ChapterTable!$Q$17,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VLOOKUP($A1263-ChapterTable!$Q$11,ChapterTable!$1:$1048576,MATCH("최종"&amp;SUBSTITUTE(SUBSTITUTE(F$1,"standard",""),"|Float",""),ChapterTable!$1:$1,0),0)*ChapterTable!$Q$14
    ),
  OFFSET(F1263,-$B1263+IF($L1263,1,0),0)*
    (VLOOKUP(SUBSTITUTE(SUBSTITUTE(F$1,"standard",""),"|Float","")&amp;"인게임누적곱배수",ChapterTable!$S:$T,2,0)^D1263
    +VLOOKUP(SUBSTITUTE(SUBSTITUTE(F$1,"standard",""),"|Float","")&amp;"인게임누적합배수",ChapterTable!$S:$T,2,0)*D1263)
  )
  )
  )
)</f>
        <v>6060280.3905701637</v>
      </c>
      <c r="G1263" t="s">
        <v>110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9.8000000000000007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IF(OR($L1264=TRUE,$A1264=0,MOD($A1264,ChapterTable!$S$20)&lt;&gt;0),
MAX(0,INT(($B1264+ChapterTable!$Q$26+VLOOKUP(SUBSTITUTE(C$1,"성장단계","")&amp;"단계오프셋",ChapterTable!$S:$T,2,0))/ChapterTable!$Q$23)),
MAX(0,INT(($B1264+ChapterTable!$S$26+VLOOKUP(SUBSTITUTE(C$1,"성장단계","")&amp;"보스단계오프셋",ChapterTable!$S:$T,2,0))/ChapterTable!$S$23)))</f>
        <v>3</v>
      </c>
      <c r="D1264">
        <f>IF(OR($L1264=TRUE,$A1264=0,MOD($A1264,ChapterTable!$S$20)&lt;&gt;0),
MAX(0,INT(($B1264+ChapterTable!$Q$26+VLOOKUP(SUBSTITUTE(D$1,"성장단계","")&amp;"단계오프셋",ChapterTable!$S:$T,2,0))/ChapterTable!$Q$23)),
MAX(0,INT(($B1264+ChapterTable!$S$26+VLOOKUP(SUBSTITUTE(D$1,"성장단계","")&amp;"보스단계오프셋",ChapterTable!$S:$T,2,0))/ChapterTable!$S$23)))</f>
        <v>3</v>
      </c>
      <c r="E1264" s="1">
        <f ca="1">IF(AND($A1264=0,$B1264=1),
    VLOOKUP(1,ChapterTable!$1:$1048576,MATCH("최종"&amp;SUBSTITUTE(SUBSTITUTE(E$1,"standard",""),"|Float",""),ChapterTable!$1:$1,0),0)*ChapterTable!$Q$17,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VLOOKUP($A1264-ChapterTable!$Q$11,ChapterTable!$1:$1048576,MATCH("최종"&amp;SUBSTITUTE(SUBSTITUTE(E$1,"standard",""),"|Float",""),ChapterTable!$1:$1,0),0)*ChapterTable!$Q$14
    ),
  OFFSET(E1264,-$B1264+IF($L1264,1,0),0)*
    (VLOOKUP(SUBSTITUTE(SUBSTITUTE(E$1,"standard",""),"|Float","")&amp;"인게임누적곱배수",ChapterTable!$S:$T,2,0)^C1264
    +VLOOKUP(SUBSTITUTE(SUBSTITUTE(E$1,"standard",""),"|Float","")&amp;"인게임누적합배수",ChapterTable!$S:$T,2,0)*C1264)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VLOOKUP(1,ChapterTable!$1:$1048576,MATCH("최종"&amp;SUBSTITUTE(SUBSTITUTE(F$1,"standard",""),"|Float",""),ChapterTable!$1:$1,0),0)*ChapterTable!$Q$17,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VLOOKUP($A1264-ChapterTable!$Q$11,ChapterTable!$1:$1048576,MATCH("최종"&amp;SUBSTITUTE(SUBSTITUTE(F$1,"standard",""),"|Float",""),ChapterTable!$1:$1,0),0)*ChapterTable!$Q$14
    ),
  OFFSET(F1264,-$B1264+IF($L1264,1,0),0)*
    (VLOOKUP(SUBSTITUTE(SUBSTITUTE(F$1,"standard",""),"|Float","")&amp;"인게임누적곱배수",ChapterTable!$S:$T,2,0)^D1264
    +VLOOKUP(SUBSTITUTE(SUBSTITUTE(F$1,"standard",""),"|Float","")&amp;"인게임누적합배수",ChapterTable!$S:$T,2,0)*D1264)
  )
  )
  )
)</f>
        <v>6060280.3905701637</v>
      </c>
      <c r="G1264" t="s">
        <v>110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9.8000000000000007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IF(OR($L1265=TRUE,$A1265=0,MOD($A1265,ChapterTable!$S$20)&lt;&gt;0),
MAX(0,INT(($B1265+ChapterTable!$Q$26+VLOOKUP(SUBSTITUTE(C$1,"성장단계","")&amp;"단계오프셋",ChapterTable!$S:$T,2,0))/ChapterTable!$Q$23)),
MAX(0,INT(($B1265+ChapterTable!$S$26+VLOOKUP(SUBSTITUTE(C$1,"성장단계","")&amp;"보스단계오프셋",ChapterTable!$S:$T,2,0))/ChapterTable!$S$23)))</f>
        <v>3</v>
      </c>
      <c r="D1265">
        <f>IF(OR($L1265=TRUE,$A1265=0,MOD($A1265,ChapterTable!$S$20)&lt;&gt;0),
MAX(0,INT(($B1265+ChapterTable!$Q$26+VLOOKUP(SUBSTITUTE(D$1,"성장단계","")&amp;"단계오프셋",ChapterTable!$S:$T,2,0))/ChapterTable!$Q$23)),
MAX(0,INT(($B1265+ChapterTable!$S$26+VLOOKUP(SUBSTITUTE(D$1,"성장단계","")&amp;"보스단계오프셋",ChapterTable!$S:$T,2,0))/ChapterTable!$S$23)))</f>
        <v>3</v>
      </c>
      <c r="E1265" s="1">
        <f ca="1">IF(AND($A1265=0,$B1265=1),
    VLOOKUP(1,ChapterTable!$1:$1048576,MATCH("최종"&amp;SUBSTITUTE(SUBSTITUTE(E$1,"standard",""),"|Float",""),ChapterTable!$1:$1,0),0)*ChapterTable!$Q$17,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VLOOKUP($A1265-ChapterTable!$Q$11,ChapterTable!$1:$1048576,MATCH("최종"&amp;SUBSTITUTE(SUBSTITUTE(E$1,"standard",""),"|Float",""),ChapterTable!$1:$1,0),0)*ChapterTable!$Q$14
    ),
  OFFSET(E1265,-$B1265+IF($L1265,1,0),0)*
    (VLOOKUP(SUBSTITUTE(SUBSTITUTE(E$1,"standard",""),"|Float","")&amp;"인게임누적곱배수",ChapterTable!$S:$T,2,0)^C1265
    +VLOOKUP(SUBSTITUTE(SUBSTITUTE(E$1,"standard",""),"|Float","")&amp;"인게임누적합배수",ChapterTable!$S:$T,2,0)*C1265)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VLOOKUP(1,ChapterTable!$1:$1048576,MATCH("최종"&amp;SUBSTITUTE(SUBSTITUTE(F$1,"standard",""),"|Float",""),ChapterTable!$1:$1,0),0)*ChapterTable!$Q$17,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VLOOKUP($A1265-ChapterTable!$Q$11,ChapterTable!$1:$1048576,MATCH("최종"&amp;SUBSTITUTE(SUBSTITUTE(F$1,"standard",""),"|Float",""),ChapterTable!$1:$1,0),0)*ChapterTable!$Q$14
    ),
  OFFSET(F1265,-$B1265+IF($L1265,1,0),0)*
    (VLOOKUP(SUBSTITUTE(SUBSTITUTE(F$1,"standard",""),"|Float","")&amp;"인게임누적곱배수",ChapterTable!$S:$T,2,0)^D1265
    +VLOOKUP(SUBSTITUTE(SUBSTITUTE(F$1,"standard",""),"|Float","")&amp;"인게임누적합배수",ChapterTable!$S:$T,2,0)*D1265)
  )
  )
  )
)</f>
        <v>6060280.3905701637</v>
      </c>
      <c r="G1265" t="s">
        <v>110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9.8000000000000007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IF(OR($L1266=TRUE,$A1266=0,MOD($A1266,ChapterTable!$S$20)&lt;&gt;0),
MAX(0,INT(($B1266+ChapterTable!$Q$26+VLOOKUP(SUBSTITUTE(C$1,"성장단계","")&amp;"단계오프셋",ChapterTable!$S:$T,2,0))/ChapterTable!$Q$23)),
MAX(0,INT(($B1266+ChapterTable!$S$26+VLOOKUP(SUBSTITUTE(C$1,"성장단계","")&amp;"보스단계오프셋",ChapterTable!$S:$T,2,0))/ChapterTable!$S$23)))</f>
        <v>4</v>
      </c>
      <c r="D1266">
        <f>IF(OR($L1266=TRUE,$A1266=0,MOD($A1266,ChapterTable!$S$20)&lt;&gt;0),
MAX(0,INT(($B1266+ChapterTable!$Q$26+VLOOKUP(SUBSTITUTE(D$1,"성장단계","")&amp;"단계오프셋",ChapterTable!$S:$T,2,0))/ChapterTable!$Q$23)),
MAX(0,INT(($B1266+ChapterTable!$S$26+VLOOKUP(SUBSTITUTE(D$1,"성장단계","")&amp;"보스단계오프셋",ChapterTable!$S:$T,2,0))/ChapterTable!$S$23)))</f>
        <v>3</v>
      </c>
      <c r="E1266" s="1">
        <f ca="1">IF(AND($A1266=0,$B1266=1),
    VLOOKUP(1,ChapterTable!$1:$1048576,MATCH("최종"&amp;SUBSTITUTE(SUBSTITUTE(E$1,"standard",""),"|Float",""),ChapterTable!$1:$1,0),0)*ChapterTable!$Q$17,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VLOOKUP($A1266-ChapterTable!$Q$11,ChapterTable!$1:$1048576,MATCH("최종"&amp;SUBSTITUTE(SUBSTITUTE(E$1,"standard",""),"|Float",""),ChapterTable!$1:$1,0),0)*ChapterTable!$Q$14
    ),
  OFFSET(E1266,-$B1266+IF($L1266,1,0),0)*
    (VLOOKUP(SUBSTITUTE(SUBSTITUTE(E$1,"standard",""),"|Float","")&amp;"인게임누적곱배수",ChapterTable!$S:$T,2,0)^C1266
    +VLOOKUP(SUBSTITUTE(SUBSTITUTE(E$1,"standard",""),"|Float","")&amp;"인게임누적합배수",ChapterTable!$S:$T,2,0)*C1266)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VLOOKUP(1,ChapterTable!$1:$1048576,MATCH("최종"&amp;SUBSTITUTE(SUBSTITUTE(F$1,"standard",""),"|Float",""),ChapterTable!$1:$1,0),0)*ChapterTable!$Q$17,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VLOOKUP($A1266-ChapterTable!$Q$11,ChapterTable!$1:$1048576,MATCH("최종"&amp;SUBSTITUTE(SUBSTITUTE(F$1,"standard",""),"|Float",""),ChapterTable!$1:$1,0),0)*ChapterTable!$Q$14
    ),
  OFFSET(F1266,-$B1266+IF($L1266,1,0),0)*
    (VLOOKUP(SUBSTITUTE(SUBSTITUTE(F$1,"standard",""),"|Float","")&amp;"인게임누적곱배수",ChapterTable!$S:$T,2,0)^D1266
    +VLOOKUP(SUBSTITUTE(SUBSTITUTE(F$1,"standard",""),"|Float","")&amp;"인게임누적합배수",ChapterTable!$S:$T,2,0)*D1266)
  )
  )
  )
)</f>
        <v>6060280.3905701637</v>
      </c>
      <c r="G1266" t="s">
        <v>110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9.8000000000000007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IF(OR($L1267=TRUE,$A1267=0,MOD($A1267,ChapterTable!$S$20)&lt;&gt;0),
MAX(0,INT(($B1267+ChapterTable!$Q$26+VLOOKUP(SUBSTITUTE(C$1,"성장단계","")&amp;"단계오프셋",ChapterTable!$S:$T,2,0))/ChapterTable!$Q$23)),
MAX(0,INT(($B1267+ChapterTable!$S$26+VLOOKUP(SUBSTITUTE(C$1,"성장단계","")&amp;"보스단계오프셋",ChapterTable!$S:$T,2,0))/ChapterTable!$S$23)))</f>
        <v>4</v>
      </c>
      <c r="D1267">
        <f>IF(OR($L1267=TRUE,$A1267=0,MOD($A1267,ChapterTable!$S$20)&lt;&gt;0),
MAX(0,INT(($B1267+ChapterTable!$Q$26+VLOOKUP(SUBSTITUTE(D$1,"성장단계","")&amp;"단계오프셋",ChapterTable!$S:$T,2,0))/ChapterTable!$Q$23)),
MAX(0,INT(($B1267+ChapterTable!$S$26+VLOOKUP(SUBSTITUTE(D$1,"성장단계","")&amp;"보스단계오프셋",ChapterTable!$S:$T,2,0))/ChapterTable!$S$23)))</f>
        <v>3</v>
      </c>
      <c r="E1267" s="1">
        <f ca="1">IF(AND($A1267=0,$B1267=1),
    VLOOKUP(1,ChapterTable!$1:$1048576,MATCH("최종"&amp;SUBSTITUTE(SUBSTITUTE(E$1,"standard",""),"|Float",""),ChapterTable!$1:$1,0),0)*ChapterTable!$Q$17,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VLOOKUP($A1267-ChapterTable!$Q$11,ChapterTable!$1:$1048576,MATCH("최종"&amp;SUBSTITUTE(SUBSTITUTE(E$1,"standard",""),"|Float",""),ChapterTable!$1:$1,0),0)*ChapterTable!$Q$14
    ),
  OFFSET(E1267,-$B1267+IF($L1267,1,0),0)*
    (VLOOKUP(SUBSTITUTE(SUBSTITUTE(E$1,"standard",""),"|Float","")&amp;"인게임누적곱배수",ChapterTable!$S:$T,2,0)^C1267
    +VLOOKUP(SUBSTITUTE(SUBSTITUTE(E$1,"standard",""),"|Float","")&amp;"인게임누적합배수",ChapterTable!$S:$T,2,0)*C1267)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VLOOKUP(1,ChapterTable!$1:$1048576,MATCH("최종"&amp;SUBSTITUTE(SUBSTITUTE(F$1,"standard",""),"|Float",""),ChapterTable!$1:$1,0),0)*ChapterTable!$Q$17,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VLOOKUP($A1267-ChapterTable!$Q$11,ChapterTable!$1:$1048576,MATCH("최종"&amp;SUBSTITUTE(SUBSTITUTE(F$1,"standard",""),"|Float",""),ChapterTable!$1:$1,0),0)*ChapterTable!$Q$14
    ),
  OFFSET(F1267,-$B1267+IF($L1267,1,0),0)*
    (VLOOKUP(SUBSTITUTE(SUBSTITUTE(F$1,"standard",""),"|Float","")&amp;"인게임누적곱배수",ChapterTable!$S:$T,2,0)^D1267
    +VLOOKUP(SUBSTITUTE(SUBSTITUTE(F$1,"standard",""),"|Float","")&amp;"인게임누적합배수",ChapterTable!$S:$T,2,0)*D1267)
  )
  )
  )
)</f>
        <v>6060280.3905701637</v>
      </c>
      <c r="G1267" t="s">
        <v>110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9.8000000000000007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IF(OR($L1268=TRUE,$A1268=0,MOD($A1268,ChapterTable!$S$20)&lt;&gt;0),
MAX(0,INT(($B1268+ChapterTable!$Q$26+VLOOKUP(SUBSTITUTE(C$1,"성장단계","")&amp;"단계오프셋",ChapterTable!$S:$T,2,0))/ChapterTable!$Q$23)),
MAX(0,INT(($B1268+ChapterTable!$S$26+VLOOKUP(SUBSTITUTE(C$1,"성장단계","")&amp;"보스단계오프셋",ChapterTable!$S:$T,2,0))/ChapterTable!$S$23)))</f>
        <v>4</v>
      </c>
      <c r="D1268">
        <f>IF(OR($L1268=TRUE,$A1268=0,MOD($A1268,ChapterTable!$S$20)&lt;&gt;0),
MAX(0,INT(($B1268+ChapterTable!$Q$26+VLOOKUP(SUBSTITUTE(D$1,"성장단계","")&amp;"단계오프셋",ChapterTable!$S:$T,2,0))/ChapterTable!$Q$23)),
MAX(0,INT(($B1268+ChapterTable!$S$26+VLOOKUP(SUBSTITUTE(D$1,"성장단계","")&amp;"보스단계오프셋",ChapterTable!$S:$T,2,0))/ChapterTable!$S$23)))</f>
        <v>3</v>
      </c>
      <c r="E1268" s="1">
        <f ca="1">IF(AND($A1268=0,$B1268=1),
    VLOOKUP(1,ChapterTable!$1:$1048576,MATCH("최종"&amp;SUBSTITUTE(SUBSTITUTE(E$1,"standard",""),"|Float",""),ChapterTable!$1:$1,0),0)*ChapterTable!$Q$17,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VLOOKUP($A1268-ChapterTable!$Q$11,ChapterTable!$1:$1048576,MATCH("최종"&amp;SUBSTITUTE(SUBSTITUTE(E$1,"standard",""),"|Float",""),ChapterTable!$1:$1,0),0)*ChapterTable!$Q$14
    ),
  OFFSET(E1268,-$B1268+IF($L1268,1,0),0)*
    (VLOOKUP(SUBSTITUTE(SUBSTITUTE(E$1,"standard",""),"|Float","")&amp;"인게임누적곱배수",ChapterTable!$S:$T,2,0)^C1268
    +VLOOKUP(SUBSTITUTE(SUBSTITUTE(E$1,"standard",""),"|Float","")&amp;"인게임누적합배수",ChapterTable!$S:$T,2,0)*C1268)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VLOOKUP(1,ChapterTable!$1:$1048576,MATCH("최종"&amp;SUBSTITUTE(SUBSTITUTE(F$1,"standard",""),"|Float",""),ChapterTable!$1:$1,0),0)*ChapterTable!$Q$17,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VLOOKUP($A1268-ChapterTable!$Q$11,ChapterTable!$1:$1048576,MATCH("최종"&amp;SUBSTITUTE(SUBSTITUTE(F$1,"standard",""),"|Float",""),ChapterTable!$1:$1,0),0)*ChapterTable!$Q$14
    ),
  OFFSET(F1268,-$B1268+IF($L1268,1,0),0)*
    (VLOOKUP(SUBSTITUTE(SUBSTITUTE(F$1,"standard",""),"|Float","")&amp;"인게임누적곱배수",ChapterTable!$S:$T,2,0)^D1268
    +VLOOKUP(SUBSTITUTE(SUBSTITUTE(F$1,"standard",""),"|Float","")&amp;"인게임누적합배수",ChapterTable!$S:$T,2,0)*D1268)
  )
  )
  )
)</f>
        <v>6060280.3905701637</v>
      </c>
      <c r="G1268" t="s">
        <v>110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9.8000000000000007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IF(OR($L1269=TRUE,$A1269=0,MOD($A1269,ChapterTable!$S$20)&lt;&gt;0),
MAX(0,INT(($B1269+ChapterTable!$Q$26+VLOOKUP(SUBSTITUTE(C$1,"성장단계","")&amp;"단계오프셋",ChapterTable!$S:$T,2,0))/ChapterTable!$Q$23)),
MAX(0,INT(($B1269+ChapterTable!$S$26+VLOOKUP(SUBSTITUTE(C$1,"성장단계","")&amp;"보스단계오프셋",ChapterTable!$S:$T,2,0))/ChapterTable!$S$23)))</f>
        <v>4</v>
      </c>
      <c r="D1269">
        <f>IF(OR($L1269=TRUE,$A1269=0,MOD($A1269,ChapterTable!$S$20)&lt;&gt;0),
MAX(0,INT(($B1269+ChapterTable!$Q$26+VLOOKUP(SUBSTITUTE(D$1,"성장단계","")&amp;"단계오프셋",ChapterTable!$S:$T,2,0))/ChapterTable!$Q$23)),
MAX(0,INT(($B1269+ChapterTable!$S$26+VLOOKUP(SUBSTITUTE(D$1,"성장단계","")&amp;"보스단계오프셋",ChapterTable!$S:$T,2,0))/ChapterTable!$S$23)))</f>
        <v>3</v>
      </c>
      <c r="E1269" s="1">
        <f ca="1">IF(AND($A1269=0,$B1269=1),
    VLOOKUP(1,ChapterTable!$1:$1048576,MATCH("최종"&amp;SUBSTITUTE(SUBSTITUTE(E$1,"standard",""),"|Float",""),ChapterTable!$1:$1,0),0)*ChapterTable!$Q$17,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VLOOKUP($A1269-ChapterTable!$Q$11,ChapterTable!$1:$1048576,MATCH("최종"&amp;SUBSTITUTE(SUBSTITUTE(E$1,"standard",""),"|Float",""),ChapterTable!$1:$1,0),0)*ChapterTable!$Q$14
    ),
  OFFSET(E1269,-$B1269+IF($L1269,1,0),0)*
    (VLOOKUP(SUBSTITUTE(SUBSTITUTE(E$1,"standard",""),"|Float","")&amp;"인게임누적곱배수",ChapterTable!$S:$T,2,0)^C1269
    +VLOOKUP(SUBSTITUTE(SUBSTITUTE(E$1,"standard",""),"|Float","")&amp;"인게임누적합배수",ChapterTable!$S:$T,2,0)*C1269)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VLOOKUP(1,ChapterTable!$1:$1048576,MATCH("최종"&amp;SUBSTITUTE(SUBSTITUTE(F$1,"standard",""),"|Float",""),ChapterTable!$1:$1,0),0)*ChapterTable!$Q$17,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VLOOKUP($A1269-ChapterTable!$Q$11,ChapterTable!$1:$1048576,MATCH("최종"&amp;SUBSTITUTE(SUBSTITUTE(F$1,"standard",""),"|Float",""),ChapterTable!$1:$1,0),0)*ChapterTable!$Q$14
    ),
  OFFSET(F1269,-$B1269+IF($L1269,1,0),0)*
    (VLOOKUP(SUBSTITUTE(SUBSTITUTE(F$1,"standard",""),"|Float","")&amp;"인게임누적곱배수",ChapterTable!$S:$T,2,0)^D1269
    +VLOOKUP(SUBSTITUTE(SUBSTITUTE(F$1,"standard",""),"|Float","")&amp;"인게임누적합배수",ChapterTable!$S:$T,2,0)*D1269)
  )
  )
  )
)</f>
        <v>6060280.3905701637</v>
      </c>
      <c r="G1269" t="s">
        <v>110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9.8000000000000007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IF(OR($L1270=TRUE,$A1270=0,MOD($A1270,ChapterTable!$S$20)&lt;&gt;0),
MAX(0,INT(($B1270+ChapterTable!$Q$26+VLOOKUP(SUBSTITUTE(C$1,"성장단계","")&amp;"단계오프셋",ChapterTable!$S:$T,2,0))/ChapterTable!$Q$23)),
MAX(0,INT(($B1270+ChapterTable!$S$26+VLOOKUP(SUBSTITUTE(C$1,"성장단계","")&amp;"보스단계오프셋",ChapterTable!$S:$T,2,0))/ChapterTable!$S$23)))</f>
        <v>4</v>
      </c>
      <c r="D1270">
        <f>IF(OR($L1270=TRUE,$A1270=0,MOD($A1270,ChapterTable!$S$20)&lt;&gt;0),
MAX(0,INT(($B1270+ChapterTable!$Q$26+VLOOKUP(SUBSTITUTE(D$1,"성장단계","")&amp;"단계오프셋",ChapterTable!$S:$T,2,0))/ChapterTable!$Q$23)),
MAX(0,INT(($B1270+ChapterTable!$S$26+VLOOKUP(SUBSTITUTE(D$1,"성장단계","")&amp;"보스단계오프셋",ChapterTable!$S:$T,2,0))/ChapterTable!$S$23)))</f>
        <v>3</v>
      </c>
      <c r="E1270" s="1">
        <f ca="1">IF(AND($A1270=0,$B1270=1),
    VLOOKUP(1,ChapterTable!$1:$1048576,MATCH("최종"&amp;SUBSTITUTE(SUBSTITUTE(E$1,"standard",""),"|Float",""),ChapterTable!$1:$1,0),0)*ChapterTable!$Q$17,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VLOOKUP($A1270-ChapterTable!$Q$11,ChapterTable!$1:$1048576,MATCH("최종"&amp;SUBSTITUTE(SUBSTITUTE(E$1,"standard",""),"|Float",""),ChapterTable!$1:$1,0),0)*ChapterTable!$Q$14
    ),
  OFFSET(E1270,-$B1270+IF($L1270,1,0),0)*
    (VLOOKUP(SUBSTITUTE(SUBSTITUTE(E$1,"standard",""),"|Float","")&amp;"인게임누적곱배수",ChapterTable!$S:$T,2,0)^C1270
    +VLOOKUP(SUBSTITUTE(SUBSTITUTE(E$1,"standard",""),"|Float","")&amp;"인게임누적합배수",ChapterTable!$S:$T,2,0)*C1270)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VLOOKUP(1,ChapterTable!$1:$1048576,MATCH("최종"&amp;SUBSTITUTE(SUBSTITUTE(F$1,"standard",""),"|Float",""),ChapterTable!$1:$1,0),0)*ChapterTable!$Q$17,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VLOOKUP($A1270-ChapterTable!$Q$11,ChapterTable!$1:$1048576,MATCH("최종"&amp;SUBSTITUTE(SUBSTITUTE(F$1,"standard",""),"|Float",""),ChapterTable!$1:$1,0),0)*ChapterTable!$Q$14
    ),
  OFFSET(F1270,-$B1270+IF($L1270,1,0),0)*
    (VLOOKUP(SUBSTITUTE(SUBSTITUTE(F$1,"standard",""),"|Float","")&amp;"인게임누적곱배수",ChapterTable!$S:$T,2,0)^D1270
    +VLOOKUP(SUBSTITUTE(SUBSTITUTE(F$1,"standard",""),"|Float","")&amp;"인게임누적합배수",ChapterTable!$S:$T,2,0)*D1270)
  )
  )
  )
)</f>
        <v>6060280.3905701637</v>
      </c>
      <c r="G1270" t="s">
        <v>110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9.8000000000000007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IF(OR($L1271=TRUE,$A1271=0,MOD($A1271,ChapterTable!$S$20)&lt;&gt;0),
MAX(0,INT(($B1271+ChapterTable!$Q$26+VLOOKUP(SUBSTITUTE(C$1,"성장단계","")&amp;"단계오프셋",ChapterTable!$S:$T,2,0))/ChapterTable!$Q$23)),
MAX(0,INT(($B1271+ChapterTable!$S$26+VLOOKUP(SUBSTITUTE(C$1,"성장단계","")&amp;"보스단계오프셋",ChapterTable!$S:$T,2,0))/ChapterTable!$S$23)))</f>
        <v>4</v>
      </c>
      <c r="D1271">
        <f>IF(OR($L1271=TRUE,$A1271=0,MOD($A1271,ChapterTable!$S$20)&lt;&gt;0),
MAX(0,INT(($B1271+ChapterTable!$Q$26+VLOOKUP(SUBSTITUTE(D$1,"성장단계","")&amp;"단계오프셋",ChapterTable!$S:$T,2,0))/ChapterTable!$Q$23)),
MAX(0,INT(($B1271+ChapterTable!$S$26+VLOOKUP(SUBSTITUTE(D$1,"성장단계","")&amp;"보스단계오프셋",ChapterTable!$S:$T,2,0))/ChapterTable!$S$23)))</f>
        <v>4</v>
      </c>
      <c r="E1271" s="1">
        <f ca="1">IF(AND($A1271=0,$B1271=1),
    VLOOKUP(1,ChapterTable!$1:$1048576,MATCH("최종"&amp;SUBSTITUTE(SUBSTITUTE(E$1,"standard",""),"|Float",""),ChapterTable!$1:$1,0),0)*ChapterTable!$Q$17,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VLOOKUP($A1271-ChapterTable!$Q$11,ChapterTable!$1:$1048576,MATCH("최종"&amp;SUBSTITUTE(SUBSTITUTE(E$1,"standard",""),"|Float",""),ChapterTable!$1:$1,0),0)*ChapterTable!$Q$14
    ),
  OFFSET(E1271,-$B1271+IF($L1271,1,0),0)*
    (VLOOKUP(SUBSTITUTE(SUBSTITUTE(E$1,"standard",""),"|Float","")&amp;"인게임누적곱배수",ChapterTable!$S:$T,2,0)^C1271
    +VLOOKUP(SUBSTITUTE(SUBSTITUTE(E$1,"standard",""),"|Float","")&amp;"인게임누적합배수",ChapterTable!$S:$T,2,0)*C1271)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VLOOKUP(1,ChapterTable!$1:$1048576,MATCH("최종"&amp;SUBSTITUTE(SUBSTITUTE(F$1,"standard",""),"|Float",""),ChapterTable!$1:$1,0),0)*ChapterTable!$Q$17,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VLOOKUP($A1271-ChapterTable!$Q$11,ChapterTable!$1:$1048576,MATCH("최종"&amp;SUBSTITUTE(SUBSTITUTE(F$1,"standard",""),"|Float",""),ChapterTable!$1:$1,0),0)*ChapterTable!$Q$14
    ),
  OFFSET(F1271,-$B1271+IF($L1271,1,0),0)*
    (VLOOKUP(SUBSTITUTE(SUBSTITUTE(F$1,"standard",""),"|Float","")&amp;"인게임누적곱배수",ChapterTable!$S:$T,2,0)^D1271
    +VLOOKUP(SUBSTITUTE(SUBSTITUTE(F$1,"standard",""),"|Float","")&amp;"인게임누적합배수",ChapterTable!$S:$T,2,0)*D1271)
  )
  )
  )
)</f>
        <v>6817815.4393914342</v>
      </c>
      <c r="G1271" t="s">
        <v>110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9.8000000000000007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IF(OR($L1272=TRUE,$A1272=0,MOD($A1272,ChapterTable!$S$20)&lt;&gt;0),
MAX(0,INT(($B1272+ChapterTable!$Q$26+VLOOKUP(SUBSTITUTE(C$1,"성장단계","")&amp;"단계오프셋",ChapterTable!$S:$T,2,0))/ChapterTable!$Q$23)),
MAX(0,INT(($B1272+ChapterTable!$S$26+VLOOKUP(SUBSTITUTE(C$1,"성장단계","")&amp;"보스단계오프셋",ChapterTable!$S:$T,2,0))/ChapterTable!$S$23)))</f>
        <v>4</v>
      </c>
      <c r="D1272">
        <f>IF(OR($L1272=TRUE,$A1272=0,MOD($A1272,ChapterTable!$S$20)&lt;&gt;0),
MAX(0,INT(($B1272+ChapterTable!$Q$26+VLOOKUP(SUBSTITUTE(D$1,"성장단계","")&amp;"단계오프셋",ChapterTable!$S:$T,2,0))/ChapterTable!$Q$23)),
MAX(0,INT(($B1272+ChapterTable!$S$26+VLOOKUP(SUBSTITUTE(D$1,"성장단계","")&amp;"보스단계오프셋",ChapterTable!$S:$T,2,0))/ChapterTable!$S$23)))</f>
        <v>4</v>
      </c>
      <c r="E1272" s="1">
        <f ca="1">IF(AND($A1272=0,$B1272=1),
    VLOOKUP(1,ChapterTable!$1:$1048576,MATCH("최종"&amp;SUBSTITUTE(SUBSTITUTE(E$1,"standard",""),"|Float",""),ChapterTable!$1:$1,0),0)*ChapterTable!$Q$17,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VLOOKUP($A1272-ChapterTable!$Q$11,ChapterTable!$1:$1048576,MATCH("최종"&amp;SUBSTITUTE(SUBSTITUTE(E$1,"standard",""),"|Float",""),ChapterTable!$1:$1,0),0)*ChapterTable!$Q$14
    ),
  OFFSET(E1272,-$B1272+IF($L1272,1,0),0)*
    (VLOOKUP(SUBSTITUTE(SUBSTITUTE(E$1,"standard",""),"|Float","")&amp;"인게임누적곱배수",ChapterTable!$S:$T,2,0)^C1272
    +VLOOKUP(SUBSTITUTE(SUBSTITUTE(E$1,"standard",""),"|Float","")&amp;"인게임누적합배수",ChapterTable!$S:$T,2,0)*C1272)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VLOOKUP(1,ChapterTable!$1:$1048576,MATCH("최종"&amp;SUBSTITUTE(SUBSTITUTE(F$1,"standard",""),"|Float",""),ChapterTable!$1:$1,0),0)*ChapterTable!$Q$17,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VLOOKUP($A1272-ChapterTable!$Q$11,ChapterTable!$1:$1048576,MATCH("최종"&amp;SUBSTITUTE(SUBSTITUTE(F$1,"standard",""),"|Float",""),ChapterTable!$1:$1,0),0)*ChapterTable!$Q$14
    ),
  OFFSET(F1272,-$B1272+IF($L1272,1,0),0)*
    (VLOOKUP(SUBSTITUTE(SUBSTITUTE(F$1,"standard",""),"|Float","")&amp;"인게임누적곱배수",ChapterTable!$S:$T,2,0)^D1272
    +VLOOKUP(SUBSTITUTE(SUBSTITUTE(F$1,"standard",""),"|Float","")&amp;"인게임누적합배수",ChapterTable!$S:$T,2,0)*D1272)
  )
  )
  )
)</f>
        <v>6817815.4393914342</v>
      </c>
      <c r="G1272" t="s">
        <v>110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9.8000000000000007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IF(OR($L1273=TRUE,$A1273=0,MOD($A1273,ChapterTable!$S$20)&lt;&gt;0),
MAX(0,INT(($B1273+ChapterTable!$Q$26+VLOOKUP(SUBSTITUTE(C$1,"성장단계","")&amp;"단계오프셋",ChapterTable!$S:$T,2,0))/ChapterTable!$Q$23)),
MAX(0,INT(($B1273+ChapterTable!$S$26+VLOOKUP(SUBSTITUTE(C$1,"성장단계","")&amp;"보스단계오프셋",ChapterTable!$S:$T,2,0))/ChapterTable!$S$23)))</f>
        <v>4</v>
      </c>
      <c r="D1273">
        <f>IF(OR($L1273=TRUE,$A1273=0,MOD($A1273,ChapterTable!$S$20)&lt;&gt;0),
MAX(0,INT(($B1273+ChapterTable!$Q$26+VLOOKUP(SUBSTITUTE(D$1,"성장단계","")&amp;"단계오프셋",ChapterTable!$S:$T,2,0))/ChapterTable!$Q$23)),
MAX(0,INT(($B1273+ChapterTable!$S$26+VLOOKUP(SUBSTITUTE(D$1,"성장단계","")&amp;"보스단계오프셋",ChapterTable!$S:$T,2,0))/ChapterTable!$S$23)))</f>
        <v>4</v>
      </c>
      <c r="E1273" s="1">
        <f ca="1">IF(AND($A1273=0,$B1273=1),
    VLOOKUP(1,ChapterTable!$1:$1048576,MATCH("최종"&amp;SUBSTITUTE(SUBSTITUTE(E$1,"standard",""),"|Float",""),ChapterTable!$1:$1,0),0)*ChapterTable!$Q$17,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VLOOKUP($A1273-ChapterTable!$Q$11,ChapterTable!$1:$1048576,MATCH("최종"&amp;SUBSTITUTE(SUBSTITUTE(E$1,"standard",""),"|Float",""),ChapterTable!$1:$1,0),0)*ChapterTable!$Q$14
    ),
  OFFSET(E1273,-$B1273+IF($L1273,1,0),0)*
    (VLOOKUP(SUBSTITUTE(SUBSTITUTE(E$1,"standard",""),"|Float","")&amp;"인게임누적곱배수",ChapterTable!$S:$T,2,0)^C1273
    +VLOOKUP(SUBSTITUTE(SUBSTITUTE(E$1,"standard",""),"|Float","")&amp;"인게임누적합배수",ChapterTable!$S:$T,2,0)*C1273)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VLOOKUP(1,ChapterTable!$1:$1048576,MATCH("최종"&amp;SUBSTITUTE(SUBSTITUTE(F$1,"standard",""),"|Float",""),ChapterTable!$1:$1,0),0)*ChapterTable!$Q$17,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VLOOKUP($A1273-ChapterTable!$Q$11,ChapterTable!$1:$1048576,MATCH("최종"&amp;SUBSTITUTE(SUBSTITUTE(F$1,"standard",""),"|Float",""),ChapterTable!$1:$1,0),0)*ChapterTable!$Q$14
    ),
  OFFSET(F1273,-$B1273+IF($L1273,1,0),0)*
    (VLOOKUP(SUBSTITUTE(SUBSTITUTE(F$1,"standard",""),"|Float","")&amp;"인게임누적곱배수",ChapterTable!$S:$T,2,0)^D1273
    +VLOOKUP(SUBSTITUTE(SUBSTITUTE(F$1,"standard",""),"|Float","")&amp;"인게임누적합배수",ChapterTable!$S:$T,2,0)*D1273)
  )
  )
  )
)</f>
        <v>6817815.4393914342</v>
      </c>
      <c r="G1273" t="s">
        <v>110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9.8000000000000007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IF(OR($L1274=TRUE,$A1274=0,MOD($A1274,ChapterTable!$S$20)&lt;&gt;0),
MAX(0,INT(($B1274+ChapterTable!$Q$26+VLOOKUP(SUBSTITUTE(C$1,"성장단계","")&amp;"단계오프셋",ChapterTable!$S:$T,2,0))/ChapterTable!$Q$23)),
MAX(0,INT(($B1274+ChapterTable!$S$26+VLOOKUP(SUBSTITUTE(C$1,"성장단계","")&amp;"보스단계오프셋",ChapterTable!$S:$T,2,0))/ChapterTable!$S$23)))</f>
        <v>4</v>
      </c>
      <c r="D1274">
        <f>IF(OR($L1274=TRUE,$A1274=0,MOD($A1274,ChapterTable!$S$20)&lt;&gt;0),
MAX(0,INT(($B1274+ChapterTable!$Q$26+VLOOKUP(SUBSTITUTE(D$1,"성장단계","")&amp;"단계오프셋",ChapterTable!$S:$T,2,0))/ChapterTable!$Q$23)),
MAX(0,INT(($B1274+ChapterTable!$S$26+VLOOKUP(SUBSTITUTE(D$1,"성장단계","")&amp;"보스단계오프셋",ChapterTable!$S:$T,2,0))/ChapterTable!$S$23)))</f>
        <v>4</v>
      </c>
      <c r="E1274" s="1">
        <f ca="1">IF(AND($A1274=0,$B1274=1),
    VLOOKUP(1,ChapterTable!$1:$1048576,MATCH("최종"&amp;SUBSTITUTE(SUBSTITUTE(E$1,"standard",""),"|Float",""),ChapterTable!$1:$1,0),0)*ChapterTable!$Q$17,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VLOOKUP($A1274-ChapterTable!$Q$11,ChapterTable!$1:$1048576,MATCH("최종"&amp;SUBSTITUTE(SUBSTITUTE(E$1,"standard",""),"|Float",""),ChapterTable!$1:$1,0),0)*ChapterTable!$Q$14
    ),
  OFFSET(E1274,-$B1274+IF($L1274,1,0),0)*
    (VLOOKUP(SUBSTITUTE(SUBSTITUTE(E$1,"standard",""),"|Float","")&amp;"인게임누적곱배수",ChapterTable!$S:$T,2,0)^C1274
    +VLOOKUP(SUBSTITUTE(SUBSTITUTE(E$1,"standard",""),"|Float","")&amp;"인게임누적합배수",ChapterTable!$S:$T,2,0)*C1274)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VLOOKUP(1,ChapterTable!$1:$1048576,MATCH("최종"&amp;SUBSTITUTE(SUBSTITUTE(F$1,"standard",""),"|Float",""),ChapterTable!$1:$1,0),0)*ChapterTable!$Q$17,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VLOOKUP($A1274-ChapterTable!$Q$11,ChapterTable!$1:$1048576,MATCH("최종"&amp;SUBSTITUTE(SUBSTITUTE(F$1,"standard",""),"|Float",""),ChapterTable!$1:$1,0),0)*ChapterTable!$Q$14
    ),
  OFFSET(F1274,-$B1274+IF($L1274,1,0),0)*
    (VLOOKUP(SUBSTITUTE(SUBSTITUTE(F$1,"standard",""),"|Float","")&amp;"인게임누적곱배수",ChapterTable!$S:$T,2,0)^D1274
    +VLOOKUP(SUBSTITUTE(SUBSTITUTE(F$1,"standard",""),"|Float","")&amp;"인게임누적합배수",ChapterTable!$S:$T,2,0)*D1274)
  )
  )
  )
)</f>
        <v>6817815.4393914342</v>
      </c>
      <c r="G1274" t="s">
        <v>110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9.8000000000000007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IF(OR($L1275=TRUE,$A1275=0,MOD($A1275,ChapterTable!$S$20)&lt;&gt;0),
MAX(0,INT(($B1275+ChapterTable!$Q$26+VLOOKUP(SUBSTITUTE(C$1,"성장단계","")&amp;"단계오프셋",ChapterTable!$S:$T,2,0))/ChapterTable!$Q$23)),
MAX(0,INT(($B1275+ChapterTable!$S$26+VLOOKUP(SUBSTITUTE(C$1,"성장단계","")&amp;"보스단계오프셋",ChapterTable!$S:$T,2,0))/ChapterTable!$S$23)))</f>
        <v>4</v>
      </c>
      <c r="D1275">
        <f>IF(OR($L1275=TRUE,$A1275=0,MOD($A1275,ChapterTable!$S$20)&lt;&gt;0),
MAX(0,INT(($B1275+ChapterTable!$Q$26+VLOOKUP(SUBSTITUTE(D$1,"성장단계","")&amp;"단계오프셋",ChapterTable!$S:$T,2,0))/ChapterTable!$Q$23)),
MAX(0,INT(($B1275+ChapterTable!$S$26+VLOOKUP(SUBSTITUTE(D$1,"성장단계","")&amp;"보스단계오프셋",ChapterTable!$S:$T,2,0))/ChapterTable!$S$23)))</f>
        <v>4</v>
      </c>
      <c r="E1275" s="1">
        <f ca="1">IF(AND($A1275=0,$B1275=1),
    VLOOKUP(1,ChapterTable!$1:$1048576,MATCH("최종"&amp;SUBSTITUTE(SUBSTITUTE(E$1,"standard",""),"|Float",""),ChapterTable!$1:$1,0),0)*ChapterTable!$Q$17,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VLOOKUP($A1275-ChapterTable!$Q$11,ChapterTable!$1:$1048576,MATCH("최종"&amp;SUBSTITUTE(SUBSTITUTE(E$1,"standard",""),"|Float",""),ChapterTable!$1:$1,0),0)*ChapterTable!$Q$14
    ),
  OFFSET(E1275,-$B1275+IF($L1275,1,0),0)*
    (VLOOKUP(SUBSTITUTE(SUBSTITUTE(E$1,"standard",""),"|Float","")&amp;"인게임누적곱배수",ChapterTable!$S:$T,2,0)^C1275
    +VLOOKUP(SUBSTITUTE(SUBSTITUTE(E$1,"standard",""),"|Float","")&amp;"인게임누적합배수",ChapterTable!$S:$T,2,0)*C1275)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VLOOKUP(1,ChapterTable!$1:$1048576,MATCH("최종"&amp;SUBSTITUTE(SUBSTITUTE(F$1,"standard",""),"|Float",""),ChapterTable!$1:$1,0),0)*ChapterTable!$Q$17,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VLOOKUP($A1275-ChapterTable!$Q$11,ChapterTable!$1:$1048576,MATCH("최종"&amp;SUBSTITUTE(SUBSTITUTE(F$1,"standard",""),"|Float",""),ChapterTable!$1:$1,0),0)*ChapterTable!$Q$14
    ),
  OFFSET(F1275,-$B1275+IF($L1275,1,0),0)*
    (VLOOKUP(SUBSTITUTE(SUBSTITUTE(F$1,"standard",""),"|Float","")&amp;"인게임누적곱배수",ChapterTable!$S:$T,2,0)^D1275
    +VLOOKUP(SUBSTITUTE(SUBSTITUTE(F$1,"standard",""),"|Float","")&amp;"인게임누적합배수",ChapterTable!$S:$T,2,0)*D1275)
  )
  )
  )
)</f>
        <v>6817815.4393914342</v>
      </c>
      <c r="G1275" t="s">
        <v>110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9.8000000000000007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IF(OR($L1276=TRUE,$A1276=0,MOD($A1276,ChapterTable!$S$20)&lt;&gt;0),
MAX(0,INT(($B1276+ChapterTable!$Q$26+VLOOKUP(SUBSTITUTE(C$1,"성장단계","")&amp;"단계오프셋",ChapterTable!$S:$T,2,0))/ChapterTable!$Q$23)),
MAX(0,INT(($B1276+ChapterTable!$S$26+VLOOKUP(SUBSTITUTE(C$1,"성장단계","")&amp;"보스단계오프셋",ChapterTable!$S:$T,2,0))/ChapterTable!$S$23)))</f>
        <v>5</v>
      </c>
      <c r="D1276">
        <f>IF(OR($L1276=TRUE,$A1276=0,MOD($A1276,ChapterTable!$S$20)&lt;&gt;0),
MAX(0,INT(($B1276+ChapterTable!$Q$26+VLOOKUP(SUBSTITUTE(D$1,"성장단계","")&amp;"단계오프셋",ChapterTable!$S:$T,2,0))/ChapterTable!$Q$23)),
MAX(0,INT(($B1276+ChapterTable!$S$26+VLOOKUP(SUBSTITUTE(D$1,"성장단계","")&amp;"보스단계오프셋",ChapterTable!$S:$T,2,0))/ChapterTable!$S$23)))</f>
        <v>4</v>
      </c>
      <c r="E1276" s="1">
        <f ca="1">IF(AND($A1276=0,$B1276=1),
    VLOOKUP(1,ChapterTable!$1:$1048576,MATCH("최종"&amp;SUBSTITUTE(SUBSTITUTE(E$1,"standard",""),"|Float",""),ChapterTable!$1:$1,0),0)*ChapterTable!$Q$17,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VLOOKUP($A1276-ChapterTable!$Q$11,ChapterTable!$1:$1048576,MATCH("최종"&amp;SUBSTITUTE(SUBSTITUTE(E$1,"standard",""),"|Float",""),ChapterTable!$1:$1,0),0)*ChapterTable!$Q$14
    ),
  OFFSET(E1276,-$B1276+IF($L1276,1,0),0)*
    (VLOOKUP(SUBSTITUTE(SUBSTITUTE(E$1,"standard",""),"|Float","")&amp;"인게임누적곱배수",ChapterTable!$S:$T,2,0)^C1276
    +VLOOKUP(SUBSTITUTE(SUBSTITUTE(E$1,"standard",""),"|Float","")&amp;"인게임누적합배수",ChapterTable!$S:$T,2,0)*C1276)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VLOOKUP(1,ChapterTable!$1:$1048576,MATCH("최종"&amp;SUBSTITUTE(SUBSTITUTE(F$1,"standard",""),"|Float",""),ChapterTable!$1:$1,0),0)*ChapterTable!$Q$17,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VLOOKUP($A1276-ChapterTable!$Q$11,ChapterTable!$1:$1048576,MATCH("최종"&amp;SUBSTITUTE(SUBSTITUTE(F$1,"standard",""),"|Float",""),ChapterTable!$1:$1,0),0)*ChapterTable!$Q$14
    ),
  OFFSET(F1276,-$B1276+IF($L1276,1,0),0)*
    (VLOOKUP(SUBSTITUTE(SUBSTITUTE(F$1,"standard",""),"|Float","")&amp;"인게임누적곱배수",ChapterTable!$S:$T,2,0)^D1276
    +VLOOKUP(SUBSTITUTE(SUBSTITUTE(F$1,"standard",""),"|Float","")&amp;"인게임누적합배수",ChapterTable!$S:$T,2,0)*D1276)
  )
  )
  )
)</f>
        <v>6817815.4393914342</v>
      </c>
      <c r="G1276" t="s">
        <v>110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9.8000000000000007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IF(OR($L1277=TRUE,$A1277=0,MOD($A1277,ChapterTable!$S$20)&lt;&gt;0),
MAX(0,INT(($B1277+ChapterTable!$Q$26+VLOOKUP(SUBSTITUTE(C$1,"성장단계","")&amp;"단계오프셋",ChapterTable!$S:$T,2,0))/ChapterTable!$Q$23)),
MAX(0,INT(($B1277+ChapterTable!$S$26+VLOOKUP(SUBSTITUTE(C$1,"성장단계","")&amp;"보스단계오프셋",ChapterTable!$S:$T,2,0))/ChapterTable!$S$23)))</f>
        <v>5</v>
      </c>
      <c r="D1277">
        <f>IF(OR($L1277=TRUE,$A1277=0,MOD($A1277,ChapterTable!$S$20)&lt;&gt;0),
MAX(0,INT(($B1277+ChapterTable!$Q$26+VLOOKUP(SUBSTITUTE(D$1,"성장단계","")&amp;"단계오프셋",ChapterTable!$S:$T,2,0))/ChapterTable!$Q$23)),
MAX(0,INT(($B1277+ChapterTable!$S$26+VLOOKUP(SUBSTITUTE(D$1,"성장단계","")&amp;"보스단계오프셋",ChapterTable!$S:$T,2,0))/ChapterTable!$S$23)))</f>
        <v>4</v>
      </c>
      <c r="E1277" s="1">
        <f ca="1">IF(AND($A1277=0,$B1277=1),
    VLOOKUP(1,ChapterTable!$1:$1048576,MATCH("최종"&amp;SUBSTITUTE(SUBSTITUTE(E$1,"standard",""),"|Float",""),ChapterTable!$1:$1,0),0)*ChapterTable!$Q$17,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VLOOKUP($A1277-ChapterTable!$Q$11,ChapterTable!$1:$1048576,MATCH("최종"&amp;SUBSTITUTE(SUBSTITUTE(E$1,"standard",""),"|Float",""),ChapterTable!$1:$1,0),0)*ChapterTable!$Q$14
    ),
  OFFSET(E1277,-$B1277+IF($L1277,1,0),0)*
    (VLOOKUP(SUBSTITUTE(SUBSTITUTE(E$1,"standard",""),"|Float","")&amp;"인게임누적곱배수",ChapterTable!$S:$T,2,0)^C1277
    +VLOOKUP(SUBSTITUTE(SUBSTITUTE(E$1,"standard",""),"|Float","")&amp;"인게임누적합배수",ChapterTable!$S:$T,2,0)*C1277)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VLOOKUP(1,ChapterTable!$1:$1048576,MATCH("최종"&amp;SUBSTITUTE(SUBSTITUTE(F$1,"standard",""),"|Float",""),ChapterTable!$1:$1,0),0)*ChapterTable!$Q$17,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VLOOKUP($A1277-ChapterTable!$Q$11,ChapterTable!$1:$1048576,MATCH("최종"&amp;SUBSTITUTE(SUBSTITUTE(F$1,"standard",""),"|Float",""),ChapterTable!$1:$1,0),0)*ChapterTable!$Q$14
    ),
  OFFSET(F1277,-$B1277+IF($L1277,1,0),0)*
    (VLOOKUP(SUBSTITUTE(SUBSTITUTE(F$1,"standard",""),"|Float","")&amp;"인게임누적곱배수",ChapterTable!$S:$T,2,0)^D1277
    +VLOOKUP(SUBSTITUTE(SUBSTITUTE(F$1,"standard",""),"|Float","")&amp;"인게임누적합배수",ChapterTable!$S:$T,2,0)*D1277)
  )
  )
  )
)</f>
        <v>6817815.4393914342</v>
      </c>
      <c r="G1277" t="s">
        <v>110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9.8000000000000007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IF(OR($L1278=TRUE,$A1278=0,MOD($A1278,ChapterTable!$S$20)&lt;&gt;0),
MAX(0,INT(($B1278+ChapterTable!$Q$26+VLOOKUP(SUBSTITUTE(C$1,"성장단계","")&amp;"단계오프셋",ChapterTable!$S:$T,2,0))/ChapterTable!$Q$23)),
MAX(0,INT(($B1278+ChapterTable!$S$26+VLOOKUP(SUBSTITUTE(C$1,"성장단계","")&amp;"보스단계오프셋",ChapterTable!$S:$T,2,0))/ChapterTable!$S$23)))</f>
        <v>5</v>
      </c>
      <c r="D1278">
        <f>IF(OR($L1278=TRUE,$A1278=0,MOD($A1278,ChapterTable!$S$20)&lt;&gt;0),
MAX(0,INT(($B1278+ChapterTable!$Q$26+VLOOKUP(SUBSTITUTE(D$1,"성장단계","")&amp;"단계오프셋",ChapterTable!$S:$T,2,0))/ChapterTable!$Q$23)),
MAX(0,INT(($B1278+ChapterTable!$S$26+VLOOKUP(SUBSTITUTE(D$1,"성장단계","")&amp;"보스단계오프셋",ChapterTable!$S:$T,2,0))/ChapterTable!$S$23)))</f>
        <v>4</v>
      </c>
      <c r="E1278" s="1">
        <f ca="1">IF(AND($A1278=0,$B1278=1),
    VLOOKUP(1,ChapterTable!$1:$1048576,MATCH("최종"&amp;SUBSTITUTE(SUBSTITUTE(E$1,"standard",""),"|Float",""),ChapterTable!$1:$1,0),0)*ChapterTable!$Q$17,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VLOOKUP($A1278-ChapterTable!$Q$11,ChapterTable!$1:$1048576,MATCH("최종"&amp;SUBSTITUTE(SUBSTITUTE(E$1,"standard",""),"|Float",""),ChapterTable!$1:$1,0),0)*ChapterTable!$Q$14
    ),
  OFFSET(E1278,-$B1278+IF($L1278,1,0),0)*
    (VLOOKUP(SUBSTITUTE(SUBSTITUTE(E$1,"standard",""),"|Float","")&amp;"인게임누적곱배수",ChapterTable!$S:$T,2,0)^C1278
    +VLOOKUP(SUBSTITUTE(SUBSTITUTE(E$1,"standard",""),"|Float","")&amp;"인게임누적합배수",ChapterTable!$S:$T,2,0)*C1278)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VLOOKUP(1,ChapterTable!$1:$1048576,MATCH("최종"&amp;SUBSTITUTE(SUBSTITUTE(F$1,"standard",""),"|Float",""),ChapterTable!$1:$1,0),0)*ChapterTable!$Q$17,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VLOOKUP($A1278-ChapterTable!$Q$11,ChapterTable!$1:$1048576,MATCH("최종"&amp;SUBSTITUTE(SUBSTITUTE(F$1,"standard",""),"|Float",""),ChapterTable!$1:$1,0),0)*ChapterTable!$Q$14
    ),
  OFFSET(F1278,-$B1278+IF($L1278,1,0),0)*
    (VLOOKUP(SUBSTITUTE(SUBSTITUTE(F$1,"standard",""),"|Float","")&amp;"인게임누적곱배수",ChapterTable!$S:$T,2,0)^D1278
    +VLOOKUP(SUBSTITUTE(SUBSTITUTE(F$1,"standard",""),"|Float","")&amp;"인게임누적합배수",ChapterTable!$S:$T,2,0)*D1278)
  )
  )
  )
)</f>
        <v>6817815.4393914342</v>
      </c>
      <c r="G1278" t="s">
        <v>110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9.8000000000000007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IF(OR($L1279=TRUE,$A1279=0,MOD($A1279,ChapterTable!$S$20)&lt;&gt;0),
MAX(0,INT(($B1279+ChapterTable!$Q$26+VLOOKUP(SUBSTITUTE(C$1,"성장단계","")&amp;"단계오프셋",ChapterTable!$S:$T,2,0))/ChapterTable!$Q$23)),
MAX(0,INT(($B1279+ChapterTable!$S$26+VLOOKUP(SUBSTITUTE(C$1,"성장단계","")&amp;"보스단계오프셋",ChapterTable!$S:$T,2,0))/ChapterTable!$S$23)))</f>
        <v>5</v>
      </c>
      <c r="D1279">
        <f>IF(OR($L1279=TRUE,$A1279=0,MOD($A1279,ChapterTable!$S$20)&lt;&gt;0),
MAX(0,INT(($B1279+ChapterTable!$Q$26+VLOOKUP(SUBSTITUTE(D$1,"성장단계","")&amp;"단계오프셋",ChapterTable!$S:$T,2,0))/ChapterTable!$Q$23)),
MAX(0,INT(($B1279+ChapterTable!$S$26+VLOOKUP(SUBSTITUTE(D$1,"성장단계","")&amp;"보스단계오프셋",ChapterTable!$S:$T,2,0))/ChapterTable!$S$23)))</f>
        <v>4</v>
      </c>
      <c r="E1279" s="1">
        <f ca="1">IF(AND($A1279=0,$B1279=1),
    VLOOKUP(1,ChapterTable!$1:$1048576,MATCH("최종"&amp;SUBSTITUTE(SUBSTITUTE(E$1,"standard",""),"|Float",""),ChapterTable!$1:$1,0),0)*ChapterTable!$Q$17,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VLOOKUP($A1279-ChapterTable!$Q$11,ChapterTable!$1:$1048576,MATCH("최종"&amp;SUBSTITUTE(SUBSTITUTE(E$1,"standard",""),"|Float",""),ChapterTable!$1:$1,0),0)*ChapterTable!$Q$14
    ),
  OFFSET(E1279,-$B1279+IF($L1279,1,0),0)*
    (VLOOKUP(SUBSTITUTE(SUBSTITUTE(E$1,"standard",""),"|Float","")&amp;"인게임누적곱배수",ChapterTable!$S:$T,2,0)^C1279
    +VLOOKUP(SUBSTITUTE(SUBSTITUTE(E$1,"standard",""),"|Float","")&amp;"인게임누적합배수",ChapterTable!$S:$T,2,0)*C1279)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VLOOKUP(1,ChapterTable!$1:$1048576,MATCH("최종"&amp;SUBSTITUTE(SUBSTITUTE(F$1,"standard",""),"|Float",""),ChapterTable!$1:$1,0),0)*ChapterTable!$Q$17,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VLOOKUP($A1279-ChapterTable!$Q$11,ChapterTable!$1:$1048576,MATCH("최종"&amp;SUBSTITUTE(SUBSTITUTE(F$1,"standard",""),"|Float",""),ChapterTable!$1:$1,0),0)*ChapterTable!$Q$14
    ),
  OFFSET(F1279,-$B1279+IF($L1279,1,0),0)*
    (VLOOKUP(SUBSTITUTE(SUBSTITUTE(F$1,"standard",""),"|Float","")&amp;"인게임누적곱배수",ChapterTable!$S:$T,2,0)^D1279
    +VLOOKUP(SUBSTITUTE(SUBSTITUTE(F$1,"standard",""),"|Float","")&amp;"인게임누적합배수",ChapterTable!$S:$T,2,0)*D1279)
  )
  )
  )
)</f>
        <v>6817815.4393914342</v>
      </c>
      <c r="G1279" t="s">
        <v>110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9.8000000000000007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IF(OR($L1280=TRUE,$A1280=0,MOD($A1280,ChapterTable!$S$20)&lt;&gt;0),
MAX(0,INT(($B1280+ChapterTable!$Q$26+VLOOKUP(SUBSTITUTE(C$1,"성장단계","")&amp;"단계오프셋",ChapterTable!$S:$T,2,0))/ChapterTable!$Q$23)),
MAX(0,INT(($B1280+ChapterTable!$S$26+VLOOKUP(SUBSTITUTE(C$1,"성장단계","")&amp;"보스단계오프셋",ChapterTable!$S:$T,2,0))/ChapterTable!$S$23)))</f>
        <v>5</v>
      </c>
      <c r="D1280">
        <f>IF(OR($L1280=TRUE,$A1280=0,MOD($A1280,ChapterTable!$S$20)&lt;&gt;0),
MAX(0,INT(($B1280+ChapterTable!$Q$26+VLOOKUP(SUBSTITUTE(D$1,"성장단계","")&amp;"단계오프셋",ChapterTable!$S:$T,2,0))/ChapterTable!$Q$23)),
MAX(0,INT(($B1280+ChapterTable!$S$26+VLOOKUP(SUBSTITUTE(D$1,"성장단계","")&amp;"보스단계오프셋",ChapterTable!$S:$T,2,0))/ChapterTable!$S$23)))</f>
        <v>4</v>
      </c>
      <c r="E1280" s="1">
        <f ca="1">IF(AND($A1280=0,$B1280=1),
    VLOOKUP(1,ChapterTable!$1:$1048576,MATCH("최종"&amp;SUBSTITUTE(SUBSTITUTE(E$1,"standard",""),"|Float",""),ChapterTable!$1:$1,0),0)*ChapterTable!$Q$17,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VLOOKUP($A1280-ChapterTable!$Q$11,ChapterTable!$1:$1048576,MATCH("최종"&amp;SUBSTITUTE(SUBSTITUTE(E$1,"standard",""),"|Float",""),ChapterTable!$1:$1,0),0)*ChapterTable!$Q$14
    ),
  OFFSET(E1280,-$B1280+IF($L1280,1,0),0)*
    (VLOOKUP(SUBSTITUTE(SUBSTITUTE(E$1,"standard",""),"|Float","")&amp;"인게임누적곱배수",ChapterTable!$S:$T,2,0)^C1280
    +VLOOKUP(SUBSTITUTE(SUBSTITUTE(E$1,"standard",""),"|Float","")&amp;"인게임누적합배수",ChapterTable!$S:$T,2,0)*C1280)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VLOOKUP(1,ChapterTable!$1:$1048576,MATCH("최종"&amp;SUBSTITUTE(SUBSTITUTE(F$1,"standard",""),"|Float",""),ChapterTable!$1:$1,0),0)*ChapterTable!$Q$17,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VLOOKUP($A1280-ChapterTable!$Q$11,ChapterTable!$1:$1048576,MATCH("최종"&amp;SUBSTITUTE(SUBSTITUTE(F$1,"standard",""),"|Float",""),ChapterTable!$1:$1,0),0)*ChapterTable!$Q$14
    ),
  OFFSET(F1280,-$B1280+IF($L1280,1,0),0)*
    (VLOOKUP(SUBSTITUTE(SUBSTITUTE(F$1,"standard",""),"|Float","")&amp;"인게임누적곱배수",ChapterTable!$S:$T,2,0)^D1280
    +VLOOKUP(SUBSTITUTE(SUBSTITUTE(F$1,"standard",""),"|Float","")&amp;"인게임누적합배수",ChapterTable!$S:$T,2,0)*D1280)
  )
  )
  )
)</f>
        <v>6817815.4393914342</v>
      </c>
      <c r="G1280" t="s">
        <v>110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9.8000000000000007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IF(OR($L1281=TRUE,$A1281=0,MOD($A1281,ChapterTable!$S$20)&lt;&gt;0),
MAX(0,INT(($B1281+ChapterTable!$Q$26+VLOOKUP(SUBSTITUTE(C$1,"성장단계","")&amp;"단계오프셋",ChapterTable!$S:$T,2,0))/ChapterTable!$Q$23)),
MAX(0,INT(($B1281+ChapterTable!$S$26+VLOOKUP(SUBSTITUTE(C$1,"성장단계","")&amp;"보스단계오프셋",ChapterTable!$S:$T,2,0))/ChapterTable!$S$23)))</f>
        <v>0</v>
      </c>
      <c r="D1281">
        <f>IF(OR($L1281=TRUE,$A1281=0,MOD($A1281,ChapterTable!$S$20)&lt;&gt;0),
MAX(0,INT(($B1281+ChapterTable!$Q$26+VLOOKUP(SUBSTITUTE(D$1,"성장단계","")&amp;"단계오프셋",ChapterTable!$S:$T,2,0))/ChapterTable!$Q$23)),
MAX(0,INT(($B1281+ChapterTable!$S$26+VLOOKUP(SUBSTITUTE(D$1,"성장단계","")&amp;"보스단계오프셋",ChapterTable!$S:$T,2,0))/ChapterTable!$S$23)))</f>
        <v>0</v>
      </c>
      <c r="E1281" s="1">
        <f ca="1">IF(AND($A1281=0,$B1281=1),
    VLOOKUP(1,ChapterTable!$1:$1048576,MATCH("최종"&amp;SUBSTITUTE(SUBSTITUTE(E$1,"standard",""),"|Float",""),ChapterTable!$1:$1,0),0)*ChapterTable!$Q$17,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VLOOKUP($A1281-ChapterTable!$Q$11,ChapterTable!$1:$1048576,MATCH("최종"&amp;SUBSTITUTE(SUBSTITUTE(E$1,"standard",""),"|Float",""),ChapterTable!$1:$1,0),0)*ChapterTable!$Q$14
    ),
  OFFSET(E1281,-$B1281+IF($L1281,1,0),0)*
    (VLOOKUP(SUBSTITUTE(SUBSTITUTE(E$1,"standard",""),"|Float","")&amp;"인게임누적곱배수",ChapterTable!$S:$T,2,0)^C1281
    +VLOOKUP(SUBSTITUTE(SUBSTITUTE(E$1,"standard",""),"|Float","")&amp;"인게임누적합배수",ChapterTable!$S:$T,2,0)*C1281)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VLOOKUP(1,ChapterTable!$1:$1048576,MATCH("최종"&amp;SUBSTITUTE(SUBSTITUTE(F$1,"standard",""),"|Float",""),ChapterTable!$1:$1,0),0)*ChapterTable!$Q$17,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VLOOKUP($A1281-ChapterTable!$Q$11,ChapterTable!$1:$1048576,MATCH("최종"&amp;SUBSTITUTE(SUBSTITUTE(F$1,"standard",""),"|Float",""),ChapterTable!$1:$1,0),0)*ChapterTable!$Q$14
    ),
  OFFSET(F1281,-$B1281+IF($L1281,1,0),0)*
    (VLOOKUP(SUBSTITUTE(SUBSTITUTE(F$1,"standard",""),"|Float","")&amp;"인게임누적곱배수",ChapterTable!$S:$T,2,0)^D1281
    +VLOOKUP(SUBSTITUTE(SUBSTITUTE(F$1,"standard",""),"|Float","")&amp;"인게임누적합배수",ChapterTable!$S:$T,2,0)*D1281)
  )
  )
  )
)</f>
        <v>5681512.8661595285</v>
      </c>
      <c r="G1281" t="s">
        <v>110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9.8000000000000007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IF(OR($L1282=TRUE,$A1282=0,MOD($A1282,ChapterTable!$S$20)&lt;&gt;0),
MAX(0,INT(($B1282+ChapterTable!$Q$26+VLOOKUP(SUBSTITUTE(C$1,"성장단계","")&amp;"단계오프셋",ChapterTable!$S:$T,2,0))/ChapterTable!$Q$23)),
MAX(0,INT(($B1282+ChapterTable!$S$26+VLOOKUP(SUBSTITUTE(C$1,"성장단계","")&amp;"보스단계오프셋",ChapterTable!$S:$T,2,0))/ChapterTable!$S$23)))</f>
        <v>0</v>
      </c>
      <c r="D1282">
        <f>IF(OR($L1282=TRUE,$A1282=0,MOD($A1282,ChapterTable!$S$20)&lt;&gt;0),
MAX(0,INT(($B1282+ChapterTable!$Q$26+VLOOKUP(SUBSTITUTE(D$1,"성장단계","")&amp;"단계오프셋",ChapterTable!$S:$T,2,0))/ChapterTable!$Q$23)),
MAX(0,INT(($B1282+ChapterTable!$S$26+VLOOKUP(SUBSTITUTE(D$1,"성장단계","")&amp;"보스단계오프셋",ChapterTable!$S:$T,2,0))/ChapterTable!$S$23)))</f>
        <v>0</v>
      </c>
      <c r="E1282" s="1">
        <f ca="1">IF(AND($A1282=0,$B1282=1),
    VLOOKUP(1,ChapterTable!$1:$1048576,MATCH("최종"&amp;SUBSTITUTE(SUBSTITUTE(E$1,"standard",""),"|Float",""),ChapterTable!$1:$1,0),0)*ChapterTable!$Q$17,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VLOOKUP($A1282-ChapterTable!$Q$11,ChapterTable!$1:$1048576,MATCH("최종"&amp;SUBSTITUTE(SUBSTITUTE(E$1,"standard",""),"|Float",""),ChapterTable!$1:$1,0),0)*ChapterTable!$Q$14
    ),
  OFFSET(E1282,-$B1282+IF($L1282,1,0),0)*
    (VLOOKUP(SUBSTITUTE(SUBSTITUTE(E$1,"standard",""),"|Float","")&amp;"인게임누적곱배수",ChapterTable!$S:$T,2,0)^C1282
    +VLOOKUP(SUBSTITUTE(SUBSTITUTE(E$1,"standard",""),"|Float","")&amp;"인게임누적합배수",ChapterTable!$S:$T,2,0)*C1282)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VLOOKUP(1,ChapterTable!$1:$1048576,MATCH("최종"&amp;SUBSTITUTE(SUBSTITUTE(F$1,"standard",""),"|Float",""),ChapterTable!$1:$1,0),0)*ChapterTable!$Q$17,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VLOOKUP($A1282-ChapterTable!$Q$11,ChapterTable!$1:$1048576,MATCH("최종"&amp;SUBSTITUTE(SUBSTITUTE(F$1,"standard",""),"|Float",""),ChapterTable!$1:$1,0),0)*ChapterTable!$Q$14
    ),
  OFFSET(F1282,-$B1282+IF($L1282,1,0),0)*
    (VLOOKUP(SUBSTITUTE(SUBSTITUTE(F$1,"standard",""),"|Float","")&amp;"인게임누적곱배수",ChapterTable!$S:$T,2,0)^D1282
    +VLOOKUP(SUBSTITUTE(SUBSTITUTE(F$1,"standard",""),"|Float","")&amp;"인게임누적합배수",ChapterTable!$S:$T,2,0)*D1282)
  )
  )
  )
)</f>
        <v>5681512.8661595285</v>
      </c>
      <c r="G1282" t="s">
        <v>110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9.8000000000000007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IF(OR($L1283=TRUE,$A1283=0,MOD($A1283,ChapterTable!$S$20)&lt;&gt;0),
MAX(0,INT(($B1283+ChapterTable!$Q$26+VLOOKUP(SUBSTITUTE(C$1,"성장단계","")&amp;"단계오프셋",ChapterTable!$S:$T,2,0))/ChapterTable!$Q$23)),
MAX(0,INT(($B1283+ChapterTable!$S$26+VLOOKUP(SUBSTITUTE(C$1,"성장단계","")&amp;"보스단계오프셋",ChapterTable!$S:$T,2,0))/ChapterTable!$S$23)))</f>
        <v>1</v>
      </c>
      <c r="D1283">
        <f>IF(OR($L1283=TRUE,$A1283=0,MOD($A1283,ChapterTable!$S$20)&lt;&gt;0),
MAX(0,INT(($B1283+ChapterTable!$Q$26+VLOOKUP(SUBSTITUTE(D$1,"성장단계","")&amp;"단계오프셋",ChapterTable!$S:$T,2,0))/ChapterTable!$Q$23)),
MAX(0,INT(($B1283+ChapterTable!$S$26+VLOOKUP(SUBSTITUTE(D$1,"성장단계","")&amp;"보스단계오프셋",ChapterTable!$S:$T,2,0))/ChapterTable!$S$23)))</f>
        <v>0</v>
      </c>
      <c r="E1283" s="1">
        <f ca="1">IF(AND($A1283=0,$B1283=1),
    VLOOKUP(1,ChapterTable!$1:$1048576,MATCH("최종"&amp;SUBSTITUTE(SUBSTITUTE(E$1,"standard",""),"|Float",""),ChapterTable!$1:$1,0),0)*ChapterTable!$Q$17,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VLOOKUP($A1283-ChapterTable!$Q$11,ChapterTable!$1:$1048576,MATCH("최종"&amp;SUBSTITUTE(SUBSTITUTE(E$1,"standard",""),"|Float",""),ChapterTable!$1:$1,0),0)*ChapterTable!$Q$14
    ),
  OFFSET(E1283,-$B1283+IF($L1283,1,0),0)*
    (VLOOKUP(SUBSTITUTE(SUBSTITUTE(E$1,"standard",""),"|Float","")&amp;"인게임누적곱배수",ChapterTable!$S:$T,2,0)^C1283
    +VLOOKUP(SUBSTITUTE(SUBSTITUTE(E$1,"standard",""),"|Float","")&amp;"인게임누적합배수",ChapterTable!$S:$T,2,0)*C1283)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VLOOKUP(1,ChapterTable!$1:$1048576,MATCH("최종"&amp;SUBSTITUTE(SUBSTITUTE(F$1,"standard",""),"|Float",""),ChapterTable!$1:$1,0),0)*ChapterTable!$Q$17,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VLOOKUP($A1283-ChapterTable!$Q$11,ChapterTable!$1:$1048576,MATCH("최종"&amp;SUBSTITUTE(SUBSTITUTE(F$1,"standard",""),"|Float",""),ChapterTable!$1:$1,0),0)*ChapterTable!$Q$14
    ),
  OFFSET(F1283,-$B1283+IF($L1283,1,0),0)*
    (VLOOKUP(SUBSTITUTE(SUBSTITUTE(F$1,"standard",""),"|Float","")&amp;"인게임누적곱배수",ChapterTable!$S:$T,2,0)^D1283
    +VLOOKUP(SUBSTITUTE(SUBSTITUTE(F$1,"standard",""),"|Float","")&amp;"인게임누적합배수",ChapterTable!$S:$T,2,0)*D1283)
  )
  )
  )
)</f>
        <v>5681512.8661595285</v>
      </c>
      <c r="G1283" t="s">
        <v>110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9.8000000000000007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IF(OR($L1284=TRUE,$A1284=0,MOD($A1284,ChapterTable!$S$20)&lt;&gt;0),
MAX(0,INT(($B1284+ChapterTable!$Q$26+VLOOKUP(SUBSTITUTE(C$1,"성장단계","")&amp;"단계오프셋",ChapterTable!$S:$T,2,0))/ChapterTable!$Q$23)),
MAX(0,INT(($B1284+ChapterTable!$S$26+VLOOKUP(SUBSTITUTE(C$1,"성장단계","")&amp;"보스단계오프셋",ChapterTable!$S:$T,2,0))/ChapterTable!$S$23)))</f>
        <v>2</v>
      </c>
      <c r="D1284">
        <f>IF(OR($L1284=TRUE,$A1284=0,MOD($A1284,ChapterTable!$S$20)&lt;&gt;0),
MAX(0,INT(($B1284+ChapterTable!$Q$26+VLOOKUP(SUBSTITUTE(D$1,"성장단계","")&amp;"단계오프셋",ChapterTable!$S:$T,2,0))/ChapterTable!$Q$23)),
MAX(0,INT(($B1284+ChapterTable!$S$26+VLOOKUP(SUBSTITUTE(D$1,"성장단계","")&amp;"보스단계오프셋",ChapterTable!$S:$T,2,0))/ChapterTable!$S$23)))</f>
        <v>1</v>
      </c>
      <c r="E1284" s="1">
        <f ca="1">IF(AND($A1284=0,$B1284=1),
    VLOOKUP(1,ChapterTable!$1:$1048576,MATCH("최종"&amp;SUBSTITUTE(SUBSTITUTE(E$1,"standard",""),"|Float",""),ChapterTable!$1:$1,0),0)*ChapterTable!$Q$17,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VLOOKUP($A1284-ChapterTable!$Q$11,ChapterTable!$1:$1048576,MATCH("최종"&amp;SUBSTITUTE(SUBSTITUTE(E$1,"standard",""),"|Float",""),ChapterTable!$1:$1,0),0)*ChapterTable!$Q$14
    ),
  OFFSET(E1284,-$B1284+IF($L1284,1,0),0)*
    (VLOOKUP(SUBSTITUTE(SUBSTITUTE(E$1,"standard",""),"|Float","")&amp;"인게임누적곱배수",ChapterTable!$S:$T,2,0)^C1284
    +VLOOKUP(SUBSTITUTE(SUBSTITUTE(E$1,"standard",""),"|Float","")&amp;"인게임누적합배수",ChapterTable!$S:$T,2,0)*C1284)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VLOOKUP(1,ChapterTable!$1:$1048576,MATCH("최종"&amp;SUBSTITUTE(SUBSTITUTE(F$1,"standard",""),"|Float",""),ChapterTable!$1:$1,0),0)*ChapterTable!$Q$17,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VLOOKUP($A1284-ChapterTable!$Q$11,ChapterTable!$1:$1048576,MATCH("최종"&amp;SUBSTITUTE(SUBSTITUTE(F$1,"standard",""),"|Float",""),ChapterTable!$1:$1,0),0)*ChapterTable!$Q$14
    ),
  OFFSET(F1284,-$B1284+IF($L1284,1,0),0)*
    (VLOOKUP(SUBSTITUTE(SUBSTITUTE(F$1,"standard",""),"|Float","")&amp;"인게임누적곱배수",ChapterTable!$S:$T,2,0)^D1284
    +VLOOKUP(SUBSTITUTE(SUBSTITUTE(F$1,"standard",""),"|Float","")&amp;"인게임누적합배수",ChapterTable!$S:$T,2,0)*D1284)
  )
  )
  )
)</f>
        <v>6817815.4393914342</v>
      </c>
      <c r="G1284" t="s">
        <v>110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9.8000000000000007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IF(OR($L1285=TRUE,$A1285=0,MOD($A1285,ChapterTable!$S$20)&lt;&gt;0),
MAX(0,INT(($B1285+ChapterTable!$Q$26+VLOOKUP(SUBSTITUTE(C$1,"성장단계","")&amp;"단계오프셋",ChapterTable!$S:$T,2,0))/ChapterTable!$Q$23)),
MAX(0,INT(($B1285+ChapterTable!$S$26+VLOOKUP(SUBSTITUTE(C$1,"성장단계","")&amp;"보스단계오프셋",ChapterTable!$S:$T,2,0))/ChapterTable!$S$23)))</f>
        <v>3</v>
      </c>
      <c r="D1285">
        <f>IF(OR($L1285=TRUE,$A1285=0,MOD($A1285,ChapterTable!$S$20)&lt;&gt;0),
MAX(0,INT(($B1285+ChapterTable!$Q$26+VLOOKUP(SUBSTITUTE(D$1,"성장단계","")&amp;"단계오프셋",ChapterTable!$S:$T,2,0))/ChapterTable!$Q$23)),
MAX(0,INT(($B1285+ChapterTable!$S$26+VLOOKUP(SUBSTITUTE(D$1,"성장단계","")&amp;"보스단계오프셋",ChapterTable!$S:$T,2,0))/ChapterTable!$S$23)))</f>
        <v>2</v>
      </c>
      <c r="E1285" s="1">
        <f ca="1">IF(AND($A1285=0,$B1285=1),
    VLOOKUP(1,ChapterTable!$1:$1048576,MATCH("최종"&amp;SUBSTITUTE(SUBSTITUTE(E$1,"standard",""),"|Float",""),ChapterTable!$1:$1,0),0)*ChapterTable!$Q$17,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VLOOKUP($A1285-ChapterTable!$Q$11,ChapterTable!$1:$1048576,MATCH("최종"&amp;SUBSTITUTE(SUBSTITUTE(E$1,"standard",""),"|Float",""),ChapterTable!$1:$1,0),0)*ChapterTable!$Q$14
    ),
  OFFSET(E1285,-$B1285+IF($L1285,1,0),0)*
    (VLOOKUP(SUBSTITUTE(SUBSTITUTE(E$1,"standard",""),"|Float","")&amp;"인게임누적곱배수",ChapterTable!$S:$T,2,0)^C1285
    +VLOOKUP(SUBSTITUTE(SUBSTITUTE(E$1,"standard",""),"|Float","")&amp;"인게임누적합배수",ChapterTable!$S:$T,2,0)*C1285)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VLOOKUP(1,ChapterTable!$1:$1048576,MATCH("최종"&amp;SUBSTITUTE(SUBSTITUTE(F$1,"standard",""),"|Float",""),ChapterTable!$1:$1,0),0)*ChapterTable!$Q$17,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VLOOKUP($A1285-ChapterTable!$Q$11,ChapterTable!$1:$1048576,MATCH("최종"&amp;SUBSTITUTE(SUBSTITUTE(F$1,"standard",""),"|Float",""),ChapterTable!$1:$1,0),0)*ChapterTable!$Q$14
    ),
  OFFSET(F1285,-$B1285+IF($L1285,1,0),0)*
    (VLOOKUP(SUBSTITUTE(SUBSTITUTE(F$1,"standard",""),"|Float","")&amp;"인게임누적곱배수",ChapterTable!$S:$T,2,0)^D1285
    +VLOOKUP(SUBSTITUTE(SUBSTITUTE(F$1,"standard",""),"|Float","")&amp;"인게임누적합배수",ChapterTable!$S:$T,2,0)*D1285)
  )
  )
  )
)</f>
        <v>7954118.012623339</v>
      </c>
      <c r="G1285" t="s">
        <v>110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9.8000000000000007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IF(OR($L1286=TRUE,$A1286=0,MOD($A1286,ChapterTable!$S$20)&lt;&gt;0),
MAX(0,INT(($B1286+ChapterTable!$Q$26+VLOOKUP(SUBSTITUTE(C$1,"성장단계","")&amp;"단계오프셋",ChapterTable!$S:$T,2,0))/ChapterTable!$Q$23)),
MAX(0,INT(($B1286+ChapterTable!$S$26+VLOOKUP(SUBSTITUTE(C$1,"성장단계","")&amp;"보스단계오프셋",ChapterTable!$S:$T,2,0))/ChapterTable!$S$23)))</f>
        <v>4</v>
      </c>
      <c r="D1286">
        <f>IF(OR($L1286=TRUE,$A1286=0,MOD($A1286,ChapterTable!$S$20)&lt;&gt;0),
MAX(0,INT(($B1286+ChapterTable!$Q$26+VLOOKUP(SUBSTITUTE(D$1,"성장단계","")&amp;"단계오프셋",ChapterTable!$S:$T,2,0))/ChapterTable!$Q$23)),
MAX(0,INT(($B1286+ChapterTable!$S$26+VLOOKUP(SUBSTITUTE(D$1,"성장단계","")&amp;"보스단계오프셋",ChapterTable!$S:$T,2,0))/ChapterTable!$S$23)))</f>
        <v>3</v>
      </c>
      <c r="E1286" s="1">
        <f ca="1">IF(AND($A1286=0,$B1286=1),
    VLOOKUP(1,ChapterTable!$1:$1048576,MATCH("최종"&amp;SUBSTITUTE(SUBSTITUTE(E$1,"standard",""),"|Float",""),ChapterTable!$1:$1,0),0)*ChapterTable!$Q$17,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VLOOKUP($A1286-ChapterTable!$Q$11,ChapterTable!$1:$1048576,MATCH("최종"&amp;SUBSTITUTE(SUBSTITUTE(E$1,"standard",""),"|Float",""),ChapterTable!$1:$1,0),0)*ChapterTable!$Q$14
    ),
  OFFSET(E1286,-$B1286+IF($L1286,1,0),0)*
    (VLOOKUP(SUBSTITUTE(SUBSTITUTE(E$1,"standard",""),"|Float","")&amp;"인게임누적곱배수",ChapterTable!$S:$T,2,0)^C1286
    +VLOOKUP(SUBSTITUTE(SUBSTITUTE(E$1,"standard",""),"|Float","")&amp;"인게임누적합배수",ChapterTable!$S:$T,2,0)*C1286)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VLOOKUP(1,ChapterTable!$1:$1048576,MATCH("최종"&amp;SUBSTITUTE(SUBSTITUTE(F$1,"standard",""),"|Float",""),ChapterTable!$1:$1,0),0)*ChapterTable!$Q$17,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VLOOKUP($A1286-ChapterTable!$Q$11,ChapterTable!$1:$1048576,MATCH("최종"&amp;SUBSTITUTE(SUBSTITUTE(F$1,"standard",""),"|Float",""),ChapterTable!$1:$1,0),0)*ChapterTable!$Q$14
    ),
  OFFSET(F1286,-$B1286+IF($L1286,1,0),0)*
    (VLOOKUP(SUBSTITUTE(SUBSTITUTE(F$1,"standard",""),"|Float","")&amp;"인게임누적곱배수",ChapterTable!$S:$T,2,0)^D1286
    +VLOOKUP(SUBSTITUTE(SUBSTITUTE(F$1,"standard",""),"|Float","")&amp;"인게임누적합배수",ChapterTable!$S:$T,2,0)*D1286)
  )
  )
  )
)</f>
        <v>9090420.5858552456</v>
      </c>
      <c r="G1286" t="s">
        <v>110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9.8000000000000007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IF(OR($L1287=TRUE,$A1287=0,MOD($A1287,ChapterTable!$S$20)&lt;&gt;0),
MAX(0,INT(($B1287+ChapterTable!$Q$26+VLOOKUP(SUBSTITUTE(C$1,"성장단계","")&amp;"단계오프셋",ChapterTable!$S:$T,2,0))/ChapterTable!$Q$23)),
MAX(0,INT(($B1287+ChapterTable!$S$26+VLOOKUP(SUBSTITUTE(C$1,"성장단계","")&amp;"보스단계오프셋",ChapterTable!$S:$T,2,0))/ChapterTable!$S$23)))</f>
        <v>5</v>
      </c>
      <c r="D1287">
        <f>IF(OR($L1287=TRUE,$A1287=0,MOD($A1287,ChapterTable!$S$20)&lt;&gt;0),
MAX(0,INT(($B1287+ChapterTable!$Q$26+VLOOKUP(SUBSTITUTE(D$1,"성장단계","")&amp;"단계오프셋",ChapterTable!$S:$T,2,0))/ChapterTable!$Q$23)),
MAX(0,INT(($B1287+ChapterTable!$S$26+VLOOKUP(SUBSTITUTE(D$1,"성장단계","")&amp;"보스단계오프셋",ChapterTable!$S:$T,2,0))/ChapterTable!$S$23)))</f>
        <v>4</v>
      </c>
      <c r="E1287" s="1">
        <f ca="1">IF(AND($A1287=0,$B1287=1),
    VLOOKUP(1,ChapterTable!$1:$1048576,MATCH("최종"&amp;SUBSTITUTE(SUBSTITUTE(E$1,"standard",""),"|Float",""),ChapterTable!$1:$1,0),0)*ChapterTable!$Q$17,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VLOOKUP($A1287-ChapterTable!$Q$11,ChapterTable!$1:$1048576,MATCH("최종"&amp;SUBSTITUTE(SUBSTITUTE(E$1,"standard",""),"|Float",""),ChapterTable!$1:$1,0),0)*ChapterTable!$Q$14
    ),
  OFFSET(E1287,-$B1287+IF($L1287,1,0),0)*
    (VLOOKUP(SUBSTITUTE(SUBSTITUTE(E$1,"standard",""),"|Float","")&amp;"인게임누적곱배수",ChapterTable!$S:$T,2,0)^C1287
    +VLOOKUP(SUBSTITUTE(SUBSTITUTE(E$1,"standard",""),"|Float","")&amp;"인게임누적합배수",ChapterTable!$S:$T,2,0)*C1287)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VLOOKUP(1,ChapterTable!$1:$1048576,MATCH("최종"&amp;SUBSTITUTE(SUBSTITUTE(F$1,"standard",""),"|Float",""),ChapterTable!$1:$1,0),0)*ChapterTable!$Q$17,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VLOOKUP($A1287-ChapterTable!$Q$11,ChapterTable!$1:$1048576,MATCH("최종"&amp;SUBSTITUTE(SUBSTITUTE(F$1,"standard",""),"|Float",""),ChapterTable!$1:$1,0),0)*ChapterTable!$Q$14
    ),
  OFFSET(F1287,-$B1287+IF($L1287,1,0),0)*
    (VLOOKUP(SUBSTITUTE(SUBSTITUTE(F$1,"standard",""),"|Float","")&amp;"인게임누적곱배수",ChapterTable!$S:$T,2,0)^D1287
    +VLOOKUP(SUBSTITUTE(SUBSTITUTE(F$1,"standard",""),"|Float","")&amp;"인게임누적합배수",ChapterTable!$S:$T,2,0)*D1287)
  )
  )
  )
)</f>
        <v>10226723.159087151</v>
      </c>
      <c r="G1287" t="s">
        <v>110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9.8000000000000007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IF(OR($L1288=TRUE,$A1288=0,MOD($A1288,ChapterTable!$S$20)&lt;&gt;0),
MAX(0,INT(($B1288+ChapterTable!$Q$26+VLOOKUP(SUBSTITUTE(C$1,"성장단계","")&amp;"단계오프셋",ChapterTable!$S:$T,2,0))/ChapterTable!$Q$23)),
MAX(0,INT(($B1288+ChapterTable!$S$26+VLOOKUP(SUBSTITUTE(C$1,"성장단계","")&amp;"보스단계오프셋",ChapterTable!$S:$T,2,0))/ChapterTable!$S$23)))</f>
        <v>6</v>
      </c>
      <c r="D1288">
        <f>IF(OR($L1288=TRUE,$A1288=0,MOD($A1288,ChapterTable!$S$20)&lt;&gt;0),
MAX(0,INT(($B1288+ChapterTable!$Q$26+VLOOKUP(SUBSTITUTE(D$1,"성장단계","")&amp;"단계오프셋",ChapterTable!$S:$T,2,0))/ChapterTable!$Q$23)),
MAX(0,INT(($B1288+ChapterTable!$S$26+VLOOKUP(SUBSTITUTE(D$1,"성장단계","")&amp;"보스단계오프셋",ChapterTable!$S:$T,2,0))/ChapterTable!$S$23)))</f>
        <v>5</v>
      </c>
      <c r="E1288" s="1">
        <f ca="1">IF(AND($A1288=0,$B1288=1),
    VLOOKUP(1,ChapterTable!$1:$1048576,MATCH("최종"&amp;SUBSTITUTE(SUBSTITUTE(E$1,"standard",""),"|Float",""),ChapterTable!$1:$1,0),0)*ChapterTable!$Q$17,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VLOOKUP($A1288-ChapterTable!$Q$11,ChapterTable!$1:$1048576,MATCH("최종"&amp;SUBSTITUTE(SUBSTITUTE(E$1,"standard",""),"|Float",""),ChapterTable!$1:$1,0),0)*ChapterTable!$Q$14
    ),
  OFFSET(E1288,-$B1288+IF($L1288,1,0),0)*
    (VLOOKUP(SUBSTITUTE(SUBSTITUTE(E$1,"standard",""),"|Float","")&amp;"인게임누적곱배수",ChapterTable!$S:$T,2,0)^C1288
    +VLOOKUP(SUBSTITUTE(SUBSTITUTE(E$1,"standard",""),"|Float","")&amp;"인게임누적합배수",ChapterTable!$S:$T,2,0)*C1288)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VLOOKUP(1,ChapterTable!$1:$1048576,MATCH("최종"&amp;SUBSTITUTE(SUBSTITUTE(F$1,"standard",""),"|Float",""),ChapterTable!$1:$1,0),0)*ChapterTable!$Q$17,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VLOOKUP($A1288-ChapterTable!$Q$11,ChapterTable!$1:$1048576,MATCH("최종"&amp;SUBSTITUTE(SUBSTITUTE(F$1,"standard",""),"|Float",""),ChapterTable!$1:$1,0),0)*ChapterTable!$Q$14
    ),
  OFFSET(F1288,-$B1288+IF($L1288,1,0),0)*
    (VLOOKUP(SUBSTITUTE(SUBSTITUTE(F$1,"standard",""),"|Float","")&amp;"인게임누적곱배수",ChapterTable!$S:$T,2,0)^D1288
    +VLOOKUP(SUBSTITUTE(SUBSTITUTE(F$1,"standard",""),"|Float","")&amp;"인게임누적합배수",ChapterTable!$S:$T,2,0)*D1288)
  )
  )
  )
)</f>
        <v>11363025.732319057</v>
      </c>
      <c r="G1288" t="s">
        <v>110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9.8000000000000007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IF(OR($L1289=TRUE,$A1289=0,MOD($A1289,ChapterTable!$S$20)&lt;&gt;0),
MAX(0,INT(($B1289+ChapterTable!$Q$26+VLOOKUP(SUBSTITUTE(C$1,"성장단계","")&amp;"단계오프셋",ChapterTable!$S:$T,2,0))/ChapterTable!$Q$23)),
MAX(0,INT(($B1289+ChapterTable!$S$26+VLOOKUP(SUBSTITUTE(C$1,"성장단계","")&amp;"보스단계오프셋",ChapterTable!$S:$T,2,0))/ChapterTable!$S$23)))</f>
        <v>7</v>
      </c>
      <c r="D1289">
        <f>IF(OR($L1289=TRUE,$A1289=0,MOD($A1289,ChapterTable!$S$20)&lt;&gt;0),
MAX(0,INT(($B1289+ChapterTable!$Q$26+VLOOKUP(SUBSTITUTE(D$1,"성장단계","")&amp;"단계오프셋",ChapterTable!$S:$T,2,0))/ChapterTable!$Q$23)),
MAX(0,INT(($B1289+ChapterTable!$S$26+VLOOKUP(SUBSTITUTE(D$1,"성장단계","")&amp;"보스단계오프셋",ChapterTable!$S:$T,2,0))/ChapterTable!$S$23)))</f>
        <v>6</v>
      </c>
      <c r="E1289" s="1">
        <f ca="1">IF(AND($A1289=0,$B1289=1),
    VLOOKUP(1,ChapterTable!$1:$1048576,MATCH("최종"&amp;SUBSTITUTE(SUBSTITUTE(E$1,"standard",""),"|Float",""),ChapterTable!$1:$1,0),0)*ChapterTable!$Q$17,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VLOOKUP($A1289-ChapterTable!$Q$11,ChapterTable!$1:$1048576,MATCH("최종"&amp;SUBSTITUTE(SUBSTITUTE(E$1,"standard",""),"|Float",""),ChapterTable!$1:$1,0),0)*ChapterTable!$Q$14
    ),
  OFFSET(E1289,-$B1289+IF($L1289,1,0),0)*
    (VLOOKUP(SUBSTITUTE(SUBSTITUTE(E$1,"standard",""),"|Float","")&amp;"인게임누적곱배수",ChapterTable!$S:$T,2,0)^C1289
    +VLOOKUP(SUBSTITUTE(SUBSTITUTE(E$1,"standard",""),"|Float","")&amp;"인게임누적합배수",ChapterTable!$S:$T,2,0)*C1289)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VLOOKUP(1,ChapterTable!$1:$1048576,MATCH("최종"&amp;SUBSTITUTE(SUBSTITUTE(F$1,"standard",""),"|Float",""),ChapterTable!$1:$1,0),0)*ChapterTable!$Q$17,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VLOOKUP($A1289-ChapterTable!$Q$11,ChapterTable!$1:$1048576,MATCH("최종"&amp;SUBSTITUTE(SUBSTITUTE(F$1,"standard",""),"|Float",""),ChapterTable!$1:$1,0),0)*ChapterTable!$Q$14
    ),
  OFFSET(F1289,-$B1289+IF($L1289,1,0),0)*
    (VLOOKUP(SUBSTITUTE(SUBSTITUTE(F$1,"standard",""),"|Float","")&amp;"인게임누적곱배수",ChapterTable!$S:$T,2,0)^D1289
    +VLOOKUP(SUBSTITUTE(SUBSTITUTE(F$1,"standard",""),"|Float","")&amp;"인게임누적합배수",ChapterTable!$S:$T,2,0)*D1289)
  )
  )
  )
)</f>
        <v>12499328.305550965</v>
      </c>
      <c r="G1289" t="s">
        <v>110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9.8000000000000007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IF(OR($L1290=TRUE,$A1290=0,MOD($A1290,ChapterTable!$S$20)&lt;&gt;0),
MAX(0,INT(($B1290+ChapterTable!$Q$26+VLOOKUP(SUBSTITUTE(C$1,"성장단계","")&amp;"단계오프셋",ChapterTable!$S:$T,2,0))/ChapterTable!$Q$23)),
MAX(0,INT(($B1290+ChapterTable!$S$26+VLOOKUP(SUBSTITUTE(C$1,"성장단계","")&amp;"보스단계오프셋",ChapterTable!$S:$T,2,0))/ChapterTable!$S$23)))</f>
        <v>8</v>
      </c>
      <c r="D1290">
        <f>IF(OR($L1290=TRUE,$A1290=0,MOD($A1290,ChapterTable!$S$20)&lt;&gt;0),
MAX(0,INT(($B1290+ChapterTable!$Q$26+VLOOKUP(SUBSTITUTE(D$1,"성장단계","")&amp;"단계오프셋",ChapterTable!$S:$T,2,0))/ChapterTable!$Q$23)),
MAX(0,INT(($B1290+ChapterTable!$S$26+VLOOKUP(SUBSTITUTE(D$1,"성장단계","")&amp;"보스단계오프셋",ChapterTable!$S:$T,2,0))/ChapterTable!$S$23)))</f>
        <v>7</v>
      </c>
      <c r="E1290" s="1">
        <f ca="1">IF(AND($A1290=0,$B1290=1),
    VLOOKUP(1,ChapterTable!$1:$1048576,MATCH("최종"&amp;SUBSTITUTE(SUBSTITUTE(E$1,"standard",""),"|Float",""),ChapterTable!$1:$1,0),0)*ChapterTable!$Q$17,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VLOOKUP($A1290-ChapterTable!$Q$11,ChapterTable!$1:$1048576,MATCH("최종"&amp;SUBSTITUTE(SUBSTITUTE(E$1,"standard",""),"|Float",""),ChapterTable!$1:$1,0),0)*ChapterTable!$Q$14
    ),
  OFFSET(E1290,-$B1290+IF($L1290,1,0),0)*
    (VLOOKUP(SUBSTITUTE(SUBSTITUTE(E$1,"standard",""),"|Float","")&amp;"인게임누적곱배수",ChapterTable!$S:$T,2,0)^C1290
    +VLOOKUP(SUBSTITUTE(SUBSTITUTE(E$1,"standard",""),"|Float","")&amp;"인게임누적합배수",ChapterTable!$S:$T,2,0)*C1290)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VLOOKUP(1,ChapterTable!$1:$1048576,MATCH("최종"&amp;SUBSTITUTE(SUBSTITUTE(F$1,"standard",""),"|Float",""),ChapterTable!$1:$1,0),0)*ChapterTable!$Q$17,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VLOOKUP($A1290-ChapterTable!$Q$11,ChapterTable!$1:$1048576,MATCH("최종"&amp;SUBSTITUTE(SUBSTITUTE(F$1,"standard",""),"|Float",""),ChapterTable!$1:$1,0),0)*ChapterTable!$Q$14
    ),
  OFFSET(F1290,-$B1290+IF($L1290,1,0),0)*
    (VLOOKUP(SUBSTITUTE(SUBSTITUTE(F$1,"standard",""),"|Float","")&amp;"인게임누적곱배수",ChapterTable!$S:$T,2,0)^D1290
    +VLOOKUP(SUBSTITUTE(SUBSTITUTE(F$1,"standard",""),"|Float","")&amp;"인게임누적합배수",ChapterTable!$S:$T,2,0)*D1290)
  )
  )
  )
)</f>
        <v>13635630.87878287</v>
      </c>
      <c r="G1290" t="s">
        <v>110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9.8000000000000007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IF(OR($L1291=TRUE,$A1291=0,MOD($A1291,ChapterTable!$S$20)&lt;&gt;0),
MAX(0,INT(($B1291+ChapterTable!$Q$26+VLOOKUP(SUBSTITUTE(C$1,"성장단계","")&amp;"단계오프셋",ChapterTable!$S:$T,2,0))/ChapterTable!$Q$23)),
MAX(0,INT(($B1291+ChapterTable!$S$26+VLOOKUP(SUBSTITUTE(C$1,"성장단계","")&amp;"보스단계오프셋",ChapterTable!$S:$T,2,0))/ChapterTable!$S$23)))</f>
        <v>0</v>
      </c>
      <c r="D1291">
        <f>IF(OR($L1291=TRUE,$A1291=0,MOD($A1291,ChapterTable!$S$20)&lt;&gt;0),
MAX(0,INT(($B1291+ChapterTable!$Q$26+VLOOKUP(SUBSTITUTE(D$1,"성장단계","")&amp;"단계오프셋",ChapterTable!$S:$T,2,0))/ChapterTable!$Q$23)),
MAX(0,INT(($B1291+ChapterTable!$S$26+VLOOKUP(SUBSTITUTE(D$1,"성장단계","")&amp;"보스단계오프셋",ChapterTable!$S:$T,2,0))/ChapterTable!$S$23)))</f>
        <v>0</v>
      </c>
      <c r="E1291" s="1">
        <f ca="1">IF(AND($A1291=0,$B1291=1),
    VLOOKUP(1,ChapterTable!$1:$1048576,MATCH("최종"&amp;SUBSTITUTE(SUBSTITUTE(E$1,"standard",""),"|Float",""),ChapterTable!$1:$1,0),0)*ChapterTable!$Q$17,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VLOOKUP($A1291-ChapterTable!$Q$11,ChapterTable!$1:$1048576,MATCH("최종"&amp;SUBSTITUTE(SUBSTITUTE(E$1,"standard",""),"|Float",""),ChapterTable!$1:$1,0),0)*ChapterTable!$Q$14
    ),
  OFFSET(E1291,-$B1291+IF($L1291,1,0),0)*
    (VLOOKUP(SUBSTITUTE(SUBSTITUTE(E$1,"standard",""),"|Float","")&amp;"인게임누적곱배수",ChapterTable!$S:$T,2,0)^C1291
    +VLOOKUP(SUBSTITUTE(SUBSTITUTE(E$1,"standard",""),"|Float","")&amp;"인게임누적합배수",ChapterTable!$S:$T,2,0)*C1291)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VLOOKUP(1,ChapterTable!$1:$1048576,MATCH("최종"&amp;SUBSTITUTE(SUBSTITUTE(F$1,"standard",""),"|Float",""),ChapterTable!$1:$1,0),0)*ChapterTable!$Q$17,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VLOOKUP($A1291-ChapterTable!$Q$11,ChapterTable!$1:$1048576,MATCH("최종"&amp;SUBSTITUTE(SUBSTITUTE(F$1,"standard",""),"|Float",""),ChapterTable!$1:$1,0),0)*ChapterTable!$Q$14
    ),
  OFFSET(F1291,-$B1291+IF($L1291,1,0),0)*
    (VLOOKUP(SUBSTITUTE(SUBSTITUTE(F$1,"standard",""),"|Float","")&amp;"인게임누적곱배수",ChapterTable!$S:$T,2,0)^D1291
    +VLOOKUP(SUBSTITUTE(SUBSTITUTE(F$1,"standard",""),"|Float","")&amp;"인게임누적합배수",ChapterTable!$S:$T,2,0)*D1291)
  )
  )
  )
)</f>
        <v>8522269.2992392927</v>
      </c>
      <c r="G1291" t="s">
        <v>110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9.8000000000000007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IF(OR($L1292=TRUE,$A1292=0,MOD($A1292,ChapterTable!$S$20)&lt;&gt;0),
MAX(0,INT(($B1292+ChapterTable!$Q$26+VLOOKUP(SUBSTITUTE(C$1,"성장단계","")&amp;"단계오프셋",ChapterTable!$S:$T,2,0))/ChapterTable!$Q$23)),
MAX(0,INT(($B1292+ChapterTable!$S$26+VLOOKUP(SUBSTITUTE(C$1,"성장단계","")&amp;"보스단계오프셋",ChapterTable!$S:$T,2,0))/ChapterTable!$S$23)))</f>
        <v>0</v>
      </c>
      <c r="D1292">
        <f>IF(OR($L1292=TRUE,$A1292=0,MOD($A1292,ChapterTable!$S$20)&lt;&gt;0),
MAX(0,INT(($B1292+ChapterTable!$Q$26+VLOOKUP(SUBSTITUTE(D$1,"성장단계","")&amp;"단계오프셋",ChapterTable!$S:$T,2,0))/ChapterTable!$Q$23)),
MAX(0,INT(($B1292+ChapterTable!$S$26+VLOOKUP(SUBSTITUTE(D$1,"성장단계","")&amp;"보스단계오프셋",ChapterTable!$S:$T,2,0))/ChapterTable!$S$23)))</f>
        <v>0</v>
      </c>
      <c r="E1292" s="1">
        <f ca="1">IF(AND($A1292=0,$B1292=1),
    VLOOKUP(1,ChapterTable!$1:$1048576,MATCH("최종"&amp;SUBSTITUTE(SUBSTITUTE(E$1,"standard",""),"|Float",""),ChapterTable!$1:$1,0),0)*ChapterTable!$Q$17,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VLOOKUP($A1292-ChapterTable!$Q$11,ChapterTable!$1:$1048576,MATCH("최종"&amp;SUBSTITUTE(SUBSTITUTE(E$1,"standard",""),"|Float",""),ChapterTable!$1:$1,0),0)*ChapterTable!$Q$14
    ),
  OFFSET(E1292,-$B1292+IF($L1292,1,0),0)*
    (VLOOKUP(SUBSTITUTE(SUBSTITUTE(E$1,"standard",""),"|Float","")&amp;"인게임누적곱배수",ChapterTable!$S:$T,2,0)^C1292
    +VLOOKUP(SUBSTITUTE(SUBSTITUTE(E$1,"standard",""),"|Float","")&amp;"인게임누적합배수",ChapterTable!$S:$T,2,0)*C1292)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VLOOKUP(1,ChapterTable!$1:$1048576,MATCH("최종"&amp;SUBSTITUTE(SUBSTITUTE(F$1,"standard",""),"|Float",""),ChapterTable!$1:$1,0),0)*ChapterTable!$Q$17,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VLOOKUP($A1292-ChapterTable!$Q$11,ChapterTable!$1:$1048576,MATCH("최종"&amp;SUBSTITUTE(SUBSTITUTE(F$1,"standard",""),"|Float",""),ChapterTable!$1:$1,0),0)*ChapterTable!$Q$14
    ),
  OFFSET(F1292,-$B1292+IF($L1292,1,0),0)*
    (VLOOKUP(SUBSTITUTE(SUBSTITUTE(F$1,"standard",""),"|Float","")&amp;"인게임누적곱배수",ChapterTable!$S:$T,2,0)^D1292
    +VLOOKUP(SUBSTITUTE(SUBSTITUTE(F$1,"standard",""),"|Float","")&amp;"인게임누적합배수",ChapterTable!$S:$T,2,0)*D1292)
  )
  )
  )
)</f>
        <v>191.25</v>
      </c>
      <c r="G1292" t="s">
        <v>76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9.8000000000000007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IF(OR($L1293=TRUE,$A1293=0,MOD($A1293,ChapterTable!$S$20)&lt;&gt;0),
MAX(0,INT(($B1293+ChapterTable!$Q$26+VLOOKUP(SUBSTITUTE(C$1,"성장단계","")&amp;"단계오프셋",ChapterTable!$S:$T,2,0))/ChapterTable!$Q$23)),
MAX(0,INT(($B1293+ChapterTable!$S$26+VLOOKUP(SUBSTITUTE(C$1,"성장단계","")&amp;"보스단계오프셋",ChapterTable!$S:$T,2,0))/ChapterTable!$S$23)))</f>
        <v>0</v>
      </c>
      <c r="D1293">
        <f>IF(OR($L1293=TRUE,$A1293=0,MOD($A1293,ChapterTable!$S$20)&lt;&gt;0),
MAX(0,INT(($B1293+ChapterTable!$Q$26+VLOOKUP(SUBSTITUTE(D$1,"성장단계","")&amp;"단계오프셋",ChapterTable!$S:$T,2,0))/ChapterTable!$Q$23)),
MAX(0,INT(($B1293+ChapterTable!$S$26+VLOOKUP(SUBSTITUTE(D$1,"성장단계","")&amp;"보스단계오프셋",ChapterTable!$S:$T,2,0))/ChapterTable!$S$23)))</f>
        <v>0</v>
      </c>
      <c r="E1293" s="1">
        <f ca="1">IF(AND($A1293=0,$B1293=1),
    VLOOKUP(1,ChapterTable!$1:$1048576,MATCH("최종"&amp;SUBSTITUTE(SUBSTITUTE(E$1,"standard",""),"|Float",""),ChapterTable!$1:$1,0),0)*ChapterTable!$Q$17,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VLOOKUP($A1293-ChapterTable!$Q$11,ChapterTable!$1:$1048576,MATCH("최종"&amp;SUBSTITUTE(SUBSTITUTE(E$1,"standard",""),"|Float",""),ChapterTable!$1:$1,0),0)*ChapterTable!$Q$14
    ),
  OFFSET(E1293,-$B1293+IF($L1293,1,0),0)*
    (VLOOKUP(SUBSTITUTE(SUBSTITUTE(E$1,"standard",""),"|Float","")&amp;"인게임누적곱배수",ChapterTable!$S:$T,2,0)^C1293
    +VLOOKUP(SUBSTITUTE(SUBSTITUTE(E$1,"standard",""),"|Float","")&amp;"인게임누적합배수",ChapterTable!$S:$T,2,0)*C1293)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VLOOKUP(1,ChapterTable!$1:$1048576,MATCH("최종"&amp;SUBSTITUTE(SUBSTITUTE(F$1,"standard",""),"|Float",""),ChapterTable!$1:$1,0),0)*ChapterTable!$Q$17,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VLOOKUP($A1293-ChapterTable!$Q$11,ChapterTable!$1:$1048576,MATCH("최종"&amp;SUBSTITUTE(SUBSTITUTE(F$1,"standard",""),"|Float",""),ChapterTable!$1:$1,0),0)*ChapterTable!$Q$14
    ),
  OFFSET(F1293,-$B1293+IF($L1293,1,0),0)*
    (VLOOKUP(SUBSTITUTE(SUBSTITUTE(F$1,"standard",""),"|Float","")&amp;"인게임누적곱배수",ChapterTable!$S:$T,2,0)^D1293
    +VLOOKUP(SUBSTITUTE(SUBSTITUTE(F$1,"standard",""),"|Float","")&amp;"인게임누적합배수",ChapterTable!$S:$T,2,0)*D1293)
  )
  )
  )
)</f>
        <v>191.25</v>
      </c>
      <c r="G1293" t="s">
        <v>76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9.8000000000000007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IF(OR($L1294=TRUE,$A1294=0,MOD($A1294,ChapterTable!$S$20)&lt;&gt;0),
MAX(0,INT(($B1294+ChapterTable!$Q$26+VLOOKUP(SUBSTITUTE(C$1,"성장단계","")&amp;"단계오프셋",ChapterTable!$S:$T,2,0))/ChapterTable!$Q$23)),
MAX(0,INT(($B1294+ChapterTable!$S$26+VLOOKUP(SUBSTITUTE(C$1,"성장단계","")&amp;"보스단계오프셋",ChapterTable!$S:$T,2,0))/ChapterTable!$S$23)))</f>
        <v>0</v>
      </c>
      <c r="D1294">
        <f>IF(OR($L1294=TRUE,$A1294=0,MOD($A1294,ChapterTable!$S$20)&lt;&gt;0),
MAX(0,INT(($B1294+ChapterTable!$Q$26+VLOOKUP(SUBSTITUTE(D$1,"성장단계","")&amp;"단계오프셋",ChapterTable!$S:$T,2,0))/ChapterTable!$Q$23)),
MAX(0,INT(($B1294+ChapterTable!$S$26+VLOOKUP(SUBSTITUTE(D$1,"성장단계","")&amp;"보스단계오프셋",ChapterTable!$S:$T,2,0))/ChapterTable!$S$23)))</f>
        <v>0</v>
      </c>
      <c r="E1294" s="1">
        <f ca="1">IF(AND($A1294=0,$B1294=1),
    VLOOKUP(1,ChapterTable!$1:$1048576,MATCH("최종"&amp;SUBSTITUTE(SUBSTITUTE(E$1,"standard",""),"|Float",""),ChapterTable!$1:$1,0),0)*ChapterTable!$Q$17,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VLOOKUP($A1294-ChapterTable!$Q$11,ChapterTable!$1:$1048576,MATCH("최종"&amp;SUBSTITUTE(SUBSTITUTE(E$1,"standard",""),"|Float",""),ChapterTable!$1:$1,0),0)*ChapterTable!$Q$14
    ),
  OFFSET(E1294,-$B1294+IF($L1294,1,0),0)*
    (VLOOKUP(SUBSTITUTE(SUBSTITUTE(E$1,"standard",""),"|Float","")&amp;"인게임누적곱배수",ChapterTable!$S:$T,2,0)^C1294
    +VLOOKUP(SUBSTITUTE(SUBSTITUTE(E$1,"standard",""),"|Float","")&amp;"인게임누적합배수",ChapterTable!$S:$T,2,0)*C1294)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VLOOKUP(1,ChapterTable!$1:$1048576,MATCH("최종"&amp;SUBSTITUTE(SUBSTITUTE(F$1,"standard",""),"|Float",""),ChapterTable!$1:$1,0),0)*ChapterTable!$Q$17,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VLOOKUP($A1294-ChapterTable!$Q$11,ChapterTable!$1:$1048576,MATCH("최종"&amp;SUBSTITUTE(SUBSTITUTE(F$1,"standard",""),"|Float",""),ChapterTable!$1:$1,0),0)*ChapterTable!$Q$14
    ),
  OFFSET(F1294,-$B1294+IF($L1294,1,0),0)*
    (VLOOKUP(SUBSTITUTE(SUBSTITUTE(F$1,"standard",""),"|Float","")&amp;"인게임누적곱배수",ChapterTable!$S:$T,2,0)^D1294
    +VLOOKUP(SUBSTITUTE(SUBSTITUTE(F$1,"standard",""),"|Float","")&amp;"인게임누적합배수",ChapterTable!$S:$T,2,0)*D1294)
  )
  )
  )
)</f>
        <v>191.25</v>
      </c>
      <c r="G1294" t="s">
        <v>76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9.8000000000000007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IF(OR($L1295=TRUE,$A1295=0,MOD($A1295,ChapterTable!$S$20)&lt;&gt;0),
MAX(0,INT(($B1295+ChapterTable!$Q$26+VLOOKUP(SUBSTITUTE(C$1,"성장단계","")&amp;"단계오프셋",ChapterTable!$S:$T,2,0))/ChapterTable!$Q$23)),
MAX(0,INT(($B1295+ChapterTable!$S$26+VLOOKUP(SUBSTITUTE(C$1,"성장단계","")&amp;"보스단계오프셋",ChapterTable!$S:$T,2,0))/ChapterTable!$S$23)))</f>
        <v>0</v>
      </c>
      <c r="D1295">
        <f>IF(OR($L1295=TRUE,$A1295=0,MOD($A1295,ChapterTable!$S$20)&lt;&gt;0),
MAX(0,INT(($B1295+ChapterTable!$Q$26+VLOOKUP(SUBSTITUTE(D$1,"성장단계","")&amp;"단계오프셋",ChapterTable!$S:$T,2,0))/ChapterTable!$Q$23)),
MAX(0,INT(($B1295+ChapterTable!$S$26+VLOOKUP(SUBSTITUTE(D$1,"성장단계","")&amp;"보스단계오프셋",ChapterTable!$S:$T,2,0))/ChapterTable!$S$23)))</f>
        <v>0</v>
      </c>
      <c r="E1295" s="1">
        <f ca="1">IF(AND($A1295=0,$B1295=1),
    VLOOKUP(1,ChapterTable!$1:$1048576,MATCH("최종"&amp;SUBSTITUTE(SUBSTITUTE(E$1,"standard",""),"|Float",""),ChapterTable!$1:$1,0),0)*ChapterTable!$Q$17,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VLOOKUP($A1295-ChapterTable!$Q$11,ChapterTable!$1:$1048576,MATCH("최종"&amp;SUBSTITUTE(SUBSTITUTE(E$1,"standard",""),"|Float",""),ChapterTable!$1:$1,0),0)*ChapterTable!$Q$14
    ),
  OFFSET(E1295,-$B1295+IF($L1295,1,0),0)*
    (VLOOKUP(SUBSTITUTE(SUBSTITUTE(E$1,"standard",""),"|Float","")&amp;"인게임누적곱배수",ChapterTable!$S:$T,2,0)^C1295
    +VLOOKUP(SUBSTITUTE(SUBSTITUTE(E$1,"standard",""),"|Float","")&amp;"인게임누적합배수",ChapterTable!$S:$T,2,0)*C1295)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VLOOKUP(1,ChapterTable!$1:$1048576,MATCH("최종"&amp;SUBSTITUTE(SUBSTITUTE(F$1,"standard",""),"|Float",""),ChapterTable!$1:$1,0),0)*ChapterTable!$Q$17,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VLOOKUP($A1295-ChapterTable!$Q$11,ChapterTable!$1:$1048576,MATCH("최종"&amp;SUBSTITUTE(SUBSTITUTE(F$1,"standard",""),"|Float",""),ChapterTable!$1:$1,0),0)*ChapterTable!$Q$14
    ),
  OFFSET(F1295,-$B1295+IF($L1295,1,0),0)*
    (VLOOKUP(SUBSTITUTE(SUBSTITUTE(F$1,"standard",""),"|Float","")&amp;"인게임누적곱배수",ChapterTable!$S:$T,2,0)^D1295
    +VLOOKUP(SUBSTITUTE(SUBSTITUTE(F$1,"standard",""),"|Float","")&amp;"인게임누적합배수",ChapterTable!$S:$T,2,0)*D1295)
  )
  )
  )
)</f>
        <v>191.25</v>
      </c>
      <c r="G1295" t="s">
        <v>76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9.8000000000000007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IF(OR($L1296=TRUE,$A1296=0,MOD($A1296,ChapterTable!$S$20)&lt;&gt;0),
MAX(0,INT(($B1296+ChapterTable!$Q$26+VLOOKUP(SUBSTITUTE(C$1,"성장단계","")&amp;"단계오프셋",ChapterTable!$S:$T,2,0))/ChapterTable!$Q$23)),
MAX(0,INT(($B1296+ChapterTable!$S$26+VLOOKUP(SUBSTITUTE(C$1,"성장단계","")&amp;"보스단계오프셋",ChapterTable!$S:$T,2,0))/ChapterTable!$S$23)))</f>
        <v>0</v>
      </c>
      <c r="D1296">
        <f>IF(OR($L1296=TRUE,$A1296=0,MOD($A1296,ChapterTable!$S$20)&lt;&gt;0),
MAX(0,INT(($B1296+ChapterTable!$Q$26+VLOOKUP(SUBSTITUTE(D$1,"성장단계","")&amp;"단계오프셋",ChapterTable!$S:$T,2,0))/ChapterTable!$Q$23)),
MAX(0,INT(($B1296+ChapterTable!$S$26+VLOOKUP(SUBSTITUTE(D$1,"성장단계","")&amp;"보스단계오프셋",ChapterTable!$S:$T,2,0))/ChapterTable!$S$23)))</f>
        <v>0</v>
      </c>
      <c r="E1296" s="1">
        <f ca="1">IF(AND($A1296=0,$B1296=1),
    VLOOKUP(1,ChapterTable!$1:$1048576,MATCH("최종"&amp;SUBSTITUTE(SUBSTITUTE(E$1,"standard",""),"|Float",""),ChapterTable!$1:$1,0),0)*ChapterTable!$Q$17,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VLOOKUP($A1296-ChapterTable!$Q$11,ChapterTable!$1:$1048576,MATCH("최종"&amp;SUBSTITUTE(SUBSTITUTE(E$1,"standard",""),"|Float",""),ChapterTable!$1:$1,0),0)*ChapterTable!$Q$14
    ),
  OFFSET(E1296,-$B1296+IF($L1296,1,0),0)*
    (VLOOKUP(SUBSTITUTE(SUBSTITUTE(E$1,"standard",""),"|Float","")&amp;"인게임누적곱배수",ChapterTable!$S:$T,2,0)^C1296
    +VLOOKUP(SUBSTITUTE(SUBSTITUTE(E$1,"standard",""),"|Float","")&amp;"인게임누적합배수",ChapterTable!$S:$T,2,0)*C1296)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VLOOKUP(1,ChapterTable!$1:$1048576,MATCH("최종"&amp;SUBSTITUTE(SUBSTITUTE(F$1,"standard",""),"|Float",""),ChapterTable!$1:$1,0),0)*ChapterTable!$Q$17,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VLOOKUP($A1296-ChapterTable!$Q$11,ChapterTable!$1:$1048576,MATCH("최종"&amp;SUBSTITUTE(SUBSTITUTE(F$1,"standard",""),"|Float",""),ChapterTable!$1:$1,0),0)*ChapterTable!$Q$14
    ),
  OFFSET(F1296,-$B1296+IF($L1296,1,0),0)*
    (VLOOKUP(SUBSTITUTE(SUBSTITUTE(F$1,"standard",""),"|Float","")&amp;"인게임누적곱배수",ChapterTable!$S:$T,2,0)^D1296
    +VLOOKUP(SUBSTITUTE(SUBSTITUTE(F$1,"standard",""),"|Float","")&amp;"인게임누적합배수",ChapterTable!$S:$T,2,0)*D1296)
  )
  )
  )
)</f>
        <v>191.25</v>
      </c>
      <c r="G1296" t="s">
        <v>76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9.8000000000000007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IF(OR($L1297=TRUE,$A1297=0,MOD($A1297,ChapterTable!$S$20)&lt;&gt;0),
MAX(0,INT(($B1297+ChapterTable!$Q$26+VLOOKUP(SUBSTITUTE(C$1,"성장단계","")&amp;"단계오프셋",ChapterTable!$S:$T,2,0))/ChapterTable!$Q$23)),
MAX(0,INT(($B1297+ChapterTable!$S$26+VLOOKUP(SUBSTITUTE(C$1,"성장단계","")&amp;"보스단계오프셋",ChapterTable!$S:$T,2,0))/ChapterTable!$S$23)))</f>
        <v>1</v>
      </c>
      <c r="D1297">
        <f>IF(OR($L1297=TRUE,$A1297=0,MOD($A1297,ChapterTable!$S$20)&lt;&gt;0),
MAX(0,INT(($B1297+ChapterTable!$Q$26+VLOOKUP(SUBSTITUTE(D$1,"성장단계","")&amp;"단계오프셋",ChapterTable!$S:$T,2,0))/ChapterTable!$Q$23)),
MAX(0,INT(($B1297+ChapterTable!$S$26+VLOOKUP(SUBSTITUTE(D$1,"성장단계","")&amp;"보스단계오프셋",ChapterTable!$S:$T,2,0))/ChapterTable!$S$23)))</f>
        <v>0</v>
      </c>
      <c r="E1297" s="1">
        <f ca="1">IF(AND($A1297=0,$B1297=1),
    VLOOKUP(1,ChapterTable!$1:$1048576,MATCH("최종"&amp;SUBSTITUTE(SUBSTITUTE(E$1,"standard",""),"|Float",""),ChapterTable!$1:$1,0),0)*ChapterTable!$Q$17,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VLOOKUP($A1297-ChapterTable!$Q$11,ChapterTable!$1:$1048576,MATCH("최종"&amp;SUBSTITUTE(SUBSTITUTE(E$1,"standard",""),"|Float",""),ChapterTable!$1:$1,0),0)*ChapterTable!$Q$14
    ),
  OFFSET(E1297,-$B1297+IF($L1297,1,0),0)*
    (VLOOKUP(SUBSTITUTE(SUBSTITUTE(E$1,"standard",""),"|Float","")&amp;"인게임누적곱배수",ChapterTable!$S:$T,2,0)^C1297
    +VLOOKUP(SUBSTITUTE(SUBSTITUTE(E$1,"standard",""),"|Float","")&amp;"인게임누적합배수",ChapterTable!$S:$T,2,0)*C1297)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VLOOKUP(1,ChapterTable!$1:$1048576,MATCH("최종"&amp;SUBSTITUTE(SUBSTITUTE(F$1,"standard",""),"|Float",""),ChapterTable!$1:$1,0),0)*ChapterTable!$Q$17,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VLOOKUP($A1297-ChapterTable!$Q$11,ChapterTable!$1:$1048576,MATCH("최종"&amp;SUBSTITUTE(SUBSTITUTE(F$1,"standard",""),"|Float",""),ChapterTable!$1:$1,0),0)*ChapterTable!$Q$14
    ),
  OFFSET(F1297,-$B1297+IF($L1297,1,0),0)*
    (VLOOKUP(SUBSTITUTE(SUBSTITUTE(F$1,"standard",""),"|Float","")&amp;"인게임누적곱배수",ChapterTable!$S:$T,2,0)^D1297
    +VLOOKUP(SUBSTITUTE(SUBSTITUTE(F$1,"standard",""),"|Float","")&amp;"인게임누적합배수",ChapterTable!$S:$T,2,0)*D1297)
  )
  )
  )
)</f>
        <v>191.25</v>
      </c>
      <c r="G1297" t="s">
        <v>76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9.8000000000000007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IF(OR($L1298=TRUE,$A1298=0,MOD($A1298,ChapterTable!$S$20)&lt;&gt;0),
MAX(0,INT(($B1298+ChapterTable!$Q$26+VLOOKUP(SUBSTITUTE(C$1,"성장단계","")&amp;"단계오프셋",ChapterTable!$S:$T,2,0))/ChapterTable!$Q$23)),
MAX(0,INT(($B1298+ChapterTable!$S$26+VLOOKUP(SUBSTITUTE(C$1,"성장단계","")&amp;"보스단계오프셋",ChapterTable!$S:$T,2,0))/ChapterTable!$S$23)))</f>
        <v>1</v>
      </c>
      <c r="D1298">
        <f>IF(OR($L1298=TRUE,$A1298=0,MOD($A1298,ChapterTable!$S$20)&lt;&gt;0),
MAX(0,INT(($B1298+ChapterTable!$Q$26+VLOOKUP(SUBSTITUTE(D$1,"성장단계","")&amp;"단계오프셋",ChapterTable!$S:$T,2,0))/ChapterTable!$Q$23)),
MAX(0,INT(($B1298+ChapterTable!$S$26+VLOOKUP(SUBSTITUTE(D$1,"성장단계","")&amp;"보스단계오프셋",ChapterTable!$S:$T,2,0))/ChapterTable!$S$23)))</f>
        <v>0</v>
      </c>
      <c r="E1298" s="1">
        <f ca="1">IF(AND($A1298=0,$B1298=1),
    VLOOKUP(1,ChapterTable!$1:$1048576,MATCH("최종"&amp;SUBSTITUTE(SUBSTITUTE(E$1,"standard",""),"|Float",""),ChapterTable!$1:$1,0),0)*ChapterTable!$Q$17,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VLOOKUP($A1298-ChapterTable!$Q$11,ChapterTable!$1:$1048576,MATCH("최종"&amp;SUBSTITUTE(SUBSTITUTE(E$1,"standard",""),"|Float",""),ChapterTable!$1:$1,0),0)*ChapterTable!$Q$14
    ),
  OFFSET(E1298,-$B1298+IF($L1298,1,0),0)*
    (VLOOKUP(SUBSTITUTE(SUBSTITUTE(E$1,"standard",""),"|Float","")&amp;"인게임누적곱배수",ChapterTable!$S:$T,2,0)^C1298
    +VLOOKUP(SUBSTITUTE(SUBSTITUTE(E$1,"standard",""),"|Float","")&amp;"인게임누적합배수",ChapterTable!$S:$T,2,0)*C1298)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VLOOKUP(1,ChapterTable!$1:$1048576,MATCH("최종"&amp;SUBSTITUTE(SUBSTITUTE(F$1,"standard",""),"|Float",""),ChapterTable!$1:$1,0),0)*ChapterTable!$Q$17,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VLOOKUP($A1298-ChapterTable!$Q$11,ChapterTable!$1:$1048576,MATCH("최종"&amp;SUBSTITUTE(SUBSTITUTE(F$1,"standard",""),"|Float",""),ChapterTable!$1:$1,0),0)*ChapterTable!$Q$14
    ),
  OFFSET(F1298,-$B1298+IF($L1298,1,0),0)*
    (VLOOKUP(SUBSTITUTE(SUBSTITUTE(F$1,"standard",""),"|Float","")&amp;"인게임누적곱배수",ChapterTable!$S:$T,2,0)^D1298
    +VLOOKUP(SUBSTITUTE(SUBSTITUTE(F$1,"standard",""),"|Float","")&amp;"인게임누적합배수",ChapterTable!$S:$T,2,0)*D1298)
  )
  )
  )
)</f>
        <v>191.25</v>
      </c>
      <c r="G1298" t="s">
        <v>76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9.8000000000000007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IF(OR($L1299=TRUE,$A1299=0,MOD($A1299,ChapterTable!$S$20)&lt;&gt;0),
MAX(0,INT(($B1299+ChapterTable!$Q$26+VLOOKUP(SUBSTITUTE(C$1,"성장단계","")&amp;"단계오프셋",ChapterTable!$S:$T,2,0))/ChapterTable!$Q$23)),
MAX(0,INT(($B1299+ChapterTable!$S$26+VLOOKUP(SUBSTITUTE(C$1,"성장단계","")&amp;"보스단계오프셋",ChapterTable!$S:$T,2,0))/ChapterTable!$S$23)))</f>
        <v>1</v>
      </c>
      <c r="D1299">
        <f>IF(OR($L1299=TRUE,$A1299=0,MOD($A1299,ChapterTable!$S$20)&lt;&gt;0),
MAX(0,INT(($B1299+ChapterTable!$Q$26+VLOOKUP(SUBSTITUTE(D$1,"성장단계","")&amp;"단계오프셋",ChapterTable!$S:$T,2,0))/ChapterTable!$Q$23)),
MAX(0,INT(($B1299+ChapterTable!$S$26+VLOOKUP(SUBSTITUTE(D$1,"성장단계","")&amp;"보스단계오프셋",ChapterTable!$S:$T,2,0))/ChapterTable!$S$23)))</f>
        <v>0</v>
      </c>
      <c r="E1299" s="1">
        <f ca="1">IF(AND($A1299=0,$B1299=1),
    VLOOKUP(1,ChapterTable!$1:$1048576,MATCH("최종"&amp;SUBSTITUTE(SUBSTITUTE(E$1,"standard",""),"|Float",""),ChapterTable!$1:$1,0),0)*ChapterTable!$Q$17,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VLOOKUP($A1299-ChapterTable!$Q$11,ChapterTable!$1:$1048576,MATCH("최종"&amp;SUBSTITUTE(SUBSTITUTE(E$1,"standard",""),"|Float",""),ChapterTable!$1:$1,0),0)*ChapterTable!$Q$14
    ),
  OFFSET(E1299,-$B1299+IF($L1299,1,0),0)*
    (VLOOKUP(SUBSTITUTE(SUBSTITUTE(E$1,"standard",""),"|Float","")&amp;"인게임누적곱배수",ChapterTable!$S:$T,2,0)^C1299
    +VLOOKUP(SUBSTITUTE(SUBSTITUTE(E$1,"standard",""),"|Float","")&amp;"인게임누적합배수",ChapterTable!$S:$T,2,0)*C1299)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VLOOKUP(1,ChapterTable!$1:$1048576,MATCH("최종"&amp;SUBSTITUTE(SUBSTITUTE(F$1,"standard",""),"|Float",""),ChapterTable!$1:$1,0),0)*ChapterTable!$Q$17,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VLOOKUP($A1299-ChapterTable!$Q$11,ChapterTable!$1:$1048576,MATCH("최종"&amp;SUBSTITUTE(SUBSTITUTE(F$1,"standard",""),"|Float",""),ChapterTable!$1:$1,0),0)*ChapterTable!$Q$14
    ),
  OFFSET(F1299,-$B1299+IF($L1299,1,0),0)*
    (VLOOKUP(SUBSTITUTE(SUBSTITUTE(F$1,"standard",""),"|Float","")&amp;"인게임누적곱배수",ChapterTable!$S:$T,2,0)^D1299
    +VLOOKUP(SUBSTITUTE(SUBSTITUTE(F$1,"standard",""),"|Float","")&amp;"인게임누적합배수",ChapterTable!$S:$T,2,0)*D1299)
  )
  )
  )
)</f>
        <v>191.25</v>
      </c>
      <c r="G1299" t="s">
        <v>76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9.8000000000000007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IF(OR($L1300=TRUE,$A1300=0,MOD($A1300,ChapterTable!$S$20)&lt;&gt;0),
MAX(0,INT(($B1300+ChapterTable!$Q$26+VLOOKUP(SUBSTITUTE(C$1,"성장단계","")&amp;"단계오프셋",ChapterTable!$S:$T,2,0))/ChapterTable!$Q$23)),
MAX(0,INT(($B1300+ChapterTable!$S$26+VLOOKUP(SUBSTITUTE(C$1,"성장단계","")&amp;"보스단계오프셋",ChapterTable!$S:$T,2,0))/ChapterTable!$S$23)))</f>
        <v>1</v>
      </c>
      <c r="D1300">
        <f>IF(OR($L1300=TRUE,$A1300=0,MOD($A1300,ChapterTable!$S$20)&lt;&gt;0),
MAX(0,INT(($B1300+ChapterTable!$Q$26+VLOOKUP(SUBSTITUTE(D$1,"성장단계","")&amp;"단계오프셋",ChapterTable!$S:$T,2,0))/ChapterTable!$Q$23)),
MAX(0,INT(($B1300+ChapterTable!$S$26+VLOOKUP(SUBSTITUTE(D$1,"성장단계","")&amp;"보스단계오프셋",ChapterTable!$S:$T,2,0))/ChapterTable!$S$23)))</f>
        <v>0</v>
      </c>
      <c r="E1300" s="1">
        <f ca="1">IF(AND($A1300=0,$B1300=1),
    VLOOKUP(1,ChapterTable!$1:$1048576,MATCH("최종"&amp;SUBSTITUTE(SUBSTITUTE(E$1,"standard",""),"|Float",""),ChapterTable!$1:$1,0),0)*ChapterTable!$Q$17,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VLOOKUP($A1300-ChapterTable!$Q$11,ChapterTable!$1:$1048576,MATCH("최종"&amp;SUBSTITUTE(SUBSTITUTE(E$1,"standard",""),"|Float",""),ChapterTable!$1:$1,0),0)*ChapterTable!$Q$14
    ),
  OFFSET(E1300,-$B1300+IF($L1300,1,0),0)*
    (VLOOKUP(SUBSTITUTE(SUBSTITUTE(E$1,"standard",""),"|Float","")&amp;"인게임누적곱배수",ChapterTable!$S:$T,2,0)^C1300
    +VLOOKUP(SUBSTITUTE(SUBSTITUTE(E$1,"standard",""),"|Float","")&amp;"인게임누적합배수",ChapterTable!$S:$T,2,0)*C1300)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VLOOKUP(1,ChapterTable!$1:$1048576,MATCH("최종"&amp;SUBSTITUTE(SUBSTITUTE(F$1,"standard",""),"|Float",""),ChapterTable!$1:$1,0),0)*ChapterTable!$Q$17,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VLOOKUP($A1300-ChapterTable!$Q$11,ChapterTable!$1:$1048576,MATCH("최종"&amp;SUBSTITUTE(SUBSTITUTE(F$1,"standard",""),"|Float",""),ChapterTable!$1:$1,0),0)*ChapterTable!$Q$14
    ),
  OFFSET(F1300,-$B1300+IF($L1300,1,0),0)*
    (VLOOKUP(SUBSTITUTE(SUBSTITUTE(F$1,"standard",""),"|Float","")&amp;"인게임누적곱배수",ChapterTable!$S:$T,2,0)^D1300
    +VLOOKUP(SUBSTITUTE(SUBSTITUTE(F$1,"standard",""),"|Float","")&amp;"인게임누적합배수",ChapterTable!$S:$T,2,0)*D1300)
  )
  )
  )
)</f>
        <v>191.25</v>
      </c>
      <c r="G1300" t="s">
        <v>76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9.8000000000000007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IF(OR($L1301=TRUE,$A1301=0,MOD($A1301,ChapterTable!$S$20)&lt;&gt;0),
MAX(0,INT(($B1301+ChapterTable!$Q$26+VLOOKUP(SUBSTITUTE(C$1,"성장단계","")&amp;"단계오프셋",ChapterTable!$S:$T,2,0))/ChapterTable!$Q$23)),
MAX(0,INT(($B1301+ChapterTable!$S$26+VLOOKUP(SUBSTITUTE(C$1,"성장단계","")&amp;"보스단계오프셋",ChapterTable!$S:$T,2,0))/ChapterTable!$S$23)))</f>
        <v>1</v>
      </c>
      <c r="D1301">
        <f>IF(OR($L1301=TRUE,$A1301=0,MOD($A1301,ChapterTable!$S$20)&lt;&gt;0),
MAX(0,INT(($B1301+ChapterTable!$Q$26+VLOOKUP(SUBSTITUTE(D$1,"성장단계","")&amp;"단계오프셋",ChapterTable!$S:$T,2,0))/ChapterTable!$Q$23)),
MAX(0,INT(($B1301+ChapterTable!$S$26+VLOOKUP(SUBSTITUTE(D$1,"성장단계","")&amp;"보스단계오프셋",ChapterTable!$S:$T,2,0))/ChapterTable!$S$23)))</f>
        <v>0</v>
      </c>
      <c r="E1301" s="1">
        <f ca="1">IF(AND($A1301=0,$B1301=1),
    VLOOKUP(1,ChapterTable!$1:$1048576,MATCH("최종"&amp;SUBSTITUTE(SUBSTITUTE(E$1,"standard",""),"|Float",""),ChapterTable!$1:$1,0),0)*ChapterTable!$Q$17,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VLOOKUP($A1301-ChapterTable!$Q$11,ChapterTable!$1:$1048576,MATCH("최종"&amp;SUBSTITUTE(SUBSTITUTE(E$1,"standard",""),"|Float",""),ChapterTable!$1:$1,0),0)*ChapterTable!$Q$14
    ),
  OFFSET(E1301,-$B1301+IF($L1301,1,0),0)*
    (VLOOKUP(SUBSTITUTE(SUBSTITUTE(E$1,"standard",""),"|Float","")&amp;"인게임누적곱배수",ChapterTable!$S:$T,2,0)^C1301
    +VLOOKUP(SUBSTITUTE(SUBSTITUTE(E$1,"standard",""),"|Float","")&amp;"인게임누적합배수",ChapterTable!$S:$T,2,0)*C1301)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VLOOKUP(1,ChapterTable!$1:$1048576,MATCH("최종"&amp;SUBSTITUTE(SUBSTITUTE(F$1,"standard",""),"|Float",""),ChapterTable!$1:$1,0),0)*ChapterTable!$Q$17,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VLOOKUP($A1301-ChapterTable!$Q$11,ChapterTable!$1:$1048576,MATCH("최종"&amp;SUBSTITUTE(SUBSTITUTE(F$1,"standard",""),"|Float",""),ChapterTable!$1:$1,0),0)*ChapterTable!$Q$14
    ),
  OFFSET(F1301,-$B1301+IF($L1301,1,0),0)*
    (VLOOKUP(SUBSTITUTE(SUBSTITUTE(F$1,"standard",""),"|Float","")&amp;"인게임누적곱배수",ChapterTable!$S:$T,2,0)^D1301
    +VLOOKUP(SUBSTITUTE(SUBSTITUTE(F$1,"standard",""),"|Float","")&amp;"인게임누적합배수",ChapterTable!$S:$T,2,0)*D1301)
  )
  )
  )
)</f>
        <v>191.25</v>
      </c>
      <c r="G1301" t="s">
        <v>76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9.8000000000000007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IF(OR($L1302=TRUE,$A1302=0,MOD($A1302,ChapterTable!$S$20)&lt;&gt;0),
MAX(0,INT(($B1302+ChapterTable!$Q$26+VLOOKUP(SUBSTITUTE(C$1,"성장단계","")&amp;"단계오프셋",ChapterTable!$S:$T,2,0))/ChapterTable!$Q$23)),
MAX(0,INT(($B1302+ChapterTable!$S$26+VLOOKUP(SUBSTITUTE(C$1,"성장단계","")&amp;"보스단계오프셋",ChapterTable!$S:$T,2,0))/ChapterTable!$S$23)))</f>
        <v>1</v>
      </c>
      <c r="D1302">
        <f>IF(OR($L1302=TRUE,$A1302=0,MOD($A1302,ChapterTable!$S$20)&lt;&gt;0),
MAX(0,INT(($B1302+ChapterTable!$Q$26+VLOOKUP(SUBSTITUTE(D$1,"성장단계","")&amp;"단계오프셋",ChapterTable!$S:$T,2,0))/ChapterTable!$Q$23)),
MAX(0,INT(($B1302+ChapterTable!$S$26+VLOOKUP(SUBSTITUTE(D$1,"성장단계","")&amp;"보스단계오프셋",ChapterTable!$S:$T,2,0))/ChapterTable!$S$23)))</f>
        <v>1</v>
      </c>
      <c r="E1302" s="1">
        <f ca="1">IF(AND($A1302=0,$B1302=1),
    VLOOKUP(1,ChapterTable!$1:$1048576,MATCH("최종"&amp;SUBSTITUTE(SUBSTITUTE(E$1,"standard",""),"|Float",""),ChapterTable!$1:$1,0),0)*ChapterTable!$Q$17,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VLOOKUP($A1302-ChapterTable!$Q$11,ChapterTable!$1:$1048576,MATCH("최종"&amp;SUBSTITUTE(SUBSTITUTE(E$1,"standard",""),"|Float",""),ChapterTable!$1:$1,0),0)*ChapterTable!$Q$14
    ),
  OFFSET(E1302,-$B1302+IF($L1302,1,0),0)*
    (VLOOKUP(SUBSTITUTE(SUBSTITUTE(E$1,"standard",""),"|Float","")&amp;"인게임누적곱배수",ChapterTable!$S:$T,2,0)^C1302
    +VLOOKUP(SUBSTITUTE(SUBSTITUTE(E$1,"standard",""),"|Float","")&amp;"인게임누적합배수",ChapterTable!$S:$T,2,0)*C1302)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VLOOKUP(1,ChapterTable!$1:$1048576,MATCH("최종"&amp;SUBSTITUTE(SUBSTITUTE(F$1,"standard",""),"|Float",""),ChapterTable!$1:$1,0),0)*ChapterTable!$Q$17,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VLOOKUP($A1302-ChapterTable!$Q$11,ChapterTable!$1:$1048576,MATCH("최종"&amp;SUBSTITUTE(SUBSTITUTE(F$1,"standard",""),"|Float",""),ChapterTable!$1:$1,0),0)*ChapterTable!$Q$14
    ),
  OFFSET(F1302,-$B1302+IF($L1302,1,0),0)*
    (VLOOKUP(SUBSTITUTE(SUBSTITUTE(F$1,"standard",""),"|Float","")&amp;"인게임누적곱배수",ChapterTable!$S:$T,2,0)^D1302
    +VLOOKUP(SUBSTITUTE(SUBSTITUTE(F$1,"standard",""),"|Float","")&amp;"인게임누적합배수",ChapterTable!$S:$T,2,0)*D1302)
  )
  )
  )
)</f>
        <v>229.5</v>
      </c>
      <c r="G1302" t="s">
        <v>76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9.8000000000000007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IF(OR($L1303=TRUE,$A1303=0,MOD($A1303,ChapterTable!$S$20)&lt;&gt;0),
MAX(0,INT(($B1303+ChapterTable!$Q$26+VLOOKUP(SUBSTITUTE(C$1,"성장단계","")&amp;"단계오프셋",ChapterTable!$S:$T,2,0))/ChapterTable!$Q$23)),
MAX(0,INT(($B1303+ChapterTable!$S$26+VLOOKUP(SUBSTITUTE(C$1,"성장단계","")&amp;"보스단계오프셋",ChapterTable!$S:$T,2,0))/ChapterTable!$S$23)))</f>
        <v>1</v>
      </c>
      <c r="D1303">
        <f>IF(OR($L1303=TRUE,$A1303=0,MOD($A1303,ChapterTable!$S$20)&lt;&gt;0),
MAX(0,INT(($B1303+ChapterTable!$Q$26+VLOOKUP(SUBSTITUTE(D$1,"성장단계","")&amp;"단계오프셋",ChapterTable!$S:$T,2,0))/ChapterTable!$Q$23)),
MAX(0,INT(($B1303+ChapterTable!$S$26+VLOOKUP(SUBSTITUTE(D$1,"성장단계","")&amp;"보스단계오프셋",ChapterTable!$S:$T,2,0))/ChapterTable!$S$23)))</f>
        <v>1</v>
      </c>
      <c r="E1303" s="1">
        <f ca="1">IF(AND($A1303=0,$B1303=1),
    VLOOKUP(1,ChapterTable!$1:$1048576,MATCH("최종"&amp;SUBSTITUTE(SUBSTITUTE(E$1,"standard",""),"|Float",""),ChapterTable!$1:$1,0),0)*ChapterTable!$Q$17,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VLOOKUP($A1303-ChapterTable!$Q$11,ChapterTable!$1:$1048576,MATCH("최종"&amp;SUBSTITUTE(SUBSTITUTE(E$1,"standard",""),"|Float",""),ChapterTable!$1:$1,0),0)*ChapterTable!$Q$14
    ),
  OFFSET(E1303,-$B1303+IF($L1303,1,0),0)*
    (VLOOKUP(SUBSTITUTE(SUBSTITUTE(E$1,"standard",""),"|Float","")&amp;"인게임누적곱배수",ChapterTable!$S:$T,2,0)^C1303
    +VLOOKUP(SUBSTITUTE(SUBSTITUTE(E$1,"standard",""),"|Float","")&amp;"인게임누적합배수",ChapterTable!$S:$T,2,0)*C1303)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VLOOKUP(1,ChapterTable!$1:$1048576,MATCH("최종"&amp;SUBSTITUTE(SUBSTITUTE(F$1,"standard",""),"|Float",""),ChapterTable!$1:$1,0),0)*ChapterTable!$Q$17,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VLOOKUP($A1303-ChapterTable!$Q$11,ChapterTable!$1:$1048576,MATCH("최종"&amp;SUBSTITUTE(SUBSTITUTE(F$1,"standard",""),"|Float",""),ChapterTable!$1:$1,0),0)*ChapterTable!$Q$14
    ),
  OFFSET(F1303,-$B1303+IF($L1303,1,0),0)*
    (VLOOKUP(SUBSTITUTE(SUBSTITUTE(F$1,"standard",""),"|Float","")&amp;"인게임누적곱배수",ChapterTable!$S:$T,2,0)^D1303
    +VLOOKUP(SUBSTITUTE(SUBSTITUTE(F$1,"standard",""),"|Float","")&amp;"인게임누적합배수",ChapterTable!$S:$T,2,0)*D1303)
  )
  )
  )
)</f>
        <v>229.5</v>
      </c>
      <c r="G1303" t="s">
        <v>76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9.8000000000000007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IF(OR($L1304=TRUE,$A1304=0,MOD($A1304,ChapterTable!$S$20)&lt;&gt;0),
MAX(0,INT(($B1304+ChapterTable!$Q$26+VLOOKUP(SUBSTITUTE(C$1,"성장단계","")&amp;"단계오프셋",ChapterTable!$S:$T,2,0))/ChapterTable!$Q$23)),
MAX(0,INT(($B1304+ChapterTable!$S$26+VLOOKUP(SUBSTITUTE(C$1,"성장단계","")&amp;"보스단계오프셋",ChapterTable!$S:$T,2,0))/ChapterTable!$S$23)))</f>
        <v>1</v>
      </c>
      <c r="D1304">
        <f>IF(OR($L1304=TRUE,$A1304=0,MOD($A1304,ChapterTable!$S$20)&lt;&gt;0),
MAX(0,INT(($B1304+ChapterTable!$Q$26+VLOOKUP(SUBSTITUTE(D$1,"성장단계","")&amp;"단계오프셋",ChapterTable!$S:$T,2,0))/ChapterTable!$Q$23)),
MAX(0,INT(($B1304+ChapterTable!$S$26+VLOOKUP(SUBSTITUTE(D$1,"성장단계","")&amp;"보스단계오프셋",ChapterTable!$S:$T,2,0))/ChapterTable!$S$23)))</f>
        <v>1</v>
      </c>
      <c r="E1304" s="1">
        <f ca="1">IF(AND($A1304=0,$B1304=1),
    VLOOKUP(1,ChapterTable!$1:$1048576,MATCH("최종"&amp;SUBSTITUTE(SUBSTITUTE(E$1,"standard",""),"|Float",""),ChapterTable!$1:$1,0),0)*ChapterTable!$Q$17,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VLOOKUP($A1304-ChapterTable!$Q$11,ChapterTable!$1:$1048576,MATCH("최종"&amp;SUBSTITUTE(SUBSTITUTE(E$1,"standard",""),"|Float",""),ChapterTable!$1:$1,0),0)*ChapterTable!$Q$14
    ),
  OFFSET(E1304,-$B1304+IF($L1304,1,0),0)*
    (VLOOKUP(SUBSTITUTE(SUBSTITUTE(E$1,"standard",""),"|Float","")&amp;"인게임누적곱배수",ChapterTable!$S:$T,2,0)^C1304
    +VLOOKUP(SUBSTITUTE(SUBSTITUTE(E$1,"standard",""),"|Float","")&amp;"인게임누적합배수",ChapterTable!$S:$T,2,0)*C1304)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VLOOKUP(1,ChapterTable!$1:$1048576,MATCH("최종"&amp;SUBSTITUTE(SUBSTITUTE(F$1,"standard",""),"|Float",""),ChapterTable!$1:$1,0),0)*ChapterTable!$Q$17,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VLOOKUP($A1304-ChapterTable!$Q$11,ChapterTable!$1:$1048576,MATCH("최종"&amp;SUBSTITUTE(SUBSTITUTE(F$1,"standard",""),"|Float",""),ChapterTable!$1:$1,0),0)*ChapterTable!$Q$14
    ),
  OFFSET(F1304,-$B1304+IF($L1304,1,0),0)*
    (VLOOKUP(SUBSTITUTE(SUBSTITUTE(F$1,"standard",""),"|Float","")&amp;"인게임누적곱배수",ChapterTable!$S:$T,2,0)^D1304
    +VLOOKUP(SUBSTITUTE(SUBSTITUTE(F$1,"standard",""),"|Float","")&amp;"인게임누적합배수",ChapterTable!$S:$T,2,0)*D1304)
  )
  )
  )
)</f>
        <v>229.5</v>
      </c>
      <c r="G1304" t="s">
        <v>76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9.8000000000000007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IF(OR($L1305=TRUE,$A1305=0,MOD($A1305,ChapterTable!$S$20)&lt;&gt;0),
MAX(0,INT(($B1305+ChapterTable!$Q$26+VLOOKUP(SUBSTITUTE(C$1,"성장단계","")&amp;"단계오프셋",ChapterTable!$S:$T,2,0))/ChapterTable!$Q$23)),
MAX(0,INT(($B1305+ChapterTable!$S$26+VLOOKUP(SUBSTITUTE(C$1,"성장단계","")&amp;"보스단계오프셋",ChapterTable!$S:$T,2,0))/ChapterTable!$S$23)))</f>
        <v>1</v>
      </c>
      <c r="D1305">
        <f>IF(OR($L1305=TRUE,$A1305=0,MOD($A1305,ChapterTable!$S$20)&lt;&gt;0),
MAX(0,INT(($B1305+ChapterTable!$Q$26+VLOOKUP(SUBSTITUTE(D$1,"성장단계","")&amp;"단계오프셋",ChapterTable!$S:$T,2,0))/ChapterTable!$Q$23)),
MAX(0,INT(($B1305+ChapterTable!$S$26+VLOOKUP(SUBSTITUTE(D$1,"성장단계","")&amp;"보스단계오프셋",ChapterTable!$S:$T,2,0))/ChapterTable!$S$23)))</f>
        <v>1</v>
      </c>
      <c r="E1305" s="1">
        <f ca="1">IF(AND($A1305=0,$B1305=1),
    VLOOKUP(1,ChapterTable!$1:$1048576,MATCH("최종"&amp;SUBSTITUTE(SUBSTITUTE(E$1,"standard",""),"|Float",""),ChapterTable!$1:$1,0),0)*ChapterTable!$Q$17,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VLOOKUP($A1305-ChapterTable!$Q$11,ChapterTable!$1:$1048576,MATCH("최종"&amp;SUBSTITUTE(SUBSTITUTE(E$1,"standard",""),"|Float",""),ChapterTable!$1:$1,0),0)*ChapterTable!$Q$14
    ),
  OFFSET(E1305,-$B1305+IF($L1305,1,0),0)*
    (VLOOKUP(SUBSTITUTE(SUBSTITUTE(E$1,"standard",""),"|Float","")&amp;"인게임누적곱배수",ChapterTable!$S:$T,2,0)^C1305
    +VLOOKUP(SUBSTITUTE(SUBSTITUTE(E$1,"standard",""),"|Float","")&amp;"인게임누적합배수",ChapterTable!$S:$T,2,0)*C1305)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VLOOKUP(1,ChapterTable!$1:$1048576,MATCH("최종"&amp;SUBSTITUTE(SUBSTITUTE(F$1,"standard",""),"|Float",""),ChapterTable!$1:$1,0),0)*ChapterTable!$Q$17,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VLOOKUP($A1305-ChapterTable!$Q$11,ChapterTable!$1:$1048576,MATCH("최종"&amp;SUBSTITUTE(SUBSTITUTE(F$1,"standard",""),"|Float",""),ChapterTable!$1:$1,0),0)*ChapterTable!$Q$14
    ),
  OFFSET(F1305,-$B1305+IF($L1305,1,0),0)*
    (VLOOKUP(SUBSTITUTE(SUBSTITUTE(F$1,"standard",""),"|Float","")&amp;"인게임누적곱배수",ChapterTable!$S:$T,2,0)^D1305
    +VLOOKUP(SUBSTITUTE(SUBSTITUTE(F$1,"standard",""),"|Float","")&amp;"인게임누적합배수",ChapterTable!$S:$T,2,0)*D1305)
  )
  )
  )
)</f>
        <v>229.5</v>
      </c>
      <c r="G1305" t="s">
        <v>76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9.8000000000000007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IF(OR($L1306=TRUE,$A1306=0,MOD($A1306,ChapterTable!$S$20)&lt;&gt;0),
MAX(0,INT(($B1306+ChapterTable!$Q$26+VLOOKUP(SUBSTITUTE(C$1,"성장단계","")&amp;"단계오프셋",ChapterTable!$S:$T,2,0))/ChapterTable!$Q$23)),
MAX(0,INT(($B1306+ChapterTable!$S$26+VLOOKUP(SUBSTITUTE(C$1,"성장단계","")&amp;"보스단계오프셋",ChapterTable!$S:$T,2,0))/ChapterTable!$S$23)))</f>
        <v>1</v>
      </c>
      <c r="D1306">
        <f>IF(OR($L1306=TRUE,$A1306=0,MOD($A1306,ChapterTable!$S$20)&lt;&gt;0),
MAX(0,INT(($B1306+ChapterTable!$Q$26+VLOOKUP(SUBSTITUTE(D$1,"성장단계","")&amp;"단계오프셋",ChapterTable!$S:$T,2,0))/ChapterTable!$Q$23)),
MAX(0,INT(($B1306+ChapterTable!$S$26+VLOOKUP(SUBSTITUTE(D$1,"성장단계","")&amp;"보스단계오프셋",ChapterTable!$S:$T,2,0))/ChapterTable!$S$23)))</f>
        <v>1</v>
      </c>
      <c r="E1306" s="1">
        <f ca="1">IF(AND($A1306=0,$B1306=1),
    VLOOKUP(1,ChapterTable!$1:$1048576,MATCH("최종"&amp;SUBSTITUTE(SUBSTITUTE(E$1,"standard",""),"|Float",""),ChapterTable!$1:$1,0),0)*ChapterTable!$Q$17,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VLOOKUP($A1306-ChapterTable!$Q$11,ChapterTable!$1:$1048576,MATCH("최종"&amp;SUBSTITUTE(SUBSTITUTE(E$1,"standard",""),"|Float",""),ChapterTable!$1:$1,0),0)*ChapterTable!$Q$14
    ),
  OFFSET(E1306,-$B1306+IF($L1306,1,0),0)*
    (VLOOKUP(SUBSTITUTE(SUBSTITUTE(E$1,"standard",""),"|Float","")&amp;"인게임누적곱배수",ChapterTable!$S:$T,2,0)^C1306
    +VLOOKUP(SUBSTITUTE(SUBSTITUTE(E$1,"standard",""),"|Float","")&amp;"인게임누적합배수",ChapterTable!$S:$T,2,0)*C1306)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VLOOKUP(1,ChapterTable!$1:$1048576,MATCH("최종"&amp;SUBSTITUTE(SUBSTITUTE(F$1,"standard",""),"|Float",""),ChapterTable!$1:$1,0),0)*ChapterTable!$Q$17,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VLOOKUP($A1306-ChapterTable!$Q$11,ChapterTable!$1:$1048576,MATCH("최종"&amp;SUBSTITUTE(SUBSTITUTE(F$1,"standard",""),"|Float",""),ChapterTable!$1:$1,0),0)*ChapterTable!$Q$14
    ),
  OFFSET(F1306,-$B1306+IF($L1306,1,0),0)*
    (VLOOKUP(SUBSTITUTE(SUBSTITUTE(F$1,"standard",""),"|Float","")&amp;"인게임누적곱배수",ChapterTable!$S:$T,2,0)^D1306
    +VLOOKUP(SUBSTITUTE(SUBSTITUTE(F$1,"standard",""),"|Float","")&amp;"인게임누적합배수",ChapterTable!$S:$T,2,0)*D1306)
  )
  )
  )
)</f>
        <v>229.5</v>
      </c>
      <c r="G1306" t="s">
        <v>76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9.8000000000000007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IF(OR($L1307=TRUE,$A1307=0,MOD($A1307,ChapterTable!$S$20)&lt;&gt;0),
MAX(0,INT(($B1307+ChapterTable!$Q$26+VLOOKUP(SUBSTITUTE(C$1,"성장단계","")&amp;"단계오프셋",ChapterTable!$S:$T,2,0))/ChapterTable!$Q$23)),
MAX(0,INT(($B1307+ChapterTable!$S$26+VLOOKUP(SUBSTITUTE(C$1,"성장단계","")&amp;"보스단계오프셋",ChapterTable!$S:$T,2,0))/ChapterTable!$S$23)))</f>
        <v>2</v>
      </c>
      <c r="D1307">
        <f>IF(OR($L1307=TRUE,$A1307=0,MOD($A1307,ChapterTable!$S$20)&lt;&gt;0),
MAX(0,INT(($B1307+ChapterTable!$Q$26+VLOOKUP(SUBSTITUTE(D$1,"성장단계","")&amp;"단계오프셋",ChapterTable!$S:$T,2,0))/ChapterTable!$Q$23)),
MAX(0,INT(($B1307+ChapterTable!$S$26+VLOOKUP(SUBSTITUTE(D$1,"성장단계","")&amp;"보스단계오프셋",ChapterTable!$S:$T,2,0))/ChapterTable!$S$23)))</f>
        <v>1</v>
      </c>
      <c r="E1307" s="1">
        <f ca="1">IF(AND($A1307=0,$B1307=1),
    VLOOKUP(1,ChapterTable!$1:$1048576,MATCH("최종"&amp;SUBSTITUTE(SUBSTITUTE(E$1,"standard",""),"|Float",""),ChapterTable!$1:$1,0),0)*ChapterTable!$Q$17,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VLOOKUP($A1307-ChapterTable!$Q$11,ChapterTable!$1:$1048576,MATCH("최종"&amp;SUBSTITUTE(SUBSTITUTE(E$1,"standard",""),"|Float",""),ChapterTable!$1:$1,0),0)*ChapterTable!$Q$14
    ),
  OFFSET(E1307,-$B1307+IF($L1307,1,0),0)*
    (VLOOKUP(SUBSTITUTE(SUBSTITUTE(E$1,"standard",""),"|Float","")&amp;"인게임누적곱배수",ChapterTable!$S:$T,2,0)^C1307
    +VLOOKUP(SUBSTITUTE(SUBSTITUTE(E$1,"standard",""),"|Float","")&amp;"인게임누적합배수",ChapterTable!$S:$T,2,0)*C1307)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VLOOKUP(1,ChapterTable!$1:$1048576,MATCH("최종"&amp;SUBSTITUTE(SUBSTITUTE(F$1,"standard",""),"|Float",""),ChapterTable!$1:$1,0),0)*ChapterTable!$Q$17,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VLOOKUP($A1307-ChapterTable!$Q$11,ChapterTable!$1:$1048576,MATCH("최종"&amp;SUBSTITUTE(SUBSTITUTE(F$1,"standard",""),"|Float",""),ChapterTable!$1:$1,0),0)*ChapterTable!$Q$14
    ),
  OFFSET(F1307,-$B1307+IF($L1307,1,0),0)*
    (VLOOKUP(SUBSTITUTE(SUBSTITUTE(F$1,"standard",""),"|Float","")&amp;"인게임누적곱배수",ChapterTable!$S:$T,2,0)^D1307
    +VLOOKUP(SUBSTITUTE(SUBSTITUTE(F$1,"standard",""),"|Float","")&amp;"인게임누적합배수",ChapterTable!$S:$T,2,0)*D1307)
  )
  )
  )
)</f>
        <v>229.5</v>
      </c>
      <c r="G1307" t="s">
        <v>76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9.8000000000000007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IF(OR($L1308=TRUE,$A1308=0,MOD($A1308,ChapterTable!$S$20)&lt;&gt;0),
MAX(0,INT(($B1308+ChapterTable!$Q$26+VLOOKUP(SUBSTITUTE(C$1,"성장단계","")&amp;"단계오프셋",ChapterTable!$S:$T,2,0))/ChapterTable!$Q$23)),
MAX(0,INT(($B1308+ChapterTable!$S$26+VLOOKUP(SUBSTITUTE(C$1,"성장단계","")&amp;"보스단계오프셋",ChapterTable!$S:$T,2,0))/ChapterTable!$S$23)))</f>
        <v>2</v>
      </c>
      <c r="D1308">
        <f>IF(OR($L1308=TRUE,$A1308=0,MOD($A1308,ChapterTable!$S$20)&lt;&gt;0),
MAX(0,INT(($B1308+ChapterTable!$Q$26+VLOOKUP(SUBSTITUTE(D$1,"성장단계","")&amp;"단계오프셋",ChapterTable!$S:$T,2,0))/ChapterTable!$Q$23)),
MAX(0,INT(($B1308+ChapterTable!$S$26+VLOOKUP(SUBSTITUTE(D$1,"성장단계","")&amp;"보스단계오프셋",ChapterTable!$S:$T,2,0))/ChapterTable!$S$23)))</f>
        <v>1</v>
      </c>
      <c r="E1308" s="1">
        <f ca="1">IF(AND($A1308=0,$B1308=1),
    VLOOKUP(1,ChapterTable!$1:$1048576,MATCH("최종"&amp;SUBSTITUTE(SUBSTITUTE(E$1,"standard",""),"|Float",""),ChapterTable!$1:$1,0),0)*ChapterTable!$Q$17,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VLOOKUP($A1308-ChapterTable!$Q$11,ChapterTable!$1:$1048576,MATCH("최종"&amp;SUBSTITUTE(SUBSTITUTE(E$1,"standard",""),"|Float",""),ChapterTable!$1:$1,0),0)*ChapterTable!$Q$14
    ),
  OFFSET(E1308,-$B1308+IF($L1308,1,0),0)*
    (VLOOKUP(SUBSTITUTE(SUBSTITUTE(E$1,"standard",""),"|Float","")&amp;"인게임누적곱배수",ChapterTable!$S:$T,2,0)^C1308
    +VLOOKUP(SUBSTITUTE(SUBSTITUTE(E$1,"standard",""),"|Float","")&amp;"인게임누적합배수",ChapterTable!$S:$T,2,0)*C1308)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VLOOKUP(1,ChapterTable!$1:$1048576,MATCH("최종"&amp;SUBSTITUTE(SUBSTITUTE(F$1,"standard",""),"|Float",""),ChapterTable!$1:$1,0),0)*ChapterTable!$Q$17,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VLOOKUP($A1308-ChapterTable!$Q$11,ChapterTable!$1:$1048576,MATCH("최종"&amp;SUBSTITUTE(SUBSTITUTE(F$1,"standard",""),"|Float",""),ChapterTable!$1:$1,0),0)*ChapterTable!$Q$14
    ),
  OFFSET(F1308,-$B1308+IF($L1308,1,0),0)*
    (VLOOKUP(SUBSTITUTE(SUBSTITUTE(F$1,"standard",""),"|Float","")&amp;"인게임누적곱배수",ChapterTable!$S:$T,2,0)^D1308
    +VLOOKUP(SUBSTITUTE(SUBSTITUTE(F$1,"standard",""),"|Float","")&amp;"인게임누적합배수",ChapterTable!$S:$T,2,0)*D1308)
  )
  )
  )
)</f>
        <v>229.5</v>
      </c>
      <c r="G1308" t="s">
        <v>76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9.8000000000000007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IF(OR($L1309=TRUE,$A1309=0,MOD($A1309,ChapterTable!$S$20)&lt;&gt;0),
MAX(0,INT(($B1309+ChapterTable!$Q$26+VLOOKUP(SUBSTITUTE(C$1,"성장단계","")&amp;"단계오프셋",ChapterTable!$S:$T,2,0))/ChapterTable!$Q$23)),
MAX(0,INT(($B1309+ChapterTable!$S$26+VLOOKUP(SUBSTITUTE(C$1,"성장단계","")&amp;"보스단계오프셋",ChapterTable!$S:$T,2,0))/ChapterTable!$S$23)))</f>
        <v>2</v>
      </c>
      <c r="D1309">
        <f>IF(OR($L1309=TRUE,$A1309=0,MOD($A1309,ChapterTable!$S$20)&lt;&gt;0),
MAX(0,INT(($B1309+ChapterTable!$Q$26+VLOOKUP(SUBSTITUTE(D$1,"성장단계","")&amp;"단계오프셋",ChapterTable!$S:$T,2,0))/ChapterTable!$Q$23)),
MAX(0,INT(($B1309+ChapterTable!$S$26+VLOOKUP(SUBSTITUTE(D$1,"성장단계","")&amp;"보스단계오프셋",ChapterTable!$S:$T,2,0))/ChapterTable!$S$23)))</f>
        <v>1</v>
      </c>
      <c r="E1309" s="1">
        <f ca="1">IF(AND($A1309=0,$B1309=1),
    VLOOKUP(1,ChapterTable!$1:$1048576,MATCH("최종"&amp;SUBSTITUTE(SUBSTITUTE(E$1,"standard",""),"|Float",""),ChapterTable!$1:$1,0),0)*ChapterTable!$Q$17,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VLOOKUP($A1309-ChapterTable!$Q$11,ChapterTable!$1:$1048576,MATCH("최종"&amp;SUBSTITUTE(SUBSTITUTE(E$1,"standard",""),"|Float",""),ChapterTable!$1:$1,0),0)*ChapterTable!$Q$14
    ),
  OFFSET(E1309,-$B1309+IF($L1309,1,0),0)*
    (VLOOKUP(SUBSTITUTE(SUBSTITUTE(E$1,"standard",""),"|Float","")&amp;"인게임누적곱배수",ChapterTable!$S:$T,2,0)^C1309
    +VLOOKUP(SUBSTITUTE(SUBSTITUTE(E$1,"standard",""),"|Float","")&amp;"인게임누적합배수",ChapterTable!$S:$T,2,0)*C1309)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VLOOKUP(1,ChapterTable!$1:$1048576,MATCH("최종"&amp;SUBSTITUTE(SUBSTITUTE(F$1,"standard",""),"|Float",""),ChapterTable!$1:$1,0),0)*ChapterTable!$Q$17,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VLOOKUP($A1309-ChapterTable!$Q$11,ChapterTable!$1:$1048576,MATCH("최종"&amp;SUBSTITUTE(SUBSTITUTE(F$1,"standard",""),"|Float",""),ChapterTable!$1:$1,0),0)*ChapterTable!$Q$14
    ),
  OFFSET(F1309,-$B1309+IF($L1309,1,0),0)*
    (VLOOKUP(SUBSTITUTE(SUBSTITUTE(F$1,"standard",""),"|Float","")&amp;"인게임누적곱배수",ChapterTable!$S:$T,2,0)^D1309
    +VLOOKUP(SUBSTITUTE(SUBSTITUTE(F$1,"standard",""),"|Float","")&amp;"인게임누적합배수",ChapterTable!$S:$T,2,0)*D1309)
  )
  )
  )
)</f>
        <v>229.5</v>
      </c>
      <c r="G1309" t="s">
        <v>76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9.8000000000000007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IF(OR($L1310=TRUE,$A1310=0,MOD($A1310,ChapterTable!$S$20)&lt;&gt;0),
MAX(0,INT(($B1310+ChapterTable!$Q$26+VLOOKUP(SUBSTITUTE(C$1,"성장단계","")&amp;"단계오프셋",ChapterTable!$S:$T,2,0))/ChapterTable!$Q$23)),
MAX(0,INT(($B1310+ChapterTable!$S$26+VLOOKUP(SUBSTITUTE(C$1,"성장단계","")&amp;"보스단계오프셋",ChapterTable!$S:$T,2,0))/ChapterTable!$S$23)))</f>
        <v>2</v>
      </c>
      <c r="D1310">
        <f>IF(OR($L1310=TRUE,$A1310=0,MOD($A1310,ChapterTable!$S$20)&lt;&gt;0),
MAX(0,INT(($B1310+ChapterTable!$Q$26+VLOOKUP(SUBSTITUTE(D$1,"성장단계","")&amp;"단계오프셋",ChapterTable!$S:$T,2,0))/ChapterTable!$Q$23)),
MAX(0,INT(($B1310+ChapterTable!$S$26+VLOOKUP(SUBSTITUTE(D$1,"성장단계","")&amp;"보스단계오프셋",ChapterTable!$S:$T,2,0))/ChapterTable!$S$23)))</f>
        <v>1</v>
      </c>
      <c r="E1310" s="1">
        <f ca="1">IF(AND($A1310=0,$B1310=1),
    VLOOKUP(1,ChapterTable!$1:$1048576,MATCH("최종"&amp;SUBSTITUTE(SUBSTITUTE(E$1,"standard",""),"|Float",""),ChapterTable!$1:$1,0),0)*ChapterTable!$Q$17,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VLOOKUP($A1310-ChapterTable!$Q$11,ChapterTable!$1:$1048576,MATCH("최종"&amp;SUBSTITUTE(SUBSTITUTE(E$1,"standard",""),"|Float",""),ChapterTable!$1:$1,0),0)*ChapterTable!$Q$14
    ),
  OFFSET(E1310,-$B1310+IF($L1310,1,0),0)*
    (VLOOKUP(SUBSTITUTE(SUBSTITUTE(E$1,"standard",""),"|Float","")&amp;"인게임누적곱배수",ChapterTable!$S:$T,2,0)^C1310
    +VLOOKUP(SUBSTITUTE(SUBSTITUTE(E$1,"standard",""),"|Float","")&amp;"인게임누적합배수",ChapterTable!$S:$T,2,0)*C1310)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VLOOKUP(1,ChapterTable!$1:$1048576,MATCH("최종"&amp;SUBSTITUTE(SUBSTITUTE(F$1,"standard",""),"|Float",""),ChapterTable!$1:$1,0),0)*ChapterTable!$Q$17,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VLOOKUP($A1310-ChapterTable!$Q$11,ChapterTable!$1:$1048576,MATCH("최종"&amp;SUBSTITUTE(SUBSTITUTE(F$1,"standard",""),"|Float",""),ChapterTable!$1:$1,0),0)*ChapterTable!$Q$14
    ),
  OFFSET(F1310,-$B1310+IF($L1310,1,0),0)*
    (VLOOKUP(SUBSTITUTE(SUBSTITUTE(F$1,"standard",""),"|Float","")&amp;"인게임누적곱배수",ChapterTable!$S:$T,2,0)^D1310
    +VLOOKUP(SUBSTITUTE(SUBSTITUTE(F$1,"standard",""),"|Float","")&amp;"인게임누적합배수",ChapterTable!$S:$T,2,0)*D1310)
  )
  )
  )
)</f>
        <v>229.5</v>
      </c>
      <c r="G1310" t="s">
        <v>76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9.8000000000000007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IF(OR($L1311=TRUE,$A1311=0,MOD($A1311,ChapterTable!$S$20)&lt;&gt;0),
MAX(0,INT(($B1311+ChapterTable!$Q$26+VLOOKUP(SUBSTITUTE(C$1,"성장단계","")&amp;"단계오프셋",ChapterTable!$S:$T,2,0))/ChapterTable!$Q$23)),
MAX(0,INT(($B1311+ChapterTable!$S$26+VLOOKUP(SUBSTITUTE(C$1,"성장단계","")&amp;"보스단계오프셋",ChapterTable!$S:$T,2,0))/ChapterTable!$S$23)))</f>
        <v>2</v>
      </c>
      <c r="D1311">
        <f>IF(OR($L1311=TRUE,$A1311=0,MOD($A1311,ChapterTable!$S$20)&lt;&gt;0),
MAX(0,INT(($B1311+ChapterTable!$Q$26+VLOOKUP(SUBSTITUTE(D$1,"성장단계","")&amp;"단계오프셋",ChapterTable!$S:$T,2,0))/ChapterTable!$Q$23)),
MAX(0,INT(($B1311+ChapterTable!$S$26+VLOOKUP(SUBSTITUTE(D$1,"성장단계","")&amp;"보스단계오프셋",ChapterTable!$S:$T,2,0))/ChapterTable!$S$23)))</f>
        <v>1</v>
      </c>
      <c r="E1311" s="1">
        <f ca="1">IF(AND($A1311=0,$B1311=1),
    VLOOKUP(1,ChapterTable!$1:$1048576,MATCH("최종"&amp;SUBSTITUTE(SUBSTITUTE(E$1,"standard",""),"|Float",""),ChapterTable!$1:$1,0),0)*ChapterTable!$Q$17,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VLOOKUP($A1311-ChapterTable!$Q$11,ChapterTable!$1:$1048576,MATCH("최종"&amp;SUBSTITUTE(SUBSTITUTE(E$1,"standard",""),"|Float",""),ChapterTable!$1:$1,0),0)*ChapterTable!$Q$14
    ),
  OFFSET(E1311,-$B1311+IF($L1311,1,0),0)*
    (VLOOKUP(SUBSTITUTE(SUBSTITUTE(E$1,"standard",""),"|Float","")&amp;"인게임누적곱배수",ChapterTable!$S:$T,2,0)^C1311
    +VLOOKUP(SUBSTITUTE(SUBSTITUTE(E$1,"standard",""),"|Float","")&amp;"인게임누적합배수",ChapterTable!$S:$T,2,0)*C1311)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VLOOKUP(1,ChapterTable!$1:$1048576,MATCH("최종"&amp;SUBSTITUTE(SUBSTITUTE(F$1,"standard",""),"|Float",""),ChapterTable!$1:$1,0),0)*ChapterTable!$Q$17,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VLOOKUP($A1311-ChapterTable!$Q$11,ChapterTable!$1:$1048576,MATCH("최종"&amp;SUBSTITUTE(SUBSTITUTE(F$1,"standard",""),"|Float",""),ChapterTable!$1:$1,0),0)*ChapterTable!$Q$14
    ),
  OFFSET(F1311,-$B1311+IF($L1311,1,0),0)*
    (VLOOKUP(SUBSTITUTE(SUBSTITUTE(F$1,"standard",""),"|Float","")&amp;"인게임누적곱배수",ChapterTable!$S:$T,2,0)^D1311
    +VLOOKUP(SUBSTITUTE(SUBSTITUTE(F$1,"standard",""),"|Float","")&amp;"인게임누적합배수",ChapterTable!$S:$T,2,0)*D1311)
  )
  )
  )
)</f>
        <v>229.5</v>
      </c>
      <c r="G1311" t="s">
        <v>76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9.8000000000000007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IF(OR($L1312=TRUE,$A1312=0,MOD($A1312,ChapterTable!$S$20)&lt;&gt;0),
MAX(0,INT(($B1312+ChapterTable!$Q$26+VLOOKUP(SUBSTITUTE(C$1,"성장단계","")&amp;"단계오프셋",ChapterTable!$S:$T,2,0))/ChapterTable!$Q$23)),
MAX(0,INT(($B1312+ChapterTable!$S$26+VLOOKUP(SUBSTITUTE(C$1,"성장단계","")&amp;"보스단계오프셋",ChapterTable!$S:$T,2,0))/ChapterTable!$S$23)))</f>
        <v>2</v>
      </c>
      <c r="D1312">
        <f>IF(OR($L1312=TRUE,$A1312=0,MOD($A1312,ChapterTable!$S$20)&lt;&gt;0),
MAX(0,INT(($B1312+ChapterTable!$Q$26+VLOOKUP(SUBSTITUTE(D$1,"성장단계","")&amp;"단계오프셋",ChapterTable!$S:$T,2,0))/ChapterTable!$Q$23)),
MAX(0,INT(($B1312+ChapterTable!$S$26+VLOOKUP(SUBSTITUTE(D$1,"성장단계","")&amp;"보스단계오프셋",ChapterTable!$S:$T,2,0))/ChapterTable!$S$23)))</f>
        <v>2</v>
      </c>
      <c r="E1312" s="1">
        <f ca="1">IF(AND($A1312=0,$B1312=1),
    VLOOKUP(1,ChapterTable!$1:$1048576,MATCH("최종"&amp;SUBSTITUTE(SUBSTITUTE(E$1,"standard",""),"|Float",""),ChapterTable!$1:$1,0),0)*ChapterTable!$Q$17,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VLOOKUP($A1312-ChapterTable!$Q$11,ChapterTable!$1:$1048576,MATCH("최종"&amp;SUBSTITUTE(SUBSTITUTE(E$1,"standard",""),"|Float",""),ChapterTable!$1:$1,0),0)*ChapterTable!$Q$14
    ),
  OFFSET(E1312,-$B1312+IF($L1312,1,0),0)*
    (VLOOKUP(SUBSTITUTE(SUBSTITUTE(E$1,"standard",""),"|Float","")&amp;"인게임누적곱배수",ChapterTable!$S:$T,2,0)^C1312
    +VLOOKUP(SUBSTITUTE(SUBSTITUTE(E$1,"standard",""),"|Float","")&amp;"인게임누적합배수",ChapterTable!$S:$T,2,0)*C1312)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VLOOKUP(1,ChapterTable!$1:$1048576,MATCH("최종"&amp;SUBSTITUTE(SUBSTITUTE(F$1,"standard",""),"|Float",""),ChapterTable!$1:$1,0),0)*ChapterTable!$Q$17,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VLOOKUP($A1312-ChapterTable!$Q$11,ChapterTable!$1:$1048576,MATCH("최종"&amp;SUBSTITUTE(SUBSTITUTE(F$1,"standard",""),"|Float",""),ChapterTable!$1:$1,0),0)*ChapterTable!$Q$14
    ),
  OFFSET(F1312,-$B1312+IF($L1312,1,0),0)*
    (VLOOKUP(SUBSTITUTE(SUBSTITUTE(F$1,"standard",""),"|Float","")&amp;"인게임누적곱배수",ChapterTable!$S:$T,2,0)^D1312
    +VLOOKUP(SUBSTITUTE(SUBSTITUTE(F$1,"standard",""),"|Float","")&amp;"인게임누적합배수",ChapterTable!$S:$T,2,0)*D1312)
  )
  )
  )
)</f>
        <v>267.75</v>
      </c>
      <c r="G1312" t="s">
        <v>76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9.8000000000000007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IF(OR($L1313=TRUE,$A1313=0,MOD($A1313,ChapterTable!$S$20)&lt;&gt;0),
MAX(0,INT(($B1313+ChapterTable!$Q$26+VLOOKUP(SUBSTITUTE(C$1,"성장단계","")&amp;"단계오프셋",ChapterTable!$S:$T,2,0))/ChapterTable!$Q$23)),
MAX(0,INT(($B1313+ChapterTable!$S$26+VLOOKUP(SUBSTITUTE(C$1,"성장단계","")&amp;"보스단계오프셋",ChapterTable!$S:$T,2,0))/ChapterTable!$S$23)))</f>
        <v>2</v>
      </c>
      <c r="D1313">
        <f>IF(OR($L1313=TRUE,$A1313=0,MOD($A1313,ChapterTable!$S$20)&lt;&gt;0),
MAX(0,INT(($B1313+ChapterTable!$Q$26+VLOOKUP(SUBSTITUTE(D$1,"성장단계","")&amp;"단계오프셋",ChapterTable!$S:$T,2,0))/ChapterTable!$Q$23)),
MAX(0,INT(($B1313+ChapterTable!$S$26+VLOOKUP(SUBSTITUTE(D$1,"성장단계","")&amp;"보스단계오프셋",ChapterTable!$S:$T,2,0))/ChapterTable!$S$23)))</f>
        <v>2</v>
      </c>
      <c r="E1313" s="1">
        <f ca="1">IF(AND($A1313=0,$B1313=1),
    VLOOKUP(1,ChapterTable!$1:$1048576,MATCH("최종"&amp;SUBSTITUTE(SUBSTITUTE(E$1,"standard",""),"|Float",""),ChapterTable!$1:$1,0),0)*ChapterTable!$Q$17,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VLOOKUP($A1313-ChapterTable!$Q$11,ChapterTable!$1:$1048576,MATCH("최종"&amp;SUBSTITUTE(SUBSTITUTE(E$1,"standard",""),"|Float",""),ChapterTable!$1:$1,0),0)*ChapterTable!$Q$14
    ),
  OFFSET(E1313,-$B1313+IF($L1313,1,0),0)*
    (VLOOKUP(SUBSTITUTE(SUBSTITUTE(E$1,"standard",""),"|Float","")&amp;"인게임누적곱배수",ChapterTable!$S:$T,2,0)^C1313
    +VLOOKUP(SUBSTITUTE(SUBSTITUTE(E$1,"standard",""),"|Float","")&amp;"인게임누적합배수",ChapterTable!$S:$T,2,0)*C1313)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VLOOKUP(1,ChapterTable!$1:$1048576,MATCH("최종"&amp;SUBSTITUTE(SUBSTITUTE(F$1,"standard",""),"|Float",""),ChapterTable!$1:$1,0),0)*ChapterTable!$Q$17,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VLOOKUP($A1313-ChapterTable!$Q$11,ChapterTable!$1:$1048576,MATCH("최종"&amp;SUBSTITUTE(SUBSTITUTE(F$1,"standard",""),"|Float",""),ChapterTable!$1:$1,0),0)*ChapterTable!$Q$14
    ),
  OFFSET(F1313,-$B1313+IF($L1313,1,0),0)*
    (VLOOKUP(SUBSTITUTE(SUBSTITUTE(F$1,"standard",""),"|Float","")&amp;"인게임누적곱배수",ChapterTable!$S:$T,2,0)^D1313
    +VLOOKUP(SUBSTITUTE(SUBSTITUTE(F$1,"standard",""),"|Float","")&amp;"인게임누적합배수",ChapterTable!$S:$T,2,0)*D1313)
  )
  )
  )
)</f>
        <v>267.75</v>
      </c>
      <c r="G1313" t="s">
        <v>76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9.8000000000000007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IF(OR($L1314=TRUE,$A1314=0,MOD($A1314,ChapterTable!$S$20)&lt;&gt;0),
MAX(0,INT(($B1314+ChapterTable!$Q$26+VLOOKUP(SUBSTITUTE(C$1,"성장단계","")&amp;"단계오프셋",ChapterTable!$S:$T,2,0))/ChapterTable!$Q$23)),
MAX(0,INT(($B1314+ChapterTable!$S$26+VLOOKUP(SUBSTITUTE(C$1,"성장단계","")&amp;"보스단계오프셋",ChapterTable!$S:$T,2,0))/ChapterTable!$S$23)))</f>
        <v>2</v>
      </c>
      <c r="D1314">
        <f>IF(OR($L1314=TRUE,$A1314=0,MOD($A1314,ChapterTable!$S$20)&lt;&gt;0),
MAX(0,INT(($B1314+ChapterTable!$Q$26+VLOOKUP(SUBSTITUTE(D$1,"성장단계","")&amp;"단계오프셋",ChapterTable!$S:$T,2,0))/ChapterTable!$Q$23)),
MAX(0,INT(($B1314+ChapterTable!$S$26+VLOOKUP(SUBSTITUTE(D$1,"성장단계","")&amp;"보스단계오프셋",ChapterTable!$S:$T,2,0))/ChapterTable!$S$23)))</f>
        <v>2</v>
      </c>
      <c r="E1314" s="1">
        <f ca="1">IF(AND($A1314=0,$B1314=1),
    VLOOKUP(1,ChapterTable!$1:$1048576,MATCH("최종"&amp;SUBSTITUTE(SUBSTITUTE(E$1,"standard",""),"|Float",""),ChapterTable!$1:$1,0),0)*ChapterTable!$Q$17,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VLOOKUP($A1314-ChapterTable!$Q$11,ChapterTable!$1:$1048576,MATCH("최종"&amp;SUBSTITUTE(SUBSTITUTE(E$1,"standard",""),"|Float",""),ChapterTable!$1:$1,0),0)*ChapterTable!$Q$14
    ),
  OFFSET(E1314,-$B1314+IF($L1314,1,0),0)*
    (VLOOKUP(SUBSTITUTE(SUBSTITUTE(E$1,"standard",""),"|Float","")&amp;"인게임누적곱배수",ChapterTable!$S:$T,2,0)^C1314
    +VLOOKUP(SUBSTITUTE(SUBSTITUTE(E$1,"standard",""),"|Float","")&amp;"인게임누적합배수",ChapterTable!$S:$T,2,0)*C1314)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VLOOKUP(1,ChapterTable!$1:$1048576,MATCH("최종"&amp;SUBSTITUTE(SUBSTITUTE(F$1,"standard",""),"|Float",""),ChapterTable!$1:$1,0),0)*ChapterTable!$Q$17,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VLOOKUP($A1314-ChapterTable!$Q$11,ChapterTable!$1:$1048576,MATCH("최종"&amp;SUBSTITUTE(SUBSTITUTE(F$1,"standard",""),"|Float",""),ChapterTable!$1:$1,0),0)*ChapterTable!$Q$14
    ),
  OFFSET(F1314,-$B1314+IF($L1314,1,0),0)*
    (VLOOKUP(SUBSTITUTE(SUBSTITUTE(F$1,"standard",""),"|Float","")&amp;"인게임누적곱배수",ChapterTable!$S:$T,2,0)^D1314
    +VLOOKUP(SUBSTITUTE(SUBSTITUTE(F$1,"standard",""),"|Float","")&amp;"인게임누적합배수",ChapterTable!$S:$T,2,0)*D1314)
  )
  )
  )
)</f>
        <v>267.75</v>
      </c>
      <c r="G1314" t="s">
        <v>76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9.8000000000000007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IF(OR($L1315=TRUE,$A1315=0,MOD($A1315,ChapterTable!$S$20)&lt;&gt;0),
MAX(0,INT(($B1315+ChapterTable!$Q$26+VLOOKUP(SUBSTITUTE(C$1,"성장단계","")&amp;"단계오프셋",ChapterTable!$S:$T,2,0))/ChapterTable!$Q$23)),
MAX(0,INT(($B1315+ChapterTable!$S$26+VLOOKUP(SUBSTITUTE(C$1,"성장단계","")&amp;"보스단계오프셋",ChapterTable!$S:$T,2,0))/ChapterTable!$S$23)))</f>
        <v>2</v>
      </c>
      <c r="D1315">
        <f>IF(OR($L1315=TRUE,$A1315=0,MOD($A1315,ChapterTable!$S$20)&lt;&gt;0),
MAX(0,INT(($B1315+ChapterTable!$Q$26+VLOOKUP(SUBSTITUTE(D$1,"성장단계","")&amp;"단계오프셋",ChapterTable!$S:$T,2,0))/ChapterTable!$Q$23)),
MAX(0,INT(($B1315+ChapterTable!$S$26+VLOOKUP(SUBSTITUTE(D$1,"성장단계","")&amp;"보스단계오프셋",ChapterTable!$S:$T,2,0))/ChapterTable!$S$23)))</f>
        <v>2</v>
      </c>
      <c r="E1315" s="1">
        <f ca="1">IF(AND($A1315=0,$B1315=1),
    VLOOKUP(1,ChapterTable!$1:$1048576,MATCH("최종"&amp;SUBSTITUTE(SUBSTITUTE(E$1,"standard",""),"|Float",""),ChapterTable!$1:$1,0),0)*ChapterTable!$Q$17,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VLOOKUP($A1315-ChapterTable!$Q$11,ChapterTable!$1:$1048576,MATCH("최종"&amp;SUBSTITUTE(SUBSTITUTE(E$1,"standard",""),"|Float",""),ChapterTable!$1:$1,0),0)*ChapterTable!$Q$14
    ),
  OFFSET(E1315,-$B1315+IF($L1315,1,0),0)*
    (VLOOKUP(SUBSTITUTE(SUBSTITUTE(E$1,"standard",""),"|Float","")&amp;"인게임누적곱배수",ChapterTable!$S:$T,2,0)^C1315
    +VLOOKUP(SUBSTITUTE(SUBSTITUTE(E$1,"standard",""),"|Float","")&amp;"인게임누적합배수",ChapterTable!$S:$T,2,0)*C1315)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VLOOKUP(1,ChapterTable!$1:$1048576,MATCH("최종"&amp;SUBSTITUTE(SUBSTITUTE(F$1,"standard",""),"|Float",""),ChapterTable!$1:$1,0),0)*ChapterTable!$Q$17,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VLOOKUP($A1315-ChapterTable!$Q$11,ChapterTable!$1:$1048576,MATCH("최종"&amp;SUBSTITUTE(SUBSTITUTE(F$1,"standard",""),"|Float",""),ChapterTable!$1:$1,0),0)*ChapterTable!$Q$14
    ),
  OFFSET(F1315,-$B1315+IF($L1315,1,0),0)*
    (VLOOKUP(SUBSTITUTE(SUBSTITUTE(F$1,"standard",""),"|Float","")&amp;"인게임누적곱배수",ChapterTable!$S:$T,2,0)^D1315
    +VLOOKUP(SUBSTITUTE(SUBSTITUTE(F$1,"standard",""),"|Float","")&amp;"인게임누적합배수",ChapterTable!$S:$T,2,0)*D1315)
  )
  )
  )
)</f>
        <v>267.75</v>
      </c>
      <c r="G1315" t="s">
        <v>76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9.8000000000000007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IF(OR($L1316=TRUE,$A1316=0,MOD($A1316,ChapterTable!$S$20)&lt;&gt;0),
MAX(0,INT(($B1316+ChapterTable!$Q$26+VLOOKUP(SUBSTITUTE(C$1,"성장단계","")&amp;"단계오프셋",ChapterTable!$S:$T,2,0))/ChapterTable!$Q$23)),
MAX(0,INT(($B1316+ChapterTable!$S$26+VLOOKUP(SUBSTITUTE(C$1,"성장단계","")&amp;"보스단계오프셋",ChapterTable!$S:$T,2,0))/ChapterTable!$S$23)))</f>
        <v>2</v>
      </c>
      <c r="D1316">
        <f>IF(OR($L1316=TRUE,$A1316=0,MOD($A1316,ChapterTable!$S$20)&lt;&gt;0),
MAX(0,INT(($B1316+ChapterTable!$Q$26+VLOOKUP(SUBSTITUTE(D$1,"성장단계","")&amp;"단계오프셋",ChapterTable!$S:$T,2,0))/ChapterTable!$Q$23)),
MAX(0,INT(($B1316+ChapterTable!$S$26+VLOOKUP(SUBSTITUTE(D$1,"성장단계","")&amp;"보스단계오프셋",ChapterTable!$S:$T,2,0))/ChapterTable!$S$23)))</f>
        <v>2</v>
      </c>
      <c r="E1316" s="1">
        <f ca="1">IF(AND($A1316=0,$B1316=1),
    VLOOKUP(1,ChapterTable!$1:$1048576,MATCH("최종"&amp;SUBSTITUTE(SUBSTITUTE(E$1,"standard",""),"|Float",""),ChapterTable!$1:$1,0),0)*ChapterTable!$Q$17,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VLOOKUP($A1316-ChapterTable!$Q$11,ChapterTable!$1:$1048576,MATCH("최종"&amp;SUBSTITUTE(SUBSTITUTE(E$1,"standard",""),"|Float",""),ChapterTable!$1:$1,0),0)*ChapterTable!$Q$14
    ),
  OFFSET(E1316,-$B1316+IF($L1316,1,0),0)*
    (VLOOKUP(SUBSTITUTE(SUBSTITUTE(E$1,"standard",""),"|Float","")&amp;"인게임누적곱배수",ChapterTable!$S:$T,2,0)^C1316
    +VLOOKUP(SUBSTITUTE(SUBSTITUTE(E$1,"standard",""),"|Float","")&amp;"인게임누적합배수",ChapterTable!$S:$T,2,0)*C1316)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VLOOKUP(1,ChapterTable!$1:$1048576,MATCH("최종"&amp;SUBSTITUTE(SUBSTITUTE(F$1,"standard",""),"|Float",""),ChapterTable!$1:$1,0),0)*ChapterTable!$Q$17,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VLOOKUP($A1316-ChapterTable!$Q$11,ChapterTable!$1:$1048576,MATCH("최종"&amp;SUBSTITUTE(SUBSTITUTE(F$1,"standard",""),"|Float",""),ChapterTable!$1:$1,0),0)*ChapterTable!$Q$14
    ),
  OFFSET(F1316,-$B1316+IF($L1316,1,0),0)*
    (VLOOKUP(SUBSTITUTE(SUBSTITUTE(F$1,"standard",""),"|Float","")&amp;"인게임누적곱배수",ChapterTable!$S:$T,2,0)^D1316
    +VLOOKUP(SUBSTITUTE(SUBSTITUTE(F$1,"standard",""),"|Float","")&amp;"인게임누적합배수",ChapterTable!$S:$T,2,0)*D1316)
  )
  )
  )
)</f>
        <v>267.75</v>
      </c>
      <c r="G1316" t="s">
        <v>76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9.8000000000000007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IF(OR($L1317=TRUE,$A1317=0,MOD($A1317,ChapterTable!$S$20)&lt;&gt;0),
MAX(0,INT(($B1317+ChapterTable!$Q$26+VLOOKUP(SUBSTITUTE(C$1,"성장단계","")&amp;"단계오프셋",ChapterTable!$S:$T,2,0))/ChapterTable!$Q$23)),
MAX(0,INT(($B1317+ChapterTable!$S$26+VLOOKUP(SUBSTITUTE(C$1,"성장단계","")&amp;"보스단계오프셋",ChapterTable!$S:$T,2,0))/ChapterTable!$S$23)))</f>
        <v>3</v>
      </c>
      <c r="D1317">
        <f>IF(OR($L1317=TRUE,$A1317=0,MOD($A1317,ChapterTable!$S$20)&lt;&gt;0),
MAX(0,INT(($B1317+ChapterTable!$Q$26+VLOOKUP(SUBSTITUTE(D$1,"성장단계","")&amp;"단계오프셋",ChapterTable!$S:$T,2,0))/ChapterTable!$Q$23)),
MAX(0,INT(($B1317+ChapterTable!$S$26+VLOOKUP(SUBSTITUTE(D$1,"성장단계","")&amp;"보스단계오프셋",ChapterTable!$S:$T,2,0))/ChapterTable!$S$23)))</f>
        <v>2</v>
      </c>
      <c r="E1317" s="1">
        <f ca="1">IF(AND($A1317=0,$B1317=1),
    VLOOKUP(1,ChapterTable!$1:$1048576,MATCH("최종"&amp;SUBSTITUTE(SUBSTITUTE(E$1,"standard",""),"|Float",""),ChapterTable!$1:$1,0),0)*ChapterTable!$Q$17,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VLOOKUP($A1317-ChapterTable!$Q$11,ChapterTable!$1:$1048576,MATCH("최종"&amp;SUBSTITUTE(SUBSTITUTE(E$1,"standard",""),"|Float",""),ChapterTable!$1:$1,0),0)*ChapterTable!$Q$14
    ),
  OFFSET(E1317,-$B1317+IF($L1317,1,0),0)*
    (VLOOKUP(SUBSTITUTE(SUBSTITUTE(E$1,"standard",""),"|Float","")&amp;"인게임누적곱배수",ChapterTable!$S:$T,2,0)^C1317
    +VLOOKUP(SUBSTITUTE(SUBSTITUTE(E$1,"standard",""),"|Float","")&amp;"인게임누적합배수",ChapterTable!$S:$T,2,0)*C1317)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VLOOKUP(1,ChapterTable!$1:$1048576,MATCH("최종"&amp;SUBSTITUTE(SUBSTITUTE(F$1,"standard",""),"|Float",""),ChapterTable!$1:$1,0),0)*ChapterTable!$Q$17,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VLOOKUP($A1317-ChapterTable!$Q$11,ChapterTable!$1:$1048576,MATCH("최종"&amp;SUBSTITUTE(SUBSTITUTE(F$1,"standard",""),"|Float",""),ChapterTable!$1:$1,0),0)*ChapterTable!$Q$14
    ),
  OFFSET(F1317,-$B1317+IF($L1317,1,0),0)*
    (VLOOKUP(SUBSTITUTE(SUBSTITUTE(F$1,"standard",""),"|Float","")&amp;"인게임누적곱배수",ChapterTable!$S:$T,2,0)^D1317
    +VLOOKUP(SUBSTITUTE(SUBSTITUTE(F$1,"standard",""),"|Float","")&amp;"인게임누적합배수",ChapterTable!$S:$T,2,0)*D1317)
  )
  )
  )
)</f>
        <v>267.75</v>
      </c>
      <c r="G1317" t="s">
        <v>76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9.8000000000000007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IF(OR($L1318=TRUE,$A1318=0,MOD($A1318,ChapterTable!$S$20)&lt;&gt;0),
MAX(0,INT(($B1318+ChapterTable!$Q$26+VLOOKUP(SUBSTITUTE(C$1,"성장단계","")&amp;"단계오프셋",ChapterTable!$S:$T,2,0))/ChapterTable!$Q$23)),
MAX(0,INT(($B1318+ChapterTable!$S$26+VLOOKUP(SUBSTITUTE(C$1,"성장단계","")&amp;"보스단계오프셋",ChapterTable!$S:$T,2,0))/ChapterTable!$S$23)))</f>
        <v>3</v>
      </c>
      <c r="D1318">
        <f>IF(OR($L1318=TRUE,$A1318=0,MOD($A1318,ChapterTable!$S$20)&lt;&gt;0),
MAX(0,INT(($B1318+ChapterTable!$Q$26+VLOOKUP(SUBSTITUTE(D$1,"성장단계","")&amp;"단계오프셋",ChapterTable!$S:$T,2,0))/ChapterTable!$Q$23)),
MAX(0,INT(($B1318+ChapterTable!$S$26+VLOOKUP(SUBSTITUTE(D$1,"성장단계","")&amp;"보스단계오프셋",ChapterTable!$S:$T,2,0))/ChapterTable!$S$23)))</f>
        <v>2</v>
      </c>
      <c r="E1318" s="1">
        <f ca="1">IF(AND($A1318=0,$B1318=1),
    VLOOKUP(1,ChapterTable!$1:$1048576,MATCH("최종"&amp;SUBSTITUTE(SUBSTITUTE(E$1,"standard",""),"|Float",""),ChapterTable!$1:$1,0),0)*ChapterTable!$Q$17,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VLOOKUP($A1318-ChapterTable!$Q$11,ChapterTable!$1:$1048576,MATCH("최종"&amp;SUBSTITUTE(SUBSTITUTE(E$1,"standard",""),"|Float",""),ChapterTable!$1:$1,0),0)*ChapterTable!$Q$14
    ),
  OFFSET(E1318,-$B1318+IF($L1318,1,0),0)*
    (VLOOKUP(SUBSTITUTE(SUBSTITUTE(E$1,"standard",""),"|Float","")&amp;"인게임누적곱배수",ChapterTable!$S:$T,2,0)^C1318
    +VLOOKUP(SUBSTITUTE(SUBSTITUTE(E$1,"standard",""),"|Float","")&amp;"인게임누적합배수",ChapterTable!$S:$T,2,0)*C1318)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VLOOKUP(1,ChapterTable!$1:$1048576,MATCH("최종"&amp;SUBSTITUTE(SUBSTITUTE(F$1,"standard",""),"|Float",""),ChapterTable!$1:$1,0),0)*ChapterTable!$Q$17,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VLOOKUP($A1318-ChapterTable!$Q$11,ChapterTable!$1:$1048576,MATCH("최종"&amp;SUBSTITUTE(SUBSTITUTE(F$1,"standard",""),"|Float",""),ChapterTable!$1:$1,0),0)*ChapterTable!$Q$14
    ),
  OFFSET(F1318,-$B1318+IF($L1318,1,0),0)*
    (VLOOKUP(SUBSTITUTE(SUBSTITUTE(F$1,"standard",""),"|Float","")&amp;"인게임누적곱배수",ChapterTable!$S:$T,2,0)^D1318
    +VLOOKUP(SUBSTITUTE(SUBSTITUTE(F$1,"standard",""),"|Float","")&amp;"인게임누적합배수",ChapterTable!$S:$T,2,0)*D1318)
  )
  )
  )
)</f>
        <v>267.75</v>
      </c>
      <c r="G1318" t="s">
        <v>76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9.8000000000000007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IF(OR($L1319=TRUE,$A1319=0,MOD($A1319,ChapterTable!$S$20)&lt;&gt;0),
MAX(0,INT(($B1319+ChapterTable!$Q$26+VLOOKUP(SUBSTITUTE(C$1,"성장단계","")&amp;"단계오프셋",ChapterTable!$S:$T,2,0))/ChapterTable!$Q$23)),
MAX(0,INT(($B1319+ChapterTable!$S$26+VLOOKUP(SUBSTITUTE(C$1,"성장단계","")&amp;"보스단계오프셋",ChapterTable!$S:$T,2,0))/ChapterTable!$S$23)))</f>
        <v>3</v>
      </c>
      <c r="D1319">
        <f>IF(OR($L1319=TRUE,$A1319=0,MOD($A1319,ChapterTable!$S$20)&lt;&gt;0),
MAX(0,INT(($B1319+ChapterTable!$Q$26+VLOOKUP(SUBSTITUTE(D$1,"성장단계","")&amp;"단계오프셋",ChapterTable!$S:$T,2,0))/ChapterTable!$Q$23)),
MAX(0,INT(($B1319+ChapterTable!$S$26+VLOOKUP(SUBSTITUTE(D$1,"성장단계","")&amp;"보스단계오프셋",ChapterTable!$S:$T,2,0))/ChapterTable!$S$23)))</f>
        <v>2</v>
      </c>
      <c r="E1319" s="1">
        <f ca="1">IF(AND($A1319=0,$B1319=1),
    VLOOKUP(1,ChapterTable!$1:$1048576,MATCH("최종"&amp;SUBSTITUTE(SUBSTITUTE(E$1,"standard",""),"|Float",""),ChapterTable!$1:$1,0),0)*ChapterTable!$Q$17,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VLOOKUP($A1319-ChapterTable!$Q$11,ChapterTable!$1:$1048576,MATCH("최종"&amp;SUBSTITUTE(SUBSTITUTE(E$1,"standard",""),"|Float",""),ChapterTable!$1:$1,0),0)*ChapterTable!$Q$14
    ),
  OFFSET(E1319,-$B1319+IF($L1319,1,0),0)*
    (VLOOKUP(SUBSTITUTE(SUBSTITUTE(E$1,"standard",""),"|Float","")&amp;"인게임누적곱배수",ChapterTable!$S:$T,2,0)^C1319
    +VLOOKUP(SUBSTITUTE(SUBSTITUTE(E$1,"standard",""),"|Float","")&amp;"인게임누적합배수",ChapterTable!$S:$T,2,0)*C1319)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VLOOKUP(1,ChapterTable!$1:$1048576,MATCH("최종"&amp;SUBSTITUTE(SUBSTITUTE(F$1,"standard",""),"|Float",""),ChapterTable!$1:$1,0),0)*ChapterTable!$Q$17,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VLOOKUP($A1319-ChapterTable!$Q$11,ChapterTable!$1:$1048576,MATCH("최종"&amp;SUBSTITUTE(SUBSTITUTE(F$1,"standard",""),"|Float",""),ChapterTable!$1:$1,0),0)*ChapterTable!$Q$14
    ),
  OFFSET(F1319,-$B1319+IF($L1319,1,0),0)*
    (VLOOKUP(SUBSTITUTE(SUBSTITUTE(F$1,"standard",""),"|Float","")&amp;"인게임누적곱배수",ChapterTable!$S:$T,2,0)^D1319
    +VLOOKUP(SUBSTITUTE(SUBSTITUTE(F$1,"standard",""),"|Float","")&amp;"인게임누적합배수",ChapterTable!$S:$T,2,0)*D1319)
  )
  )
  )
)</f>
        <v>267.75</v>
      </c>
      <c r="G1319" t="s">
        <v>76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9.8000000000000007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IF(OR($L1320=TRUE,$A1320=0,MOD($A1320,ChapterTable!$S$20)&lt;&gt;0),
MAX(0,INT(($B1320+ChapterTable!$Q$26+VLOOKUP(SUBSTITUTE(C$1,"성장단계","")&amp;"단계오프셋",ChapterTable!$S:$T,2,0))/ChapterTable!$Q$23)),
MAX(0,INT(($B1320+ChapterTable!$S$26+VLOOKUP(SUBSTITUTE(C$1,"성장단계","")&amp;"보스단계오프셋",ChapterTable!$S:$T,2,0))/ChapterTable!$S$23)))</f>
        <v>3</v>
      </c>
      <c r="D1320">
        <f>IF(OR($L1320=TRUE,$A1320=0,MOD($A1320,ChapterTable!$S$20)&lt;&gt;0),
MAX(0,INT(($B1320+ChapterTable!$Q$26+VLOOKUP(SUBSTITUTE(D$1,"성장단계","")&amp;"단계오프셋",ChapterTable!$S:$T,2,0))/ChapterTable!$Q$23)),
MAX(0,INT(($B1320+ChapterTable!$S$26+VLOOKUP(SUBSTITUTE(D$1,"성장단계","")&amp;"보스단계오프셋",ChapterTable!$S:$T,2,0))/ChapterTable!$S$23)))</f>
        <v>2</v>
      </c>
      <c r="E1320" s="1">
        <f ca="1">IF(AND($A1320=0,$B1320=1),
    VLOOKUP(1,ChapterTable!$1:$1048576,MATCH("최종"&amp;SUBSTITUTE(SUBSTITUTE(E$1,"standard",""),"|Float",""),ChapterTable!$1:$1,0),0)*ChapterTable!$Q$17,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VLOOKUP($A1320-ChapterTable!$Q$11,ChapterTable!$1:$1048576,MATCH("최종"&amp;SUBSTITUTE(SUBSTITUTE(E$1,"standard",""),"|Float",""),ChapterTable!$1:$1,0),0)*ChapterTable!$Q$14
    ),
  OFFSET(E1320,-$B1320+IF($L1320,1,0),0)*
    (VLOOKUP(SUBSTITUTE(SUBSTITUTE(E$1,"standard",""),"|Float","")&amp;"인게임누적곱배수",ChapterTable!$S:$T,2,0)^C1320
    +VLOOKUP(SUBSTITUTE(SUBSTITUTE(E$1,"standard",""),"|Float","")&amp;"인게임누적합배수",ChapterTable!$S:$T,2,0)*C1320)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VLOOKUP(1,ChapterTable!$1:$1048576,MATCH("최종"&amp;SUBSTITUTE(SUBSTITUTE(F$1,"standard",""),"|Float",""),ChapterTable!$1:$1,0),0)*ChapterTable!$Q$17,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VLOOKUP($A1320-ChapterTable!$Q$11,ChapterTable!$1:$1048576,MATCH("최종"&amp;SUBSTITUTE(SUBSTITUTE(F$1,"standard",""),"|Float",""),ChapterTable!$1:$1,0),0)*ChapterTable!$Q$14
    ),
  OFFSET(F1320,-$B1320+IF($L1320,1,0),0)*
    (VLOOKUP(SUBSTITUTE(SUBSTITUTE(F$1,"standard",""),"|Float","")&amp;"인게임누적곱배수",ChapterTable!$S:$T,2,0)^D1320
    +VLOOKUP(SUBSTITUTE(SUBSTITUTE(F$1,"standard",""),"|Float","")&amp;"인게임누적합배수",ChapterTable!$S:$T,2,0)*D1320)
  )
  )
  )
)</f>
        <v>267.75</v>
      </c>
      <c r="G1320" t="s">
        <v>76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9.8000000000000007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IF(OR($L1321=TRUE,$A1321=0,MOD($A1321,ChapterTable!$S$20)&lt;&gt;0),
MAX(0,INT(($B1321+ChapterTable!$Q$26+VLOOKUP(SUBSTITUTE(C$1,"성장단계","")&amp;"단계오프셋",ChapterTable!$S:$T,2,0))/ChapterTable!$Q$23)),
MAX(0,INT(($B1321+ChapterTable!$S$26+VLOOKUP(SUBSTITUTE(C$1,"성장단계","")&amp;"보스단계오프셋",ChapterTable!$S:$T,2,0))/ChapterTable!$S$23)))</f>
        <v>3</v>
      </c>
      <c r="D1321">
        <f>IF(OR($L1321=TRUE,$A1321=0,MOD($A1321,ChapterTable!$S$20)&lt;&gt;0),
MAX(0,INT(($B1321+ChapterTable!$Q$26+VLOOKUP(SUBSTITUTE(D$1,"성장단계","")&amp;"단계오프셋",ChapterTable!$S:$T,2,0))/ChapterTable!$Q$23)),
MAX(0,INT(($B1321+ChapterTable!$S$26+VLOOKUP(SUBSTITUTE(D$1,"성장단계","")&amp;"보스단계오프셋",ChapterTable!$S:$T,2,0))/ChapterTable!$S$23)))</f>
        <v>2</v>
      </c>
      <c r="E1321" s="1">
        <f ca="1">IF(AND($A1321=0,$B1321=1),
    VLOOKUP(1,ChapterTable!$1:$1048576,MATCH("최종"&amp;SUBSTITUTE(SUBSTITUTE(E$1,"standard",""),"|Float",""),ChapterTable!$1:$1,0),0)*ChapterTable!$Q$17,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VLOOKUP($A1321-ChapterTable!$Q$11,ChapterTable!$1:$1048576,MATCH("최종"&amp;SUBSTITUTE(SUBSTITUTE(E$1,"standard",""),"|Float",""),ChapterTable!$1:$1,0),0)*ChapterTable!$Q$14
    ),
  OFFSET(E1321,-$B1321+IF($L1321,1,0),0)*
    (VLOOKUP(SUBSTITUTE(SUBSTITUTE(E$1,"standard",""),"|Float","")&amp;"인게임누적곱배수",ChapterTable!$S:$T,2,0)^C1321
    +VLOOKUP(SUBSTITUTE(SUBSTITUTE(E$1,"standard",""),"|Float","")&amp;"인게임누적합배수",ChapterTable!$S:$T,2,0)*C1321)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VLOOKUP(1,ChapterTable!$1:$1048576,MATCH("최종"&amp;SUBSTITUTE(SUBSTITUTE(F$1,"standard",""),"|Float",""),ChapterTable!$1:$1,0),0)*ChapterTable!$Q$17,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VLOOKUP($A1321-ChapterTable!$Q$11,ChapterTable!$1:$1048576,MATCH("최종"&amp;SUBSTITUTE(SUBSTITUTE(F$1,"standard",""),"|Float",""),ChapterTable!$1:$1,0),0)*ChapterTable!$Q$14
    ),
  OFFSET(F1321,-$B1321+IF($L1321,1,0),0)*
    (VLOOKUP(SUBSTITUTE(SUBSTITUTE(F$1,"standard",""),"|Float","")&amp;"인게임누적곱배수",ChapterTable!$S:$T,2,0)^D1321
    +VLOOKUP(SUBSTITUTE(SUBSTITUTE(F$1,"standard",""),"|Float","")&amp;"인게임누적합배수",ChapterTable!$S:$T,2,0)*D1321)
  )
  )
  )
)</f>
        <v>267.75</v>
      </c>
      <c r="G1321" t="s">
        <v>76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9.8000000000000007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IF(OR($L1322=TRUE,$A1322=0,MOD($A1322,ChapterTable!$S$20)&lt;&gt;0),
MAX(0,INT(($B1322+ChapterTable!$Q$26+VLOOKUP(SUBSTITUTE(C$1,"성장단계","")&amp;"단계오프셋",ChapterTable!$S:$T,2,0))/ChapterTable!$Q$23)),
MAX(0,INT(($B1322+ChapterTable!$S$26+VLOOKUP(SUBSTITUTE(C$1,"성장단계","")&amp;"보스단계오프셋",ChapterTable!$S:$T,2,0))/ChapterTable!$S$23)))</f>
        <v>3</v>
      </c>
      <c r="D1322">
        <f>IF(OR($L1322=TRUE,$A1322=0,MOD($A1322,ChapterTable!$S$20)&lt;&gt;0),
MAX(0,INT(($B1322+ChapterTable!$Q$26+VLOOKUP(SUBSTITUTE(D$1,"성장단계","")&amp;"단계오프셋",ChapterTable!$S:$T,2,0))/ChapterTable!$Q$23)),
MAX(0,INT(($B1322+ChapterTable!$S$26+VLOOKUP(SUBSTITUTE(D$1,"성장단계","")&amp;"보스단계오프셋",ChapterTable!$S:$T,2,0))/ChapterTable!$S$23)))</f>
        <v>3</v>
      </c>
      <c r="E1322" s="1">
        <f ca="1">IF(AND($A1322=0,$B1322=1),
    VLOOKUP(1,ChapterTable!$1:$1048576,MATCH("최종"&amp;SUBSTITUTE(SUBSTITUTE(E$1,"standard",""),"|Float",""),ChapterTable!$1:$1,0),0)*ChapterTable!$Q$17,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VLOOKUP($A1322-ChapterTable!$Q$11,ChapterTable!$1:$1048576,MATCH("최종"&amp;SUBSTITUTE(SUBSTITUTE(E$1,"standard",""),"|Float",""),ChapterTable!$1:$1,0),0)*ChapterTable!$Q$14
    ),
  OFFSET(E1322,-$B1322+IF($L1322,1,0),0)*
    (VLOOKUP(SUBSTITUTE(SUBSTITUTE(E$1,"standard",""),"|Float","")&amp;"인게임누적곱배수",ChapterTable!$S:$T,2,0)^C1322
    +VLOOKUP(SUBSTITUTE(SUBSTITUTE(E$1,"standard",""),"|Float","")&amp;"인게임누적합배수",ChapterTable!$S:$T,2,0)*C1322)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VLOOKUP(1,ChapterTable!$1:$1048576,MATCH("최종"&amp;SUBSTITUTE(SUBSTITUTE(F$1,"standard",""),"|Float",""),ChapterTable!$1:$1,0),0)*ChapterTable!$Q$17,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VLOOKUP($A1322-ChapterTable!$Q$11,ChapterTable!$1:$1048576,MATCH("최종"&amp;SUBSTITUTE(SUBSTITUTE(F$1,"standard",""),"|Float",""),ChapterTable!$1:$1,0),0)*ChapterTable!$Q$14
    ),
  OFFSET(F1322,-$B1322+IF($L1322,1,0),0)*
    (VLOOKUP(SUBSTITUTE(SUBSTITUTE(F$1,"standard",""),"|Float","")&amp;"인게임누적곱배수",ChapterTable!$S:$T,2,0)^D1322
    +VLOOKUP(SUBSTITUTE(SUBSTITUTE(F$1,"standard",""),"|Float","")&amp;"인게임누적합배수",ChapterTable!$S:$T,2,0)*D1322)
  )
  )
  )
)</f>
        <v>306</v>
      </c>
      <c r="G1322" t="s">
        <v>76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9.8000000000000007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IF(OR($L1323=TRUE,$A1323=0,MOD($A1323,ChapterTable!$S$20)&lt;&gt;0),
MAX(0,INT(($B1323+ChapterTable!$Q$26+VLOOKUP(SUBSTITUTE(C$1,"성장단계","")&amp;"단계오프셋",ChapterTable!$S:$T,2,0))/ChapterTable!$Q$23)),
MAX(0,INT(($B1323+ChapterTable!$S$26+VLOOKUP(SUBSTITUTE(C$1,"성장단계","")&amp;"보스단계오프셋",ChapterTable!$S:$T,2,0))/ChapterTable!$S$23)))</f>
        <v>3</v>
      </c>
      <c r="D1323">
        <f>IF(OR($L1323=TRUE,$A1323=0,MOD($A1323,ChapterTable!$S$20)&lt;&gt;0),
MAX(0,INT(($B1323+ChapterTable!$Q$26+VLOOKUP(SUBSTITUTE(D$1,"성장단계","")&amp;"단계오프셋",ChapterTable!$S:$T,2,0))/ChapterTable!$Q$23)),
MAX(0,INT(($B1323+ChapterTable!$S$26+VLOOKUP(SUBSTITUTE(D$1,"성장단계","")&amp;"보스단계오프셋",ChapterTable!$S:$T,2,0))/ChapterTable!$S$23)))</f>
        <v>3</v>
      </c>
      <c r="E1323" s="1">
        <f ca="1">IF(AND($A1323=0,$B1323=1),
    VLOOKUP(1,ChapterTable!$1:$1048576,MATCH("최종"&amp;SUBSTITUTE(SUBSTITUTE(E$1,"standard",""),"|Float",""),ChapterTable!$1:$1,0),0)*ChapterTable!$Q$17,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VLOOKUP($A1323-ChapterTable!$Q$11,ChapterTable!$1:$1048576,MATCH("최종"&amp;SUBSTITUTE(SUBSTITUTE(E$1,"standard",""),"|Float",""),ChapterTable!$1:$1,0),0)*ChapterTable!$Q$14
    ),
  OFFSET(E1323,-$B1323+IF($L1323,1,0),0)*
    (VLOOKUP(SUBSTITUTE(SUBSTITUTE(E$1,"standard",""),"|Float","")&amp;"인게임누적곱배수",ChapterTable!$S:$T,2,0)^C1323
    +VLOOKUP(SUBSTITUTE(SUBSTITUTE(E$1,"standard",""),"|Float","")&amp;"인게임누적합배수",ChapterTable!$S:$T,2,0)*C1323)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VLOOKUP(1,ChapterTable!$1:$1048576,MATCH("최종"&amp;SUBSTITUTE(SUBSTITUTE(F$1,"standard",""),"|Float",""),ChapterTable!$1:$1,0),0)*ChapterTable!$Q$17,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VLOOKUP($A1323-ChapterTable!$Q$11,ChapterTable!$1:$1048576,MATCH("최종"&amp;SUBSTITUTE(SUBSTITUTE(F$1,"standard",""),"|Float",""),ChapterTable!$1:$1,0),0)*ChapterTable!$Q$14
    ),
  OFFSET(F1323,-$B1323+IF($L1323,1,0),0)*
    (VLOOKUP(SUBSTITUTE(SUBSTITUTE(F$1,"standard",""),"|Float","")&amp;"인게임누적곱배수",ChapterTable!$S:$T,2,0)^D1323
    +VLOOKUP(SUBSTITUTE(SUBSTITUTE(F$1,"standard",""),"|Float","")&amp;"인게임누적합배수",ChapterTable!$S:$T,2,0)*D1323)
  )
  )
  )
)</f>
        <v>306</v>
      </c>
      <c r="G1323" t="s">
        <v>76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9.8000000000000007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IF(OR($L1324=TRUE,$A1324=0,MOD($A1324,ChapterTable!$S$20)&lt;&gt;0),
MAX(0,INT(($B1324+ChapterTable!$Q$26+VLOOKUP(SUBSTITUTE(C$1,"성장단계","")&amp;"단계오프셋",ChapterTable!$S:$T,2,0))/ChapterTable!$Q$23)),
MAX(0,INT(($B1324+ChapterTable!$S$26+VLOOKUP(SUBSTITUTE(C$1,"성장단계","")&amp;"보스단계오프셋",ChapterTable!$S:$T,2,0))/ChapterTable!$S$23)))</f>
        <v>3</v>
      </c>
      <c r="D1324">
        <f>IF(OR($L1324=TRUE,$A1324=0,MOD($A1324,ChapterTable!$S$20)&lt;&gt;0),
MAX(0,INT(($B1324+ChapterTable!$Q$26+VLOOKUP(SUBSTITUTE(D$1,"성장단계","")&amp;"단계오프셋",ChapterTable!$S:$T,2,0))/ChapterTable!$Q$23)),
MAX(0,INT(($B1324+ChapterTable!$S$26+VLOOKUP(SUBSTITUTE(D$1,"성장단계","")&amp;"보스단계오프셋",ChapterTable!$S:$T,2,0))/ChapterTable!$S$23)))</f>
        <v>3</v>
      </c>
      <c r="E1324" s="1">
        <f ca="1">IF(AND($A1324=0,$B1324=1),
    VLOOKUP(1,ChapterTable!$1:$1048576,MATCH("최종"&amp;SUBSTITUTE(SUBSTITUTE(E$1,"standard",""),"|Float",""),ChapterTable!$1:$1,0),0)*ChapterTable!$Q$17,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VLOOKUP($A1324-ChapterTable!$Q$11,ChapterTable!$1:$1048576,MATCH("최종"&amp;SUBSTITUTE(SUBSTITUTE(E$1,"standard",""),"|Float",""),ChapterTable!$1:$1,0),0)*ChapterTable!$Q$14
    ),
  OFFSET(E1324,-$B1324+IF($L1324,1,0),0)*
    (VLOOKUP(SUBSTITUTE(SUBSTITUTE(E$1,"standard",""),"|Float","")&amp;"인게임누적곱배수",ChapterTable!$S:$T,2,0)^C1324
    +VLOOKUP(SUBSTITUTE(SUBSTITUTE(E$1,"standard",""),"|Float","")&amp;"인게임누적합배수",ChapterTable!$S:$T,2,0)*C1324)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VLOOKUP(1,ChapterTable!$1:$1048576,MATCH("최종"&amp;SUBSTITUTE(SUBSTITUTE(F$1,"standard",""),"|Float",""),ChapterTable!$1:$1,0),0)*ChapterTable!$Q$17,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VLOOKUP($A1324-ChapterTable!$Q$11,ChapterTable!$1:$1048576,MATCH("최종"&amp;SUBSTITUTE(SUBSTITUTE(F$1,"standard",""),"|Float",""),ChapterTable!$1:$1,0),0)*ChapterTable!$Q$14
    ),
  OFFSET(F1324,-$B1324+IF($L1324,1,0),0)*
    (VLOOKUP(SUBSTITUTE(SUBSTITUTE(F$1,"standard",""),"|Float","")&amp;"인게임누적곱배수",ChapterTable!$S:$T,2,0)^D1324
    +VLOOKUP(SUBSTITUTE(SUBSTITUTE(F$1,"standard",""),"|Float","")&amp;"인게임누적합배수",ChapterTable!$S:$T,2,0)*D1324)
  )
  )
  )
)</f>
        <v>306</v>
      </c>
      <c r="G1324" t="s">
        <v>76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9.8000000000000007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IF(OR($L1325=TRUE,$A1325=0,MOD($A1325,ChapterTable!$S$20)&lt;&gt;0),
MAX(0,INT(($B1325+ChapterTable!$Q$26+VLOOKUP(SUBSTITUTE(C$1,"성장단계","")&amp;"단계오프셋",ChapterTable!$S:$T,2,0))/ChapterTable!$Q$23)),
MAX(0,INT(($B1325+ChapterTable!$S$26+VLOOKUP(SUBSTITUTE(C$1,"성장단계","")&amp;"보스단계오프셋",ChapterTable!$S:$T,2,0))/ChapterTable!$S$23)))</f>
        <v>3</v>
      </c>
      <c r="D1325">
        <f>IF(OR($L1325=TRUE,$A1325=0,MOD($A1325,ChapterTable!$S$20)&lt;&gt;0),
MAX(0,INT(($B1325+ChapterTable!$Q$26+VLOOKUP(SUBSTITUTE(D$1,"성장단계","")&amp;"단계오프셋",ChapterTable!$S:$T,2,0))/ChapterTable!$Q$23)),
MAX(0,INT(($B1325+ChapterTable!$S$26+VLOOKUP(SUBSTITUTE(D$1,"성장단계","")&amp;"보스단계오프셋",ChapterTable!$S:$T,2,0))/ChapterTable!$S$23)))</f>
        <v>3</v>
      </c>
      <c r="E1325" s="1">
        <f ca="1">IF(AND($A1325=0,$B1325=1),
    VLOOKUP(1,ChapterTable!$1:$1048576,MATCH("최종"&amp;SUBSTITUTE(SUBSTITUTE(E$1,"standard",""),"|Float",""),ChapterTable!$1:$1,0),0)*ChapterTable!$Q$17,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VLOOKUP($A1325-ChapterTable!$Q$11,ChapterTable!$1:$1048576,MATCH("최종"&amp;SUBSTITUTE(SUBSTITUTE(E$1,"standard",""),"|Float",""),ChapterTable!$1:$1,0),0)*ChapterTable!$Q$14
    ),
  OFFSET(E1325,-$B1325+IF($L1325,1,0),0)*
    (VLOOKUP(SUBSTITUTE(SUBSTITUTE(E$1,"standard",""),"|Float","")&amp;"인게임누적곱배수",ChapterTable!$S:$T,2,0)^C1325
    +VLOOKUP(SUBSTITUTE(SUBSTITUTE(E$1,"standard",""),"|Float","")&amp;"인게임누적합배수",ChapterTable!$S:$T,2,0)*C1325)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VLOOKUP(1,ChapterTable!$1:$1048576,MATCH("최종"&amp;SUBSTITUTE(SUBSTITUTE(F$1,"standard",""),"|Float",""),ChapterTable!$1:$1,0),0)*ChapterTable!$Q$17,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VLOOKUP($A1325-ChapterTable!$Q$11,ChapterTable!$1:$1048576,MATCH("최종"&amp;SUBSTITUTE(SUBSTITUTE(F$1,"standard",""),"|Float",""),ChapterTable!$1:$1,0),0)*ChapterTable!$Q$14
    ),
  OFFSET(F1325,-$B1325+IF($L1325,1,0),0)*
    (VLOOKUP(SUBSTITUTE(SUBSTITUTE(F$1,"standard",""),"|Float","")&amp;"인게임누적곱배수",ChapterTable!$S:$T,2,0)^D1325
    +VLOOKUP(SUBSTITUTE(SUBSTITUTE(F$1,"standard",""),"|Float","")&amp;"인게임누적합배수",ChapterTable!$S:$T,2,0)*D1325)
  )
  )
  )
)</f>
        <v>306</v>
      </c>
      <c r="G1325" t="s">
        <v>76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9.8000000000000007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IF(OR($L1326=TRUE,$A1326=0,MOD($A1326,ChapterTable!$S$20)&lt;&gt;0),
MAX(0,INT(($B1326+ChapterTable!$Q$26+VLOOKUP(SUBSTITUTE(C$1,"성장단계","")&amp;"단계오프셋",ChapterTable!$S:$T,2,0))/ChapterTable!$Q$23)),
MAX(0,INT(($B1326+ChapterTable!$S$26+VLOOKUP(SUBSTITUTE(C$1,"성장단계","")&amp;"보스단계오프셋",ChapterTable!$S:$T,2,0))/ChapterTable!$S$23)))</f>
        <v>3</v>
      </c>
      <c r="D1326">
        <f>IF(OR($L1326=TRUE,$A1326=0,MOD($A1326,ChapterTable!$S$20)&lt;&gt;0),
MAX(0,INT(($B1326+ChapterTable!$Q$26+VLOOKUP(SUBSTITUTE(D$1,"성장단계","")&amp;"단계오프셋",ChapterTable!$S:$T,2,0))/ChapterTable!$Q$23)),
MAX(0,INT(($B1326+ChapterTable!$S$26+VLOOKUP(SUBSTITUTE(D$1,"성장단계","")&amp;"보스단계오프셋",ChapterTable!$S:$T,2,0))/ChapterTable!$S$23)))</f>
        <v>3</v>
      </c>
      <c r="E1326" s="1">
        <f ca="1">IF(AND($A1326=0,$B1326=1),
    VLOOKUP(1,ChapterTable!$1:$1048576,MATCH("최종"&amp;SUBSTITUTE(SUBSTITUTE(E$1,"standard",""),"|Float",""),ChapterTable!$1:$1,0),0)*ChapterTable!$Q$17,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VLOOKUP($A1326-ChapterTable!$Q$11,ChapterTable!$1:$1048576,MATCH("최종"&amp;SUBSTITUTE(SUBSTITUTE(E$1,"standard",""),"|Float",""),ChapterTable!$1:$1,0),0)*ChapterTable!$Q$14
    ),
  OFFSET(E1326,-$B1326+IF($L1326,1,0),0)*
    (VLOOKUP(SUBSTITUTE(SUBSTITUTE(E$1,"standard",""),"|Float","")&amp;"인게임누적곱배수",ChapterTable!$S:$T,2,0)^C1326
    +VLOOKUP(SUBSTITUTE(SUBSTITUTE(E$1,"standard",""),"|Float","")&amp;"인게임누적합배수",ChapterTable!$S:$T,2,0)*C1326)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VLOOKUP(1,ChapterTable!$1:$1048576,MATCH("최종"&amp;SUBSTITUTE(SUBSTITUTE(F$1,"standard",""),"|Float",""),ChapterTable!$1:$1,0),0)*ChapterTable!$Q$17,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VLOOKUP($A1326-ChapterTable!$Q$11,ChapterTable!$1:$1048576,MATCH("최종"&amp;SUBSTITUTE(SUBSTITUTE(F$1,"standard",""),"|Float",""),ChapterTable!$1:$1,0),0)*ChapterTable!$Q$14
    ),
  OFFSET(F1326,-$B1326+IF($L1326,1,0),0)*
    (VLOOKUP(SUBSTITUTE(SUBSTITUTE(F$1,"standard",""),"|Float","")&amp;"인게임누적곱배수",ChapterTable!$S:$T,2,0)^D1326
    +VLOOKUP(SUBSTITUTE(SUBSTITUTE(F$1,"standard",""),"|Float","")&amp;"인게임누적합배수",ChapterTable!$S:$T,2,0)*D1326)
  )
  )
  )
)</f>
        <v>306</v>
      </c>
      <c r="G1326" t="s">
        <v>76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9.8000000000000007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IF(OR($L1327=TRUE,$A1327=0,MOD($A1327,ChapterTable!$S$20)&lt;&gt;0),
MAX(0,INT(($B1327+ChapterTable!$Q$26+VLOOKUP(SUBSTITUTE(C$1,"성장단계","")&amp;"단계오프셋",ChapterTable!$S:$T,2,0))/ChapterTable!$Q$23)),
MAX(0,INT(($B1327+ChapterTable!$S$26+VLOOKUP(SUBSTITUTE(C$1,"성장단계","")&amp;"보스단계오프셋",ChapterTable!$S:$T,2,0))/ChapterTable!$S$23)))</f>
        <v>4</v>
      </c>
      <c r="D1327">
        <f>IF(OR($L1327=TRUE,$A1327=0,MOD($A1327,ChapterTable!$S$20)&lt;&gt;0),
MAX(0,INT(($B1327+ChapterTable!$Q$26+VLOOKUP(SUBSTITUTE(D$1,"성장단계","")&amp;"단계오프셋",ChapterTable!$S:$T,2,0))/ChapterTable!$Q$23)),
MAX(0,INT(($B1327+ChapterTable!$S$26+VLOOKUP(SUBSTITUTE(D$1,"성장단계","")&amp;"보스단계오프셋",ChapterTable!$S:$T,2,0))/ChapterTable!$S$23)))</f>
        <v>3</v>
      </c>
      <c r="E1327" s="1">
        <f ca="1">IF(AND($A1327=0,$B1327=1),
    VLOOKUP(1,ChapterTable!$1:$1048576,MATCH("최종"&amp;SUBSTITUTE(SUBSTITUTE(E$1,"standard",""),"|Float",""),ChapterTable!$1:$1,0),0)*ChapterTable!$Q$17,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VLOOKUP($A1327-ChapterTable!$Q$11,ChapterTable!$1:$1048576,MATCH("최종"&amp;SUBSTITUTE(SUBSTITUTE(E$1,"standard",""),"|Float",""),ChapterTable!$1:$1,0),0)*ChapterTable!$Q$14
    ),
  OFFSET(E1327,-$B1327+IF($L1327,1,0),0)*
    (VLOOKUP(SUBSTITUTE(SUBSTITUTE(E$1,"standard",""),"|Float","")&amp;"인게임누적곱배수",ChapterTable!$S:$T,2,0)^C1327
    +VLOOKUP(SUBSTITUTE(SUBSTITUTE(E$1,"standard",""),"|Float","")&amp;"인게임누적합배수",ChapterTable!$S:$T,2,0)*C1327)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VLOOKUP(1,ChapterTable!$1:$1048576,MATCH("최종"&amp;SUBSTITUTE(SUBSTITUTE(F$1,"standard",""),"|Float",""),ChapterTable!$1:$1,0),0)*ChapterTable!$Q$17,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VLOOKUP($A1327-ChapterTable!$Q$11,ChapterTable!$1:$1048576,MATCH("최종"&amp;SUBSTITUTE(SUBSTITUTE(F$1,"standard",""),"|Float",""),ChapterTable!$1:$1,0),0)*ChapterTable!$Q$14
    ),
  OFFSET(F1327,-$B1327+IF($L1327,1,0),0)*
    (VLOOKUP(SUBSTITUTE(SUBSTITUTE(F$1,"standard",""),"|Float","")&amp;"인게임누적곱배수",ChapterTable!$S:$T,2,0)^D1327
    +VLOOKUP(SUBSTITUTE(SUBSTITUTE(F$1,"standard",""),"|Float","")&amp;"인게임누적합배수",ChapterTable!$S:$T,2,0)*D1327)
  )
  )
  )
)</f>
        <v>306</v>
      </c>
      <c r="G1327" t="s">
        <v>76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9.8000000000000007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IF(OR($L1328=TRUE,$A1328=0,MOD($A1328,ChapterTable!$S$20)&lt;&gt;0),
MAX(0,INT(($B1328+ChapterTable!$Q$26+VLOOKUP(SUBSTITUTE(C$1,"성장단계","")&amp;"단계오프셋",ChapterTable!$S:$T,2,0))/ChapterTable!$Q$23)),
MAX(0,INT(($B1328+ChapterTable!$S$26+VLOOKUP(SUBSTITUTE(C$1,"성장단계","")&amp;"보스단계오프셋",ChapterTable!$S:$T,2,0))/ChapterTable!$S$23)))</f>
        <v>4</v>
      </c>
      <c r="D1328">
        <f>IF(OR($L1328=TRUE,$A1328=0,MOD($A1328,ChapterTable!$S$20)&lt;&gt;0),
MAX(0,INT(($B1328+ChapterTable!$Q$26+VLOOKUP(SUBSTITUTE(D$1,"성장단계","")&amp;"단계오프셋",ChapterTable!$S:$T,2,0))/ChapterTable!$Q$23)),
MAX(0,INT(($B1328+ChapterTable!$S$26+VLOOKUP(SUBSTITUTE(D$1,"성장단계","")&amp;"보스단계오프셋",ChapterTable!$S:$T,2,0))/ChapterTable!$S$23)))</f>
        <v>3</v>
      </c>
      <c r="E1328" s="1">
        <f ca="1">IF(AND($A1328=0,$B1328=1),
    VLOOKUP(1,ChapterTable!$1:$1048576,MATCH("최종"&amp;SUBSTITUTE(SUBSTITUTE(E$1,"standard",""),"|Float",""),ChapterTable!$1:$1,0),0)*ChapterTable!$Q$17,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VLOOKUP($A1328-ChapterTable!$Q$11,ChapterTable!$1:$1048576,MATCH("최종"&amp;SUBSTITUTE(SUBSTITUTE(E$1,"standard",""),"|Float",""),ChapterTable!$1:$1,0),0)*ChapterTable!$Q$14
    ),
  OFFSET(E1328,-$B1328+IF($L1328,1,0),0)*
    (VLOOKUP(SUBSTITUTE(SUBSTITUTE(E$1,"standard",""),"|Float","")&amp;"인게임누적곱배수",ChapterTable!$S:$T,2,0)^C1328
    +VLOOKUP(SUBSTITUTE(SUBSTITUTE(E$1,"standard",""),"|Float","")&amp;"인게임누적합배수",ChapterTable!$S:$T,2,0)*C1328)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VLOOKUP(1,ChapterTable!$1:$1048576,MATCH("최종"&amp;SUBSTITUTE(SUBSTITUTE(F$1,"standard",""),"|Float",""),ChapterTable!$1:$1,0),0)*ChapterTable!$Q$17,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VLOOKUP($A1328-ChapterTable!$Q$11,ChapterTable!$1:$1048576,MATCH("최종"&amp;SUBSTITUTE(SUBSTITUTE(F$1,"standard",""),"|Float",""),ChapterTable!$1:$1,0),0)*ChapterTable!$Q$14
    ),
  OFFSET(F1328,-$B1328+IF($L1328,1,0),0)*
    (VLOOKUP(SUBSTITUTE(SUBSTITUTE(F$1,"standard",""),"|Float","")&amp;"인게임누적곱배수",ChapterTable!$S:$T,2,0)^D1328
    +VLOOKUP(SUBSTITUTE(SUBSTITUTE(F$1,"standard",""),"|Float","")&amp;"인게임누적합배수",ChapterTable!$S:$T,2,0)*D1328)
  )
  )
  )
)</f>
        <v>306</v>
      </c>
      <c r="G1328" t="s">
        <v>76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9.8000000000000007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IF(OR($L1329=TRUE,$A1329=0,MOD($A1329,ChapterTable!$S$20)&lt;&gt;0),
MAX(0,INT(($B1329+ChapterTable!$Q$26+VLOOKUP(SUBSTITUTE(C$1,"성장단계","")&amp;"단계오프셋",ChapterTable!$S:$T,2,0))/ChapterTable!$Q$23)),
MAX(0,INT(($B1329+ChapterTable!$S$26+VLOOKUP(SUBSTITUTE(C$1,"성장단계","")&amp;"보스단계오프셋",ChapterTable!$S:$T,2,0))/ChapterTable!$S$23)))</f>
        <v>4</v>
      </c>
      <c r="D1329">
        <f>IF(OR($L1329=TRUE,$A1329=0,MOD($A1329,ChapterTable!$S$20)&lt;&gt;0),
MAX(0,INT(($B1329+ChapterTable!$Q$26+VLOOKUP(SUBSTITUTE(D$1,"성장단계","")&amp;"단계오프셋",ChapterTable!$S:$T,2,0))/ChapterTable!$Q$23)),
MAX(0,INT(($B1329+ChapterTable!$S$26+VLOOKUP(SUBSTITUTE(D$1,"성장단계","")&amp;"보스단계오프셋",ChapterTable!$S:$T,2,0))/ChapterTable!$S$23)))</f>
        <v>3</v>
      </c>
      <c r="E1329" s="1">
        <f ca="1">IF(AND($A1329=0,$B1329=1),
    VLOOKUP(1,ChapterTable!$1:$1048576,MATCH("최종"&amp;SUBSTITUTE(SUBSTITUTE(E$1,"standard",""),"|Float",""),ChapterTable!$1:$1,0),0)*ChapterTable!$Q$17,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VLOOKUP($A1329-ChapterTable!$Q$11,ChapterTable!$1:$1048576,MATCH("최종"&amp;SUBSTITUTE(SUBSTITUTE(E$1,"standard",""),"|Float",""),ChapterTable!$1:$1,0),0)*ChapterTable!$Q$14
    ),
  OFFSET(E1329,-$B1329+IF($L1329,1,0),0)*
    (VLOOKUP(SUBSTITUTE(SUBSTITUTE(E$1,"standard",""),"|Float","")&amp;"인게임누적곱배수",ChapterTable!$S:$T,2,0)^C1329
    +VLOOKUP(SUBSTITUTE(SUBSTITUTE(E$1,"standard",""),"|Float","")&amp;"인게임누적합배수",ChapterTable!$S:$T,2,0)*C1329)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VLOOKUP(1,ChapterTable!$1:$1048576,MATCH("최종"&amp;SUBSTITUTE(SUBSTITUTE(F$1,"standard",""),"|Float",""),ChapterTable!$1:$1,0),0)*ChapterTable!$Q$17,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VLOOKUP($A1329-ChapterTable!$Q$11,ChapterTable!$1:$1048576,MATCH("최종"&amp;SUBSTITUTE(SUBSTITUTE(F$1,"standard",""),"|Float",""),ChapterTable!$1:$1,0),0)*ChapterTable!$Q$14
    ),
  OFFSET(F1329,-$B1329+IF($L1329,1,0),0)*
    (VLOOKUP(SUBSTITUTE(SUBSTITUTE(F$1,"standard",""),"|Float","")&amp;"인게임누적곱배수",ChapterTable!$S:$T,2,0)^D1329
    +VLOOKUP(SUBSTITUTE(SUBSTITUTE(F$1,"standard",""),"|Float","")&amp;"인게임누적합배수",ChapterTable!$S:$T,2,0)*D1329)
  )
  )
  )
)</f>
        <v>306</v>
      </c>
      <c r="G1329" t="s">
        <v>76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9.8000000000000007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IF(OR($L1330=TRUE,$A1330=0,MOD($A1330,ChapterTable!$S$20)&lt;&gt;0),
MAX(0,INT(($B1330+ChapterTable!$Q$26+VLOOKUP(SUBSTITUTE(C$1,"성장단계","")&amp;"단계오프셋",ChapterTable!$S:$T,2,0))/ChapterTable!$Q$23)),
MAX(0,INT(($B1330+ChapterTable!$S$26+VLOOKUP(SUBSTITUTE(C$1,"성장단계","")&amp;"보스단계오프셋",ChapterTable!$S:$T,2,0))/ChapterTable!$S$23)))</f>
        <v>4</v>
      </c>
      <c r="D1330">
        <f>IF(OR($L1330=TRUE,$A1330=0,MOD($A1330,ChapterTable!$S$20)&lt;&gt;0),
MAX(0,INT(($B1330+ChapterTable!$Q$26+VLOOKUP(SUBSTITUTE(D$1,"성장단계","")&amp;"단계오프셋",ChapterTable!$S:$T,2,0))/ChapterTable!$Q$23)),
MAX(0,INT(($B1330+ChapterTable!$S$26+VLOOKUP(SUBSTITUTE(D$1,"성장단계","")&amp;"보스단계오프셋",ChapterTable!$S:$T,2,0))/ChapterTable!$S$23)))</f>
        <v>3</v>
      </c>
      <c r="E1330" s="1">
        <f ca="1">IF(AND($A1330=0,$B1330=1),
    VLOOKUP(1,ChapterTable!$1:$1048576,MATCH("최종"&amp;SUBSTITUTE(SUBSTITUTE(E$1,"standard",""),"|Float",""),ChapterTable!$1:$1,0),0)*ChapterTable!$Q$17,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VLOOKUP($A1330-ChapterTable!$Q$11,ChapterTable!$1:$1048576,MATCH("최종"&amp;SUBSTITUTE(SUBSTITUTE(E$1,"standard",""),"|Float",""),ChapterTable!$1:$1,0),0)*ChapterTable!$Q$14
    ),
  OFFSET(E1330,-$B1330+IF($L1330,1,0),0)*
    (VLOOKUP(SUBSTITUTE(SUBSTITUTE(E$1,"standard",""),"|Float","")&amp;"인게임누적곱배수",ChapterTable!$S:$T,2,0)^C1330
    +VLOOKUP(SUBSTITUTE(SUBSTITUTE(E$1,"standard",""),"|Float","")&amp;"인게임누적합배수",ChapterTable!$S:$T,2,0)*C1330)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VLOOKUP(1,ChapterTable!$1:$1048576,MATCH("최종"&amp;SUBSTITUTE(SUBSTITUTE(F$1,"standard",""),"|Float",""),ChapterTable!$1:$1,0),0)*ChapterTable!$Q$17,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VLOOKUP($A1330-ChapterTable!$Q$11,ChapterTable!$1:$1048576,MATCH("최종"&amp;SUBSTITUTE(SUBSTITUTE(F$1,"standard",""),"|Float",""),ChapterTable!$1:$1,0),0)*ChapterTable!$Q$14
    ),
  OFFSET(F1330,-$B1330+IF($L1330,1,0),0)*
    (VLOOKUP(SUBSTITUTE(SUBSTITUTE(F$1,"standard",""),"|Float","")&amp;"인게임누적곱배수",ChapterTable!$S:$T,2,0)^D1330
    +VLOOKUP(SUBSTITUTE(SUBSTITUTE(F$1,"standard",""),"|Float","")&amp;"인게임누적합배수",ChapterTable!$S:$T,2,0)*D1330)
  )
  )
  )
)</f>
        <v>306</v>
      </c>
      <c r="G1330" t="s">
        <v>76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9.8000000000000007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IF(OR($L1331=TRUE,$A1331=0,MOD($A1331,ChapterTable!$S$20)&lt;&gt;0),
MAX(0,INT(($B1331+ChapterTable!$Q$26+VLOOKUP(SUBSTITUTE(C$1,"성장단계","")&amp;"단계오프셋",ChapterTable!$S:$T,2,0))/ChapterTable!$Q$23)),
MAX(0,INT(($B1331+ChapterTable!$S$26+VLOOKUP(SUBSTITUTE(C$1,"성장단계","")&amp;"보스단계오프셋",ChapterTable!$S:$T,2,0))/ChapterTable!$S$23)))</f>
        <v>4</v>
      </c>
      <c r="D1331">
        <f>IF(OR($L1331=TRUE,$A1331=0,MOD($A1331,ChapterTable!$S$20)&lt;&gt;0),
MAX(0,INT(($B1331+ChapterTable!$Q$26+VLOOKUP(SUBSTITUTE(D$1,"성장단계","")&amp;"단계오프셋",ChapterTable!$S:$T,2,0))/ChapterTable!$Q$23)),
MAX(0,INT(($B1331+ChapterTable!$S$26+VLOOKUP(SUBSTITUTE(D$1,"성장단계","")&amp;"보스단계오프셋",ChapterTable!$S:$T,2,0))/ChapterTable!$S$23)))</f>
        <v>3</v>
      </c>
      <c r="E1331" s="1">
        <f ca="1">IF(AND($A1331=0,$B1331=1),
    VLOOKUP(1,ChapterTable!$1:$1048576,MATCH("최종"&amp;SUBSTITUTE(SUBSTITUTE(E$1,"standard",""),"|Float",""),ChapterTable!$1:$1,0),0)*ChapterTable!$Q$17,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VLOOKUP($A1331-ChapterTable!$Q$11,ChapterTable!$1:$1048576,MATCH("최종"&amp;SUBSTITUTE(SUBSTITUTE(E$1,"standard",""),"|Float",""),ChapterTable!$1:$1,0),0)*ChapterTable!$Q$14
    ),
  OFFSET(E1331,-$B1331+IF($L1331,1,0),0)*
    (VLOOKUP(SUBSTITUTE(SUBSTITUTE(E$1,"standard",""),"|Float","")&amp;"인게임누적곱배수",ChapterTable!$S:$T,2,0)^C1331
    +VLOOKUP(SUBSTITUTE(SUBSTITUTE(E$1,"standard",""),"|Float","")&amp;"인게임누적합배수",ChapterTable!$S:$T,2,0)*C1331)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VLOOKUP(1,ChapterTable!$1:$1048576,MATCH("최종"&amp;SUBSTITUTE(SUBSTITUTE(F$1,"standard",""),"|Float",""),ChapterTable!$1:$1,0),0)*ChapterTable!$Q$17,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VLOOKUP($A1331-ChapterTable!$Q$11,ChapterTable!$1:$1048576,MATCH("최종"&amp;SUBSTITUTE(SUBSTITUTE(F$1,"standard",""),"|Float",""),ChapterTable!$1:$1,0),0)*ChapterTable!$Q$14
    ),
  OFFSET(F1331,-$B1331+IF($L1331,1,0),0)*
    (VLOOKUP(SUBSTITUTE(SUBSTITUTE(F$1,"standard",""),"|Float","")&amp;"인게임누적곱배수",ChapterTable!$S:$T,2,0)^D1331
    +VLOOKUP(SUBSTITUTE(SUBSTITUTE(F$1,"standard",""),"|Float","")&amp;"인게임누적합배수",ChapterTable!$S:$T,2,0)*D1331)
  )
  )
  )
)</f>
        <v>306</v>
      </c>
      <c r="G1331" t="s">
        <v>76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9.8000000000000007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IF(OR($L1332=TRUE,$A1332=0,MOD($A1332,ChapterTable!$S$20)&lt;&gt;0),
MAX(0,INT(($B1332+ChapterTable!$Q$26+VLOOKUP(SUBSTITUTE(C$1,"성장단계","")&amp;"단계오프셋",ChapterTable!$S:$T,2,0))/ChapterTable!$Q$23)),
MAX(0,INT(($B1332+ChapterTable!$S$26+VLOOKUP(SUBSTITUTE(C$1,"성장단계","")&amp;"보스단계오프셋",ChapterTable!$S:$T,2,0))/ChapterTable!$S$23)))</f>
        <v>4</v>
      </c>
      <c r="D1332">
        <f>IF(OR($L1332=TRUE,$A1332=0,MOD($A1332,ChapterTable!$S$20)&lt;&gt;0),
MAX(0,INT(($B1332+ChapterTable!$Q$26+VLOOKUP(SUBSTITUTE(D$1,"성장단계","")&amp;"단계오프셋",ChapterTable!$S:$T,2,0))/ChapterTable!$Q$23)),
MAX(0,INT(($B1332+ChapterTable!$S$26+VLOOKUP(SUBSTITUTE(D$1,"성장단계","")&amp;"보스단계오프셋",ChapterTable!$S:$T,2,0))/ChapterTable!$S$23)))</f>
        <v>4</v>
      </c>
      <c r="E1332" s="1">
        <f ca="1">IF(AND($A1332=0,$B1332=1),
    VLOOKUP(1,ChapterTable!$1:$1048576,MATCH("최종"&amp;SUBSTITUTE(SUBSTITUTE(E$1,"standard",""),"|Float",""),ChapterTable!$1:$1,0),0)*ChapterTable!$Q$17,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VLOOKUP($A1332-ChapterTable!$Q$11,ChapterTable!$1:$1048576,MATCH("최종"&amp;SUBSTITUTE(SUBSTITUTE(E$1,"standard",""),"|Float",""),ChapterTable!$1:$1,0),0)*ChapterTable!$Q$14
    ),
  OFFSET(E1332,-$B1332+IF($L1332,1,0),0)*
    (VLOOKUP(SUBSTITUTE(SUBSTITUTE(E$1,"standard",""),"|Float","")&amp;"인게임누적곱배수",ChapterTable!$S:$T,2,0)^C1332
    +VLOOKUP(SUBSTITUTE(SUBSTITUTE(E$1,"standard",""),"|Float","")&amp;"인게임누적합배수",ChapterTable!$S:$T,2,0)*C1332)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VLOOKUP(1,ChapterTable!$1:$1048576,MATCH("최종"&amp;SUBSTITUTE(SUBSTITUTE(F$1,"standard",""),"|Float",""),ChapterTable!$1:$1,0),0)*ChapterTable!$Q$17,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VLOOKUP($A1332-ChapterTable!$Q$11,ChapterTable!$1:$1048576,MATCH("최종"&amp;SUBSTITUTE(SUBSTITUTE(F$1,"standard",""),"|Float",""),ChapterTable!$1:$1,0),0)*ChapterTable!$Q$14
    ),
  OFFSET(F1332,-$B1332+IF($L1332,1,0),0)*
    (VLOOKUP(SUBSTITUTE(SUBSTITUTE(F$1,"standard",""),"|Float","")&amp;"인게임누적곱배수",ChapterTable!$S:$T,2,0)^D1332
    +VLOOKUP(SUBSTITUTE(SUBSTITUTE(F$1,"standard",""),"|Float","")&amp;"인게임누적합배수",ChapterTable!$S:$T,2,0)*D1332)
  )
  )
  )
)</f>
        <v>344.25</v>
      </c>
      <c r="G1332" t="s">
        <v>76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9.8000000000000007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IF(OR($L1333=TRUE,$A1333=0,MOD($A1333,ChapterTable!$S$20)&lt;&gt;0),
MAX(0,INT(($B1333+ChapterTable!$Q$26+VLOOKUP(SUBSTITUTE(C$1,"성장단계","")&amp;"단계오프셋",ChapterTable!$S:$T,2,0))/ChapterTable!$Q$23)),
MAX(0,INT(($B1333+ChapterTable!$S$26+VLOOKUP(SUBSTITUTE(C$1,"성장단계","")&amp;"보스단계오프셋",ChapterTable!$S:$T,2,0))/ChapterTable!$S$23)))</f>
        <v>4</v>
      </c>
      <c r="D1333">
        <f>IF(OR($L1333=TRUE,$A1333=0,MOD($A1333,ChapterTable!$S$20)&lt;&gt;0),
MAX(0,INT(($B1333+ChapterTable!$Q$26+VLOOKUP(SUBSTITUTE(D$1,"성장단계","")&amp;"단계오프셋",ChapterTable!$S:$T,2,0))/ChapterTable!$Q$23)),
MAX(0,INT(($B1333+ChapterTable!$S$26+VLOOKUP(SUBSTITUTE(D$1,"성장단계","")&amp;"보스단계오프셋",ChapterTable!$S:$T,2,0))/ChapterTable!$S$23)))</f>
        <v>4</v>
      </c>
      <c r="E1333" s="1">
        <f ca="1">IF(AND($A1333=0,$B1333=1),
    VLOOKUP(1,ChapterTable!$1:$1048576,MATCH("최종"&amp;SUBSTITUTE(SUBSTITUTE(E$1,"standard",""),"|Float",""),ChapterTable!$1:$1,0),0)*ChapterTable!$Q$17,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VLOOKUP($A1333-ChapterTable!$Q$11,ChapterTable!$1:$1048576,MATCH("최종"&amp;SUBSTITUTE(SUBSTITUTE(E$1,"standard",""),"|Float",""),ChapterTable!$1:$1,0),0)*ChapterTable!$Q$14
    ),
  OFFSET(E1333,-$B1333+IF($L1333,1,0),0)*
    (VLOOKUP(SUBSTITUTE(SUBSTITUTE(E$1,"standard",""),"|Float","")&amp;"인게임누적곱배수",ChapterTable!$S:$T,2,0)^C1333
    +VLOOKUP(SUBSTITUTE(SUBSTITUTE(E$1,"standard",""),"|Float","")&amp;"인게임누적합배수",ChapterTable!$S:$T,2,0)*C1333)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VLOOKUP(1,ChapterTable!$1:$1048576,MATCH("최종"&amp;SUBSTITUTE(SUBSTITUTE(F$1,"standard",""),"|Float",""),ChapterTable!$1:$1,0),0)*ChapterTable!$Q$17,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VLOOKUP($A1333-ChapterTable!$Q$11,ChapterTable!$1:$1048576,MATCH("최종"&amp;SUBSTITUTE(SUBSTITUTE(F$1,"standard",""),"|Float",""),ChapterTable!$1:$1,0),0)*ChapterTable!$Q$14
    ),
  OFFSET(F1333,-$B1333+IF($L1333,1,0),0)*
    (VLOOKUP(SUBSTITUTE(SUBSTITUTE(F$1,"standard",""),"|Float","")&amp;"인게임누적곱배수",ChapterTable!$S:$T,2,0)^D1333
    +VLOOKUP(SUBSTITUTE(SUBSTITUTE(F$1,"standard",""),"|Float","")&amp;"인게임누적합배수",ChapterTable!$S:$T,2,0)*D1333)
  )
  )
  )
)</f>
        <v>344.25</v>
      </c>
      <c r="G1333" t="s">
        <v>76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9.8000000000000007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IF(OR($L1334=TRUE,$A1334=0,MOD($A1334,ChapterTable!$S$20)&lt;&gt;0),
MAX(0,INT(($B1334+ChapterTable!$Q$26+VLOOKUP(SUBSTITUTE(C$1,"성장단계","")&amp;"단계오프셋",ChapterTable!$S:$T,2,0))/ChapterTable!$Q$23)),
MAX(0,INT(($B1334+ChapterTable!$S$26+VLOOKUP(SUBSTITUTE(C$1,"성장단계","")&amp;"보스단계오프셋",ChapterTable!$S:$T,2,0))/ChapterTable!$S$23)))</f>
        <v>4</v>
      </c>
      <c r="D1334">
        <f>IF(OR($L1334=TRUE,$A1334=0,MOD($A1334,ChapterTable!$S$20)&lt;&gt;0),
MAX(0,INT(($B1334+ChapterTable!$Q$26+VLOOKUP(SUBSTITUTE(D$1,"성장단계","")&amp;"단계오프셋",ChapterTable!$S:$T,2,0))/ChapterTable!$Q$23)),
MAX(0,INT(($B1334+ChapterTable!$S$26+VLOOKUP(SUBSTITUTE(D$1,"성장단계","")&amp;"보스단계오프셋",ChapterTable!$S:$T,2,0))/ChapterTable!$S$23)))</f>
        <v>4</v>
      </c>
      <c r="E1334" s="1">
        <f ca="1">IF(AND($A1334=0,$B1334=1),
    VLOOKUP(1,ChapterTable!$1:$1048576,MATCH("최종"&amp;SUBSTITUTE(SUBSTITUTE(E$1,"standard",""),"|Float",""),ChapterTable!$1:$1,0),0)*ChapterTable!$Q$17,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VLOOKUP($A1334-ChapterTable!$Q$11,ChapterTable!$1:$1048576,MATCH("최종"&amp;SUBSTITUTE(SUBSTITUTE(E$1,"standard",""),"|Float",""),ChapterTable!$1:$1,0),0)*ChapterTable!$Q$14
    ),
  OFFSET(E1334,-$B1334+IF($L1334,1,0),0)*
    (VLOOKUP(SUBSTITUTE(SUBSTITUTE(E$1,"standard",""),"|Float","")&amp;"인게임누적곱배수",ChapterTable!$S:$T,2,0)^C1334
    +VLOOKUP(SUBSTITUTE(SUBSTITUTE(E$1,"standard",""),"|Float","")&amp;"인게임누적합배수",ChapterTable!$S:$T,2,0)*C1334)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VLOOKUP(1,ChapterTable!$1:$1048576,MATCH("최종"&amp;SUBSTITUTE(SUBSTITUTE(F$1,"standard",""),"|Float",""),ChapterTable!$1:$1,0),0)*ChapterTable!$Q$17,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VLOOKUP($A1334-ChapterTable!$Q$11,ChapterTable!$1:$1048576,MATCH("최종"&amp;SUBSTITUTE(SUBSTITUTE(F$1,"standard",""),"|Float",""),ChapterTable!$1:$1,0),0)*ChapterTable!$Q$14
    ),
  OFFSET(F1334,-$B1334+IF($L1334,1,0),0)*
    (VLOOKUP(SUBSTITUTE(SUBSTITUTE(F$1,"standard",""),"|Float","")&amp;"인게임누적곱배수",ChapterTable!$S:$T,2,0)^D1334
    +VLOOKUP(SUBSTITUTE(SUBSTITUTE(F$1,"standard",""),"|Float","")&amp;"인게임누적합배수",ChapterTable!$S:$T,2,0)*D1334)
  )
  )
  )
)</f>
        <v>344.25</v>
      </c>
      <c r="G1334" t="s">
        <v>76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9.8000000000000007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IF(OR($L1335=TRUE,$A1335=0,MOD($A1335,ChapterTable!$S$20)&lt;&gt;0),
MAX(0,INT(($B1335+ChapterTable!$Q$26+VLOOKUP(SUBSTITUTE(C$1,"성장단계","")&amp;"단계오프셋",ChapterTable!$S:$T,2,0))/ChapterTable!$Q$23)),
MAX(0,INT(($B1335+ChapterTable!$S$26+VLOOKUP(SUBSTITUTE(C$1,"성장단계","")&amp;"보스단계오프셋",ChapterTable!$S:$T,2,0))/ChapterTable!$S$23)))</f>
        <v>4</v>
      </c>
      <c r="D1335">
        <f>IF(OR($L1335=TRUE,$A1335=0,MOD($A1335,ChapterTable!$S$20)&lt;&gt;0),
MAX(0,INT(($B1335+ChapterTable!$Q$26+VLOOKUP(SUBSTITUTE(D$1,"성장단계","")&amp;"단계오프셋",ChapterTable!$S:$T,2,0))/ChapterTable!$Q$23)),
MAX(0,INT(($B1335+ChapterTable!$S$26+VLOOKUP(SUBSTITUTE(D$1,"성장단계","")&amp;"보스단계오프셋",ChapterTable!$S:$T,2,0))/ChapterTable!$S$23)))</f>
        <v>4</v>
      </c>
      <c r="E1335" s="1">
        <f ca="1">IF(AND($A1335=0,$B1335=1),
    VLOOKUP(1,ChapterTable!$1:$1048576,MATCH("최종"&amp;SUBSTITUTE(SUBSTITUTE(E$1,"standard",""),"|Float",""),ChapterTable!$1:$1,0),0)*ChapterTable!$Q$17,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VLOOKUP($A1335-ChapterTable!$Q$11,ChapterTable!$1:$1048576,MATCH("최종"&amp;SUBSTITUTE(SUBSTITUTE(E$1,"standard",""),"|Float",""),ChapterTable!$1:$1,0),0)*ChapterTable!$Q$14
    ),
  OFFSET(E1335,-$B1335+IF($L1335,1,0),0)*
    (VLOOKUP(SUBSTITUTE(SUBSTITUTE(E$1,"standard",""),"|Float","")&amp;"인게임누적곱배수",ChapterTable!$S:$T,2,0)^C1335
    +VLOOKUP(SUBSTITUTE(SUBSTITUTE(E$1,"standard",""),"|Float","")&amp;"인게임누적합배수",ChapterTable!$S:$T,2,0)*C1335)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VLOOKUP(1,ChapterTable!$1:$1048576,MATCH("최종"&amp;SUBSTITUTE(SUBSTITUTE(F$1,"standard",""),"|Float",""),ChapterTable!$1:$1,0),0)*ChapterTable!$Q$17,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VLOOKUP($A1335-ChapterTable!$Q$11,ChapterTable!$1:$1048576,MATCH("최종"&amp;SUBSTITUTE(SUBSTITUTE(F$1,"standard",""),"|Float",""),ChapterTable!$1:$1,0),0)*ChapterTable!$Q$14
    ),
  OFFSET(F1335,-$B1335+IF($L1335,1,0),0)*
    (VLOOKUP(SUBSTITUTE(SUBSTITUTE(F$1,"standard",""),"|Float","")&amp;"인게임누적곱배수",ChapterTable!$S:$T,2,0)^D1335
    +VLOOKUP(SUBSTITUTE(SUBSTITUTE(F$1,"standard",""),"|Float","")&amp;"인게임누적합배수",ChapterTable!$S:$T,2,0)*D1335)
  )
  )
  )
)</f>
        <v>344.25</v>
      </c>
      <c r="G1335" t="s">
        <v>76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9.8000000000000007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IF(OR($L1336=TRUE,$A1336=0,MOD($A1336,ChapterTable!$S$20)&lt;&gt;0),
MAX(0,INT(($B1336+ChapterTable!$Q$26+VLOOKUP(SUBSTITUTE(C$1,"성장단계","")&amp;"단계오프셋",ChapterTable!$S:$T,2,0))/ChapterTable!$Q$23)),
MAX(0,INT(($B1336+ChapterTable!$S$26+VLOOKUP(SUBSTITUTE(C$1,"성장단계","")&amp;"보스단계오프셋",ChapterTable!$S:$T,2,0))/ChapterTable!$S$23)))</f>
        <v>4</v>
      </c>
      <c r="D1336">
        <f>IF(OR($L1336=TRUE,$A1336=0,MOD($A1336,ChapterTable!$S$20)&lt;&gt;0),
MAX(0,INT(($B1336+ChapterTable!$Q$26+VLOOKUP(SUBSTITUTE(D$1,"성장단계","")&amp;"단계오프셋",ChapterTable!$S:$T,2,0))/ChapterTable!$Q$23)),
MAX(0,INT(($B1336+ChapterTable!$S$26+VLOOKUP(SUBSTITUTE(D$1,"성장단계","")&amp;"보스단계오프셋",ChapterTable!$S:$T,2,0))/ChapterTable!$S$23)))</f>
        <v>4</v>
      </c>
      <c r="E1336" s="1">
        <f ca="1">IF(AND($A1336=0,$B1336=1),
    VLOOKUP(1,ChapterTable!$1:$1048576,MATCH("최종"&amp;SUBSTITUTE(SUBSTITUTE(E$1,"standard",""),"|Float",""),ChapterTable!$1:$1,0),0)*ChapterTable!$Q$17,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VLOOKUP($A1336-ChapterTable!$Q$11,ChapterTable!$1:$1048576,MATCH("최종"&amp;SUBSTITUTE(SUBSTITUTE(E$1,"standard",""),"|Float",""),ChapterTable!$1:$1,0),0)*ChapterTable!$Q$14
    ),
  OFFSET(E1336,-$B1336+IF($L1336,1,0),0)*
    (VLOOKUP(SUBSTITUTE(SUBSTITUTE(E$1,"standard",""),"|Float","")&amp;"인게임누적곱배수",ChapterTable!$S:$T,2,0)^C1336
    +VLOOKUP(SUBSTITUTE(SUBSTITUTE(E$1,"standard",""),"|Float","")&amp;"인게임누적합배수",ChapterTable!$S:$T,2,0)*C1336)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VLOOKUP(1,ChapterTable!$1:$1048576,MATCH("최종"&amp;SUBSTITUTE(SUBSTITUTE(F$1,"standard",""),"|Float",""),ChapterTable!$1:$1,0),0)*ChapterTable!$Q$17,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VLOOKUP($A1336-ChapterTable!$Q$11,ChapterTable!$1:$1048576,MATCH("최종"&amp;SUBSTITUTE(SUBSTITUTE(F$1,"standard",""),"|Float",""),ChapterTable!$1:$1,0),0)*ChapterTable!$Q$14
    ),
  OFFSET(F1336,-$B1336+IF($L1336,1,0),0)*
    (VLOOKUP(SUBSTITUTE(SUBSTITUTE(F$1,"standard",""),"|Float","")&amp;"인게임누적곱배수",ChapterTable!$S:$T,2,0)^D1336
    +VLOOKUP(SUBSTITUTE(SUBSTITUTE(F$1,"standard",""),"|Float","")&amp;"인게임누적합배수",ChapterTable!$S:$T,2,0)*D1336)
  )
  )
  )
)</f>
        <v>344.25</v>
      </c>
      <c r="G1336" t="s">
        <v>76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9.8000000000000007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IF(OR($L1337=TRUE,$A1337=0,MOD($A1337,ChapterTable!$S$20)&lt;&gt;0),
MAX(0,INT(($B1337+ChapterTable!$Q$26+VLOOKUP(SUBSTITUTE(C$1,"성장단계","")&amp;"단계오프셋",ChapterTable!$S:$T,2,0))/ChapterTable!$Q$23)),
MAX(0,INT(($B1337+ChapterTable!$S$26+VLOOKUP(SUBSTITUTE(C$1,"성장단계","")&amp;"보스단계오프셋",ChapterTable!$S:$T,2,0))/ChapterTable!$S$23)))</f>
        <v>5</v>
      </c>
      <c r="D1337">
        <f>IF(OR($L1337=TRUE,$A1337=0,MOD($A1337,ChapterTable!$S$20)&lt;&gt;0),
MAX(0,INT(($B1337+ChapterTable!$Q$26+VLOOKUP(SUBSTITUTE(D$1,"성장단계","")&amp;"단계오프셋",ChapterTable!$S:$T,2,0))/ChapterTable!$Q$23)),
MAX(0,INT(($B1337+ChapterTable!$S$26+VLOOKUP(SUBSTITUTE(D$1,"성장단계","")&amp;"보스단계오프셋",ChapterTable!$S:$T,2,0))/ChapterTable!$S$23)))</f>
        <v>4</v>
      </c>
      <c r="E1337" s="1">
        <f ca="1">IF(AND($A1337=0,$B1337=1),
    VLOOKUP(1,ChapterTable!$1:$1048576,MATCH("최종"&amp;SUBSTITUTE(SUBSTITUTE(E$1,"standard",""),"|Float",""),ChapterTable!$1:$1,0),0)*ChapterTable!$Q$17,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VLOOKUP($A1337-ChapterTable!$Q$11,ChapterTable!$1:$1048576,MATCH("최종"&amp;SUBSTITUTE(SUBSTITUTE(E$1,"standard",""),"|Float",""),ChapterTable!$1:$1,0),0)*ChapterTable!$Q$14
    ),
  OFFSET(E1337,-$B1337+IF($L1337,1,0),0)*
    (VLOOKUP(SUBSTITUTE(SUBSTITUTE(E$1,"standard",""),"|Float","")&amp;"인게임누적곱배수",ChapterTable!$S:$T,2,0)^C1337
    +VLOOKUP(SUBSTITUTE(SUBSTITUTE(E$1,"standard",""),"|Float","")&amp;"인게임누적합배수",ChapterTable!$S:$T,2,0)*C1337)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VLOOKUP(1,ChapterTable!$1:$1048576,MATCH("최종"&amp;SUBSTITUTE(SUBSTITUTE(F$1,"standard",""),"|Float",""),ChapterTable!$1:$1,0),0)*ChapterTable!$Q$17,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VLOOKUP($A1337-ChapterTable!$Q$11,ChapterTable!$1:$1048576,MATCH("최종"&amp;SUBSTITUTE(SUBSTITUTE(F$1,"standard",""),"|Float",""),ChapterTable!$1:$1,0),0)*ChapterTable!$Q$14
    ),
  OFFSET(F1337,-$B1337+IF($L1337,1,0),0)*
    (VLOOKUP(SUBSTITUTE(SUBSTITUTE(F$1,"standard",""),"|Float","")&amp;"인게임누적곱배수",ChapterTable!$S:$T,2,0)^D1337
    +VLOOKUP(SUBSTITUTE(SUBSTITUTE(F$1,"standard",""),"|Float","")&amp;"인게임누적합배수",ChapterTable!$S:$T,2,0)*D1337)
  )
  )
  )
)</f>
        <v>344.25</v>
      </c>
      <c r="G1337" t="s">
        <v>76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9.8000000000000007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IF(OR($L1338=TRUE,$A1338=0,MOD($A1338,ChapterTable!$S$20)&lt;&gt;0),
MAX(0,INT(($B1338+ChapterTable!$Q$26+VLOOKUP(SUBSTITUTE(C$1,"성장단계","")&amp;"단계오프셋",ChapterTable!$S:$T,2,0))/ChapterTable!$Q$23)),
MAX(0,INT(($B1338+ChapterTable!$S$26+VLOOKUP(SUBSTITUTE(C$1,"성장단계","")&amp;"보스단계오프셋",ChapterTable!$S:$T,2,0))/ChapterTable!$S$23)))</f>
        <v>5</v>
      </c>
      <c r="D1338">
        <f>IF(OR($L1338=TRUE,$A1338=0,MOD($A1338,ChapterTable!$S$20)&lt;&gt;0),
MAX(0,INT(($B1338+ChapterTable!$Q$26+VLOOKUP(SUBSTITUTE(D$1,"성장단계","")&amp;"단계오프셋",ChapterTable!$S:$T,2,0))/ChapterTable!$Q$23)),
MAX(0,INT(($B1338+ChapterTable!$S$26+VLOOKUP(SUBSTITUTE(D$1,"성장단계","")&amp;"보스단계오프셋",ChapterTable!$S:$T,2,0))/ChapterTable!$S$23)))</f>
        <v>4</v>
      </c>
      <c r="E1338" s="1">
        <f ca="1">IF(AND($A1338=0,$B1338=1),
    VLOOKUP(1,ChapterTable!$1:$1048576,MATCH("최종"&amp;SUBSTITUTE(SUBSTITUTE(E$1,"standard",""),"|Float",""),ChapterTable!$1:$1,0),0)*ChapterTable!$Q$17,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VLOOKUP($A1338-ChapterTable!$Q$11,ChapterTable!$1:$1048576,MATCH("최종"&amp;SUBSTITUTE(SUBSTITUTE(E$1,"standard",""),"|Float",""),ChapterTable!$1:$1,0),0)*ChapterTable!$Q$14
    ),
  OFFSET(E1338,-$B1338+IF($L1338,1,0),0)*
    (VLOOKUP(SUBSTITUTE(SUBSTITUTE(E$1,"standard",""),"|Float","")&amp;"인게임누적곱배수",ChapterTable!$S:$T,2,0)^C1338
    +VLOOKUP(SUBSTITUTE(SUBSTITUTE(E$1,"standard",""),"|Float","")&amp;"인게임누적합배수",ChapterTable!$S:$T,2,0)*C1338)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VLOOKUP(1,ChapterTable!$1:$1048576,MATCH("최종"&amp;SUBSTITUTE(SUBSTITUTE(F$1,"standard",""),"|Float",""),ChapterTable!$1:$1,0),0)*ChapterTable!$Q$17,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VLOOKUP($A1338-ChapterTable!$Q$11,ChapterTable!$1:$1048576,MATCH("최종"&amp;SUBSTITUTE(SUBSTITUTE(F$1,"standard",""),"|Float",""),ChapterTable!$1:$1,0),0)*ChapterTable!$Q$14
    ),
  OFFSET(F1338,-$B1338+IF($L1338,1,0),0)*
    (VLOOKUP(SUBSTITUTE(SUBSTITUTE(F$1,"standard",""),"|Float","")&amp;"인게임누적곱배수",ChapterTable!$S:$T,2,0)^D1338
    +VLOOKUP(SUBSTITUTE(SUBSTITUTE(F$1,"standard",""),"|Float","")&amp;"인게임누적합배수",ChapterTable!$S:$T,2,0)*D1338)
  )
  )
  )
)</f>
        <v>344.25</v>
      </c>
      <c r="G1338" t="s">
        <v>76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9.8000000000000007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IF(OR($L1339=TRUE,$A1339=0,MOD($A1339,ChapterTable!$S$20)&lt;&gt;0),
MAX(0,INT(($B1339+ChapterTable!$Q$26+VLOOKUP(SUBSTITUTE(C$1,"성장단계","")&amp;"단계오프셋",ChapterTable!$S:$T,2,0))/ChapterTable!$Q$23)),
MAX(0,INT(($B1339+ChapterTable!$S$26+VLOOKUP(SUBSTITUTE(C$1,"성장단계","")&amp;"보스단계오프셋",ChapterTable!$S:$T,2,0))/ChapterTable!$S$23)))</f>
        <v>5</v>
      </c>
      <c r="D1339">
        <f>IF(OR($L1339=TRUE,$A1339=0,MOD($A1339,ChapterTable!$S$20)&lt;&gt;0),
MAX(0,INT(($B1339+ChapterTable!$Q$26+VLOOKUP(SUBSTITUTE(D$1,"성장단계","")&amp;"단계오프셋",ChapterTable!$S:$T,2,0))/ChapterTable!$Q$23)),
MAX(0,INT(($B1339+ChapterTable!$S$26+VLOOKUP(SUBSTITUTE(D$1,"성장단계","")&amp;"보스단계오프셋",ChapterTable!$S:$T,2,0))/ChapterTable!$S$23)))</f>
        <v>4</v>
      </c>
      <c r="E1339" s="1">
        <f ca="1">IF(AND($A1339=0,$B1339=1),
    VLOOKUP(1,ChapterTable!$1:$1048576,MATCH("최종"&amp;SUBSTITUTE(SUBSTITUTE(E$1,"standard",""),"|Float",""),ChapterTable!$1:$1,0),0)*ChapterTable!$Q$17,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VLOOKUP($A1339-ChapterTable!$Q$11,ChapterTable!$1:$1048576,MATCH("최종"&amp;SUBSTITUTE(SUBSTITUTE(E$1,"standard",""),"|Float",""),ChapterTable!$1:$1,0),0)*ChapterTable!$Q$14
    ),
  OFFSET(E1339,-$B1339+IF($L1339,1,0),0)*
    (VLOOKUP(SUBSTITUTE(SUBSTITUTE(E$1,"standard",""),"|Float","")&amp;"인게임누적곱배수",ChapterTable!$S:$T,2,0)^C1339
    +VLOOKUP(SUBSTITUTE(SUBSTITUTE(E$1,"standard",""),"|Float","")&amp;"인게임누적합배수",ChapterTable!$S:$T,2,0)*C1339)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VLOOKUP(1,ChapterTable!$1:$1048576,MATCH("최종"&amp;SUBSTITUTE(SUBSTITUTE(F$1,"standard",""),"|Float",""),ChapterTable!$1:$1,0),0)*ChapterTable!$Q$17,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VLOOKUP($A1339-ChapterTable!$Q$11,ChapterTable!$1:$1048576,MATCH("최종"&amp;SUBSTITUTE(SUBSTITUTE(F$1,"standard",""),"|Float",""),ChapterTable!$1:$1,0),0)*ChapterTable!$Q$14
    ),
  OFFSET(F1339,-$B1339+IF($L1339,1,0),0)*
    (VLOOKUP(SUBSTITUTE(SUBSTITUTE(F$1,"standard",""),"|Float","")&amp;"인게임누적곱배수",ChapterTable!$S:$T,2,0)^D1339
    +VLOOKUP(SUBSTITUTE(SUBSTITUTE(F$1,"standard",""),"|Float","")&amp;"인게임누적합배수",ChapterTable!$S:$T,2,0)*D1339)
  )
  )
  )
)</f>
        <v>344.25</v>
      </c>
      <c r="G1339" t="s">
        <v>76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9.8000000000000007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IF(OR($L1340=TRUE,$A1340=0,MOD($A1340,ChapterTable!$S$20)&lt;&gt;0),
MAX(0,INT(($B1340+ChapterTable!$Q$26+VLOOKUP(SUBSTITUTE(C$1,"성장단계","")&amp;"단계오프셋",ChapterTable!$S:$T,2,0))/ChapterTable!$Q$23)),
MAX(0,INT(($B1340+ChapterTable!$S$26+VLOOKUP(SUBSTITUTE(C$1,"성장단계","")&amp;"보스단계오프셋",ChapterTable!$S:$T,2,0))/ChapterTable!$S$23)))</f>
        <v>5</v>
      </c>
      <c r="D1340">
        <f>IF(OR($L1340=TRUE,$A1340=0,MOD($A1340,ChapterTable!$S$20)&lt;&gt;0),
MAX(0,INT(($B1340+ChapterTable!$Q$26+VLOOKUP(SUBSTITUTE(D$1,"성장단계","")&amp;"단계오프셋",ChapterTable!$S:$T,2,0))/ChapterTable!$Q$23)),
MAX(0,INT(($B1340+ChapterTable!$S$26+VLOOKUP(SUBSTITUTE(D$1,"성장단계","")&amp;"보스단계오프셋",ChapterTable!$S:$T,2,0))/ChapterTable!$S$23)))</f>
        <v>4</v>
      </c>
      <c r="E1340" s="1">
        <f ca="1">IF(AND($A1340=0,$B1340=1),
    VLOOKUP(1,ChapterTable!$1:$1048576,MATCH("최종"&amp;SUBSTITUTE(SUBSTITUTE(E$1,"standard",""),"|Float",""),ChapterTable!$1:$1,0),0)*ChapterTable!$Q$17,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VLOOKUP($A1340-ChapterTable!$Q$11,ChapterTable!$1:$1048576,MATCH("최종"&amp;SUBSTITUTE(SUBSTITUTE(E$1,"standard",""),"|Float",""),ChapterTable!$1:$1,0),0)*ChapterTable!$Q$14
    ),
  OFFSET(E1340,-$B1340+IF($L1340,1,0),0)*
    (VLOOKUP(SUBSTITUTE(SUBSTITUTE(E$1,"standard",""),"|Float","")&amp;"인게임누적곱배수",ChapterTable!$S:$T,2,0)^C1340
    +VLOOKUP(SUBSTITUTE(SUBSTITUTE(E$1,"standard",""),"|Float","")&amp;"인게임누적합배수",ChapterTable!$S:$T,2,0)*C1340)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VLOOKUP(1,ChapterTable!$1:$1048576,MATCH("최종"&amp;SUBSTITUTE(SUBSTITUTE(F$1,"standard",""),"|Float",""),ChapterTable!$1:$1,0),0)*ChapterTable!$Q$17,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VLOOKUP($A1340-ChapterTable!$Q$11,ChapterTable!$1:$1048576,MATCH("최종"&amp;SUBSTITUTE(SUBSTITUTE(F$1,"standard",""),"|Float",""),ChapterTable!$1:$1,0),0)*ChapterTable!$Q$14
    ),
  OFFSET(F1340,-$B1340+IF($L1340,1,0),0)*
    (VLOOKUP(SUBSTITUTE(SUBSTITUTE(F$1,"standard",""),"|Float","")&amp;"인게임누적곱배수",ChapterTable!$S:$T,2,0)^D1340
    +VLOOKUP(SUBSTITUTE(SUBSTITUTE(F$1,"standard",""),"|Float","")&amp;"인게임누적합배수",ChapterTable!$S:$T,2,0)*D1340)
  )
  )
  )
)</f>
        <v>344.25</v>
      </c>
      <c r="G1340" t="s">
        <v>76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9.8000000000000007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IF(OR($L1341=TRUE,$A1341=0,MOD($A1341,ChapterTable!$S$20)&lt;&gt;0),
MAX(0,INT(($B1341+ChapterTable!$Q$26+VLOOKUP(SUBSTITUTE(C$1,"성장단계","")&amp;"단계오프셋",ChapterTable!$S:$T,2,0))/ChapterTable!$Q$23)),
MAX(0,INT(($B1341+ChapterTable!$S$26+VLOOKUP(SUBSTITUTE(C$1,"성장단계","")&amp;"보스단계오프셋",ChapterTable!$S:$T,2,0))/ChapterTable!$S$23)))</f>
        <v>5</v>
      </c>
      <c r="D1341">
        <f>IF(OR($L1341=TRUE,$A1341=0,MOD($A1341,ChapterTable!$S$20)&lt;&gt;0),
MAX(0,INT(($B1341+ChapterTable!$Q$26+VLOOKUP(SUBSTITUTE(D$1,"성장단계","")&amp;"단계오프셋",ChapterTable!$S:$T,2,0))/ChapterTable!$Q$23)),
MAX(0,INT(($B1341+ChapterTable!$S$26+VLOOKUP(SUBSTITUTE(D$1,"성장단계","")&amp;"보스단계오프셋",ChapterTable!$S:$T,2,0))/ChapterTable!$S$23)))</f>
        <v>4</v>
      </c>
      <c r="E1341" s="1">
        <f ca="1">IF(AND($A1341=0,$B1341=1),
    VLOOKUP(1,ChapterTable!$1:$1048576,MATCH("최종"&amp;SUBSTITUTE(SUBSTITUTE(E$1,"standard",""),"|Float",""),ChapterTable!$1:$1,0),0)*ChapterTable!$Q$17,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VLOOKUP($A1341-ChapterTable!$Q$11,ChapterTable!$1:$1048576,MATCH("최종"&amp;SUBSTITUTE(SUBSTITUTE(E$1,"standard",""),"|Float",""),ChapterTable!$1:$1,0),0)*ChapterTable!$Q$14
    ),
  OFFSET(E1341,-$B1341+IF($L1341,1,0),0)*
    (VLOOKUP(SUBSTITUTE(SUBSTITUTE(E$1,"standard",""),"|Float","")&amp;"인게임누적곱배수",ChapterTable!$S:$T,2,0)^C1341
    +VLOOKUP(SUBSTITUTE(SUBSTITUTE(E$1,"standard",""),"|Float","")&amp;"인게임누적합배수",ChapterTable!$S:$T,2,0)*C1341)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VLOOKUP(1,ChapterTable!$1:$1048576,MATCH("최종"&amp;SUBSTITUTE(SUBSTITUTE(F$1,"standard",""),"|Float",""),ChapterTable!$1:$1,0),0)*ChapterTable!$Q$17,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VLOOKUP($A1341-ChapterTable!$Q$11,ChapterTable!$1:$1048576,MATCH("최종"&amp;SUBSTITUTE(SUBSTITUTE(F$1,"standard",""),"|Float",""),ChapterTable!$1:$1,0),0)*ChapterTable!$Q$14
    ),
  OFFSET(F1341,-$B1341+IF($L1341,1,0),0)*
    (VLOOKUP(SUBSTITUTE(SUBSTITUTE(F$1,"standard",""),"|Float","")&amp;"인게임누적곱배수",ChapterTable!$S:$T,2,0)^D1341
    +VLOOKUP(SUBSTITUTE(SUBSTITUTE(F$1,"standard",""),"|Float","")&amp;"인게임누적합배수",ChapterTable!$S:$T,2,0)*D1341)
  )
  )
  )
)</f>
        <v>344.25</v>
      </c>
      <c r="G1341" t="s">
        <v>76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9.8000000000000007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IF(OR($L1342=TRUE,$A1342=0,MOD($A1342,ChapterTable!$S$20)&lt;&gt;0),
MAX(0,INT(($B1342+ChapterTable!$Q$26+VLOOKUP(SUBSTITUTE(C$1,"성장단계","")&amp;"단계오프셋",ChapterTable!$S:$T,2,0))/ChapterTable!$Q$23)),
MAX(0,INT(($B1342+ChapterTable!$S$26+VLOOKUP(SUBSTITUTE(C$1,"성장단계","")&amp;"보스단계오프셋",ChapterTable!$S:$T,2,0))/ChapterTable!$S$23)))</f>
        <v>0</v>
      </c>
      <c r="D1342">
        <f>IF(OR($L1342=TRUE,$A1342=0,MOD($A1342,ChapterTable!$S$20)&lt;&gt;0),
MAX(0,INT(($B1342+ChapterTable!$Q$26+VLOOKUP(SUBSTITUTE(D$1,"성장단계","")&amp;"단계오프셋",ChapterTable!$S:$T,2,0))/ChapterTable!$Q$23)),
MAX(0,INT(($B1342+ChapterTable!$S$26+VLOOKUP(SUBSTITUTE(D$1,"성장단계","")&amp;"보스단계오프셋",ChapterTable!$S:$T,2,0))/ChapterTable!$S$23)))</f>
        <v>0</v>
      </c>
      <c r="E1342" s="1">
        <f ca="1">IF(AND($A1342=0,$B1342=1),
    VLOOKUP(1,ChapterTable!$1:$1048576,MATCH("최종"&amp;SUBSTITUTE(SUBSTITUTE(E$1,"standard",""),"|Float",""),ChapterTable!$1:$1,0),0)*ChapterTable!$Q$17,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VLOOKUP($A1342-ChapterTable!$Q$11,ChapterTable!$1:$1048576,MATCH("최종"&amp;SUBSTITUTE(SUBSTITUTE(E$1,"standard",""),"|Float",""),ChapterTable!$1:$1,0),0)*ChapterTable!$Q$14
    ),
  OFFSET(E1342,-$B1342+IF($L1342,1,0),0)*
    (VLOOKUP(SUBSTITUTE(SUBSTITUTE(E$1,"standard",""),"|Float","")&amp;"인게임누적곱배수",ChapterTable!$S:$T,2,0)^C1342
    +VLOOKUP(SUBSTITUTE(SUBSTITUTE(E$1,"standard",""),"|Float","")&amp;"인게임누적합배수",ChapterTable!$S:$T,2,0)*C1342)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VLOOKUP(1,ChapterTable!$1:$1048576,MATCH("최종"&amp;SUBSTITUTE(SUBSTITUTE(F$1,"standard",""),"|Float",""),ChapterTable!$1:$1,0),0)*ChapterTable!$Q$17,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VLOOKUP($A1342-ChapterTable!$Q$11,ChapterTable!$1:$1048576,MATCH("최종"&amp;SUBSTITUTE(SUBSTITUTE(F$1,"standard",""),"|Float",""),ChapterTable!$1:$1,0),0)*ChapterTable!$Q$14
    ),
  OFFSET(F1342,-$B1342+IF($L1342,1,0),0)*
    (VLOOKUP(SUBSTITUTE(SUBSTITUTE(F$1,"standard",""),"|Float","")&amp;"인게임누적곱배수",ChapterTable!$S:$T,2,0)^D1342
    +VLOOKUP(SUBSTITUTE(SUBSTITUTE(F$1,"standard",""),"|Float","")&amp;"인게임누적합배수",ChapterTable!$S:$T,2,0)*D1342)
  )
  )
  )
)</f>
        <v>286.875</v>
      </c>
      <c r="G1342" t="s">
        <v>76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9.8000000000000007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IF(OR($L1343=TRUE,$A1343=0,MOD($A1343,ChapterTable!$S$20)&lt;&gt;0),
MAX(0,INT(($B1343+ChapterTable!$Q$26+VLOOKUP(SUBSTITUTE(C$1,"성장단계","")&amp;"단계오프셋",ChapterTable!$S:$T,2,0))/ChapterTable!$Q$23)),
MAX(0,INT(($B1343+ChapterTable!$S$26+VLOOKUP(SUBSTITUTE(C$1,"성장단계","")&amp;"보스단계오프셋",ChapterTable!$S:$T,2,0))/ChapterTable!$S$23)))</f>
        <v>0</v>
      </c>
      <c r="D1343">
        <f>IF(OR($L1343=TRUE,$A1343=0,MOD($A1343,ChapterTable!$S$20)&lt;&gt;0),
MAX(0,INT(($B1343+ChapterTable!$Q$26+VLOOKUP(SUBSTITUTE(D$1,"성장단계","")&amp;"단계오프셋",ChapterTable!$S:$T,2,0))/ChapterTable!$Q$23)),
MAX(0,INT(($B1343+ChapterTable!$S$26+VLOOKUP(SUBSTITUTE(D$1,"성장단계","")&amp;"보스단계오프셋",ChapterTable!$S:$T,2,0))/ChapterTable!$S$23)))</f>
        <v>0</v>
      </c>
      <c r="E1343" s="1">
        <f ca="1">IF(AND($A1343=0,$B1343=1),
    VLOOKUP(1,ChapterTable!$1:$1048576,MATCH("최종"&amp;SUBSTITUTE(SUBSTITUTE(E$1,"standard",""),"|Float",""),ChapterTable!$1:$1,0),0)*ChapterTable!$Q$17,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VLOOKUP($A1343-ChapterTable!$Q$11,ChapterTable!$1:$1048576,MATCH("최종"&amp;SUBSTITUTE(SUBSTITUTE(E$1,"standard",""),"|Float",""),ChapterTable!$1:$1,0),0)*ChapterTable!$Q$14
    ),
  OFFSET(E1343,-$B1343+IF($L1343,1,0),0)*
    (VLOOKUP(SUBSTITUTE(SUBSTITUTE(E$1,"standard",""),"|Float","")&amp;"인게임누적곱배수",ChapterTable!$S:$T,2,0)^C1343
    +VLOOKUP(SUBSTITUTE(SUBSTITUTE(E$1,"standard",""),"|Float","")&amp;"인게임누적합배수",ChapterTable!$S:$T,2,0)*C1343)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VLOOKUP(1,ChapterTable!$1:$1048576,MATCH("최종"&amp;SUBSTITUTE(SUBSTITUTE(F$1,"standard",""),"|Float",""),ChapterTable!$1:$1,0),0)*ChapterTable!$Q$17,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VLOOKUP($A1343-ChapterTable!$Q$11,ChapterTable!$1:$1048576,MATCH("최종"&amp;SUBSTITUTE(SUBSTITUTE(F$1,"standard",""),"|Float",""),ChapterTable!$1:$1,0),0)*ChapterTable!$Q$14
    ),
  OFFSET(F1343,-$B1343+IF($L1343,1,0),0)*
    (VLOOKUP(SUBSTITUTE(SUBSTITUTE(F$1,"standard",""),"|Float","")&amp;"인게임누적곱배수",ChapterTable!$S:$T,2,0)^D1343
    +VLOOKUP(SUBSTITUTE(SUBSTITUTE(F$1,"standard",""),"|Float","")&amp;"인게임누적합배수",ChapterTable!$S:$T,2,0)*D1343)
  )
  )
  )
)</f>
        <v>286.875</v>
      </c>
      <c r="G1343" t="s">
        <v>76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9.8000000000000007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IF(OR($L1344=TRUE,$A1344=0,MOD($A1344,ChapterTable!$S$20)&lt;&gt;0),
MAX(0,INT(($B1344+ChapterTable!$Q$26+VLOOKUP(SUBSTITUTE(C$1,"성장단계","")&amp;"단계오프셋",ChapterTable!$S:$T,2,0))/ChapterTable!$Q$23)),
MAX(0,INT(($B1344+ChapterTable!$S$26+VLOOKUP(SUBSTITUTE(C$1,"성장단계","")&amp;"보스단계오프셋",ChapterTable!$S:$T,2,0))/ChapterTable!$S$23)))</f>
        <v>0</v>
      </c>
      <c r="D1344">
        <f>IF(OR($L1344=TRUE,$A1344=0,MOD($A1344,ChapterTable!$S$20)&lt;&gt;0),
MAX(0,INT(($B1344+ChapterTable!$Q$26+VLOOKUP(SUBSTITUTE(D$1,"성장단계","")&amp;"단계오프셋",ChapterTable!$S:$T,2,0))/ChapterTable!$Q$23)),
MAX(0,INT(($B1344+ChapterTable!$S$26+VLOOKUP(SUBSTITUTE(D$1,"성장단계","")&amp;"보스단계오프셋",ChapterTable!$S:$T,2,0))/ChapterTable!$S$23)))</f>
        <v>0</v>
      </c>
      <c r="E1344" s="1">
        <f ca="1">IF(AND($A1344=0,$B1344=1),
    VLOOKUP(1,ChapterTable!$1:$1048576,MATCH("최종"&amp;SUBSTITUTE(SUBSTITUTE(E$1,"standard",""),"|Float",""),ChapterTable!$1:$1,0),0)*ChapterTable!$Q$17,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VLOOKUP($A1344-ChapterTable!$Q$11,ChapterTable!$1:$1048576,MATCH("최종"&amp;SUBSTITUTE(SUBSTITUTE(E$1,"standard",""),"|Float",""),ChapterTable!$1:$1,0),0)*ChapterTable!$Q$14
    ),
  OFFSET(E1344,-$B1344+IF($L1344,1,0),0)*
    (VLOOKUP(SUBSTITUTE(SUBSTITUTE(E$1,"standard",""),"|Float","")&amp;"인게임누적곱배수",ChapterTable!$S:$T,2,0)^C1344
    +VLOOKUP(SUBSTITUTE(SUBSTITUTE(E$1,"standard",""),"|Float","")&amp;"인게임누적합배수",ChapterTable!$S:$T,2,0)*C1344)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VLOOKUP(1,ChapterTable!$1:$1048576,MATCH("최종"&amp;SUBSTITUTE(SUBSTITUTE(F$1,"standard",""),"|Float",""),ChapterTable!$1:$1,0),0)*ChapterTable!$Q$17,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VLOOKUP($A1344-ChapterTable!$Q$11,ChapterTable!$1:$1048576,MATCH("최종"&amp;SUBSTITUTE(SUBSTITUTE(F$1,"standard",""),"|Float",""),ChapterTable!$1:$1,0),0)*ChapterTable!$Q$14
    ),
  OFFSET(F1344,-$B1344+IF($L1344,1,0),0)*
    (VLOOKUP(SUBSTITUTE(SUBSTITUTE(F$1,"standard",""),"|Float","")&amp;"인게임누적곱배수",ChapterTable!$S:$T,2,0)^D1344
    +VLOOKUP(SUBSTITUTE(SUBSTITUTE(F$1,"standard",""),"|Float","")&amp;"인게임누적합배수",ChapterTable!$S:$T,2,0)*D1344)
  )
  )
  )
)</f>
        <v>286.875</v>
      </c>
      <c r="G1344" t="s">
        <v>76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9.8000000000000007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IF(OR($L1345=TRUE,$A1345=0,MOD($A1345,ChapterTable!$S$20)&lt;&gt;0),
MAX(0,INT(($B1345+ChapterTable!$Q$26+VLOOKUP(SUBSTITUTE(C$1,"성장단계","")&amp;"단계오프셋",ChapterTable!$S:$T,2,0))/ChapterTable!$Q$23)),
MAX(0,INT(($B1345+ChapterTable!$S$26+VLOOKUP(SUBSTITUTE(C$1,"성장단계","")&amp;"보스단계오프셋",ChapterTable!$S:$T,2,0))/ChapterTable!$S$23)))</f>
        <v>0</v>
      </c>
      <c r="D1345">
        <f>IF(OR($L1345=TRUE,$A1345=0,MOD($A1345,ChapterTable!$S$20)&lt;&gt;0),
MAX(0,INT(($B1345+ChapterTable!$Q$26+VLOOKUP(SUBSTITUTE(D$1,"성장단계","")&amp;"단계오프셋",ChapterTable!$S:$T,2,0))/ChapterTable!$Q$23)),
MAX(0,INT(($B1345+ChapterTable!$S$26+VLOOKUP(SUBSTITUTE(D$1,"성장단계","")&amp;"보스단계오프셋",ChapterTable!$S:$T,2,0))/ChapterTable!$S$23)))</f>
        <v>0</v>
      </c>
      <c r="E1345" s="1">
        <f ca="1">IF(AND($A1345=0,$B1345=1),
    VLOOKUP(1,ChapterTable!$1:$1048576,MATCH("최종"&amp;SUBSTITUTE(SUBSTITUTE(E$1,"standard",""),"|Float",""),ChapterTable!$1:$1,0),0)*ChapterTable!$Q$17,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VLOOKUP($A1345-ChapterTable!$Q$11,ChapterTable!$1:$1048576,MATCH("최종"&amp;SUBSTITUTE(SUBSTITUTE(E$1,"standard",""),"|Float",""),ChapterTable!$1:$1,0),0)*ChapterTable!$Q$14
    ),
  OFFSET(E1345,-$B1345+IF($L1345,1,0),0)*
    (VLOOKUP(SUBSTITUTE(SUBSTITUTE(E$1,"standard",""),"|Float","")&amp;"인게임누적곱배수",ChapterTable!$S:$T,2,0)^C1345
    +VLOOKUP(SUBSTITUTE(SUBSTITUTE(E$1,"standard",""),"|Float","")&amp;"인게임누적합배수",ChapterTable!$S:$T,2,0)*C1345)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VLOOKUP(1,ChapterTable!$1:$1048576,MATCH("최종"&amp;SUBSTITUTE(SUBSTITUTE(F$1,"standard",""),"|Float",""),ChapterTable!$1:$1,0),0)*ChapterTable!$Q$17,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VLOOKUP($A1345-ChapterTable!$Q$11,ChapterTable!$1:$1048576,MATCH("최종"&amp;SUBSTITUTE(SUBSTITUTE(F$1,"standard",""),"|Float",""),ChapterTable!$1:$1,0),0)*ChapterTable!$Q$14
    ),
  OFFSET(F1345,-$B1345+IF($L1345,1,0),0)*
    (VLOOKUP(SUBSTITUTE(SUBSTITUTE(F$1,"standard",""),"|Float","")&amp;"인게임누적곱배수",ChapterTable!$S:$T,2,0)^D1345
    +VLOOKUP(SUBSTITUTE(SUBSTITUTE(F$1,"standard",""),"|Float","")&amp;"인게임누적합배수",ChapterTable!$S:$T,2,0)*D1345)
  )
  )
  )
)</f>
        <v>286.875</v>
      </c>
      <c r="G1345" t="s">
        <v>76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9.8000000000000007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IF(OR($L1346=TRUE,$A1346=0,MOD($A1346,ChapterTable!$S$20)&lt;&gt;0),
MAX(0,INT(($B1346+ChapterTable!$Q$26+VLOOKUP(SUBSTITUTE(C$1,"성장단계","")&amp;"단계오프셋",ChapterTable!$S:$T,2,0))/ChapterTable!$Q$23)),
MAX(0,INT(($B1346+ChapterTable!$S$26+VLOOKUP(SUBSTITUTE(C$1,"성장단계","")&amp;"보스단계오프셋",ChapterTable!$S:$T,2,0))/ChapterTable!$S$23)))</f>
        <v>0</v>
      </c>
      <c r="D1346">
        <f>IF(OR($L1346=TRUE,$A1346=0,MOD($A1346,ChapterTable!$S$20)&lt;&gt;0),
MAX(0,INT(($B1346+ChapterTable!$Q$26+VLOOKUP(SUBSTITUTE(D$1,"성장단계","")&amp;"단계오프셋",ChapterTable!$S:$T,2,0))/ChapterTable!$Q$23)),
MAX(0,INT(($B1346+ChapterTable!$S$26+VLOOKUP(SUBSTITUTE(D$1,"성장단계","")&amp;"보스단계오프셋",ChapterTable!$S:$T,2,0))/ChapterTable!$S$23)))</f>
        <v>0</v>
      </c>
      <c r="E1346" s="1">
        <f ca="1">IF(AND($A1346=0,$B1346=1),
    VLOOKUP(1,ChapterTable!$1:$1048576,MATCH("최종"&amp;SUBSTITUTE(SUBSTITUTE(E$1,"standard",""),"|Float",""),ChapterTable!$1:$1,0),0)*ChapterTable!$Q$17,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VLOOKUP($A1346-ChapterTable!$Q$11,ChapterTable!$1:$1048576,MATCH("최종"&amp;SUBSTITUTE(SUBSTITUTE(E$1,"standard",""),"|Float",""),ChapterTable!$1:$1,0),0)*ChapterTable!$Q$14
    ),
  OFFSET(E1346,-$B1346+IF($L1346,1,0),0)*
    (VLOOKUP(SUBSTITUTE(SUBSTITUTE(E$1,"standard",""),"|Float","")&amp;"인게임누적곱배수",ChapterTable!$S:$T,2,0)^C1346
    +VLOOKUP(SUBSTITUTE(SUBSTITUTE(E$1,"standard",""),"|Float","")&amp;"인게임누적합배수",ChapterTable!$S:$T,2,0)*C1346)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VLOOKUP(1,ChapterTable!$1:$1048576,MATCH("최종"&amp;SUBSTITUTE(SUBSTITUTE(F$1,"standard",""),"|Float",""),ChapterTable!$1:$1,0),0)*ChapterTable!$Q$17,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VLOOKUP($A1346-ChapterTable!$Q$11,ChapterTable!$1:$1048576,MATCH("최종"&amp;SUBSTITUTE(SUBSTITUTE(F$1,"standard",""),"|Float",""),ChapterTable!$1:$1,0),0)*ChapterTable!$Q$14
    ),
  OFFSET(F1346,-$B1346+IF($L1346,1,0),0)*
    (VLOOKUP(SUBSTITUTE(SUBSTITUTE(F$1,"standard",""),"|Float","")&amp;"인게임누적곱배수",ChapterTable!$S:$T,2,0)^D1346
    +VLOOKUP(SUBSTITUTE(SUBSTITUTE(F$1,"standard",""),"|Float","")&amp;"인게임누적합배수",ChapterTable!$S:$T,2,0)*D1346)
  )
  )
  )
)</f>
        <v>286.875</v>
      </c>
      <c r="G1346" t="s">
        <v>76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9.8000000000000007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IF(OR($L1347=TRUE,$A1347=0,MOD($A1347,ChapterTable!$S$20)&lt;&gt;0),
MAX(0,INT(($B1347+ChapterTable!$Q$26+VLOOKUP(SUBSTITUTE(C$1,"성장단계","")&amp;"단계오프셋",ChapterTable!$S:$T,2,0))/ChapterTable!$Q$23)),
MAX(0,INT(($B1347+ChapterTable!$S$26+VLOOKUP(SUBSTITUTE(C$1,"성장단계","")&amp;"보스단계오프셋",ChapterTable!$S:$T,2,0))/ChapterTable!$S$23)))</f>
        <v>1</v>
      </c>
      <c r="D1347">
        <f>IF(OR($L1347=TRUE,$A1347=0,MOD($A1347,ChapterTable!$S$20)&lt;&gt;0),
MAX(0,INT(($B1347+ChapterTable!$Q$26+VLOOKUP(SUBSTITUTE(D$1,"성장단계","")&amp;"단계오프셋",ChapterTable!$S:$T,2,0))/ChapterTable!$Q$23)),
MAX(0,INT(($B1347+ChapterTable!$S$26+VLOOKUP(SUBSTITUTE(D$1,"성장단계","")&amp;"보스단계오프셋",ChapterTable!$S:$T,2,0))/ChapterTable!$S$23)))</f>
        <v>0</v>
      </c>
      <c r="E1347" s="1">
        <f ca="1">IF(AND($A1347=0,$B1347=1),
    VLOOKUP(1,ChapterTable!$1:$1048576,MATCH("최종"&amp;SUBSTITUTE(SUBSTITUTE(E$1,"standard",""),"|Float",""),ChapterTable!$1:$1,0),0)*ChapterTable!$Q$17,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VLOOKUP($A1347-ChapterTable!$Q$11,ChapterTable!$1:$1048576,MATCH("최종"&amp;SUBSTITUTE(SUBSTITUTE(E$1,"standard",""),"|Float",""),ChapterTable!$1:$1,0),0)*ChapterTable!$Q$14
    ),
  OFFSET(E1347,-$B1347+IF($L1347,1,0),0)*
    (VLOOKUP(SUBSTITUTE(SUBSTITUTE(E$1,"standard",""),"|Float","")&amp;"인게임누적곱배수",ChapterTable!$S:$T,2,0)^C1347
    +VLOOKUP(SUBSTITUTE(SUBSTITUTE(E$1,"standard",""),"|Float","")&amp;"인게임누적합배수",ChapterTable!$S:$T,2,0)*C1347)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VLOOKUP(1,ChapterTable!$1:$1048576,MATCH("최종"&amp;SUBSTITUTE(SUBSTITUTE(F$1,"standard",""),"|Float",""),ChapterTable!$1:$1,0),0)*ChapterTable!$Q$17,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VLOOKUP($A1347-ChapterTable!$Q$11,ChapterTable!$1:$1048576,MATCH("최종"&amp;SUBSTITUTE(SUBSTITUTE(F$1,"standard",""),"|Float",""),ChapterTable!$1:$1,0),0)*ChapterTable!$Q$14
    ),
  OFFSET(F1347,-$B1347+IF($L1347,1,0),0)*
    (VLOOKUP(SUBSTITUTE(SUBSTITUTE(F$1,"standard",""),"|Float","")&amp;"인게임누적곱배수",ChapterTable!$S:$T,2,0)^D1347
    +VLOOKUP(SUBSTITUTE(SUBSTITUTE(F$1,"standard",""),"|Float","")&amp;"인게임누적합배수",ChapterTable!$S:$T,2,0)*D1347)
  )
  )
  )
)</f>
        <v>286.875</v>
      </c>
      <c r="G1347" t="s">
        <v>76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9.8000000000000007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IF(OR($L1348=TRUE,$A1348=0,MOD($A1348,ChapterTable!$S$20)&lt;&gt;0),
MAX(0,INT(($B1348+ChapterTable!$Q$26+VLOOKUP(SUBSTITUTE(C$1,"성장단계","")&amp;"단계오프셋",ChapterTable!$S:$T,2,0))/ChapterTable!$Q$23)),
MAX(0,INT(($B1348+ChapterTable!$S$26+VLOOKUP(SUBSTITUTE(C$1,"성장단계","")&amp;"보스단계오프셋",ChapterTable!$S:$T,2,0))/ChapterTable!$S$23)))</f>
        <v>1</v>
      </c>
      <c r="D1348">
        <f>IF(OR($L1348=TRUE,$A1348=0,MOD($A1348,ChapterTable!$S$20)&lt;&gt;0),
MAX(0,INT(($B1348+ChapterTable!$Q$26+VLOOKUP(SUBSTITUTE(D$1,"성장단계","")&amp;"단계오프셋",ChapterTable!$S:$T,2,0))/ChapterTable!$Q$23)),
MAX(0,INT(($B1348+ChapterTable!$S$26+VLOOKUP(SUBSTITUTE(D$1,"성장단계","")&amp;"보스단계오프셋",ChapterTable!$S:$T,2,0))/ChapterTable!$S$23)))</f>
        <v>0</v>
      </c>
      <c r="E1348" s="1">
        <f ca="1">IF(AND($A1348=0,$B1348=1),
    VLOOKUP(1,ChapterTable!$1:$1048576,MATCH("최종"&amp;SUBSTITUTE(SUBSTITUTE(E$1,"standard",""),"|Float",""),ChapterTable!$1:$1,0),0)*ChapterTable!$Q$17,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VLOOKUP($A1348-ChapterTable!$Q$11,ChapterTable!$1:$1048576,MATCH("최종"&amp;SUBSTITUTE(SUBSTITUTE(E$1,"standard",""),"|Float",""),ChapterTable!$1:$1,0),0)*ChapterTable!$Q$14
    ),
  OFFSET(E1348,-$B1348+IF($L1348,1,0),0)*
    (VLOOKUP(SUBSTITUTE(SUBSTITUTE(E$1,"standard",""),"|Float","")&amp;"인게임누적곱배수",ChapterTable!$S:$T,2,0)^C1348
    +VLOOKUP(SUBSTITUTE(SUBSTITUTE(E$1,"standard",""),"|Float","")&amp;"인게임누적합배수",ChapterTable!$S:$T,2,0)*C1348)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VLOOKUP(1,ChapterTable!$1:$1048576,MATCH("최종"&amp;SUBSTITUTE(SUBSTITUTE(F$1,"standard",""),"|Float",""),ChapterTable!$1:$1,0),0)*ChapterTable!$Q$17,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VLOOKUP($A1348-ChapterTable!$Q$11,ChapterTable!$1:$1048576,MATCH("최종"&amp;SUBSTITUTE(SUBSTITUTE(F$1,"standard",""),"|Float",""),ChapterTable!$1:$1,0),0)*ChapterTable!$Q$14
    ),
  OFFSET(F1348,-$B1348+IF($L1348,1,0),0)*
    (VLOOKUP(SUBSTITUTE(SUBSTITUTE(F$1,"standard",""),"|Float","")&amp;"인게임누적곱배수",ChapterTable!$S:$T,2,0)^D1348
    +VLOOKUP(SUBSTITUTE(SUBSTITUTE(F$1,"standard",""),"|Float","")&amp;"인게임누적합배수",ChapterTable!$S:$T,2,0)*D1348)
  )
  )
  )
)</f>
        <v>286.875</v>
      </c>
      <c r="G1348" t="s">
        <v>76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9.8000000000000007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IF(OR($L1349=TRUE,$A1349=0,MOD($A1349,ChapterTable!$S$20)&lt;&gt;0),
MAX(0,INT(($B1349+ChapterTable!$Q$26+VLOOKUP(SUBSTITUTE(C$1,"성장단계","")&amp;"단계오프셋",ChapterTable!$S:$T,2,0))/ChapterTable!$Q$23)),
MAX(0,INT(($B1349+ChapterTable!$S$26+VLOOKUP(SUBSTITUTE(C$1,"성장단계","")&amp;"보스단계오프셋",ChapterTable!$S:$T,2,0))/ChapterTable!$S$23)))</f>
        <v>1</v>
      </c>
      <c r="D1349">
        <f>IF(OR($L1349=TRUE,$A1349=0,MOD($A1349,ChapterTable!$S$20)&lt;&gt;0),
MAX(0,INT(($B1349+ChapterTable!$Q$26+VLOOKUP(SUBSTITUTE(D$1,"성장단계","")&amp;"단계오프셋",ChapterTable!$S:$T,2,0))/ChapterTable!$Q$23)),
MAX(0,INT(($B1349+ChapterTable!$S$26+VLOOKUP(SUBSTITUTE(D$1,"성장단계","")&amp;"보스단계오프셋",ChapterTable!$S:$T,2,0))/ChapterTable!$S$23)))</f>
        <v>0</v>
      </c>
      <c r="E1349" s="1">
        <f ca="1">IF(AND($A1349=0,$B1349=1),
    VLOOKUP(1,ChapterTable!$1:$1048576,MATCH("최종"&amp;SUBSTITUTE(SUBSTITUTE(E$1,"standard",""),"|Float",""),ChapterTable!$1:$1,0),0)*ChapterTable!$Q$17,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VLOOKUP($A1349-ChapterTable!$Q$11,ChapterTable!$1:$1048576,MATCH("최종"&amp;SUBSTITUTE(SUBSTITUTE(E$1,"standard",""),"|Float",""),ChapterTable!$1:$1,0),0)*ChapterTable!$Q$14
    ),
  OFFSET(E1349,-$B1349+IF($L1349,1,0),0)*
    (VLOOKUP(SUBSTITUTE(SUBSTITUTE(E$1,"standard",""),"|Float","")&amp;"인게임누적곱배수",ChapterTable!$S:$T,2,0)^C1349
    +VLOOKUP(SUBSTITUTE(SUBSTITUTE(E$1,"standard",""),"|Float","")&amp;"인게임누적합배수",ChapterTable!$S:$T,2,0)*C1349)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VLOOKUP(1,ChapterTable!$1:$1048576,MATCH("최종"&amp;SUBSTITUTE(SUBSTITUTE(F$1,"standard",""),"|Float",""),ChapterTable!$1:$1,0),0)*ChapterTable!$Q$17,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VLOOKUP($A1349-ChapterTable!$Q$11,ChapterTable!$1:$1048576,MATCH("최종"&amp;SUBSTITUTE(SUBSTITUTE(F$1,"standard",""),"|Float",""),ChapterTable!$1:$1,0),0)*ChapterTable!$Q$14
    ),
  OFFSET(F1349,-$B1349+IF($L1349,1,0),0)*
    (VLOOKUP(SUBSTITUTE(SUBSTITUTE(F$1,"standard",""),"|Float","")&amp;"인게임누적곱배수",ChapterTable!$S:$T,2,0)^D1349
    +VLOOKUP(SUBSTITUTE(SUBSTITUTE(F$1,"standard",""),"|Float","")&amp;"인게임누적합배수",ChapterTable!$S:$T,2,0)*D1349)
  )
  )
  )
)</f>
        <v>286.875</v>
      </c>
      <c r="G1349" t="s">
        <v>76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9.8000000000000007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IF(OR($L1350=TRUE,$A1350=0,MOD($A1350,ChapterTable!$S$20)&lt;&gt;0),
MAX(0,INT(($B1350+ChapterTable!$Q$26+VLOOKUP(SUBSTITUTE(C$1,"성장단계","")&amp;"단계오프셋",ChapterTable!$S:$T,2,0))/ChapterTable!$Q$23)),
MAX(0,INT(($B1350+ChapterTable!$S$26+VLOOKUP(SUBSTITUTE(C$1,"성장단계","")&amp;"보스단계오프셋",ChapterTable!$S:$T,2,0))/ChapterTable!$S$23)))</f>
        <v>1</v>
      </c>
      <c r="D1350">
        <f>IF(OR($L1350=TRUE,$A1350=0,MOD($A1350,ChapterTable!$S$20)&lt;&gt;0),
MAX(0,INT(($B1350+ChapterTable!$Q$26+VLOOKUP(SUBSTITUTE(D$1,"성장단계","")&amp;"단계오프셋",ChapterTable!$S:$T,2,0))/ChapterTable!$Q$23)),
MAX(0,INT(($B1350+ChapterTable!$S$26+VLOOKUP(SUBSTITUTE(D$1,"성장단계","")&amp;"보스단계오프셋",ChapterTable!$S:$T,2,0))/ChapterTable!$S$23)))</f>
        <v>0</v>
      </c>
      <c r="E1350" s="1">
        <f ca="1">IF(AND($A1350=0,$B1350=1),
    VLOOKUP(1,ChapterTable!$1:$1048576,MATCH("최종"&amp;SUBSTITUTE(SUBSTITUTE(E$1,"standard",""),"|Float",""),ChapterTable!$1:$1,0),0)*ChapterTable!$Q$17,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VLOOKUP($A1350-ChapterTable!$Q$11,ChapterTable!$1:$1048576,MATCH("최종"&amp;SUBSTITUTE(SUBSTITUTE(E$1,"standard",""),"|Float",""),ChapterTable!$1:$1,0),0)*ChapterTable!$Q$14
    ),
  OFFSET(E1350,-$B1350+IF($L1350,1,0),0)*
    (VLOOKUP(SUBSTITUTE(SUBSTITUTE(E$1,"standard",""),"|Float","")&amp;"인게임누적곱배수",ChapterTable!$S:$T,2,0)^C1350
    +VLOOKUP(SUBSTITUTE(SUBSTITUTE(E$1,"standard",""),"|Float","")&amp;"인게임누적합배수",ChapterTable!$S:$T,2,0)*C1350)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VLOOKUP(1,ChapterTable!$1:$1048576,MATCH("최종"&amp;SUBSTITUTE(SUBSTITUTE(F$1,"standard",""),"|Float",""),ChapterTable!$1:$1,0),0)*ChapterTable!$Q$17,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VLOOKUP($A1350-ChapterTable!$Q$11,ChapterTable!$1:$1048576,MATCH("최종"&amp;SUBSTITUTE(SUBSTITUTE(F$1,"standard",""),"|Float",""),ChapterTable!$1:$1,0),0)*ChapterTable!$Q$14
    ),
  OFFSET(F1350,-$B1350+IF($L1350,1,0),0)*
    (VLOOKUP(SUBSTITUTE(SUBSTITUTE(F$1,"standard",""),"|Float","")&amp;"인게임누적곱배수",ChapterTable!$S:$T,2,0)^D1350
    +VLOOKUP(SUBSTITUTE(SUBSTITUTE(F$1,"standard",""),"|Float","")&amp;"인게임누적합배수",ChapterTable!$S:$T,2,0)*D1350)
  )
  )
  )
)</f>
        <v>286.875</v>
      </c>
      <c r="G1350" t="s">
        <v>76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9.8000000000000007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IF(OR($L1351=TRUE,$A1351=0,MOD($A1351,ChapterTable!$S$20)&lt;&gt;0),
MAX(0,INT(($B1351+ChapterTable!$Q$26+VLOOKUP(SUBSTITUTE(C$1,"성장단계","")&amp;"단계오프셋",ChapterTable!$S:$T,2,0))/ChapterTable!$Q$23)),
MAX(0,INT(($B1351+ChapterTable!$S$26+VLOOKUP(SUBSTITUTE(C$1,"성장단계","")&amp;"보스단계오프셋",ChapterTable!$S:$T,2,0))/ChapterTable!$S$23)))</f>
        <v>1</v>
      </c>
      <c r="D1351">
        <f>IF(OR($L1351=TRUE,$A1351=0,MOD($A1351,ChapterTable!$S$20)&lt;&gt;0),
MAX(0,INT(($B1351+ChapterTable!$Q$26+VLOOKUP(SUBSTITUTE(D$1,"성장단계","")&amp;"단계오프셋",ChapterTable!$S:$T,2,0))/ChapterTable!$Q$23)),
MAX(0,INT(($B1351+ChapterTable!$S$26+VLOOKUP(SUBSTITUTE(D$1,"성장단계","")&amp;"보스단계오프셋",ChapterTable!$S:$T,2,0))/ChapterTable!$S$23)))</f>
        <v>0</v>
      </c>
      <c r="E1351" s="1">
        <f ca="1">IF(AND($A1351=0,$B1351=1),
    VLOOKUP(1,ChapterTable!$1:$1048576,MATCH("최종"&amp;SUBSTITUTE(SUBSTITUTE(E$1,"standard",""),"|Float",""),ChapterTable!$1:$1,0),0)*ChapterTable!$Q$17,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VLOOKUP($A1351-ChapterTable!$Q$11,ChapterTable!$1:$1048576,MATCH("최종"&amp;SUBSTITUTE(SUBSTITUTE(E$1,"standard",""),"|Float",""),ChapterTable!$1:$1,0),0)*ChapterTable!$Q$14
    ),
  OFFSET(E1351,-$B1351+IF($L1351,1,0),0)*
    (VLOOKUP(SUBSTITUTE(SUBSTITUTE(E$1,"standard",""),"|Float","")&amp;"인게임누적곱배수",ChapterTable!$S:$T,2,0)^C1351
    +VLOOKUP(SUBSTITUTE(SUBSTITUTE(E$1,"standard",""),"|Float","")&amp;"인게임누적합배수",ChapterTable!$S:$T,2,0)*C1351)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VLOOKUP(1,ChapterTable!$1:$1048576,MATCH("최종"&amp;SUBSTITUTE(SUBSTITUTE(F$1,"standard",""),"|Float",""),ChapterTable!$1:$1,0),0)*ChapterTable!$Q$17,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VLOOKUP($A1351-ChapterTable!$Q$11,ChapterTable!$1:$1048576,MATCH("최종"&amp;SUBSTITUTE(SUBSTITUTE(F$1,"standard",""),"|Float",""),ChapterTable!$1:$1,0),0)*ChapterTable!$Q$14
    ),
  OFFSET(F1351,-$B1351+IF($L1351,1,0),0)*
    (VLOOKUP(SUBSTITUTE(SUBSTITUTE(F$1,"standard",""),"|Float","")&amp;"인게임누적곱배수",ChapterTable!$S:$T,2,0)^D1351
    +VLOOKUP(SUBSTITUTE(SUBSTITUTE(F$1,"standard",""),"|Float","")&amp;"인게임누적합배수",ChapterTable!$S:$T,2,0)*D1351)
  )
  )
  )
)</f>
        <v>286.875</v>
      </c>
      <c r="G1351" t="s">
        <v>76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9.8000000000000007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IF(OR($L1352=TRUE,$A1352=0,MOD($A1352,ChapterTable!$S$20)&lt;&gt;0),
MAX(0,INT(($B1352+ChapterTable!$Q$26+VLOOKUP(SUBSTITUTE(C$1,"성장단계","")&amp;"단계오프셋",ChapterTable!$S:$T,2,0))/ChapterTable!$Q$23)),
MAX(0,INT(($B1352+ChapterTable!$S$26+VLOOKUP(SUBSTITUTE(C$1,"성장단계","")&amp;"보스단계오프셋",ChapterTable!$S:$T,2,0))/ChapterTable!$S$23)))</f>
        <v>1</v>
      </c>
      <c r="D1352">
        <f>IF(OR($L1352=TRUE,$A1352=0,MOD($A1352,ChapterTable!$S$20)&lt;&gt;0),
MAX(0,INT(($B1352+ChapterTable!$Q$26+VLOOKUP(SUBSTITUTE(D$1,"성장단계","")&amp;"단계오프셋",ChapterTable!$S:$T,2,0))/ChapterTable!$Q$23)),
MAX(0,INT(($B1352+ChapterTable!$S$26+VLOOKUP(SUBSTITUTE(D$1,"성장단계","")&amp;"보스단계오프셋",ChapterTable!$S:$T,2,0))/ChapterTable!$S$23)))</f>
        <v>1</v>
      </c>
      <c r="E1352" s="1">
        <f ca="1">IF(AND($A1352=0,$B1352=1),
    VLOOKUP(1,ChapterTable!$1:$1048576,MATCH("최종"&amp;SUBSTITUTE(SUBSTITUTE(E$1,"standard",""),"|Float",""),ChapterTable!$1:$1,0),0)*ChapterTable!$Q$17,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VLOOKUP($A1352-ChapterTable!$Q$11,ChapterTable!$1:$1048576,MATCH("최종"&amp;SUBSTITUTE(SUBSTITUTE(E$1,"standard",""),"|Float",""),ChapterTable!$1:$1,0),0)*ChapterTable!$Q$14
    ),
  OFFSET(E1352,-$B1352+IF($L1352,1,0),0)*
    (VLOOKUP(SUBSTITUTE(SUBSTITUTE(E$1,"standard",""),"|Float","")&amp;"인게임누적곱배수",ChapterTable!$S:$T,2,0)^C1352
    +VLOOKUP(SUBSTITUTE(SUBSTITUTE(E$1,"standard",""),"|Float","")&amp;"인게임누적합배수",ChapterTable!$S:$T,2,0)*C1352)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VLOOKUP(1,ChapterTable!$1:$1048576,MATCH("최종"&amp;SUBSTITUTE(SUBSTITUTE(F$1,"standard",""),"|Float",""),ChapterTable!$1:$1,0),0)*ChapterTable!$Q$17,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VLOOKUP($A1352-ChapterTable!$Q$11,ChapterTable!$1:$1048576,MATCH("최종"&amp;SUBSTITUTE(SUBSTITUTE(F$1,"standard",""),"|Float",""),ChapterTable!$1:$1,0),0)*ChapterTable!$Q$14
    ),
  OFFSET(F1352,-$B1352+IF($L1352,1,0),0)*
    (VLOOKUP(SUBSTITUTE(SUBSTITUTE(F$1,"standard",""),"|Float","")&amp;"인게임누적곱배수",ChapterTable!$S:$T,2,0)^D1352
    +VLOOKUP(SUBSTITUTE(SUBSTITUTE(F$1,"standard",""),"|Float","")&amp;"인게임누적합배수",ChapterTable!$S:$T,2,0)*D1352)
  )
  )
  )
)</f>
        <v>344.25</v>
      </c>
      <c r="G1352" t="s">
        <v>76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9.8000000000000007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IF(OR($L1353=TRUE,$A1353=0,MOD($A1353,ChapterTable!$S$20)&lt;&gt;0),
MAX(0,INT(($B1353+ChapterTable!$Q$26+VLOOKUP(SUBSTITUTE(C$1,"성장단계","")&amp;"단계오프셋",ChapterTable!$S:$T,2,0))/ChapterTable!$Q$23)),
MAX(0,INT(($B1353+ChapterTable!$S$26+VLOOKUP(SUBSTITUTE(C$1,"성장단계","")&amp;"보스단계오프셋",ChapterTable!$S:$T,2,0))/ChapterTable!$S$23)))</f>
        <v>1</v>
      </c>
      <c r="D1353">
        <f>IF(OR($L1353=TRUE,$A1353=0,MOD($A1353,ChapterTable!$S$20)&lt;&gt;0),
MAX(0,INT(($B1353+ChapterTable!$Q$26+VLOOKUP(SUBSTITUTE(D$1,"성장단계","")&amp;"단계오프셋",ChapterTable!$S:$T,2,0))/ChapterTable!$Q$23)),
MAX(0,INT(($B1353+ChapterTable!$S$26+VLOOKUP(SUBSTITUTE(D$1,"성장단계","")&amp;"보스단계오프셋",ChapterTable!$S:$T,2,0))/ChapterTable!$S$23)))</f>
        <v>1</v>
      </c>
      <c r="E1353" s="1">
        <f ca="1">IF(AND($A1353=0,$B1353=1),
    VLOOKUP(1,ChapterTable!$1:$1048576,MATCH("최종"&amp;SUBSTITUTE(SUBSTITUTE(E$1,"standard",""),"|Float",""),ChapterTable!$1:$1,0),0)*ChapterTable!$Q$17,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VLOOKUP($A1353-ChapterTable!$Q$11,ChapterTable!$1:$1048576,MATCH("최종"&amp;SUBSTITUTE(SUBSTITUTE(E$1,"standard",""),"|Float",""),ChapterTable!$1:$1,0),0)*ChapterTable!$Q$14
    ),
  OFFSET(E1353,-$B1353+IF($L1353,1,0),0)*
    (VLOOKUP(SUBSTITUTE(SUBSTITUTE(E$1,"standard",""),"|Float","")&amp;"인게임누적곱배수",ChapterTable!$S:$T,2,0)^C1353
    +VLOOKUP(SUBSTITUTE(SUBSTITUTE(E$1,"standard",""),"|Float","")&amp;"인게임누적합배수",ChapterTable!$S:$T,2,0)*C1353)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VLOOKUP(1,ChapterTable!$1:$1048576,MATCH("최종"&amp;SUBSTITUTE(SUBSTITUTE(F$1,"standard",""),"|Float",""),ChapterTable!$1:$1,0),0)*ChapterTable!$Q$17,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VLOOKUP($A1353-ChapterTable!$Q$11,ChapterTable!$1:$1048576,MATCH("최종"&amp;SUBSTITUTE(SUBSTITUTE(F$1,"standard",""),"|Float",""),ChapterTable!$1:$1,0),0)*ChapterTable!$Q$14
    ),
  OFFSET(F1353,-$B1353+IF($L1353,1,0),0)*
    (VLOOKUP(SUBSTITUTE(SUBSTITUTE(F$1,"standard",""),"|Float","")&amp;"인게임누적곱배수",ChapterTable!$S:$T,2,0)^D1353
    +VLOOKUP(SUBSTITUTE(SUBSTITUTE(F$1,"standard",""),"|Float","")&amp;"인게임누적합배수",ChapterTable!$S:$T,2,0)*D1353)
  )
  )
  )
)</f>
        <v>344.25</v>
      </c>
      <c r="G1353" t="s">
        <v>76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9.8000000000000007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IF(OR($L1354=TRUE,$A1354=0,MOD($A1354,ChapterTable!$S$20)&lt;&gt;0),
MAX(0,INT(($B1354+ChapterTable!$Q$26+VLOOKUP(SUBSTITUTE(C$1,"성장단계","")&amp;"단계오프셋",ChapterTable!$S:$T,2,0))/ChapterTable!$Q$23)),
MAX(0,INT(($B1354+ChapterTable!$S$26+VLOOKUP(SUBSTITUTE(C$1,"성장단계","")&amp;"보스단계오프셋",ChapterTable!$S:$T,2,0))/ChapterTable!$S$23)))</f>
        <v>1</v>
      </c>
      <c r="D1354">
        <f>IF(OR($L1354=TRUE,$A1354=0,MOD($A1354,ChapterTable!$S$20)&lt;&gt;0),
MAX(0,INT(($B1354+ChapterTable!$Q$26+VLOOKUP(SUBSTITUTE(D$1,"성장단계","")&amp;"단계오프셋",ChapterTable!$S:$T,2,0))/ChapterTable!$Q$23)),
MAX(0,INT(($B1354+ChapterTable!$S$26+VLOOKUP(SUBSTITUTE(D$1,"성장단계","")&amp;"보스단계오프셋",ChapterTable!$S:$T,2,0))/ChapterTable!$S$23)))</f>
        <v>1</v>
      </c>
      <c r="E1354" s="1">
        <f ca="1">IF(AND($A1354=0,$B1354=1),
    VLOOKUP(1,ChapterTable!$1:$1048576,MATCH("최종"&amp;SUBSTITUTE(SUBSTITUTE(E$1,"standard",""),"|Float",""),ChapterTable!$1:$1,0),0)*ChapterTable!$Q$17,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VLOOKUP($A1354-ChapterTable!$Q$11,ChapterTable!$1:$1048576,MATCH("최종"&amp;SUBSTITUTE(SUBSTITUTE(E$1,"standard",""),"|Float",""),ChapterTable!$1:$1,0),0)*ChapterTable!$Q$14
    ),
  OFFSET(E1354,-$B1354+IF($L1354,1,0),0)*
    (VLOOKUP(SUBSTITUTE(SUBSTITUTE(E$1,"standard",""),"|Float","")&amp;"인게임누적곱배수",ChapterTable!$S:$T,2,0)^C1354
    +VLOOKUP(SUBSTITUTE(SUBSTITUTE(E$1,"standard",""),"|Float","")&amp;"인게임누적합배수",ChapterTable!$S:$T,2,0)*C1354)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VLOOKUP(1,ChapterTable!$1:$1048576,MATCH("최종"&amp;SUBSTITUTE(SUBSTITUTE(F$1,"standard",""),"|Float",""),ChapterTable!$1:$1,0),0)*ChapterTable!$Q$17,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VLOOKUP($A1354-ChapterTable!$Q$11,ChapterTable!$1:$1048576,MATCH("최종"&amp;SUBSTITUTE(SUBSTITUTE(F$1,"standard",""),"|Float",""),ChapterTable!$1:$1,0),0)*ChapterTable!$Q$14
    ),
  OFFSET(F1354,-$B1354+IF($L1354,1,0),0)*
    (VLOOKUP(SUBSTITUTE(SUBSTITUTE(F$1,"standard",""),"|Float","")&amp;"인게임누적곱배수",ChapterTable!$S:$T,2,0)^D1354
    +VLOOKUP(SUBSTITUTE(SUBSTITUTE(F$1,"standard",""),"|Float","")&amp;"인게임누적합배수",ChapterTable!$S:$T,2,0)*D1354)
  )
  )
  )
)</f>
        <v>344.25</v>
      </c>
      <c r="G1354" t="s">
        <v>76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9.8000000000000007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IF(OR($L1355=TRUE,$A1355=0,MOD($A1355,ChapterTable!$S$20)&lt;&gt;0),
MAX(0,INT(($B1355+ChapterTable!$Q$26+VLOOKUP(SUBSTITUTE(C$1,"성장단계","")&amp;"단계오프셋",ChapterTable!$S:$T,2,0))/ChapterTable!$Q$23)),
MAX(0,INT(($B1355+ChapterTable!$S$26+VLOOKUP(SUBSTITUTE(C$1,"성장단계","")&amp;"보스단계오프셋",ChapterTable!$S:$T,2,0))/ChapterTable!$S$23)))</f>
        <v>1</v>
      </c>
      <c r="D1355">
        <f>IF(OR($L1355=TRUE,$A1355=0,MOD($A1355,ChapterTable!$S$20)&lt;&gt;0),
MAX(0,INT(($B1355+ChapterTable!$Q$26+VLOOKUP(SUBSTITUTE(D$1,"성장단계","")&amp;"단계오프셋",ChapterTable!$S:$T,2,0))/ChapterTable!$Q$23)),
MAX(0,INT(($B1355+ChapterTable!$S$26+VLOOKUP(SUBSTITUTE(D$1,"성장단계","")&amp;"보스단계오프셋",ChapterTable!$S:$T,2,0))/ChapterTable!$S$23)))</f>
        <v>1</v>
      </c>
      <c r="E1355" s="1">
        <f ca="1">IF(AND($A1355=0,$B1355=1),
    VLOOKUP(1,ChapterTable!$1:$1048576,MATCH("최종"&amp;SUBSTITUTE(SUBSTITUTE(E$1,"standard",""),"|Float",""),ChapterTable!$1:$1,0),0)*ChapterTable!$Q$17,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VLOOKUP($A1355-ChapterTable!$Q$11,ChapterTable!$1:$1048576,MATCH("최종"&amp;SUBSTITUTE(SUBSTITUTE(E$1,"standard",""),"|Float",""),ChapterTable!$1:$1,0),0)*ChapterTable!$Q$14
    ),
  OFFSET(E1355,-$B1355+IF($L1355,1,0),0)*
    (VLOOKUP(SUBSTITUTE(SUBSTITUTE(E$1,"standard",""),"|Float","")&amp;"인게임누적곱배수",ChapterTable!$S:$T,2,0)^C1355
    +VLOOKUP(SUBSTITUTE(SUBSTITUTE(E$1,"standard",""),"|Float","")&amp;"인게임누적합배수",ChapterTable!$S:$T,2,0)*C1355)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VLOOKUP(1,ChapterTable!$1:$1048576,MATCH("최종"&amp;SUBSTITUTE(SUBSTITUTE(F$1,"standard",""),"|Float",""),ChapterTable!$1:$1,0),0)*ChapterTable!$Q$17,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VLOOKUP($A1355-ChapterTable!$Q$11,ChapterTable!$1:$1048576,MATCH("최종"&amp;SUBSTITUTE(SUBSTITUTE(F$1,"standard",""),"|Float",""),ChapterTable!$1:$1,0),0)*ChapterTable!$Q$14
    ),
  OFFSET(F1355,-$B1355+IF($L1355,1,0),0)*
    (VLOOKUP(SUBSTITUTE(SUBSTITUTE(F$1,"standard",""),"|Float","")&amp;"인게임누적곱배수",ChapterTable!$S:$T,2,0)^D1355
    +VLOOKUP(SUBSTITUTE(SUBSTITUTE(F$1,"standard",""),"|Float","")&amp;"인게임누적합배수",ChapterTable!$S:$T,2,0)*D1355)
  )
  )
  )
)</f>
        <v>344.25</v>
      </c>
      <c r="G1355" t="s">
        <v>76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9.8000000000000007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IF(OR($L1356=TRUE,$A1356=0,MOD($A1356,ChapterTable!$S$20)&lt;&gt;0),
MAX(0,INT(($B1356+ChapterTable!$Q$26+VLOOKUP(SUBSTITUTE(C$1,"성장단계","")&amp;"단계오프셋",ChapterTable!$S:$T,2,0))/ChapterTable!$Q$23)),
MAX(0,INT(($B1356+ChapterTable!$S$26+VLOOKUP(SUBSTITUTE(C$1,"성장단계","")&amp;"보스단계오프셋",ChapterTable!$S:$T,2,0))/ChapterTable!$S$23)))</f>
        <v>1</v>
      </c>
      <c r="D1356">
        <f>IF(OR($L1356=TRUE,$A1356=0,MOD($A1356,ChapterTable!$S$20)&lt;&gt;0),
MAX(0,INT(($B1356+ChapterTable!$Q$26+VLOOKUP(SUBSTITUTE(D$1,"성장단계","")&amp;"단계오프셋",ChapterTable!$S:$T,2,0))/ChapterTable!$Q$23)),
MAX(0,INT(($B1356+ChapterTable!$S$26+VLOOKUP(SUBSTITUTE(D$1,"성장단계","")&amp;"보스단계오프셋",ChapterTable!$S:$T,2,0))/ChapterTable!$S$23)))</f>
        <v>1</v>
      </c>
      <c r="E1356" s="1">
        <f ca="1">IF(AND($A1356=0,$B1356=1),
    VLOOKUP(1,ChapterTable!$1:$1048576,MATCH("최종"&amp;SUBSTITUTE(SUBSTITUTE(E$1,"standard",""),"|Float",""),ChapterTable!$1:$1,0),0)*ChapterTable!$Q$17,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VLOOKUP($A1356-ChapterTable!$Q$11,ChapterTable!$1:$1048576,MATCH("최종"&amp;SUBSTITUTE(SUBSTITUTE(E$1,"standard",""),"|Float",""),ChapterTable!$1:$1,0),0)*ChapterTable!$Q$14
    ),
  OFFSET(E1356,-$B1356+IF($L1356,1,0),0)*
    (VLOOKUP(SUBSTITUTE(SUBSTITUTE(E$1,"standard",""),"|Float","")&amp;"인게임누적곱배수",ChapterTable!$S:$T,2,0)^C1356
    +VLOOKUP(SUBSTITUTE(SUBSTITUTE(E$1,"standard",""),"|Float","")&amp;"인게임누적합배수",ChapterTable!$S:$T,2,0)*C1356)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VLOOKUP(1,ChapterTable!$1:$1048576,MATCH("최종"&amp;SUBSTITUTE(SUBSTITUTE(F$1,"standard",""),"|Float",""),ChapterTable!$1:$1,0),0)*ChapterTable!$Q$17,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VLOOKUP($A1356-ChapterTable!$Q$11,ChapterTable!$1:$1048576,MATCH("최종"&amp;SUBSTITUTE(SUBSTITUTE(F$1,"standard",""),"|Float",""),ChapterTable!$1:$1,0),0)*ChapterTable!$Q$14
    ),
  OFFSET(F1356,-$B1356+IF($L1356,1,0),0)*
    (VLOOKUP(SUBSTITUTE(SUBSTITUTE(F$1,"standard",""),"|Float","")&amp;"인게임누적곱배수",ChapterTable!$S:$T,2,0)^D1356
    +VLOOKUP(SUBSTITUTE(SUBSTITUTE(F$1,"standard",""),"|Float","")&amp;"인게임누적합배수",ChapterTable!$S:$T,2,0)*D1356)
  )
  )
  )
)</f>
        <v>344.25</v>
      </c>
      <c r="G1356" t="s">
        <v>76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9.8000000000000007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IF(OR($L1357=TRUE,$A1357=0,MOD($A1357,ChapterTable!$S$20)&lt;&gt;0),
MAX(0,INT(($B1357+ChapterTable!$Q$26+VLOOKUP(SUBSTITUTE(C$1,"성장단계","")&amp;"단계오프셋",ChapterTable!$S:$T,2,0))/ChapterTable!$Q$23)),
MAX(0,INT(($B1357+ChapterTable!$S$26+VLOOKUP(SUBSTITUTE(C$1,"성장단계","")&amp;"보스단계오프셋",ChapterTable!$S:$T,2,0))/ChapterTable!$S$23)))</f>
        <v>2</v>
      </c>
      <c r="D1357">
        <f>IF(OR($L1357=TRUE,$A1357=0,MOD($A1357,ChapterTable!$S$20)&lt;&gt;0),
MAX(0,INT(($B1357+ChapterTable!$Q$26+VLOOKUP(SUBSTITUTE(D$1,"성장단계","")&amp;"단계오프셋",ChapterTable!$S:$T,2,0))/ChapterTable!$Q$23)),
MAX(0,INT(($B1357+ChapterTable!$S$26+VLOOKUP(SUBSTITUTE(D$1,"성장단계","")&amp;"보스단계오프셋",ChapterTable!$S:$T,2,0))/ChapterTable!$S$23)))</f>
        <v>1</v>
      </c>
      <c r="E1357" s="1">
        <f ca="1">IF(AND($A1357=0,$B1357=1),
    VLOOKUP(1,ChapterTable!$1:$1048576,MATCH("최종"&amp;SUBSTITUTE(SUBSTITUTE(E$1,"standard",""),"|Float",""),ChapterTable!$1:$1,0),0)*ChapterTable!$Q$17,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VLOOKUP($A1357-ChapterTable!$Q$11,ChapterTable!$1:$1048576,MATCH("최종"&amp;SUBSTITUTE(SUBSTITUTE(E$1,"standard",""),"|Float",""),ChapterTable!$1:$1,0),0)*ChapterTable!$Q$14
    ),
  OFFSET(E1357,-$B1357+IF($L1357,1,0),0)*
    (VLOOKUP(SUBSTITUTE(SUBSTITUTE(E$1,"standard",""),"|Float","")&amp;"인게임누적곱배수",ChapterTable!$S:$T,2,0)^C1357
    +VLOOKUP(SUBSTITUTE(SUBSTITUTE(E$1,"standard",""),"|Float","")&amp;"인게임누적합배수",ChapterTable!$S:$T,2,0)*C1357)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VLOOKUP(1,ChapterTable!$1:$1048576,MATCH("최종"&amp;SUBSTITUTE(SUBSTITUTE(F$1,"standard",""),"|Float",""),ChapterTable!$1:$1,0),0)*ChapterTable!$Q$17,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VLOOKUP($A1357-ChapterTable!$Q$11,ChapterTable!$1:$1048576,MATCH("최종"&amp;SUBSTITUTE(SUBSTITUTE(F$1,"standard",""),"|Float",""),ChapterTable!$1:$1,0),0)*ChapterTable!$Q$14
    ),
  OFFSET(F1357,-$B1357+IF($L1357,1,0),0)*
    (VLOOKUP(SUBSTITUTE(SUBSTITUTE(F$1,"standard",""),"|Float","")&amp;"인게임누적곱배수",ChapterTable!$S:$T,2,0)^D1357
    +VLOOKUP(SUBSTITUTE(SUBSTITUTE(F$1,"standard",""),"|Float","")&amp;"인게임누적합배수",ChapterTable!$S:$T,2,0)*D1357)
  )
  )
  )
)</f>
        <v>344.25</v>
      </c>
      <c r="G1357" t="s">
        <v>76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9.8000000000000007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IF(OR($L1358=TRUE,$A1358=0,MOD($A1358,ChapterTable!$S$20)&lt;&gt;0),
MAX(0,INT(($B1358+ChapterTable!$Q$26+VLOOKUP(SUBSTITUTE(C$1,"성장단계","")&amp;"단계오프셋",ChapterTable!$S:$T,2,0))/ChapterTable!$Q$23)),
MAX(0,INT(($B1358+ChapterTable!$S$26+VLOOKUP(SUBSTITUTE(C$1,"성장단계","")&amp;"보스단계오프셋",ChapterTable!$S:$T,2,0))/ChapterTable!$S$23)))</f>
        <v>2</v>
      </c>
      <c r="D1358">
        <f>IF(OR($L1358=TRUE,$A1358=0,MOD($A1358,ChapterTable!$S$20)&lt;&gt;0),
MAX(0,INT(($B1358+ChapterTable!$Q$26+VLOOKUP(SUBSTITUTE(D$1,"성장단계","")&amp;"단계오프셋",ChapterTable!$S:$T,2,0))/ChapterTable!$Q$23)),
MAX(0,INT(($B1358+ChapterTable!$S$26+VLOOKUP(SUBSTITUTE(D$1,"성장단계","")&amp;"보스단계오프셋",ChapterTable!$S:$T,2,0))/ChapterTable!$S$23)))</f>
        <v>1</v>
      </c>
      <c r="E1358" s="1">
        <f ca="1">IF(AND($A1358=0,$B1358=1),
    VLOOKUP(1,ChapterTable!$1:$1048576,MATCH("최종"&amp;SUBSTITUTE(SUBSTITUTE(E$1,"standard",""),"|Float",""),ChapterTable!$1:$1,0),0)*ChapterTable!$Q$17,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VLOOKUP($A1358-ChapterTable!$Q$11,ChapterTable!$1:$1048576,MATCH("최종"&amp;SUBSTITUTE(SUBSTITUTE(E$1,"standard",""),"|Float",""),ChapterTable!$1:$1,0),0)*ChapterTable!$Q$14
    ),
  OFFSET(E1358,-$B1358+IF($L1358,1,0),0)*
    (VLOOKUP(SUBSTITUTE(SUBSTITUTE(E$1,"standard",""),"|Float","")&amp;"인게임누적곱배수",ChapterTable!$S:$T,2,0)^C1358
    +VLOOKUP(SUBSTITUTE(SUBSTITUTE(E$1,"standard",""),"|Float","")&amp;"인게임누적합배수",ChapterTable!$S:$T,2,0)*C1358)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VLOOKUP(1,ChapterTable!$1:$1048576,MATCH("최종"&amp;SUBSTITUTE(SUBSTITUTE(F$1,"standard",""),"|Float",""),ChapterTable!$1:$1,0),0)*ChapterTable!$Q$17,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VLOOKUP($A1358-ChapterTable!$Q$11,ChapterTable!$1:$1048576,MATCH("최종"&amp;SUBSTITUTE(SUBSTITUTE(F$1,"standard",""),"|Float",""),ChapterTable!$1:$1,0),0)*ChapterTable!$Q$14
    ),
  OFFSET(F1358,-$B1358+IF($L1358,1,0),0)*
    (VLOOKUP(SUBSTITUTE(SUBSTITUTE(F$1,"standard",""),"|Float","")&amp;"인게임누적곱배수",ChapterTable!$S:$T,2,0)^D1358
    +VLOOKUP(SUBSTITUTE(SUBSTITUTE(F$1,"standard",""),"|Float","")&amp;"인게임누적합배수",ChapterTable!$S:$T,2,0)*D1358)
  )
  )
  )
)</f>
        <v>344.25</v>
      </c>
      <c r="G1358" t="s">
        <v>76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9.8000000000000007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IF(OR($L1359=TRUE,$A1359=0,MOD($A1359,ChapterTable!$S$20)&lt;&gt;0),
MAX(0,INT(($B1359+ChapterTable!$Q$26+VLOOKUP(SUBSTITUTE(C$1,"성장단계","")&amp;"단계오프셋",ChapterTable!$S:$T,2,0))/ChapterTable!$Q$23)),
MAX(0,INT(($B1359+ChapterTable!$S$26+VLOOKUP(SUBSTITUTE(C$1,"성장단계","")&amp;"보스단계오프셋",ChapterTable!$S:$T,2,0))/ChapterTable!$S$23)))</f>
        <v>2</v>
      </c>
      <c r="D1359">
        <f>IF(OR($L1359=TRUE,$A1359=0,MOD($A1359,ChapterTable!$S$20)&lt;&gt;0),
MAX(0,INT(($B1359+ChapterTable!$Q$26+VLOOKUP(SUBSTITUTE(D$1,"성장단계","")&amp;"단계오프셋",ChapterTable!$S:$T,2,0))/ChapterTable!$Q$23)),
MAX(0,INT(($B1359+ChapterTable!$S$26+VLOOKUP(SUBSTITUTE(D$1,"성장단계","")&amp;"보스단계오프셋",ChapterTable!$S:$T,2,0))/ChapterTable!$S$23)))</f>
        <v>1</v>
      </c>
      <c r="E1359" s="1">
        <f ca="1">IF(AND($A1359=0,$B1359=1),
    VLOOKUP(1,ChapterTable!$1:$1048576,MATCH("최종"&amp;SUBSTITUTE(SUBSTITUTE(E$1,"standard",""),"|Float",""),ChapterTable!$1:$1,0),0)*ChapterTable!$Q$17,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VLOOKUP($A1359-ChapterTable!$Q$11,ChapterTable!$1:$1048576,MATCH("최종"&amp;SUBSTITUTE(SUBSTITUTE(E$1,"standard",""),"|Float",""),ChapterTable!$1:$1,0),0)*ChapterTable!$Q$14
    ),
  OFFSET(E1359,-$B1359+IF($L1359,1,0),0)*
    (VLOOKUP(SUBSTITUTE(SUBSTITUTE(E$1,"standard",""),"|Float","")&amp;"인게임누적곱배수",ChapterTable!$S:$T,2,0)^C1359
    +VLOOKUP(SUBSTITUTE(SUBSTITUTE(E$1,"standard",""),"|Float","")&amp;"인게임누적합배수",ChapterTable!$S:$T,2,0)*C1359)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VLOOKUP(1,ChapterTable!$1:$1048576,MATCH("최종"&amp;SUBSTITUTE(SUBSTITUTE(F$1,"standard",""),"|Float",""),ChapterTable!$1:$1,0),0)*ChapterTable!$Q$17,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VLOOKUP($A1359-ChapterTable!$Q$11,ChapterTable!$1:$1048576,MATCH("최종"&amp;SUBSTITUTE(SUBSTITUTE(F$1,"standard",""),"|Float",""),ChapterTable!$1:$1,0),0)*ChapterTable!$Q$14
    ),
  OFFSET(F1359,-$B1359+IF($L1359,1,0),0)*
    (VLOOKUP(SUBSTITUTE(SUBSTITUTE(F$1,"standard",""),"|Float","")&amp;"인게임누적곱배수",ChapterTable!$S:$T,2,0)^D1359
    +VLOOKUP(SUBSTITUTE(SUBSTITUTE(F$1,"standard",""),"|Float","")&amp;"인게임누적합배수",ChapterTable!$S:$T,2,0)*D1359)
  )
  )
  )
)</f>
        <v>344.25</v>
      </c>
      <c r="G1359" t="s">
        <v>76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9.8000000000000007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IF(OR($L1360=TRUE,$A1360=0,MOD($A1360,ChapterTable!$S$20)&lt;&gt;0),
MAX(0,INT(($B1360+ChapterTable!$Q$26+VLOOKUP(SUBSTITUTE(C$1,"성장단계","")&amp;"단계오프셋",ChapterTable!$S:$T,2,0))/ChapterTable!$Q$23)),
MAX(0,INT(($B1360+ChapterTable!$S$26+VLOOKUP(SUBSTITUTE(C$1,"성장단계","")&amp;"보스단계오프셋",ChapterTable!$S:$T,2,0))/ChapterTable!$S$23)))</f>
        <v>2</v>
      </c>
      <c r="D1360">
        <f>IF(OR($L1360=TRUE,$A1360=0,MOD($A1360,ChapterTable!$S$20)&lt;&gt;0),
MAX(0,INT(($B1360+ChapterTable!$Q$26+VLOOKUP(SUBSTITUTE(D$1,"성장단계","")&amp;"단계오프셋",ChapterTable!$S:$T,2,0))/ChapterTable!$Q$23)),
MAX(0,INT(($B1360+ChapterTable!$S$26+VLOOKUP(SUBSTITUTE(D$1,"성장단계","")&amp;"보스단계오프셋",ChapterTable!$S:$T,2,0))/ChapterTable!$S$23)))</f>
        <v>1</v>
      </c>
      <c r="E1360" s="1">
        <f ca="1">IF(AND($A1360=0,$B1360=1),
    VLOOKUP(1,ChapterTable!$1:$1048576,MATCH("최종"&amp;SUBSTITUTE(SUBSTITUTE(E$1,"standard",""),"|Float",""),ChapterTable!$1:$1,0),0)*ChapterTable!$Q$17,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VLOOKUP($A1360-ChapterTable!$Q$11,ChapterTable!$1:$1048576,MATCH("최종"&amp;SUBSTITUTE(SUBSTITUTE(E$1,"standard",""),"|Float",""),ChapterTable!$1:$1,0),0)*ChapterTable!$Q$14
    ),
  OFFSET(E1360,-$B1360+IF($L1360,1,0),0)*
    (VLOOKUP(SUBSTITUTE(SUBSTITUTE(E$1,"standard",""),"|Float","")&amp;"인게임누적곱배수",ChapterTable!$S:$T,2,0)^C1360
    +VLOOKUP(SUBSTITUTE(SUBSTITUTE(E$1,"standard",""),"|Float","")&amp;"인게임누적합배수",ChapterTable!$S:$T,2,0)*C1360)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VLOOKUP(1,ChapterTable!$1:$1048576,MATCH("최종"&amp;SUBSTITUTE(SUBSTITUTE(F$1,"standard",""),"|Float",""),ChapterTable!$1:$1,0),0)*ChapterTable!$Q$17,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VLOOKUP($A1360-ChapterTable!$Q$11,ChapterTable!$1:$1048576,MATCH("최종"&amp;SUBSTITUTE(SUBSTITUTE(F$1,"standard",""),"|Float",""),ChapterTable!$1:$1,0),0)*ChapterTable!$Q$14
    ),
  OFFSET(F1360,-$B1360+IF($L1360,1,0),0)*
    (VLOOKUP(SUBSTITUTE(SUBSTITUTE(F$1,"standard",""),"|Float","")&amp;"인게임누적곱배수",ChapterTable!$S:$T,2,0)^D1360
    +VLOOKUP(SUBSTITUTE(SUBSTITUTE(F$1,"standard",""),"|Float","")&amp;"인게임누적합배수",ChapterTable!$S:$T,2,0)*D1360)
  )
  )
  )
)</f>
        <v>344.25</v>
      </c>
      <c r="G1360" t="s">
        <v>76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9.8000000000000007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IF(OR($L1361=TRUE,$A1361=0,MOD($A1361,ChapterTable!$S$20)&lt;&gt;0),
MAX(0,INT(($B1361+ChapterTable!$Q$26+VLOOKUP(SUBSTITUTE(C$1,"성장단계","")&amp;"단계오프셋",ChapterTable!$S:$T,2,0))/ChapterTable!$Q$23)),
MAX(0,INT(($B1361+ChapterTable!$S$26+VLOOKUP(SUBSTITUTE(C$1,"성장단계","")&amp;"보스단계오프셋",ChapterTable!$S:$T,2,0))/ChapterTable!$S$23)))</f>
        <v>2</v>
      </c>
      <c r="D1361">
        <f>IF(OR($L1361=TRUE,$A1361=0,MOD($A1361,ChapterTable!$S$20)&lt;&gt;0),
MAX(0,INT(($B1361+ChapterTable!$Q$26+VLOOKUP(SUBSTITUTE(D$1,"성장단계","")&amp;"단계오프셋",ChapterTable!$S:$T,2,0))/ChapterTable!$Q$23)),
MAX(0,INT(($B1361+ChapterTable!$S$26+VLOOKUP(SUBSTITUTE(D$1,"성장단계","")&amp;"보스단계오프셋",ChapterTable!$S:$T,2,0))/ChapterTable!$S$23)))</f>
        <v>1</v>
      </c>
      <c r="E1361" s="1">
        <f ca="1">IF(AND($A1361=0,$B1361=1),
    VLOOKUP(1,ChapterTable!$1:$1048576,MATCH("최종"&amp;SUBSTITUTE(SUBSTITUTE(E$1,"standard",""),"|Float",""),ChapterTable!$1:$1,0),0)*ChapterTable!$Q$17,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VLOOKUP($A1361-ChapterTable!$Q$11,ChapterTable!$1:$1048576,MATCH("최종"&amp;SUBSTITUTE(SUBSTITUTE(E$1,"standard",""),"|Float",""),ChapterTable!$1:$1,0),0)*ChapterTable!$Q$14
    ),
  OFFSET(E1361,-$B1361+IF($L1361,1,0),0)*
    (VLOOKUP(SUBSTITUTE(SUBSTITUTE(E$1,"standard",""),"|Float","")&amp;"인게임누적곱배수",ChapterTable!$S:$T,2,0)^C1361
    +VLOOKUP(SUBSTITUTE(SUBSTITUTE(E$1,"standard",""),"|Float","")&amp;"인게임누적합배수",ChapterTable!$S:$T,2,0)*C1361)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VLOOKUP(1,ChapterTable!$1:$1048576,MATCH("최종"&amp;SUBSTITUTE(SUBSTITUTE(F$1,"standard",""),"|Float",""),ChapterTable!$1:$1,0),0)*ChapterTable!$Q$17,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VLOOKUP($A1361-ChapterTable!$Q$11,ChapterTable!$1:$1048576,MATCH("최종"&amp;SUBSTITUTE(SUBSTITUTE(F$1,"standard",""),"|Float",""),ChapterTable!$1:$1,0),0)*ChapterTable!$Q$14
    ),
  OFFSET(F1361,-$B1361+IF($L1361,1,0),0)*
    (VLOOKUP(SUBSTITUTE(SUBSTITUTE(F$1,"standard",""),"|Float","")&amp;"인게임누적곱배수",ChapterTable!$S:$T,2,0)^D1361
    +VLOOKUP(SUBSTITUTE(SUBSTITUTE(F$1,"standard",""),"|Float","")&amp;"인게임누적합배수",ChapterTable!$S:$T,2,0)*D1361)
  )
  )
  )
)</f>
        <v>344.25</v>
      </c>
      <c r="G1361" t="s">
        <v>76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9.8000000000000007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IF(OR($L1362=TRUE,$A1362=0,MOD($A1362,ChapterTable!$S$20)&lt;&gt;0),
MAX(0,INT(($B1362+ChapterTable!$Q$26+VLOOKUP(SUBSTITUTE(C$1,"성장단계","")&amp;"단계오프셋",ChapterTable!$S:$T,2,0))/ChapterTable!$Q$23)),
MAX(0,INT(($B1362+ChapterTable!$S$26+VLOOKUP(SUBSTITUTE(C$1,"성장단계","")&amp;"보스단계오프셋",ChapterTable!$S:$T,2,0))/ChapterTable!$S$23)))</f>
        <v>2</v>
      </c>
      <c r="D1362">
        <f>IF(OR($L1362=TRUE,$A1362=0,MOD($A1362,ChapterTable!$S$20)&lt;&gt;0),
MAX(0,INT(($B1362+ChapterTable!$Q$26+VLOOKUP(SUBSTITUTE(D$1,"성장단계","")&amp;"단계오프셋",ChapterTable!$S:$T,2,0))/ChapterTable!$Q$23)),
MAX(0,INT(($B1362+ChapterTable!$S$26+VLOOKUP(SUBSTITUTE(D$1,"성장단계","")&amp;"보스단계오프셋",ChapterTable!$S:$T,2,0))/ChapterTable!$S$23)))</f>
        <v>2</v>
      </c>
      <c r="E1362" s="1">
        <f ca="1">IF(AND($A1362=0,$B1362=1),
    VLOOKUP(1,ChapterTable!$1:$1048576,MATCH("최종"&amp;SUBSTITUTE(SUBSTITUTE(E$1,"standard",""),"|Float",""),ChapterTable!$1:$1,0),0)*ChapterTable!$Q$17,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VLOOKUP($A1362-ChapterTable!$Q$11,ChapterTable!$1:$1048576,MATCH("최종"&amp;SUBSTITUTE(SUBSTITUTE(E$1,"standard",""),"|Float",""),ChapterTable!$1:$1,0),0)*ChapterTable!$Q$14
    ),
  OFFSET(E1362,-$B1362+IF($L1362,1,0),0)*
    (VLOOKUP(SUBSTITUTE(SUBSTITUTE(E$1,"standard",""),"|Float","")&amp;"인게임누적곱배수",ChapterTable!$S:$T,2,0)^C1362
    +VLOOKUP(SUBSTITUTE(SUBSTITUTE(E$1,"standard",""),"|Float","")&amp;"인게임누적합배수",ChapterTable!$S:$T,2,0)*C1362)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VLOOKUP(1,ChapterTable!$1:$1048576,MATCH("최종"&amp;SUBSTITUTE(SUBSTITUTE(F$1,"standard",""),"|Float",""),ChapterTable!$1:$1,0),0)*ChapterTable!$Q$17,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VLOOKUP($A1362-ChapterTable!$Q$11,ChapterTable!$1:$1048576,MATCH("최종"&amp;SUBSTITUTE(SUBSTITUTE(F$1,"standard",""),"|Float",""),ChapterTable!$1:$1,0),0)*ChapterTable!$Q$14
    ),
  OFFSET(F1362,-$B1362+IF($L1362,1,0),0)*
    (VLOOKUP(SUBSTITUTE(SUBSTITUTE(F$1,"standard",""),"|Float","")&amp;"인게임누적곱배수",ChapterTable!$S:$T,2,0)^D1362
    +VLOOKUP(SUBSTITUTE(SUBSTITUTE(F$1,"standard",""),"|Float","")&amp;"인게임누적합배수",ChapterTable!$S:$T,2,0)*D1362)
  )
  )
  )
)</f>
        <v>401.625</v>
      </c>
      <c r="G1362" t="s">
        <v>76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9.8000000000000007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IF(OR($L1363=TRUE,$A1363=0,MOD($A1363,ChapterTable!$S$20)&lt;&gt;0),
MAX(0,INT(($B1363+ChapterTable!$Q$26+VLOOKUP(SUBSTITUTE(C$1,"성장단계","")&amp;"단계오프셋",ChapterTable!$S:$T,2,0))/ChapterTable!$Q$23)),
MAX(0,INT(($B1363+ChapterTable!$S$26+VLOOKUP(SUBSTITUTE(C$1,"성장단계","")&amp;"보스단계오프셋",ChapterTable!$S:$T,2,0))/ChapterTable!$S$23)))</f>
        <v>2</v>
      </c>
      <c r="D1363">
        <f>IF(OR($L1363=TRUE,$A1363=0,MOD($A1363,ChapterTable!$S$20)&lt;&gt;0),
MAX(0,INT(($B1363+ChapterTable!$Q$26+VLOOKUP(SUBSTITUTE(D$1,"성장단계","")&amp;"단계오프셋",ChapterTable!$S:$T,2,0))/ChapterTable!$Q$23)),
MAX(0,INT(($B1363+ChapterTable!$S$26+VLOOKUP(SUBSTITUTE(D$1,"성장단계","")&amp;"보스단계오프셋",ChapterTable!$S:$T,2,0))/ChapterTable!$S$23)))</f>
        <v>2</v>
      </c>
      <c r="E1363" s="1">
        <f ca="1">IF(AND($A1363=0,$B1363=1),
    VLOOKUP(1,ChapterTable!$1:$1048576,MATCH("최종"&amp;SUBSTITUTE(SUBSTITUTE(E$1,"standard",""),"|Float",""),ChapterTable!$1:$1,0),0)*ChapterTable!$Q$17,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VLOOKUP($A1363-ChapterTable!$Q$11,ChapterTable!$1:$1048576,MATCH("최종"&amp;SUBSTITUTE(SUBSTITUTE(E$1,"standard",""),"|Float",""),ChapterTable!$1:$1,0),0)*ChapterTable!$Q$14
    ),
  OFFSET(E1363,-$B1363+IF($L1363,1,0),0)*
    (VLOOKUP(SUBSTITUTE(SUBSTITUTE(E$1,"standard",""),"|Float","")&amp;"인게임누적곱배수",ChapterTable!$S:$T,2,0)^C1363
    +VLOOKUP(SUBSTITUTE(SUBSTITUTE(E$1,"standard",""),"|Float","")&amp;"인게임누적합배수",ChapterTable!$S:$T,2,0)*C1363)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VLOOKUP(1,ChapterTable!$1:$1048576,MATCH("최종"&amp;SUBSTITUTE(SUBSTITUTE(F$1,"standard",""),"|Float",""),ChapterTable!$1:$1,0),0)*ChapterTable!$Q$17,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VLOOKUP($A1363-ChapterTable!$Q$11,ChapterTable!$1:$1048576,MATCH("최종"&amp;SUBSTITUTE(SUBSTITUTE(F$1,"standard",""),"|Float",""),ChapterTable!$1:$1,0),0)*ChapterTable!$Q$14
    ),
  OFFSET(F1363,-$B1363+IF($L1363,1,0),0)*
    (VLOOKUP(SUBSTITUTE(SUBSTITUTE(F$1,"standard",""),"|Float","")&amp;"인게임누적곱배수",ChapterTable!$S:$T,2,0)^D1363
    +VLOOKUP(SUBSTITUTE(SUBSTITUTE(F$1,"standard",""),"|Float","")&amp;"인게임누적합배수",ChapterTable!$S:$T,2,0)*D1363)
  )
  )
  )
)</f>
        <v>401.625</v>
      </c>
      <c r="G1363" t="s">
        <v>76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9.8000000000000007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IF(OR($L1364=TRUE,$A1364=0,MOD($A1364,ChapterTable!$S$20)&lt;&gt;0),
MAX(0,INT(($B1364+ChapterTable!$Q$26+VLOOKUP(SUBSTITUTE(C$1,"성장단계","")&amp;"단계오프셋",ChapterTable!$S:$T,2,0))/ChapterTable!$Q$23)),
MAX(0,INT(($B1364+ChapterTable!$S$26+VLOOKUP(SUBSTITUTE(C$1,"성장단계","")&amp;"보스단계오프셋",ChapterTable!$S:$T,2,0))/ChapterTable!$S$23)))</f>
        <v>2</v>
      </c>
      <c r="D1364">
        <f>IF(OR($L1364=TRUE,$A1364=0,MOD($A1364,ChapterTable!$S$20)&lt;&gt;0),
MAX(0,INT(($B1364+ChapterTable!$Q$26+VLOOKUP(SUBSTITUTE(D$1,"성장단계","")&amp;"단계오프셋",ChapterTable!$S:$T,2,0))/ChapterTable!$Q$23)),
MAX(0,INT(($B1364+ChapterTable!$S$26+VLOOKUP(SUBSTITUTE(D$1,"성장단계","")&amp;"보스단계오프셋",ChapterTable!$S:$T,2,0))/ChapterTable!$S$23)))</f>
        <v>2</v>
      </c>
      <c r="E1364" s="1">
        <f ca="1">IF(AND($A1364=0,$B1364=1),
    VLOOKUP(1,ChapterTable!$1:$1048576,MATCH("최종"&amp;SUBSTITUTE(SUBSTITUTE(E$1,"standard",""),"|Float",""),ChapterTable!$1:$1,0),0)*ChapterTable!$Q$17,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VLOOKUP($A1364-ChapterTable!$Q$11,ChapterTable!$1:$1048576,MATCH("최종"&amp;SUBSTITUTE(SUBSTITUTE(E$1,"standard",""),"|Float",""),ChapterTable!$1:$1,0),0)*ChapterTable!$Q$14
    ),
  OFFSET(E1364,-$B1364+IF($L1364,1,0),0)*
    (VLOOKUP(SUBSTITUTE(SUBSTITUTE(E$1,"standard",""),"|Float","")&amp;"인게임누적곱배수",ChapterTable!$S:$T,2,0)^C1364
    +VLOOKUP(SUBSTITUTE(SUBSTITUTE(E$1,"standard",""),"|Float","")&amp;"인게임누적합배수",ChapterTable!$S:$T,2,0)*C1364)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VLOOKUP(1,ChapterTable!$1:$1048576,MATCH("최종"&amp;SUBSTITUTE(SUBSTITUTE(F$1,"standard",""),"|Float",""),ChapterTable!$1:$1,0),0)*ChapterTable!$Q$17,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VLOOKUP($A1364-ChapterTable!$Q$11,ChapterTable!$1:$1048576,MATCH("최종"&amp;SUBSTITUTE(SUBSTITUTE(F$1,"standard",""),"|Float",""),ChapterTable!$1:$1,0),0)*ChapterTable!$Q$14
    ),
  OFFSET(F1364,-$B1364+IF($L1364,1,0),0)*
    (VLOOKUP(SUBSTITUTE(SUBSTITUTE(F$1,"standard",""),"|Float","")&amp;"인게임누적곱배수",ChapterTable!$S:$T,2,0)^D1364
    +VLOOKUP(SUBSTITUTE(SUBSTITUTE(F$1,"standard",""),"|Float","")&amp;"인게임누적합배수",ChapterTable!$S:$T,2,0)*D1364)
  )
  )
  )
)</f>
        <v>401.625</v>
      </c>
      <c r="G1364" t="s">
        <v>76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9.8000000000000007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IF(OR($L1365=TRUE,$A1365=0,MOD($A1365,ChapterTable!$S$20)&lt;&gt;0),
MAX(0,INT(($B1365+ChapterTable!$Q$26+VLOOKUP(SUBSTITUTE(C$1,"성장단계","")&amp;"단계오프셋",ChapterTable!$S:$T,2,0))/ChapterTable!$Q$23)),
MAX(0,INT(($B1365+ChapterTable!$S$26+VLOOKUP(SUBSTITUTE(C$1,"성장단계","")&amp;"보스단계오프셋",ChapterTable!$S:$T,2,0))/ChapterTable!$S$23)))</f>
        <v>2</v>
      </c>
      <c r="D1365">
        <f>IF(OR($L1365=TRUE,$A1365=0,MOD($A1365,ChapterTable!$S$20)&lt;&gt;0),
MAX(0,INT(($B1365+ChapterTable!$Q$26+VLOOKUP(SUBSTITUTE(D$1,"성장단계","")&amp;"단계오프셋",ChapterTable!$S:$T,2,0))/ChapterTable!$Q$23)),
MAX(0,INT(($B1365+ChapterTable!$S$26+VLOOKUP(SUBSTITUTE(D$1,"성장단계","")&amp;"보스단계오프셋",ChapterTable!$S:$T,2,0))/ChapterTable!$S$23)))</f>
        <v>2</v>
      </c>
      <c r="E1365" s="1">
        <f ca="1">IF(AND($A1365=0,$B1365=1),
    VLOOKUP(1,ChapterTable!$1:$1048576,MATCH("최종"&amp;SUBSTITUTE(SUBSTITUTE(E$1,"standard",""),"|Float",""),ChapterTable!$1:$1,0),0)*ChapterTable!$Q$17,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VLOOKUP($A1365-ChapterTable!$Q$11,ChapterTable!$1:$1048576,MATCH("최종"&amp;SUBSTITUTE(SUBSTITUTE(E$1,"standard",""),"|Float",""),ChapterTable!$1:$1,0),0)*ChapterTable!$Q$14
    ),
  OFFSET(E1365,-$B1365+IF($L1365,1,0),0)*
    (VLOOKUP(SUBSTITUTE(SUBSTITUTE(E$1,"standard",""),"|Float","")&amp;"인게임누적곱배수",ChapterTable!$S:$T,2,0)^C1365
    +VLOOKUP(SUBSTITUTE(SUBSTITUTE(E$1,"standard",""),"|Float","")&amp;"인게임누적합배수",ChapterTable!$S:$T,2,0)*C1365)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VLOOKUP(1,ChapterTable!$1:$1048576,MATCH("최종"&amp;SUBSTITUTE(SUBSTITUTE(F$1,"standard",""),"|Float",""),ChapterTable!$1:$1,0),0)*ChapterTable!$Q$17,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VLOOKUP($A1365-ChapterTable!$Q$11,ChapterTable!$1:$1048576,MATCH("최종"&amp;SUBSTITUTE(SUBSTITUTE(F$1,"standard",""),"|Float",""),ChapterTable!$1:$1,0),0)*ChapterTable!$Q$14
    ),
  OFFSET(F1365,-$B1365+IF($L1365,1,0),0)*
    (VLOOKUP(SUBSTITUTE(SUBSTITUTE(F$1,"standard",""),"|Float","")&amp;"인게임누적곱배수",ChapterTable!$S:$T,2,0)^D1365
    +VLOOKUP(SUBSTITUTE(SUBSTITUTE(F$1,"standard",""),"|Float","")&amp;"인게임누적합배수",ChapterTable!$S:$T,2,0)*D1365)
  )
  )
  )
)</f>
        <v>401.625</v>
      </c>
      <c r="G1365" t="s">
        <v>76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9.8000000000000007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IF(OR($L1366=TRUE,$A1366=0,MOD($A1366,ChapterTable!$S$20)&lt;&gt;0),
MAX(0,INT(($B1366+ChapterTable!$Q$26+VLOOKUP(SUBSTITUTE(C$1,"성장단계","")&amp;"단계오프셋",ChapterTable!$S:$T,2,0))/ChapterTable!$Q$23)),
MAX(0,INT(($B1366+ChapterTable!$S$26+VLOOKUP(SUBSTITUTE(C$1,"성장단계","")&amp;"보스단계오프셋",ChapterTable!$S:$T,2,0))/ChapterTable!$S$23)))</f>
        <v>2</v>
      </c>
      <c r="D1366">
        <f>IF(OR($L1366=TRUE,$A1366=0,MOD($A1366,ChapterTable!$S$20)&lt;&gt;0),
MAX(0,INT(($B1366+ChapterTable!$Q$26+VLOOKUP(SUBSTITUTE(D$1,"성장단계","")&amp;"단계오프셋",ChapterTable!$S:$T,2,0))/ChapterTable!$Q$23)),
MAX(0,INT(($B1366+ChapterTable!$S$26+VLOOKUP(SUBSTITUTE(D$1,"성장단계","")&amp;"보스단계오프셋",ChapterTable!$S:$T,2,0))/ChapterTable!$S$23)))</f>
        <v>2</v>
      </c>
      <c r="E1366" s="1">
        <f ca="1">IF(AND($A1366=0,$B1366=1),
    VLOOKUP(1,ChapterTable!$1:$1048576,MATCH("최종"&amp;SUBSTITUTE(SUBSTITUTE(E$1,"standard",""),"|Float",""),ChapterTable!$1:$1,0),0)*ChapterTable!$Q$17,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VLOOKUP($A1366-ChapterTable!$Q$11,ChapterTable!$1:$1048576,MATCH("최종"&amp;SUBSTITUTE(SUBSTITUTE(E$1,"standard",""),"|Float",""),ChapterTable!$1:$1,0),0)*ChapterTable!$Q$14
    ),
  OFFSET(E1366,-$B1366+IF($L1366,1,0),0)*
    (VLOOKUP(SUBSTITUTE(SUBSTITUTE(E$1,"standard",""),"|Float","")&amp;"인게임누적곱배수",ChapterTable!$S:$T,2,0)^C1366
    +VLOOKUP(SUBSTITUTE(SUBSTITUTE(E$1,"standard",""),"|Float","")&amp;"인게임누적합배수",ChapterTable!$S:$T,2,0)*C1366)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VLOOKUP(1,ChapterTable!$1:$1048576,MATCH("최종"&amp;SUBSTITUTE(SUBSTITUTE(F$1,"standard",""),"|Float",""),ChapterTable!$1:$1,0),0)*ChapterTable!$Q$17,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VLOOKUP($A1366-ChapterTable!$Q$11,ChapterTable!$1:$1048576,MATCH("최종"&amp;SUBSTITUTE(SUBSTITUTE(F$1,"standard",""),"|Float",""),ChapterTable!$1:$1,0),0)*ChapterTable!$Q$14
    ),
  OFFSET(F1366,-$B1366+IF($L1366,1,0),0)*
    (VLOOKUP(SUBSTITUTE(SUBSTITUTE(F$1,"standard",""),"|Float","")&amp;"인게임누적곱배수",ChapterTable!$S:$T,2,0)^D1366
    +VLOOKUP(SUBSTITUTE(SUBSTITUTE(F$1,"standard",""),"|Float","")&amp;"인게임누적합배수",ChapterTable!$S:$T,2,0)*D1366)
  )
  )
  )
)</f>
        <v>401.625</v>
      </c>
      <c r="G1366" t="s">
        <v>76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9.8000000000000007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IF(OR($L1367=TRUE,$A1367=0,MOD($A1367,ChapterTable!$S$20)&lt;&gt;0),
MAX(0,INT(($B1367+ChapterTable!$Q$26+VLOOKUP(SUBSTITUTE(C$1,"성장단계","")&amp;"단계오프셋",ChapterTable!$S:$T,2,0))/ChapterTable!$Q$23)),
MAX(0,INT(($B1367+ChapterTable!$S$26+VLOOKUP(SUBSTITUTE(C$1,"성장단계","")&amp;"보스단계오프셋",ChapterTable!$S:$T,2,0))/ChapterTable!$S$23)))</f>
        <v>3</v>
      </c>
      <c r="D1367">
        <f>IF(OR($L1367=TRUE,$A1367=0,MOD($A1367,ChapterTable!$S$20)&lt;&gt;0),
MAX(0,INT(($B1367+ChapterTable!$Q$26+VLOOKUP(SUBSTITUTE(D$1,"성장단계","")&amp;"단계오프셋",ChapterTable!$S:$T,2,0))/ChapterTable!$Q$23)),
MAX(0,INT(($B1367+ChapterTable!$S$26+VLOOKUP(SUBSTITUTE(D$1,"성장단계","")&amp;"보스단계오프셋",ChapterTable!$S:$T,2,0))/ChapterTable!$S$23)))</f>
        <v>2</v>
      </c>
      <c r="E1367" s="1">
        <f ca="1">IF(AND($A1367=0,$B1367=1),
    VLOOKUP(1,ChapterTable!$1:$1048576,MATCH("최종"&amp;SUBSTITUTE(SUBSTITUTE(E$1,"standard",""),"|Float",""),ChapterTable!$1:$1,0),0)*ChapterTable!$Q$17,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VLOOKUP($A1367-ChapterTable!$Q$11,ChapterTable!$1:$1048576,MATCH("최종"&amp;SUBSTITUTE(SUBSTITUTE(E$1,"standard",""),"|Float",""),ChapterTable!$1:$1,0),0)*ChapterTable!$Q$14
    ),
  OFFSET(E1367,-$B1367+IF($L1367,1,0),0)*
    (VLOOKUP(SUBSTITUTE(SUBSTITUTE(E$1,"standard",""),"|Float","")&amp;"인게임누적곱배수",ChapterTable!$S:$T,2,0)^C1367
    +VLOOKUP(SUBSTITUTE(SUBSTITUTE(E$1,"standard",""),"|Float","")&amp;"인게임누적합배수",ChapterTable!$S:$T,2,0)*C1367)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VLOOKUP(1,ChapterTable!$1:$1048576,MATCH("최종"&amp;SUBSTITUTE(SUBSTITUTE(F$1,"standard",""),"|Float",""),ChapterTable!$1:$1,0),0)*ChapterTable!$Q$17,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VLOOKUP($A1367-ChapterTable!$Q$11,ChapterTable!$1:$1048576,MATCH("최종"&amp;SUBSTITUTE(SUBSTITUTE(F$1,"standard",""),"|Float",""),ChapterTable!$1:$1,0),0)*ChapterTable!$Q$14
    ),
  OFFSET(F1367,-$B1367+IF($L1367,1,0),0)*
    (VLOOKUP(SUBSTITUTE(SUBSTITUTE(F$1,"standard",""),"|Float","")&amp;"인게임누적곱배수",ChapterTable!$S:$T,2,0)^D1367
    +VLOOKUP(SUBSTITUTE(SUBSTITUTE(F$1,"standard",""),"|Float","")&amp;"인게임누적합배수",ChapterTable!$S:$T,2,0)*D1367)
  )
  )
  )
)</f>
        <v>401.625</v>
      </c>
      <c r="G1367" t="s">
        <v>76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9.8000000000000007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IF(OR($L1368=TRUE,$A1368=0,MOD($A1368,ChapterTable!$S$20)&lt;&gt;0),
MAX(0,INT(($B1368+ChapterTable!$Q$26+VLOOKUP(SUBSTITUTE(C$1,"성장단계","")&amp;"단계오프셋",ChapterTable!$S:$T,2,0))/ChapterTable!$Q$23)),
MAX(0,INT(($B1368+ChapterTable!$S$26+VLOOKUP(SUBSTITUTE(C$1,"성장단계","")&amp;"보스단계오프셋",ChapterTable!$S:$T,2,0))/ChapterTable!$S$23)))</f>
        <v>3</v>
      </c>
      <c r="D1368">
        <f>IF(OR($L1368=TRUE,$A1368=0,MOD($A1368,ChapterTable!$S$20)&lt;&gt;0),
MAX(0,INT(($B1368+ChapterTable!$Q$26+VLOOKUP(SUBSTITUTE(D$1,"성장단계","")&amp;"단계오프셋",ChapterTable!$S:$T,2,0))/ChapterTable!$Q$23)),
MAX(0,INT(($B1368+ChapterTable!$S$26+VLOOKUP(SUBSTITUTE(D$1,"성장단계","")&amp;"보스단계오프셋",ChapterTable!$S:$T,2,0))/ChapterTable!$S$23)))</f>
        <v>2</v>
      </c>
      <c r="E1368" s="1">
        <f ca="1">IF(AND($A1368=0,$B1368=1),
    VLOOKUP(1,ChapterTable!$1:$1048576,MATCH("최종"&amp;SUBSTITUTE(SUBSTITUTE(E$1,"standard",""),"|Float",""),ChapterTable!$1:$1,0),0)*ChapterTable!$Q$17,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VLOOKUP($A1368-ChapterTable!$Q$11,ChapterTable!$1:$1048576,MATCH("최종"&amp;SUBSTITUTE(SUBSTITUTE(E$1,"standard",""),"|Float",""),ChapterTable!$1:$1,0),0)*ChapterTable!$Q$14
    ),
  OFFSET(E1368,-$B1368+IF($L1368,1,0),0)*
    (VLOOKUP(SUBSTITUTE(SUBSTITUTE(E$1,"standard",""),"|Float","")&amp;"인게임누적곱배수",ChapterTable!$S:$T,2,0)^C1368
    +VLOOKUP(SUBSTITUTE(SUBSTITUTE(E$1,"standard",""),"|Float","")&amp;"인게임누적합배수",ChapterTable!$S:$T,2,0)*C1368)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VLOOKUP(1,ChapterTable!$1:$1048576,MATCH("최종"&amp;SUBSTITUTE(SUBSTITUTE(F$1,"standard",""),"|Float",""),ChapterTable!$1:$1,0),0)*ChapterTable!$Q$17,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VLOOKUP($A1368-ChapterTable!$Q$11,ChapterTable!$1:$1048576,MATCH("최종"&amp;SUBSTITUTE(SUBSTITUTE(F$1,"standard",""),"|Float",""),ChapterTable!$1:$1,0),0)*ChapterTable!$Q$14
    ),
  OFFSET(F1368,-$B1368+IF($L1368,1,0),0)*
    (VLOOKUP(SUBSTITUTE(SUBSTITUTE(F$1,"standard",""),"|Float","")&amp;"인게임누적곱배수",ChapterTable!$S:$T,2,0)^D1368
    +VLOOKUP(SUBSTITUTE(SUBSTITUTE(F$1,"standard",""),"|Float","")&amp;"인게임누적합배수",ChapterTable!$S:$T,2,0)*D1368)
  )
  )
  )
)</f>
        <v>401.625</v>
      </c>
      <c r="G1368" t="s">
        <v>76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9.8000000000000007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IF(OR($L1369=TRUE,$A1369=0,MOD($A1369,ChapterTable!$S$20)&lt;&gt;0),
MAX(0,INT(($B1369+ChapterTable!$Q$26+VLOOKUP(SUBSTITUTE(C$1,"성장단계","")&amp;"단계오프셋",ChapterTable!$S:$T,2,0))/ChapterTable!$Q$23)),
MAX(0,INT(($B1369+ChapterTable!$S$26+VLOOKUP(SUBSTITUTE(C$1,"성장단계","")&amp;"보스단계오프셋",ChapterTable!$S:$T,2,0))/ChapterTable!$S$23)))</f>
        <v>3</v>
      </c>
      <c r="D1369">
        <f>IF(OR($L1369=TRUE,$A1369=0,MOD($A1369,ChapterTable!$S$20)&lt;&gt;0),
MAX(0,INT(($B1369+ChapterTable!$Q$26+VLOOKUP(SUBSTITUTE(D$1,"성장단계","")&amp;"단계오프셋",ChapterTable!$S:$T,2,0))/ChapterTable!$Q$23)),
MAX(0,INT(($B1369+ChapterTable!$S$26+VLOOKUP(SUBSTITUTE(D$1,"성장단계","")&amp;"보스단계오프셋",ChapterTable!$S:$T,2,0))/ChapterTable!$S$23)))</f>
        <v>2</v>
      </c>
      <c r="E1369" s="1">
        <f ca="1">IF(AND($A1369=0,$B1369=1),
    VLOOKUP(1,ChapterTable!$1:$1048576,MATCH("최종"&amp;SUBSTITUTE(SUBSTITUTE(E$1,"standard",""),"|Float",""),ChapterTable!$1:$1,0),0)*ChapterTable!$Q$17,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VLOOKUP($A1369-ChapterTable!$Q$11,ChapterTable!$1:$1048576,MATCH("최종"&amp;SUBSTITUTE(SUBSTITUTE(E$1,"standard",""),"|Float",""),ChapterTable!$1:$1,0),0)*ChapterTable!$Q$14
    ),
  OFFSET(E1369,-$B1369+IF($L1369,1,0),0)*
    (VLOOKUP(SUBSTITUTE(SUBSTITUTE(E$1,"standard",""),"|Float","")&amp;"인게임누적곱배수",ChapterTable!$S:$T,2,0)^C1369
    +VLOOKUP(SUBSTITUTE(SUBSTITUTE(E$1,"standard",""),"|Float","")&amp;"인게임누적합배수",ChapterTable!$S:$T,2,0)*C1369)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VLOOKUP(1,ChapterTable!$1:$1048576,MATCH("최종"&amp;SUBSTITUTE(SUBSTITUTE(F$1,"standard",""),"|Float",""),ChapterTable!$1:$1,0),0)*ChapterTable!$Q$17,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VLOOKUP($A1369-ChapterTable!$Q$11,ChapterTable!$1:$1048576,MATCH("최종"&amp;SUBSTITUTE(SUBSTITUTE(F$1,"standard",""),"|Float",""),ChapterTable!$1:$1,0),0)*ChapterTable!$Q$14
    ),
  OFFSET(F1369,-$B1369+IF($L1369,1,0),0)*
    (VLOOKUP(SUBSTITUTE(SUBSTITUTE(F$1,"standard",""),"|Float","")&amp;"인게임누적곱배수",ChapterTable!$S:$T,2,0)^D1369
    +VLOOKUP(SUBSTITUTE(SUBSTITUTE(F$1,"standard",""),"|Float","")&amp;"인게임누적합배수",ChapterTable!$S:$T,2,0)*D1369)
  )
  )
  )
)</f>
        <v>401.625</v>
      </c>
      <c r="G1369" t="s">
        <v>76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9.8000000000000007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IF(OR($L1370=TRUE,$A1370=0,MOD($A1370,ChapterTable!$S$20)&lt;&gt;0),
MAX(0,INT(($B1370+ChapterTable!$Q$26+VLOOKUP(SUBSTITUTE(C$1,"성장단계","")&amp;"단계오프셋",ChapterTable!$S:$T,2,0))/ChapterTable!$Q$23)),
MAX(0,INT(($B1370+ChapterTable!$S$26+VLOOKUP(SUBSTITUTE(C$1,"성장단계","")&amp;"보스단계오프셋",ChapterTable!$S:$T,2,0))/ChapterTable!$S$23)))</f>
        <v>3</v>
      </c>
      <c r="D1370">
        <f>IF(OR($L1370=TRUE,$A1370=0,MOD($A1370,ChapterTable!$S$20)&lt;&gt;0),
MAX(0,INT(($B1370+ChapterTable!$Q$26+VLOOKUP(SUBSTITUTE(D$1,"성장단계","")&amp;"단계오프셋",ChapterTable!$S:$T,2,0))/ChapterTable!$Q$23)),
MAX(0,INT(($B1370+ChapterTable!$S$26+VLOOKUP(SUBSTITUTE(D$1,"성장단계","")&amp;"보스단계오프셋",ChapterTable!$S:$T,2,0))/ChapterTable!$S$23)))</f>
        <v>2</v>
      </c>
      <c r="E1370" s="1">
        <f ca="1">IF(AND($A1370=0,$B1370=1),
    VLOOKUP(1,ChapterTable!$1:$1048576,MATCH("최종"&amp;SUBSTITUTE(SUBSTITUTE(E$1,"standard",""),"|Float",""),ChapterTable!$1:$1,0),0)*ChapterTable!$Q$17,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VLOOKUP($A1370-ChapterTable!$Q$11,ChapterTable!$1:$1048576,MATCH("최종"&amp;SUBSTITUTE(SUBSTITUTE(E$1,"standard",""),"|Float",""),ChapterTable!$1:$1,0),0)*ChapterTable!$Q$14
    ),
  OFFSET(E1370,-$B1370+IF($L1370,1,0),0)*
    (VLOOKUP(SUBSTITUTE(SUBSTITUTE(E$1,"standard",""),"|Float","")&amp;"인게임누적곱배수",ChapterTable!$S:$T,2,0)^C1370
    +VLOOKUP(SUBSTITUTE(SUBSTITUTE(E$1,"standard",""),"|Float","")&amp;"인게임누적합배수",ChapterTable!$S:$T,2,0)*C1370)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VLOOKUP(1,ChapterTable!$1:$1048576,MATCH("최종"&amp;SUBSTITUTE(SUBSTITUTE(F$1,"standard",""),"|Float",""),ChapterTable!$1:$1,0),0)*ChapterTable!$Q$17,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VLOOKUP($A1370-ChapterTable!$Q$11,ChapterTable!$1:$1048576,MATCH("최종"&amp;SUBSTITUTE(SUBSTITUTE(F$1,"standard",""),"|Float",""),ChapterTable!$1:$1,0),0)*ChapterTable!$Q$14
    ),
  OFFSET(F1370,-$B1370+IF($L1370,1,0),0)*
    (VLOOKUP(SUBSTITUTE(SUBSTITUTE(F$1,"standard",""),"|Float","")&amp;"인게임누적곱배수",ChapterTable!$S:$T,2,0)^D1370
    +VLOOKUP(SUBSTITUTE(SUBSTITUTE(F$1,"standard",""),"|Float","")&amp;"인게임누적합배수",ChapterTable!$S:$T,2,0)*D1370)
  )
  )
  )
)</f>
        <v>401.625</v>
      </c>
      <c r="G1370" t="s">
        <v>76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9.8000000000000007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IF(OR($L1371=TRUE,$A1371=0,MOD($A1371,ChapterTable!$S$20)&lt;&gt;0),
MAX(0,INT(($B1371+ChapterTable!$Q$26+VLOOKUP(SUBSTITUTE(C$1,"성장단계","")&amp;"단계오프셋",ChapterTable!$S:$T,2,0))/ChapterTable!$Q$23)),
MAX(0,INT(($B1371+ChapterTable!$S$26+VLOOKUP(SUBSTITUTE(C$1,"성장단계","")&amp;"보스단계오프셋",ChapterTable!$S:$T,2,0))/ChapterTable!$S$23)))</f>
        <v>3</v>
      </c>
      <c r="D1371">
        <f>IF(OR($L1371=TRUE,$A1371=0,MOD($A1371,ChapterTable!$S$20)&lt;&gt;0),
MAX(0,INT(($B1371+ChapterTable!$Q$26+VLOOKUP(SUBSTITUTE(D$1,"성장단계","")&amp;"단계오프셋",ChapterTable!$S:$T,2,0))/ChapterTable!$Q$23)),
MAX(0,INT(($B1371+ChapterTable!$S$26+VLOOKUP(SUBSTITUTE(D$1,"성장단계","")&amp;"보스단계오프셋",ChapterTable!$S:$T,2,0))/ChapterTable!$S$23)))</f>
        <v>2</v>
      </c>
      <c r="E1371" s="1">
        <f ca="1">IF(AND($A1371=0,$B1371=1),
    VLOOKUP(1,ChapterTable!$1:$1048576,MATCH("최종"&amp;SUBSTITUTE(SUBSTITUTE(E$1,"standard",""),"|Float",""),ChapterTable!$1:$1,0),0)*ChapterTable!$Q$17,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VLOOKUP($A1371-ChapterTable!$Q$11,ChapterTable!$1:$1048576,MATCH("최종"&amp;SUBSTITUTE(SUBSTITUTE(E$1,"standard",""),"|Float",""),ChapterTable!$1:$1,0),0)*ChapterTable!$Q$14
    ),
  OFFSET(E1371,-$B1371+IF($L1371,1,0),0)*
    (VLOOKUP(SUBSTITUTE(SUBSTITUTE(E$1,"standard",""),"|Float","")&amp;"인게임누적곱배수",ChapterTable!$S:$T,2,0)^C1371
    +VLOOKUP(SUBSTITUTE(SUBSTITUTE(E$1,"standard",""),"|Float","")&amp;"인게임누적합배수",ChapterTable!$S:$T,2,0)*C1371)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VLOOKUP(1,ChapterTable!$1:$1048576,MATCH("최종"&amp;SUBSTITUTE(SUBSTITUTE(F$1,"standard",""),"|Float",""),ChapterTable!$1:$1,0),0)*ChapterTable!$Q$17,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VLOOKUP($A1371-ChapterTable!$Q$11,ChapterTable!$1:$1048576,MATCH("최종"&amp;SUBSTITUTE(SUBSTITUTE(F$1,"standard",""),"|Float",""),ChapterTable!$1:$1,0),0)*ChapterTable!$Q$14
    ),
  OFFSET(F1371,-$B1371+IF($L1371,1,0),0)*
    (VLOOKUP(SUBSTITUTE(SUBSTITUTE(F$1,"standard",""),"|Float","")&amp;"인게임누적곱배수",ChapterTable!$S:$T,2,0)^D1371
    +VLOOKUP(SUBSTITUTE(SUBSTITUTE(F$1,"standard",""),"|Float","")&amp;"인게임누적합배수",ChapterTable!$S:$T,2,0)*D1371)
  )
  )
  )
)</f>
        <v>401.625</v>
      </c>
      <c r="G1371" t="s">
        <v>76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9.8000000000000007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IF(OR($L1372=TRUE,$A1372=0,MOD($A1372,ChapterTable!$S$20)&lt;&gt;0),
MAX(0,INT(($B1372+ChapterTable!$Q$26+VLOOKUP(SUBSTITUTE(C$1,"성장단계","")&amp;"단계오프셋",ChapterTable!$S:$T,2,0))/ChapterTable!$Q$23)),
MAX(0,INT(($B1372+ChapterTable!$S$26+VLOOKUP(SUBSTITUTE(C$1,"성장단계","")&amp;"보스단계오프셋",ChapterTable!$S:$T,2,0))/ChapterTable!$S$23)))</f>
        <v>3</v>
      </c>
      <c r="D1372">
        <f>IF(OR($L1372=TRUE,$A1372=0,MOD($A1372,ChapterTable!$S$20)&lt;&gt;0),
MAX(0,INT(($B1372+ChapterTable!$Q$26+VLOOKUP(SUBSTITUTE(D$1,"성장단계","")&amp;"단계오프셋",ChapterTable!$S:$T,2,0))/ChapterTable!$Q$23)),
MAX(0,INT(($B1372+ChapterTable!$S$26+VLOOKUP(SUBSTITUTE(D$1,"성장단계","")&amp;"보스단계오프셋",ChapterTable!$S:$T,2,0))/ChapterTable!$S$23)))</f>
        <v>3</v>
      </c>
      <c r="E1372" s="1">
        <f ca="1">IF(AND($A1372=0,$B1372=1),
    VLOOKUP(1,ChapterTable!$1:$1048576,MATCH("최종"&amp;SUBSTITUTE(SUBSTITUTE(E$1,"standard",""),"|Float",""),ChapterTable!$1:$1,0),0)*ChapterTable!$Q$17,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VLOOKUP($A1372-ChapterTable!$Q$11,ChapterTable!$1:$1048576,MATCH("최종"&amp;SUBSTITUTE(SUBSTITUTE(E$1,"standard",""),"|Float",""),ChapterTable!$1:$1,0),0)*ChapterTable!$Q$14
    ),
  OFFSET(E1372,-$B1372+IF($L1372,1,0),0)*
    (VLOOKUP(SUBSTITUTE(SUBSTITUTE(E$1,"standard",""),"|Float","")&amp;"인게임누적곱배수",ChapterTable!$S:$T,2,0)^C1372
    +VLOOKUP(SUBSTITUTE(SUBSTITUTE(E$1,"standard",""),"|Float","")&amp;"인게임누적합배수",ChapterTable!$S:$T,2,0)*C1372)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VLOOKUP(1,ChapterTable!$1:$1048576,MATCH("최종"&amp;SUBSTITUTE(SUBSTITUTE(F$1,"standard",""),"|Float",""),ChapterTable!$1:$1,0),0)*ChapterTable!$Q$17,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VLOOKUP($A1372-ChapterTable!$Q$11,ChapterTable!$1:$1048576,MATCH("최종"&amp;SUBSTITUTE(SUBSTITUTE(F$1,"standard",""),"|Float",""),ChapterTable!$1:$1,0),0)*ChapterTable!$Q$14
    ),
  OFFSET(F1372,-$B1372+IF($L1372,1,0),0)*
    (VLOOKUP(SUBSTITUTE(SUBSTITUTE(F$1,"standard",""),"|Float","")&amp;"인게임누적곱배수",ChapterTable!$S:$T,2,0)^D1372
    +VLOOKUP(SUBSTITUTE(SUBSTITUTE(F$1,"standard",""),"|Float","")&amp;"인게임누적합배수",ChapterTable!$S:$T,2,0)*D1372)
  )
  )
  )
)</f>
        <v>459</v>
      </c>
      <c r="G1372" t="s">
        <v>76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9.8000000000000007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IF(OR($L1373=TRUE,$A1373=0,MOD($A1373,ChapterTable!$S$20)&lt;&gt;0),
MAX(0,INT(($B1373+ChapterTable!$Q$26+VLOOKUP(SUBSTITUTE(C$1,"성장단계","")&amp;"단계오프셋",ChapterTable!$S:$T,2,0))/ChapterTable!$Q$23)),
MAX(0,INT(($B1373+ChapterTable!$S$26+VLOOKUP(SUBSTITUTE(C$1,"성장단계","")&amp;"보스단계오프셋",ChapterTable!$S:$T,2,0))/ChapterTable!$S$23)))</f>
        <v>3</v>
      </c>
      <c r="D1373">
        <f>IF(OR($L1373=TRUE,$A1373=0,MOD($A1373,ChapterTable!$S$20)&lt;&gt;0),
MAX(0,INT(($B1373+ChapterTable!$Q$26+VLOOKUP(SUBSTITUTE(D$1,"성장단계","")&amp;"단계오프셋",ChapterTable!$S:$T,2,0))/ChapterTable!$Q$23)),
MAX(0,INT(($B1373+ChapterTable!$S$26+VLOOKUP(SUBSTITUTE(D$1,"성장단계","")&amp;"보스단계오프셋",ChapterTable!$S:$T,2,0))/ChapterTable!$S$23)))</f>
        <v>3</v>
      </c>
      <c r="E1373" s="1">
        <f ca="1">IF(AND($A1373=0,$B1373=1),
    VLOOKUP(1,ChapterTable!$1:$1048576,MATCH("최종"&amp;SUBSTITUTE(SUBSTITUTE(E$1,"standard",""),"|Float",""),ChapterTable!$1:$1,0),0)*ChapterTable!$Q$17,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VLOOKUP($A1373-ChapterTable!$Q$11,ChapterTable!$1:$1048576,MATCH("최종"&amp;SUBSTITUTE(SUBSTITUTE(E$1,"standard",""),"|Float",""),ChapterTable!$1:$1,0),0)*ChapterTable!$Q$14
    ),
  OFFSET(E1373,-$B1373+IF($L1373,1,0),0)*
    (VLOOKUP(SUBSTITUTE(SUBSTITUTE(E$1,"standard",""),"|Float","")&amp;"인게임누적곱배수",ChapterTable!$S:$T,2,0)^C1373
    +VLOOKUP(SUBSTITUTE(SUBSTITUTE(E$1,"standard",""),"|Float","")&amp;"인게임누적합배수",ChapterTable!$S:$T,2,0)*C1373)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VLOOKUP(1,ChapterTable!$1:$1048576,MATCH("최종"&amp;SUBSTITUTE(SUBSTITUTE(F$1,"standard",""),"|Float",""),ChapterTable!$1:$1,0),0)*ChapterTable!$Q$17,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VLOOKUP($A1373-ChapterTable!$Q$11,ChapterTable!$1:$1048576,MATCH("최종"&amp;SUBSTITUTE(SUBSTITUTE(F$1,"standard",""),"|Float",""),ChapterTable!$1:$1,0),0)*ChapterTable!$Q$14
    ),
  OFFSET(F1373,-$B1373+IF($L1373,1,0),0)*
    (VLOOKUP(SUBSTITUTE(SUBSTITUTE(F$1,"standard",""),"|Float","")&amp;"인게임누적곱배수",ChapterTable!$S:$T,2,0)^D1373
    +VLOOKUP(SUBSTITUTE(SUBSTITUTE(F$1,"standard",""),"|Float","")&amp;"인게임누적합배수",ChapterTable!$S:$T,2,0)*D1373)
  )
  )
  )
)</f>
        <v>459</v>
      </c>
      <c r="G1373" t="s">
        <v>76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9.8000000000000007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IF(OR($L1374=TRUE,$A1374=0,MOD($A1374,ChapterTable!$S$20)&lt;&gt;0),
MAX(0,INT(($B1374+ChapterTable!$Q$26+VLOOKUP(SUBSTITUTE(C$1,"성장단계","")&amp;"단계오프셋",ChapterTable!$S:$T,2,0))/ChapterTable!$Q$23)),
MAX(0,INT(($B1374+ChapterTable!$S$26+VLOOKUP(SUBSTITUTE(C$1,"성장단계","")&amp;"보스단계오프셋",ChapterTable!$S:$T,2,0))/ChapterTable!$S$23)))</f>
        <v>3</v>
      </c>
      <c r="D1374">
        <f>IF(OR($L1374=TRUE,$A1374=0,MOD($A1374,ChapterTable!$S$20)&lt;&gt;0),
MAX(0,INT(($B1374+ChapterTable!$Q$26+VLOOKUP(SUBSTITUTE(D$1,"성장단계","")&amp;"단계오프셋",ChapterTable!$S:$T,2,0))/ChapterTable!$Q$23)),
MAX(0,INT(($B1374+ChapterTable!$S$26+VLOOKUP(SUBSTITUTE(D$1,"성장단계","")&amp;"보스단계오프셋",ChapterTable!$S:$T,2,0))/ChapterTable!$S$23)))</f>
        <v>3</v>
      </c>
      <c r="E1374" s="1">
        <f ca="1">IF(AND($A1374=0,$B1374=1),
    VLOOKUP(1,ChapterTable!$1:$1048576,MATCH("최종"&amp;SUBSTITUTE(SUBSTITUTE(E$1,"standard",""),"|Float",""),ChapterTable!$1:$1,0),0)*ChapterTable!$Q$17,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VLOOKUP($A1374-ChapterTable!$Q$11,ChapterTable!$1:$1048576,MATCH("최종"&amp;SUBSTITUTE(SUBSTITUTE(E$1,"standard",""),"|Float",""),ChapterTable!$1:$1,0),0)*ChapterTable!$Q$14
    ),
  OFFSET(E1374,-$B1374+IF($L1374,1,0),0)*
    (VLOOKUP(SUBSTITUTE(SUBSTITUTE(E$1,"standard",""),"|Float","")&amp;"인게임누적곱배수",ChapterTable!$S:$T,2,0)^C1374
    +VLOOKUP(SUBSTITUTE(SUBSTITUTE(E$1,"standard",""),"|Float","")&amp;"인게임누적합배수",ChapterTable!$S:$T,2,0)*C1374)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VLOOKUP(1,ChapterTable!$1:$1048576,MATCH("최종"&amp;SUBSTITUTE(SUBSTITUTE(F$1,"standard",""),"|Float",""),ChapterTable!$1:$1,0),0)*ChapterTable!$Q$17,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VLOOKUP($A1374-ChapterTable!$Q$11,ChapterTable!$1:$1048576,MATCH("최종"&amp;SUBSTITUTE(SUBSTITUTE(F$1,"standard",""),"|Float",""),ChapterTable!$1:$1,0),0)*ChapterTable!$Q$14
    ),
  OFFSET(F1374,-$B1374+IF($L1374,1,0),0)*
    (VLOOKUP(SUBSTITUTE(SUBSTITUTE(F$1,"standard",""),"|Float","")&amp;"인게임누적곱배수",ChapterTable!$S:$T,2,0)^D1374
    +VLOOKUP(SUBSTITUTE(SUBSTITUTE(F$1,"standard",""),"|Float","")&amp;"인게임누적합배수",ChapterTable!$S:$T,2,0)*D1374)
  )
  )
  )
)</f>
        <v>459</v>
      </c>
      <c r="G1374" t="s">
        <v>76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9.8000000000000007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IF(OR($L1375=TRUE,$A1375=0,MOD($A1375,ChapterTable!$S$20)&lt;&gt;0),
MAX(0,INT(($B1375+ChapterTable!$Q$26+VLOOKUP(SUBSTITUTE(C$1,"성장단계","")&amp;"단계오프셋",ChapterTable!$S:$T,2,0))/ChapterTable!$Q$23)),
MAX(0,INT(($B1375+ChapterTable!$S$26+VLOOKUP(SUBSTITUTE(C$1,"성장단계","")&amp;"보스단계오프셋",ChapterTable!$S:$T,2,0))/ChapterTable!$S$23)))</f>
        <v>3</v>
      </c>
      <c r="D1375">
        <f>IF(OR($L1375=TRUE,$A1375=0,MOD($A1375,ChapterTable!$S$20)&lt;&gt;0),
MAX(0,INT(($B1375+ChapterTable!$Q$26+VLOOKUP(SUBSTITUTE(D$1,"성장단계","")&amp;"단계오프셋",ChapterTable!$S:$T,2,0))/ChapterTable!$Q$23)),
MAX(0,INT(($B1375+ChapterTable!$S$26+VLOOKUP(SUBSTITUTE(D$1,"성장단계","")&amp;"보스단계오프셋",ChapterTable!$S:$T,2,0))/ChapterTable!$S$23)))</f>
        <v>3</v>
      </c>
      <c r="E1375" s="1">
        <f ca="1">IF(AND($A1375=0,$B1375=1),
    VLOOKUP(1,ChapterTable!$1:$1048576,MATCH("최종"&amp;SUBSTITUTE(SUBSTITUTE(E$1,"standard",""),"|Float",""),ChapterTable!$1:$1,0),0)*ChapterTable!$Q$17,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VLOOKUP($A1375-ChapterTable!$Q$11,ChapterTable!$1:$1048576,MATCH("최종"&amp;SUBSTITUTE(SUBSTITUTE(E$1,"standard",""),"|Float",""),ChapterTable!$1:$1,0),0)*ChapterTable!$Q$14
    ),
  OFFSET(E1375,-$B1375+IF($L1375,1,0),0)*
    (VLOOKUP(SUBSTITUTE(SUBSTITUTE(E$1,"standard",""),"|Float","")&amp;"인게임누적곱배수",ChapterTable!$S:$T,2,0)^C1375
    +VLOOKUP(SUBSTITUTE(SUBSTITUTE(E$1,"standard",""),"|Float","")&amp;"인게임누적합배수",ChapterTable!$S:$T,2,0)*C1375)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VLOOKUP(1,ChapterTable!$1:$1048576,MATCH("최종"&amp;SUBSTITUTE(SUBSTITUTE(F$1,"standard",""),"|Float",""),ChapterTable!$1:$1,0),0)*ChapterTable!$Q$17,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VLOOKUP($A1375-ChapterTable!$Q$11,ChapterTable!$1:$1048576,MATCH("최종"&amp;SUBSTITUTE(SUBSTITUTE(F$1,"standard",""),"|Float",""),ChapterTable!$1:$1,0),0)*ChapterTable!$Q$14
    ),
  OFFSET(F1375,-$B1375+IF($L1375,1,0),0)*
    (VLOOKUP(SUBSTITUTE(SUBSTITUTE(F$1,"standard",""),"|Float","")&amp;"인게임누적곱배수",ChapterTable!$S:$T,2,0)^D1375
    +VLOOKUP(SUBSTITUTE(SUBSTITUTE(F$1,"standard",""),"|Float","")&amp;"인게임누적합배수",ChapterTable!$S:$T,2,0)*D1375)
  )
  )
  )
)</f>
        <v>459</v>
      </c>
      <c r="G1375" t="s">
        <v>76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9.8000000000000007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IF(OR($L1376=TRUE,$A1376=0,MOD($A1376,ChapterTable!$S$20)&lt;&gt;0),
MAX(0,INT(($B1376+ChapterTable!$Q$26+VLOOKUP(SUBSTITUTE(C$1,"성장단계","")&amp;"단계오프셋",ChapterTable!$S:$T,2,0))/ChapterTable!$Q$23)),
MAX(0,INT(($B1376+ChapterTable!$S$26+VLOOKUP(SUBSTITUTE(C$1,"성장단계","")&amp;"보스단계오프셋",ChapterTable!$S:$T,2,0))/ChapterTable!$S$23)))</f>
        <v>3</v>
      </c>
      <c r="D1376">
        <f>IF(OR($L1376=TRUE,$A1376=0,MOD($A1376,ChapterTable!$S$20)&lt;&gt;0),
MAX(0,INT(($B1376+ChapterTable!$Q$26+VLOOKUP(SUBSTITUTE(D$1,"성장단계","")&amp;"단계오프셋",ChapterTable!$S:$T,2,0))/ChapterTable!$Q$23)),
MAX(0,INT(($B1376+ChapterTable!$S$26+VLOOKUP(SUBSTITUTE(D$1,"성장단계","")&amp;"보스단계오프셋",ChapterTable!$S:$T,2,0))/ChapterTable!$S$23)))</f>
        <v>3</v>
      </c>
      <c r="E1376" s="1">
        <f ca="1">IF(AND($A1376=0,$B1376=1),
    VLOOKUP(1,ChapterTable!$1:$1048576,MATCH("최종"&amp;SUBSTITUTE(SUBSTITUTE(E$1,"standard",""),"|Float",""),ChapterTable!$1:$1,0),0)*ChapterTable!$Q$17,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VLOOKUP($A1376-ChapterTable!$Q$11,ChapterTable!$1:$1048576,MATCH("최종"&amp;SUBSTITUTE(SUBSTITUTE(E$1,"standard",""),"|Float",""),ChapterTable!$1:$1,0),0)*ChapterTable!$Q$14
    ),
  OFFSET(E1376,-$B1376+IF($L1376,1,0),0)*
    (VLOOKUP(SUBSTITUTE(SUBSTITUTE(E$1,"standard",""),"|Float","")&amp;"인게임누적곱배수",ChapterTable!$S:$T,2,0)^C1376
    +VLOOKUP(SUBSTITUTE(SUBSTITUTE(E$1,"standard",""),"|Float","")&amp;"인게임누적합배수",ChapterTable!$S:$T,2,0)*C1376)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VLOOKUP(1,ChapterTable!$1:$1048576,MATCH("최종"&amp;SUBSTITUTE(SUBSTITUTE(F$1,"standard",""),"|Float",""),ChapterTable!$1:$1,0),0)*ChapterTable!$Q$17,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VLOOKUP($A1376-ChapterTable!$Q$11,ChapterTable!$1:$1048576,MATCH("최종"&amp;SUBSTITUTE(SUBSTITUTE(F$1,"standard",""),"|Float",""),ChapterTable!$1:$1,0),0)*ChapterTable!$Q$14
    ),
  OFFSET(F1376,-$B1376+IF($L1376,1,0),0)*
    (VLOOKUP(SUBSTITUTE(SUBSTITUTE(F$1,"standard",""),"|Float","")&amp;"인게임누적곱배수",ChapterTable!$S:$T,2,0)^D1376
    +VLOOKUP(SUBSTITUTE(SUBSTITUTE(F$1,"standard",""),"|Float","")&amp;"인게임누적합배수",ChapterTable!$S:$T,2,0)*D1376)
  )
  )
  )
)</f>
        <v>459</v>
      </c>
      <c r="G1376" t="s">
        <v>76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9.8000000000000007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IF(OR($L1377=TRUE,$A1377=0,MOD($A1377,ChapterTable!$S$20)&lt;&gt;0),
MAX(0,INT(($B1377+ChapterTable!$Q$26+VLOOKUP(SUBSTITUTE(C$1,"성장단계","")&amp;"단계오프셋",ChapterTable!$S:$T,2,0))/ChapterTable!$Q$23)),
MAX(0,INT(($B1377+ChapterTable!$S$26+VLOOKUP(SUBSTITUTE(C$1,"성장단계","")&amp;"보스단계오프셋",ChapterTable!$S:$T,2,0))/ChapterTable!$S$23)))</f>
        <v>4</v>
      </c>
      <c r="D1377">
        <f>IF(OR($L1377=TRUE,$A1377=0,MOD($A1377,ChapterTable!$S$20)&lt;&gt;0),
MAX(0,INT(($B1377+ChapterTable!$Q$26+VLOOKUP(SUBSTITUTE(D$1,"성장단계","")&amp;"단계오프셋",ChapterTable!$S:$T,2,0))/ChapterTable!$Q$23)),
MAX(0,INT(($B1377+ChapterTable!$S$26+VLOOKUP(SUBSTITUTE(D$1,"성장단계","")&amp;"보스단계오프셋",ChapterTable!$S:$T,2,0))/ChapterTable!$S$23)))</f>
        <v>3</v>
      </c>
      <c r="E1377" s="1">
        <f ca="1">IF(AND($A1377=0,$B1377=1),
    VLOOKUP(1,ChapterTable!$1:$1048576,MATCH("최종"&amp;SUBSTITUTE(SUBSTITUTE(E$1,"standard",""),"|Float",""),ChapterTable!$1:$1,0),0)*ChapterTable!$Q$17,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VLOOKUP($A1377-ChapterTable!$Q$11,ChapterTable!$1:$1048576,MATCH("최종"&amp;SUBSTITUTE(SUBSTITUTE(E$1,"standard",""),"|Float",""),ChapterTable!$1:$1,0),0)*ChapterTable!$Q$14
    ),
  OFFSET(E1377,-$B1377+IF($L1377,1,0),0)*
    (VLOOKUP(SUBSTITUTE(SUBSTITUTE(E$1,"standard",""),"|Float","")&amp;"인게임누적곱배수",ChapterTable!$S:$T,2,0)^C1377
    +VLOOKUP(SUBSTITUTE(SUBSTITUTE(E$1,"standard",""),"|Float","")&amp;"인게임누적합배수",ChapterTable!$S:$T,2,0)*C1377)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VLOOKUP(1,ChapterTable!$1:$1048576,MATCH("최종"&amp;SUBSTITUTE(SUBSTITUTE(F$1,"standard",""),"|Float",""),ChapterTable!$1:$1,0),0)*ChapterTable!$Q$17,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VLOOKUP($A1377-ChapterTable!$Q$11,ChapterTable!$1:$1048576,MATCH("최종"&amp;SUBSTITUTE(SUBSTITUTE(F$1,"standard",""),"|Float",""),ChapterTable!$1:$1,0),0)*ChapterTable!$Q$14
    ),
  OFFSET(F1377,-$B1377+IF($L1377,1,0),0)*
    (VLOOKUP(SUBSTITUTE(SUBSTITUTE(F$1,"standard",""),"|Float","")&amp;"인게임누적곱배수",ChapterTable!$S:$T,2,0)^D1377
    +VLOOKUP(SUBSTITUTE(SUBSTITUTE(F$1,"standard",""),"|Float","")&amp;"인게임누적합배수",ChapterTable!$S:$T,2,0)*D1377)
  )
  )
  )
)</f>
        <v>459</v>
      </c>
      <c r="G1377" t="s">
        <v>76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9.8000000000000007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IF(OR($L1378=TRUE,$A1378=0,MOD($A1378,ChapterTable!$S$20)&lt;&gt;0),
MAX(0,INT(($B1378+ChapterTable!$Q$26+VLOOKUP(SUBSTITUTE(C$1,"성장단계","")&amp;"단계오프셋",ChapterTable!$S:$T,2,0))/ChapterTable!$Q$23)),
MAX(0,INT(($B1378+ChapterTable!$S$26+VLOOKUP(SUBSTITUTE(C$1,"성장단계","")&amp;"보스단계오프셋",ChapterTable!$S:$T,2,0))/ChapterTable!$S$23)))</f>
        <v>4</v>
      </c>
      <c r="D1378">
        <f>IF(OR($L1378=TRUE,$A1378=0,MOD($A1378,ChapterTable!$S$20)&lt;&gt;0),
MAX(0,INT(($B1378+ChapterTable!$Q$26+VLOOKUP(SUBSTITUTE(D$1,"성장단계","")&amp;"단계오프셋",ChapterTable!$S:$T,2,0))/ChapterTable!$Q$23)),
MAX(0,INT(($B1378+ChapterTable!$S$26+VLOOKUP(SUBSTITUTE(D$1,"성장단계","")&amp;"보스단계오프셋",ChapterTable!$S:$T,2,0))/ChapterTable!$S$23)))</f>
        <v>3</v>
      </c>
      <c r="E1378" s="1">
        <f ca="1">IF(AND($A1378=0,$B1378=1),
    VLOOKUP(1,ChapterTable!$1:$1048576,MATCH("최종"&amp;SUBSTITUTE(SUBSTITUTE(E$1,"standard",""),"|Float",""),ChapterTable!$1:$1,0),0)*ChapterTable!$Q$17,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VLOOKUP($A1378-ChapterTable!$Q$11,ChapterTable!$1:$1048576,MATCH("최종"&amp;SUBSTITUTE(SUBSTITUTE(E$1,"standard",""),"|Float",""),ChapterTable!$1:$1,0),0)*ChapterTable!$Q$14
    ),
  OFFSET(E1378,-$B1378+IF($L1378,1,0),0)*
    (VLOOKUP(SUBSTITUTE(SUBSTITUTE(E$1,"standard",""),"|Float","")&amp;"인게임누적곱배수",ChapterTable!$S:$T,2,0)^C1378
    +VLOOKUP(SUBSTITUTE(SUBSTITUTE(E$1,"standard",""),"|Float","")&amp;"인게임누적합배수",ChapterTable!$S:$T,2,0)*C1378)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VLOOKUP(1,ChapterTable!$1:$1048576,MATCH("최종"&amp;SUBSTITUTE(SUBSTITUTE(F$1,"standard",""),"|Float",""),ChapterTable!$1:$1,0),0)*ChapterTable!$Q$17,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VLOOKUP($A1378-ChapterTable!$Q$11,ChapterTable!$1:$1048576,MATCH("최종"&amp;SUBSTITUTE(SUBSTITUTE(F$1,"standard",""),"|Float",""),ChapterTable!$1:$1,0),0)*ChapterTable!$Q$14
    ),
  OFFSET(F1378,-$B1378+IF($L1378,1,0),0)*
    (VLOOKUP(SUBSTITUTE(SUBSTITUTE(F$1,"standard",""),"|Float","")&amp;"인게임누적곱배수",ChapterTable!$S:$T,2,0)^D1378
    +VLOOKUP(SUBSTITUTE(SUBSTITUTE(F$1,"standard",""),"|Float","")&amp;"인게임누적합배수",ChapterTable!$S:$T,2,0)*D1378)
  )
  )
  )
)</f>
        <v>459</v>
      </c>
      <c r="G1378" t="s">
        <v>76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9.8000000000000007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IF(OR($L1379=TRUE,$A1379=0,MOD($A1379,ChapterTable!$S$20)&lt;&gt;0),
MAX(0,INT(($B1379+ChapterTable!$Q$26+VLOOKUP(SUBSTITUTE(C$1,"성장단계","")&amp;"단계오프셋",ChapterTable!$S:$T,2,0))/ChapterTable!$Q$23)),
MAX(0,INT(($B1379+ChapterTable!$S$26+VLOOKUP(SUBSTITUTE(C$1,"성장단계","")&amp;"보스단계오프셋",ChapterTable!$S:$T,2,0))/ChapterTable!$S$23)))</f>
        <v>4</v>
      </c>
      <c r="D1379">
        <f>IF(OR($L1379=TRUE,$A1379=0,MOD($A1379,ChapterTable!$S$20)&lt;&gt;0),
MAX(0,INT(($B1379+ChapterTable!$Q$26+VLOOKUP(SUBSTITUTE(D$1,"성장단계","")&amp;"단계오프셋",ChapterTable!$S:$T,2,0))/ChapterTable!$Q$23)),
MAX(0,INT(($B1379+ChapterTable!$S$26+VLOOKUP(SUBSTITUTE(D$1,"성장단계","")&amp;"보스단계오프셋",ChapterTable!$S:$T,2,0))/ChapterTable!$S$23)))</f>
        <v>3</v>
      </c>
      <c r="E1379" s="1">
        <f ca="1">IF(AND($A1379=0,$B1379=1),
    VLOOKUP(1,ChapterTable!$1:$1048576,MATCH("최종"&amp;SUBSTITUTE(SUBSTITUTE(E$1,"standard",""),"|Float",""),ChapterTable!$1:$1,0),0)*ChapterTable!$Q$17,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VLOOKUP($A1379-ChapterTable!$Q$11,ChapterTable!$1:$1048576,MATCH("최종"&amp;SUBSTITUTE(SUBSTITUTE(E$1,"standard",""),"|Float",""),ChapterTable!$1:$1,0),0)*ChapterTable!$Q$14
    ),
  OFFSET(E1379,-$B1379+IF($L1379,1,0),0)*
    (VLOOKUP(SUBSTITUTE(SUBSTITUTE(E$1,"standard",""),"|Float","")&amp;"인게임누적곱배수",ChapterTable!$S:$T,2,0)^C1379
    +VLOOKUP(SUBSTITUTE(SUBSTITUTE(E$1,"standard",""),"|Float","")&amp;"인게임누적합배수",ChapterTable!$S:$T,2,0)*C1379)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VLOOKUP(1,ChapterTable!$1:$1048576,MATCH("최종"&amp;SUBSTITUTE(SUBSTITUTE(F$1,"standard",""),"|Float",""),ChapterTable!$1:$1,0),0)*ChapterTable!$Q$17,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VLOOKUP($A1379-ChapterTable!$Q$11,ChapterTable!$1:$1048576,MATCH("최종"&amp;SUBSTITUTE(SUBSTITUTE(F$1,"standard",""),"|Float",""),ChapterTable!$1:$1,0),0)*ChapterTable!$Q$14
    ),
  OFFSET(F1379,-$B1379+IF($L1379,1,0),0)*
    (VLOOKUP(SUBSTITUTE(SUBSTITUTE(F$1,"standard",""),"|Float","")&amp;"인게임누적곱배수",ChapterTable!$S:$T,2,0)^D1379
    +VLOOKUP(SUBSTITUTE(SUBSTITUTE(F$1,"standard",""),"|Float","")&amp;"인게임누적합배수",ChapterTable!$S:$T,2,0)*D1379)
  )
  )
  )
)</f>
        <v>459</v>
      </c>
      <c r="G1379" t="s">
        <v>76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9.8000000000000007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IF(OR($L1380=TRUE,$A1380=0,MOD($A1380,ChapterTable!$S$20)&lt;&gt;0),
MAX(0,INT(($B1380+ChapterTable!$Q$26+VLOOKUP(SUBSTITUTE(C$1,"성장단계","")&amp;"단계오프셋",ChapterTable!$S:$T,2,0))/ChapterTable!$Q$23)),
MAX(0,INT(($B1380+ChapterTable!$S$26+VLOOKUP(SUBSTITUTE(C$1,"성장단계","")&amp;"보스단계오프셋",ChapterTable!$S:$T,2,0))/ChapterTable!$S$23)))</f>
        <v>4</v>
      </c>
      <c r="D1380">
        <f>IF(OR($L1380=TRUE,$A1380=0,MOD($A1380,ChapterTable!$S$20)&lt;&gt;0),
MAX(0,INT(($B1380+ChapterTable!$Q$26+VLOOKUP(SUBSTITUTE(D$1,"성장단계","")&amp;"단계오프셋",ChapterTable!$S:$T,2,0))/ChapterTable!$Q$23)),
MAX(0,INT(($B1380+ChapterTable!$S$26+VLOOKUP(SUBSTITUTE(D$1,"성장단계","")&amp;"보스단계오프셋",ChapterTable!$S:$T,2,0))/ChapterTable!$S$23)))</f>
        <v>3</v>
      </c>
      <c r="E1380" s="1">
        <f ca="1">IF(AND($A1380=0,$B1380=1),
    VLOOKUP(1,ChapterTable!$1:$1048576,MATCH("최종"&amp;SUBSTITUTE(SUBSTITUTE(E$1,"standard",""),"|Float",""),ChapterTable!$1:$1,0),0)*ChapterTable!$Q$17,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VLOOKUP($A1380-ChapterTable!$Q$11,ChapterTable!$1:$1048576,MATCH("최종"&amp;SUBSTITUTE(SUBSTITUTE(E$1,"standard",""),"|Float",""),ChapterTable!$1:$1,0),0)*ChapterTable!$Q$14
    ),
  OFFSET(E1380,-$B1380+IF($L1380,1,0),0)*
    (VLOOKUP(SUBSTITUTE(SUBSTITUTE(E$1,"standard",""),"|Float","")&amp;"인게임누적곱배수",ChapterTable!$S:$T,2,0)^C1380
    +VLOOKUP(SUBSTITUTE(SUBSTITUTE(E$1,"standard",""),"|Float","")&amp;"인게임누적합배수",ChapterTable!$S:$T,2,0)*C1380)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VLOOKUP(1,ChapterTable!$1:$1048576,MATCH("최종"&amp;SUBSTITUTE(SUBSTITUTE(F$1,"standard",""),"|Float",""),ChapterTable!$1:$1,0),0)*ChapterTable!$Q$17,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VLOOKUP($A1380-ChapterTable!$Q$11,ChapterTable!$1:$1048576,MATCH("최종"&amp;SUBSTITUTE(SUBSTITUTE(F$1,"standard",""),"|Float",""),ChapterTable!$1:$1,0),0)*ChapterTable!$Q$14
    ),
  OFFSET(F1380,-$B1380+IF($L1380,1,0),0)*
    (VLOOKUP(SUBSTITUTE(SUBSTITUTE(F$1,"standard",""),"|Float","")&amp;"인게임누적곱배수",ChapterTable!$S:$T,2,0)^D1380
    +VLOOKUP(SUBSTITUTE(SUBSTITUTE(F$1,"standard",""),"|Float","")&amp;"인게임누적합배수",ChapterTable!$S:$T,2,0)*D1380)
  )
  )
  )
)</f>
        <v>459</v>
      </c>
      <c r="G1380" t="s">
        <v>76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9.8000000000000007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IF(OR($L1381=TRUE,$A1381=0,MOD($A1381,ChapterTable!$S$20)&lt;&gt;0),
MAX(0,INT(($B1381+ChapterTable!$Q$26+VLOOKUP(SUBSTITUTE(C$1,"성장단계","")&amp;"단계오프셋",ChapterTable!$S:$T,2,0))/ChapterTable!$Q$23)),
MAX(0,INT(($B1381+ChapterTable!$S$26+VLOOKUP(SUBSTITUTE(C$1,"성장단계","")&amp;"보스단계오프셋",ChapterTable!$S:$T,2,0))/ChapterTable!$S$23)))</f>
        <v>4</v>
      </c>
      <c r="D1381">
        <f>IF(OR($L1381=TRUE,$A1381=0,MOD($A1381,ChapterTable!$S$20)&lt;&gt;0),
MAX(0,INT(($B1381+ChapterTable!$Q$26+VLOOKUP(SUBSTITUTE(D$1,"성장단계","")&amp;"단계오프셋",ChapterTable!$S:$T,2,0))/ChapterTable!$Q$23)),
MAX(0,INT(($B1381+ChapterTable!$S$26+VLOOKUP(SUBSTITUTE(D$1,"성장단계","")&amp;"보스단계오프셋",ChapterTable!$S:$T,2,0))/ChapterTable!$S$23)))</f>
        <v>3</v>
      </c>
      <c r="E1381" s="1">
        <f ca="1">IF(AND($A1381=0,$B1381=1),
    VLOOKUP(1,ChapterTable!$1:$1048576,MATCH("최종"&amp;SUBSTITUTE(SUBSTITUTE(E$1,"standard",""),"|Float",""),ChapterTable!$1:$1,0),0)*ChapterTable!$Q$17,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VLOOKUP($A1381-ChapterTable!$Q$11,ChapterTable!$1:$1048576,MATCH("최종"&amp;SUBSTITUTE(SUBSTITUTE(E$1,"standard",""),"|Float",""),ChapterTable!$1:$1,0),0)*ChapterTable!$Q$14
    ),
  OFFSET(E1381,-$B1381+IF($L1381,1,0),0)*
    (VLOOKUP(SUBSTITUTE(SUBSTITUTE(E$1,"standard",""),"|Float","")&amp;"인게임누적곱배수",ChapterTable!$S:$T,2,0)^C1381
    +VLOOKUP(SUBSTITUTE(SUBSTITUTE(E$1,"standard",""),"|Float","")&amp;"인게임누적합배수",ChapterTable!$S:$T,2,0)*C1381)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VLOOKUP(1,ChapterTable!$1:$1048576,MATCH("최종"&amp;SUBSTITUTE(SUBSTITUTE(F$1,"standard",""),"|Float",""),ChapterTable!$1:$1,0),0)*ChapterTable!$Q$17,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VLOOKUP($A1381-ChapterTable!$Q$11,ChapterTable!$1:$1048576,MATCH("최종"&amp;SUBSTITUTE(SUBSTITUTE(F$1,"standard",""),"|Float",""),ChapterTable!$1:$1,0),0)*ChapterTable!$Q$14
    ),
  OFFSET(F1381,-$B1381+IF($L1381,1,0),0)*
    (VLOOKUP(SUBSTITUTE(SUBSTITUTE(F$1,"standard",""),"|Float","")&amp;"인게임누적곱배수",ChapterTable!$S:$T,2,0)^D1381
    +VLOOKUP(SUBSTITUTE(SUBSTITUTE(F$1,"standard",""),"|Float","")&amp;"인게임누적합배수",ChapterTable!$S:$T,2,0)*D1381)
  )
  )
  )
)</f>
        <v>459</v>
      </c>
      <c r="G1381" t="s">
        <v>76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9.8000000000000007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IF(OR($L1382=TRUE,$A1382=0,MOD($A1382,ChapterTable!$S$20)&lt;&gt;0),
MAX(0,INT(($B1382+ChapterTable!$Q$26+VLOOKUP(SUBSTITUTE(C$1,"성장단계","")&amp;"단계오프셋",ChapterTable!$S:$T,2,0))/ChapterTable!$Q$23)),
MAX(0,INT(($B1382+ChapterTable!$S$26+VLOOKUP(SUBSTITUTE(C$1,"성장단계","")&amp;"보스단계오프셋",ChapterTable!$S:$T,2,0))/ChapterTable!$S$23)))</f>
        <v>4</v>
      </c>
      <c r="D1382">
        <f>IF(OR($L1382=TRUE,$A1382=0,MOD($A1382,ChapterTable!$S$20)&lt;&gt;0),
MAX(0,INT(($B1382+ChapterTable!$Q$26+VLOOKUP(SUBSTITUTE(D$1,"성장단계","")&amp;"단계오프셋",ChapterTable!$S:$T,2,0))/ChapterTable!$Q$23)),
MAX(0,INT(($B1382+ChapterTable!$S$26+VLOOKUP(SUBSTITUTE(D$1,"성장단계","")&amp;"보스단계오프셋",ChapterTable!$S:$T,2,0))/ChapterTable!$S$23)))</f>
        <v>4</v>
      </c>
      <c r="E1382" s="1">
        <f ca="1">IF(AND($A1382=0,$B1382=1),
    VLOOKUP(1,ChapterTable!$1:$1048576,MATCH("최종"&amp;SUBSTITUTE(SUBSTITUTE(E$1,"standard",""),"|Float",""),ChapterTable!$1:$1,0),0)*ChapterTable!$Q$17,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VLOOKUP($A1382-ChapterTable!$Q$11,ChapterTable!$1:$1048576,MATCH("최종"&amp;SUBSTITUTE(SUBSTITUTE(E$1,"standard",""),"|Float",""),ChapterTable!$1:$1,0),0)*ChapterTable!$Q$14
    ),
  OFFSET(E1382,-$B1382+IF($L1382,1,0),0)*
    (VLOOKUP(SUBSTITUTE(SUBSTITUTE(E$1,"standard",""),"|Float","")&amp;"인게임누적곱배수",ChapterTable!$S:$T,2,0)^C1382
    +VLOOKUP(SUBSTITUTE(SUBSTITUTE(E$1,"standard",""),"|Float","")&amp;"인게임누적합배수",ChapterTable!$S:$T,2,0)*C1382)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VLOOKUP(1,ChapterTable!$1:$1048576,MATCH("최종"&amp;SUBSTITUTE(SUBSTITUTE(F$1,"standard",""),"|Float",""),ChapterTable!$1:$1,0),0)*ChapterTable!$Q$17,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VLOOKUP($A1382-ChapterTable!$Q$11,ChapterTable!$1:$1048576,MATCH("최종"&amp;SUBSTITUTE(SUBSTITUTE(F$1,"standard",""),"|Float",""),ChapterTable!$1:$1,0),0)*ChapterTable!$Q$14
    ),
  OFFSET(F1382,-$B1382+IF($L1382,1,0),0)*
    (VLOOKUP(SUBSTITUTE(SUBSTITUTE(F$1,"standard",""),"|Float","")&amp;"인게임누적곱배수",ChapterTable!$S:$T,2,0)^D1382
    +VLOOKUP(SUBSTITUTE(SUBSTITUTE(F$1,"standard",""),"|Float","")&amp;"인게임누적합배수",ChapterTable!$S:$T,2,0)*D1382)
  )
  )
  )
)</f>
        <v>516.375</v>
      </c>
      <c r="G1382" t="s">
        <v>76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9.8000000000000007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IF(OR($L1383=TRUE,$A1383=0,MOD($A1383,ChapterTable!$S$20)&lt;&gt;0),
MAX(0,INT(($B1383+ChapterTable!$Q$26+VLOOKUP(SUBSTITUTE(C$1,"성장단계","")&amp;"단계오프셋",ChapterTable!$S:$T,2,0))/ChapterTable!$Q$23)),
MAX(0,INT(($B1383+ChapterTable!$S$26+VLOOKUP(SUBSTITUTE(C$1,"성장단계","")&amp;"보스단계오프셋",ChapterTable!$S:$T,2,0))/ChapterTable!$S$23)))</f>
        <v>4</v>
      </c>
      <c r="D1383">
        <f>IF(OR($L1383=TRUE,$A1383=0,MOD($A1383,ChapterTable!$S$20)&lt;&gt;0),
MAX(0,INT(($B1383+ChapterTable!$Q$26+VLOOKUP(SUBSTITUTE(D$1,"성장단계","")&amp;"단계오프셋",ChapterTable!$S:$T,2,0))/ChapterTable!$Q$23)),
MAX(0,INT(($B1383+ChapterTable!$S$26+VLOOKUP(SUBSTITUTE(D$1,"성장단계","")&amp;"보스단계오프셋",ChapterTable!$S:$T,2,0))/ChapterTable!$S$23)))</f>
        <v>4</v>
      </c>
      <c r="E1383" s="1">
        <f ca="1">IF(AND($A1383=0,$B1383=1),
    VLOOKUP(1,ChapterTable!$1:$1048576,MATCH("최종"&amp;SUBSTITUTE(SUBSTITUTE(E$1,"standard",""),"|Float",""),ChapterTable!$1:$1,0),0)*ChapterTable!$Q$17,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VLOOKUP($A1383-ChapterTable!$Q$11,ChapterTable!$1:$1048576,MATCH("최종"&amp;SUBSTITUTE(SUBSTITUTE(E$1,"standard",""),"|Float",""),ChapterTable!$1:$1,0),0)*ChapterTable!$Q$14
    ),
  OFFSET(E1383,-$B1383+IF($L1383,1,0),0)*
    (VLOOKUP(SUBSTITUTE(SUBSTITUTE(E$1,"standard",""),"|Float","")&amp;"인게임누적곱배수",ChapterTable!$S:$T,2,0)^C1383
    +VLOOKUP(SUBSTITUTE(SUBSTITUTE(E$1,"standard",""),"|Float","")&amp;"인게임누적합배수",ChapterTable!$S:$T,2,0)*C1383)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VLOOKUP(1,ChapterTable!$1:$1048576,MATCH("최종"&amp;SUBSTITUTE(SUBSTITUTE(F$1,"standard",""),"|Float",""),ChapterTable!$1:$1,0),0)*ChapterTable!$Q$17,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VLOOKUP($A1383-ChapterTable!$Q$11,ChapterTable!$1:$1048576,MATCH("최종"&amp;SUBSTITUTE(SUBSTITUTE(F$1,"standard",""),"|Float",""),ChapterTable!$1:$1,0),0)*ChapterTable!$Q$14
    ),
  OFFSET(F1383,-$B1383+IF($L1383,1,0),0)*
    (VLOOKUP(SUBSTITUTE(SUBSTITUTE(F$1,"standard",""),"|Float","")&amp;"인게임누적곱배수",ChapterTable!$S:$T,2,0)^D1383
    +VLOOKUP(SUBSTITUTE(SUBSTITUTE(F$1,"standard",""),"|Float","")&amp;"인게임누적합배수",ChapterTable!$S:$T,2,0)*D1383)
  )
  )
  )
)</f>
        <v>516.375</v>
      </c>
      <c r="G1383" t="s">
        <v>76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9.8000000000000007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IF(OR($L1384=TRUE,$A1384=0,MOD($A1384,ChapterTable!$S$20)&lt;&gt;0),
MAX(0,INT(($B1384+ChapterTable!$Q$26+VLOOKUP(SUBSTITUTE(C$1,"성장단계","")&amp;"단계오프셋",ChapterTable!$S:$T,2,0))/ChapterTable!$Q$23)),
MAX(0,INT(($B1384+ChapterTable!$S$26+VLOOKUP(SUBSTITUTE(C$1,"성장단계","")&amp;"보스단계오프셋",ChapterTable!$S:$T,2,0))/ChapterTable!$S$23)))</f>
        <v>4</v>
      </c>
      <c r="D1384">
        <f>IF(OR($L1384=TRUE,$A1384=0,MOD($A1384,ChapterTable!$S$20)&lt;&gt;0),
MAX(0,INT(($B1384+ChapterTable!$Q$26+VLOOKUP(SUBSTITUTE(D$1,"성장단계","")&amp;"단계오프셋",ChapterTable!$S:$T,2,0))/ChapterTable!$Q$23)),
MAX(0,INT(($B1384+ChapterTable!$S$26+VLOOKUP(SUBSTITUTE(D$1,"성장단계","")&amp;"보스단계오프셋",ChapterTable!$S:$T,2,0))/ChapterTable!$S$23)))</f>
        <v>4</v>
      </c>
      <c r="E1384" s="1">
        <f ca="1">IF(AND($A1384=0,$B1384=1),
    VLOOKUP(1,ChapterTable!$1:$1048576,MATCH("최종"&amp;SUBSTITUTE(SUBSTITUTE(E$1,"standard",""),"|Float",""),ChapterTable!$1:$1,0),0)*ChapterTable!$Q$17,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VLOOKUP($A1384-ChapterTable!$Q$11,ChapterTable!$1:$1048576,MATCH("최종"&amp;SUBSTITUTE(SUBSTITUTE(E$1,"standard",""),"|Float",""),ChapterTable!$1:$1,0),0)*ChapterTable!$Q$14
    ),
  OFFSET(E1384,-$B1384+IF($L1384,1,0),0)*
    (VLOOKUP(SUBSTITUTE(SUBSTITUTE(E$1,"standard",""),"|Float","")&amp;"인게임누적곱배수",ChapterTable!$S:$T,2,0)^C1384
    +VLOOKUP(SUBSTITUTE(SUBSTITUTE(E$1,"standard",""),"|Float","")&amp;"인게임누적합배수",ChapterTable!$S:$T,2,0)*C1384)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VLOOKUP(1,ChapterTable!$1:$1048576,MATCH("최종"&amp;SUBSTITUTE(SUBSTITUTE(F$1,"standard",""),"|Float",""),ChapterTable!$1:$1,0),0)*ChapterTable!$Q$17,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VLOOKUP($A1384-ChapterTable!$Q$11,ChapterTable!$1:$1048576,MATCH("최종"&amp;SUBSTITUTE(SUBSTITUTE(F$1,"standard",""),"|Float",""),ChapterTable!$1:$1,0),0)*ChapterTable!$Q$14
    ),
  OFFSET(F1384,-$B1384+IF($L1384,1,0),0)*
    (VLOOKUP(SUBSTITUTE(SUBSTITUTE(F$1,"standard",""),"|Float","")&amp;"인게임누적곱배수",ChapterTable!$S:$T,2,0)^D1384
    +VLOOKUP(SUBSTITUTE(SUBSTITUTE(F$1,"standard",""),"|Float","")&amp;"인게임누적합배수",ChapterTable!$S:$T,2,0)*D1384)
  )
  )
  )
)</f>
        <v>516.375</v>
      </c>
      <c r="G1384" t="s">
        <v>76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9.8000000000000007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IF(OR($L1385=TRUE,$A1385=0,MOD($A1385,ChapterTable!$S$20)&lt;&gt;0),
MAX(0,INT(($B1385+ChapterTable!$Q$26+VLOOKUP(SUBSTITUTE(C$1,"성장단계","")&amp;"단계오프셋",ChapterTable!$S:$T,2,0))/ChapterTable!$Q$23)),
MAX(0,INT(($B1385+ChapterTable!$S$26+VLOOKUP(SUBSTITUTE(C$1,"성장단계","")&amp;"보스단계오프셋",ChapterTable!$S:$T,2,0))/ChapterTable!$S$23)))</f>
        <v>4</v>
      </c>
      <c r="D1385">
        <f>IF(OR($L1385=TRUE,$A1385=0,MOD($A1385,ChapterTable!$S$20)&lt;&gt;0),
MAX(0,INT(($B1385+ChapterTable!$Q$26+VLOOKUP(SUBSTITUTE(D$1,"성장단계","")&amp;"단계오프셋",ChapterTable!$S:$T,2,0))/ChapterTable!$Q$23)),
MAX(0,INT(($B1385+ChapterTable!$S$26+VLOOKUP(SUBSTITUTE(D$1,"성장단계","")&amp;"보스단계오프셋",ChapterTable!$S:$T,2,0))/ChapterTable!$S$23)))</f>
        <v>4</v>
      </c>
      <c r="E1385" s="1">
        <f ca="1">IF(AND($A1385=0,$B1385=1),
    VLOOKUP(1,ChapterTable!$1:$1048576,MATCH("최종"&amp;SUBSTITUTE(SUBSTITUTE(E$1,"standard",""),"|Float",""),ChapterTable!$1:$1,0),0)*ChapterTable!$Q$17,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VLOOKUP($A1385-ChapterTable!$Q$11,ChapterTable!$1:$1048576,MATCH("최종"&amp;SUBSTITUTE(SUBSTITUTE(E$1,"standard",""),"|Float",""),ChapterTable!$1:$1,0),0)*ChapterTable!$Q$14
    ),
  OFFSET(E1385,-$B1385+IF($L1385,1,0),0)*
    (VLOOKUP(SUBSTITUTE(SUBSTITUTE(E$1,"standard",""),"|Float","")&amp;"인게임누적곱배수",ChapterTable!$S:$T,2,0)^C1385
    +VLOOKUP(SUBSTITUTE(SUBSTITUTE(E$1,"standard",""),"|Float","")&amp;"인게임누적합배수",ChapterTable!$S:$T,2,0)*C1385)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VLOOKUP(1,ChapterTable!$1:$1048576,MATCH("최종"&amp;SUBSTITUTE(SUBSTITUTE(F$1,"standard",""),"|Float",""),ChapterTable!$1:$1,0),0)*ChapterTable!$Q$17,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VLOOKUP($A1385-ChapterTable!$Q$11,ChapterTable!$1:$1048576,MATCH("최종"&amp;SUBSTITUTE(SUBSTITUTE(F$1,"standard",""),"|Float",""),ChapterTable!$1:$1,0),0)*ChapterTable!$Q$14
    ),
  OFFSET(F1385,-$B1385+IF($L1385,1,0),0)*
    (VLOOKUP(SUBSTITUTE(SUBSTITUTE(F$1,"standard",""),"|Float","")&amp;"인게임누적곱배수",ChapterTable!$S:$T,2,0)^D1385
    +VLOOKUP(SUBSTITUTE(SUBSTITUTE(F$1,"standard",""),"|Float","")&amp;"인게임누적합배수",ChapterTable!$S:$T,2,0)*D1385)
  )
  )
  )
)</f>
        <v>516.375</v>
      </c>
      <c r="G1385" t="s">
        <v>76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9.8000000000000007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IF(OR($L1386=TRUE,$A1386=0,MOD($A1386,ChapterTable!$S$20)&lt;&gt;0),
MAX(0,INT(($B1386+ChapterTable!$Q$26+VLOOKUP(SUBSTITUTE(C$1,"성장단계","")&amp;"단계오프셋",ChapterTable!$S:$T,2,0))/ChapterTable!$Q$23)),
MAX(0,INT(($B1386+ChapterTable!$S$26+VLOOKUP(SUBSTITUTE(C$1,"성장단계","")&amp;"보스단계오프셋",ChapterTable!$S:$T,2,0))/ChapterTable!$S$23)))</f>
        <v>4</v>
      </c>
      <c r="D1386">
        <f>IF(OR($L1386=TRUE,$A1386=0,MOD($A1386,ChapterTable!$S$20)&lt;&gt;0),
MAX(0,INT(($B1386+ChapterTable!$Q$26+VLOOKUP(SUBSTITUTE(D$1,"성장단계","")&amp;"단계오프셋",ChapterTable!$S:$T,2,0))/ChapterTable!$Q$23)),
MAX(0,INT(($B1386+ChapterTable!$S$26+VLOOKUP(SUBSTITUTE(D$1,"성장단계","")&amp;"보스단계오프셋",ChapterTable!$S:$T,2,0))/ChapterTable!$S$23)))</f>
        <v>4</v>
      </c>
      <c r="E1386" s="1">
        <f ca="1">IF(AND($A1386=0,$B1386=1),
    VLOOKUP(1,ChapterTable!$1:$1048576,MATCH("최종"&amp;SUBSTITUTE(SUBSTITUTE(E$1,"standard",""),"|Float",""),ChapterTable!$1:$1,0),0)*ChapterTable!$Q$17,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VLOOKUP($A1386-ChapterTable!$Q$11,ChapterTable!$1:$1048576,MATCH("최종"&amp;SUBSTITUTE(SUBSTITUTE(E$1,"standard",""),"|Float",""),ChapterTable!$1:$1,0),0)*ChapterTable!$Q$14
    ),
  OFFSET(E1386,-$B1386+IF($L1386,1,0),0)*
    (VLOOKUP(SUBSTITUTE(SUBSTITUTE(E$1,"standard",""),"|Float","")&amp;"인게임누적곱배수",ChapterTable!$S:$T,2,0)^C1386
    +VLOOKUP(SUBSTITUTE(SUBSTITUTE(E$1,"standard",""),"|Float","")&amp;"인게임누적합배수",ChapterTable!$S:$T,2,0)*C1386)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VLOOKUP(1,ChapterTable!$1:$1048576,MATCH("최종"&amp;SUBSTITUTE(SUBSTITUTE(F$1,"standard",""),"|Float",""),ChapterTable!$1:$1,0),0)*ChapterTable!$Q$17,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VLOOKUP($A1386-ChapterTable!$Q$11,ChapterTable!$1:$1048576,MATCH("최종"&amp;SUBSTITUTE(SUBSTITUTE(F$1,"standard",""),"|Float",""),ChapterTable!$1:$1,0),0)*ChapterTable!$Q$14
    ),
  OFFSET(F1386,-$B1386+IF($L1386,1,0),0)*
    (VLOOKUP(SUBSTITUTE(SUBSTITUTE(F$1,"standard",""),"|Float","")&amp;"인게임누적곱배수",ChapterTable!$S:$T,2,0)^D1386
    +VLOOKUP(SUBSTITUTE(SUBSTITUTE(F$1,"standard",""),"|Float","")&amp;"인게임누적합배수",ChapterTable!$S:$T,2,0)*D1386)
  )
  )
  )
)</f>
        <v>516.375</v>
      </c>
      <c r="G1386" t="s">
        <v>76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9.8000000000000007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IF(OR($L1387=TRUE,$A1387=0,MOD($A1387,ChapterTable!$S$20)&lt;&gt;0),
MAX(0,INT(($B1387+ChapterTable!$Q$26+VLOOKUP(SUBSTITUTE(C$1,"성장단계","")&amp;"단계오프셋",ChapterTable!$S:$T,2,0))/ChapterTable!$Q$23)),
MAX(0,INT(($B1387+ChapterTable!$S$26+VLOOKUP(SUBSTITUTE(C$1,"성장단계","")&amp;"보스단계오프셋",ChapterTable!$S:$T,2,0))/ChapterTable!$S$23)))</f>
        <v>5</v>
      </c>
      <c r="D1387">
        <f>IF(OR($L1387=TRUE,$A1387=0,MOD($A1387,ChapterTable!$S$20)&lt;&gt;0),
MAX(0,INT(($B1387+ChapterTable!$Q$26+VLOOKUP(SUBSTITUTE(D$1,"성장단계","")&amp;"단계오프셋",ChapterTable!$S:$T,2,0))/ChapterTable!$Q$23)),
MAX(0,INT(($B1387+ChapterTable!$S$26+VLOOKUP(SUBSTITUTE(D$1,"성장단계","")&amp;"보스단계오프셋",ChapterTable!$S:$T,2,0))/ChapterTable!$S$23)))</f>
        <v>4</v>
      </c>
      <c r="E1387" s="1">
        <f ca="1">IF(AND($A1387=0,$B1387=1),
    VLOOKUP(1,ChapterTable!$1:$1048576,MATCH("최종"&amp;SUBSTITUTE(SUBSTITUTE(E$1,"standard",""),"|Float",""),ChapterTable!$1:$1,0),0)*ChapterTable!$Q$17,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VLOOKUP($A1387-ChapterTable!$Q$11,ChapterTable!$1:$1048576,MATCH("최종"&amp;SUBSTITUTE(SUBSTITUTE(E$1,"standard",""),"|Float",""),ChapterTable!$1:$1,0),0)*ChapterTable!$Q$14
    ),
  OFFSET(E1387,-$B1387+IF($L1387,1,0),0)*
    (VLOOKUP(SUBSTITUTE(SUBSTITUTE(E$1,"standard",""),"|Float","")&amp;"인게임누적곱배수",ChapterTable!$S:$T,2,0)^C1387
    +VLOOKUP(SUBSTITUTE(SUBSTITUTE(E$1,"standard",""),"|Float","")&amp;"인게임누적합배수",ChapterTable!$S:$T,2,0)*C1387)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VLOOKUP(1,ChapterTable!$1:$1048576,MATCH("최종"&amp;SUBSTITUTE(SUBSTITUTE(F$1,"standard",""),"|Float",""),ChapterTable!$1:$1,0),0)*ChapterTable!$Q$17,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VLOOKUP($A1387-ChapterTable!$Q$11,ChapterTable!$1:$1048576,MATCH("최종"&amp;SUBSTITUTE(SUBSTITUTE(F$1,"standard",""),"|Float",""),ChapterTable!$1:$1,0),0)*ChapterTable!$Q$14
    ),
  OFFSET(F1387,-$B1387+IF($L1387,1,0),0)*
    (VLOOKUP(SUBSTITUTE(SUBSTITUTE(F$1,"standard",""),"|Float","")&amp;"인게임누적곱배수",ChapterTable!$S:$T,2,0)^D1387
    +VLOOKUP(SUBSTITUTE(SUBSTITUTE(F$1,"standard",""),"|Float","")&amp;"인게임누적합배수",ChapterTable!$S:$T,2,0)*D1387)
  )
  )
  )
)</f>
        <v>516.375</v>
      </c>
      <c r="G1387" t="s">
        <v>76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9.8000000000000007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IF(OR($L1388=TRUE,$A1388=0,MOD($A1388,ChapterTable!$S$20)&lt;&gt;0),
MAX(0,INT(($B1388+ChapterTable!$Q$26+VLOOKUP(SUBSTITUTE(C$1,"성장단계","")&amp;"단계오프셋",ChapterTable!$S:$T,2,0))/ChapterTable!$Q$23)),
MAX(0,INT(($B1388+ChapterTable!$S$26+VLOOKUP(SUBSTITUTE(C$1,"성장단계","")&amp;"보스단계오프셋",ChapterTable!$S:$T,2,0))/ChapterTable!$S$23)))</f>
        <v>5</v>
      </c>
      <c r="D1388">
        <f>IF(OR($L1388=TRUE,$A1388=0,MOD($A1388,ChapterTable!$S$20)&lt;&gt;0),
MAX(0,INT(($B1388+ChapterTable!$Q$26+VLOOKUP(SUBSTITUTE(D$1,"성장단계","")&amp;"단계오프셋",ChapterTable!$S:$T,2,0))/ChapterTable!$Q$23)),
MAX(0,INT(($B1388+ChapterTable!$S$26+VLOOKUP(SUBSTITUTE(D$1,"성장단계","")&amp;"보스단계오프셋",ChapterTable!$S:$T,2,0))/ChapterTable!$S$23)))</f>
        <v>4</v>
      </c>
      <c r="E1388" s="1">
        <f ca="1">IF(AND($A1388=0,$B1388=1),
    VLOOKUP(1,ChapterTable!$1:$1048576,MATCH("최종"&amp;SUBSTITUTE(SUBSTITUTE(E$1,"standard",""),"|Float",""),ChapterTable!$1:$1,0),0)*ChapterTable!$Q$17,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VLOOKUP($A1388-ChapterTable!$Q$11,ChapterTable!$1:$1048576,MATCH("최종"&amp;SUBSTITUTE(SUBSTITUTE(E$1,"standard",""),"|Float",""),ChapterTable!$1:$1,0),0)*ChapterTable!$Q$14
    ),
  OFFSET(E1388,-$B1388+IF($L1388,1,0),0)*
    (VLOOKUP(SUBSTITUTE(SUBSTITUTE(E$1,"standard",""),"|Float","")&amp;"인게임누적곱배수",ChapterTable!$S:$T,2,0)^C1388
    +VLOOKUP(SUBSTITUTE(SUBSTITUTE(E$1,"standard",""),"|Float","")&amp;"인게임누적합배수",ChapterTable!$S:$T,2,0)*C1388)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VLOOKUP(1,ChapterTable!$1:$1048576,MATCH("최종"&amp;SUBSTITUTE(SUBSTITUTE(F$1,"standard",""),"|Float",""),ChapterTable!$1:$1,0),0)*ChapterTable!$Q$17,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VLOOKUP($A1388-ChapterTable!$Q$11,ChapterTable!$1:$1048576,MATCH("최종"&amp;SUBSTITUTE(SUBSTITUTE(F$1,"standard",""),"|Float",""),ChapterTable!$1:$1,0),0)*ChapterTable!$Q$14
    ),
  OFFSET(F1388,-$B1388+IF($L1388,1,0),0)*
    (VLOOKUP(SUBSTITUTE(SUBSTITUTE(F$1,"standard",""),"|Float","")&amp;"인게임누적곱배수",ChapterTable!$S:$T,2,0)^D1388
    +VLOOKUP(SUBSTITUTE(SUBSTITUTE(F$1,"standard",""),"|Float","")&amp;"인게임누적합배수",ChapterTable!$S:$T,2,0)*D1388)
  )
  )
  )
)</f>
        <v>516.375</v>
      </c>
      <c r="G1388" t="s">
        <v>76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9.8000000000000007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IF(OR($L1389=TRUE,$A1389=0,MOD($A1389,ChapterTable!$S$20)&lt;&gt;0),
MAX(0,INT(($B1389+ChapterTable!$Q$26+VLOOKUP(SUBSTITUTE(C$1,"성장단계","")&amp;"단계오프셋",ChapterTable!$S:$T,2,0))/ChapterTable!$Q$23)),
MAX(0,INT(($B1389+ChapterTable!$S$26+VLOOKUP(SUBSTITUTE(C$1,"성장단계","")&amp;"보스단계오프셋",ChapterTable!$S:$T,2,0))/ChapterTable!$S$23)))</f>
        <v>5</v>
      </c>
      <c r="D1389">
        <f>IF(OR($L1389=TRUE,$A1389=0,MOD($A1389,ChapterTable!$S$20)&lt;&gt;0),
MAX(0,INT(($B1389+ChapterTable!$Q$26+VLOOKUP(SUBSTITUTE(D$1,"성장단계","")&amp;"단계오프셋",ChapterTable!$S:$T,2,0))/ChapterTable!$Q$23)),
MAX(0,INT(($B1389+ChapterTable!$S$26+VLOOKUP(SUBSTITUTE(D$1,"성장단계","")&amp;"보스단계오프셋",ChapterTable!$S:$T,2,0))/ChapterTable!$S$23)))</f>
        <v>4</v>
      </c>
      <c r="E1389" s="1">
        <f ca="1">IF(AND($A1389=0,$B1389=1),
    VLOOKUP(1,ChapterTable!$1:$1048576,MATCH("최종"&amp;SUBSTITUTE(SUBSTITUTE(E$1,"standard",""),"|Float",""),ChapterTable!$1:$1,0),0)*ChapterTable!$Q$17,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VLOOKUP($A1389-ChapterTable!$Q$11,ChapterTable!$1:$1048576,MATCH("최종"&amp;SUBSTITUTE(SUBSTITUTE(E$1,"standard",""),"|Float",""),ChapterTable!$1:$1,0),0)*ChapterTable!$Q$14
    ),
  OFFSET(E1389,-$B1389+IF($L1389,1,0),0)*
    (VLOOKUP(SUBSTITUTE(SUBSTITUTE(E$1,"standard",""),"|Float","")&amp;"인게임누적곱배수",ChapterTable!$S:$T,2,0)^C1389
    +VLOOKUP(SUBSTITUTE(SUBSTITUTE(E$1,"standard",""),"|Float","")&amp;"인게임누적합배수",ChapterTable!$S:$T,2,0)*C1389)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VLOOKUP(1,ChapterTable!$1:$1048576,MATCH("최종"&amp;SUBSTITUTE(SUBSTITUTE(F$1,"standard",""),"|Float",""),ChapterTable!$1:$1,0),0)*ChapterTable!$Q$17,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VLOOKUP($A1389-ChapterTable!$Q$11,ChapterTable!$1:$1048576,MATCH("최종"&amp;SUBSTITUTE(SUBSTITUTE(F$1,"standard",""),"|Float",""),ChapterTable!$1:$1,0),0)*ChapterTable!$Q$14
    ),
  OFFSET(F1389,-$B1389+IF($L1389,1,0),0)*
    (VLOOKUP(SUBSTITUTE(SUBSTITUTE(F$1,"standard",""),"|Float","")&amp;"인게임누적곱배수",ChapterTable!$S:$T,2,0)^D1389
    +VLOOKUP(SUBSTITUTE(SUBSTITUTE(F$1,"standard",""),"|Float","")&amp;"인게임누적합배수",ChapterTable!$S:$T,2,0)*D1389)
  )
  )
  )
)</f>
        <v>516.375</v>
      </c>
      <c r="G1389" t="s">
        <v>76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9.8000000000000007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IF(OR($L1390=TRUE,$A1390=0,MOD($A1390,ChapterTable!$S$20)&lt;&gt;0),
MAX(0,INT(($B1390+ChapterTable!$Q$26+VLOOKUP(SUBSTITUTE(C$1,"성장단계","")&amp;"단계오프셋",ChapterTable!$S:$T,2,0))/ChapterTable!$Q$23)),
MAX(0,INT(($B1390+ChapterTable!$S$26+VLOOKUP(SUBSTITUTE(C$1,"성장단계","")&amp;"보스단계오프셋",ChapterTable!$S:$T,2,0))/ChapterTable!$S$23)))</f>
        <v>5</v>
      </c>
      <c r="D1390">
        <f>IF(OR($L1390=TRUE,$A1390=0,MOD($A1390,ChapterTable!$S$20)&lt;&gt;0),
MAX(0,INT(($B1390+ChapterTable!$Q$26+VLOOKUP(SUBSTITUTE(D$1,"성장단계","")&amp;"단계오프셋",ChapterTable!$S:$T,2,0))/ChapterTable!$Q$23)),
MAX(0,INT(($B1390+ChapterTable!$S$26+VLOOKUP(SUBSTITUTE(D$1,"성장단계","")&amp;"보스단계오프셋",ChapterTable!$S:$T,2,0))/ChapterTable!$S$23)))</f>
        <v>4</v>
      </c>
      <c r="E1390" s="1">
        <f ca="1">IF(AND($A1390=0,$B1390=1),
    VLOOKUP(1,ChapterTable!$1:$1048576,MATCH("최종"&amp;SUBSTITUTE(SUBSTITUTE(E$1,"standard",""),"|Float",""),ChapterTable!$1:$1,0),0)*ChapterTable!$Q$17,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VLOOKUP($A1390-ChapterTable!$Q$11,ChapterTable!$1:$1048576,MATCH("최종"&amp;SUBSTITUTE(SUBSTITUTE(E$1,"standard",""),"|Float",""),ChapterTable!$1:$1,0),0)*ChapterTable!$Q$14
    ),
  OFFSET(E1390,-$B1390+IF($L1390,1,0),0)*
    (VLOOKUP(SUBSTITUTE(SUBSTITUTE(E$1,"standard",""),"|Float","")&amp;"인게임누적곱배수",ChapterTable!$S:$T,2,0)^C1390
    +VLOOKUP(SUBSTITUTE(SUBSTITUTE(E$1,"standard",""),"|Float","")&amp;"인게임누적합배수",ChapterTable!$S:$T,2,0)*C1390)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VLOOKUP(1,ChapterTable!$1:$1048576,MATCH("최종"&amp;SUBSTITUTE(SUBSTITUTE(F$1,"standard",""),"|Float",""),ChapterTable!$1:$1,0),0)*ChapterTable!$Q$17,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VLOOKUP($A1390-ChapterTable!$Q$11,ChapterTable!$1:$1048576,MATCH("최종"&amp;SUBSTITUTE(SUBSTITUTE(F$1,"standard",""),"|Float",""),ChapterTable!$1:$1,0),0)*ChapterTable!$Q$14
    ),
  OFFSET(F1390,-$B1390+IF($L1390,1,0),0)*
    (VLOOKUP(SUBSTITUTE(SUBSTITUTE(F$1,"standard",""),"|Float","")&amp;"인게임누적곱배수",ChapterTable!$S:$T,2,0)^D1390
    +VLOOKUP(SUBSTITUTE(SUBSTITUTE(F$1,"standard",""),"|Float","")&amp;"인게임누적합배수",ChapterTable!$S:$T,2,0)*D1390)
  )
  )
  )
)</f>
        <v>516.375</v>
      </c>
      <c r="G1390" t="s">
        <v>76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9.8000000000000007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IF(OR($L1391=TRUE,$A1391=0,MOD($A1391,ChapterTable!$S$20)&lt;&gt;0),
MAX(0,INT(($B1391+ChapterTable!$Q$26+VLOOKUP(SUBSTITUTE(C$1,"성장단계","")&amp;"단계오프셋",ChapterTable!$S:$T,2,0))/ChapterTable!$Q$23)),
MAX(0,INT(($B1391+ChapterTable!$S$26+VLOOKUP(SUBSTITUTE(C$1,"성장단계","")&amp;"보스단계오프셋",ChapterTable!$S:$T,2,0))/ChapterTable!$S$23)))</f>
        <v>5</v>
      </c>
      <c r="D1391">
        <f>IF(OR($L1391=TRUE,$A1391=0,MOD($A1391,ChapterTable!$S$20)&lt;&gt;0),
MAX(0,INT(($B1391+ChapterTable!$Q$26+VLOOKUP(SUBSTITUTE(D$1,"성장단계","")&amp;"단계오프셋",ChapterTable!$S:$T,2,0))/ChapterTable!$Q$23)),
MAX(0,INT(($B1391+ChapterTable!$S$26+VLOOKUP(SUBSTITUTE(D$1,"성장단계","")&amp;"보스단계오프셋",ChapterTable!$S:$T,2,0))/ChapterTable!$S$23)))</f>
        <v>4</v>
      </c>
      <c r="E1391" s="1">
        <f ca="1">IF(AND($A1391=0,$B1391=1),
    VLOOKUP(1,ChapterTable!$1:$1048576,MATCH("최종"&amp;SUBSTITUTE(SUBSTITUTE(E$1,"standard",""),"|Float",""),ChapterTable!$1:$1,0),0)*ChapterTable!$Q$17,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VLOOKUP($A1391-ChapterTable!$Q$11,ChapterTable!$1:$1048576,MATCH("최종"&amp;SUBSTITUTE(SUBSTITUTE(E$1,"standard",""),"|Float",""),ChapterTable!$1:$1,0),0)*ChapterTable!$Q$14
    ),
  OFFSET(E1391,-$B1391+IF($L1391,1,0),0)*
    (VLOOKUP(SUBSTITUTE(SUBSTITUTE(E$1,"standard",""),"|Float","")&amp;"인게임누적곱배수",ChapterTable!$S:$T,2,0)^C1391
    +VLOOKUP(SUBSTITUTE(SUBSTITUTE(E$1,"standard",""),"|Float","")&amp;"인게임누적합배수",ChapterTable!$S:$T,2,0)*C1391)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VLOOKUP(1,ChapterTable!$1:$1048576,MATCH("최종"&amp;SUBSTITUTE(SUBSTITUTE(F$1,"standard",""),"|Float",""),ChapterTable!$1:$1,0),0)*ChapterTable!$Q$17,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VLOOKUP($A1391-ChapterTable!$Q$11,ChapterTable!$1:$1048576,MATCH("최종"&amp;SUBSTITUTE(SUBSTITUTE(F$1,"standard",""),"|Float",""),ChapterTable!$1:$1,0),0)*ChapterTable!$Q$14
    ),
  OFFSET(F1391,-$B1391+IF($L1391,1,0),0)*
    (VLOOKUP(SUBSTITUTE(SUBSTITUTE(F$1,"standard",""),"|Float","")&amp;"인게임누적곱배수",ChapterTable!$S:$T,2,0)^D1391
    +VLOOKUP(SUBSTITUTE(SUBSTITUTE(F$1,"standard",""),"|Float","")&amp;"인게임누적합배수",ChapterTable!$S:$T,2,0)*D1391)
  )
  )
  )
)</f>
        <v>516.375</v>
      </c>
      <c r="G1391" t="s">
        <v>76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9.8000000000000007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IF(OR($L1392=TRUE,$A1392=0,MOD($A1392,ChapterTable!$S$20)&lt;&gt;0),
MAX(0,INT(($B1392+ChapterTable!$Q$26+VLOOKUP(SUBSTITUTE(C$1,"성장단계","")&amp;"단계오프셋",ChapterTable!$S:$T,2,0))/ChapterTable!$Q$23)),
MAX(0,INT(($B1392+ChapterTable!$S$26+VLOOKUP(SUBSTITUTE(C$1,"성장단계","")&amp;"보스단계오프셋",ChapterTable!$S:$T,2,0))/ChapterTable!$S$23)))</f>
        <v>0</v>
      </c>
      <c r="D1392">
        <f>IF(OR($L1392=TRUE,$A1392=0,MOD($A1392,ChapterTable!$S$20)&lt;&gt;0),
MAX(0,INT(($B1392+ChapterTable!$Q$26+VLOOKUP(SUBSTITUTE(D$1,"성장단계","")&amp;"단계오프셋",ChapterTable!$S:$T,2,0))/ChapterTable!$Q$23)),
MAX(0,INT(($B1392+ChapterTable!$S$26+VLOOKUP(SUBSTITUTE(D$1,"성장단계","")&amp;"보스단계오프셋",ChapterTable!$S:$T,2,0))/ChapterTable!$S$23)))</f>
        <v>0</v>
      </c>
      <c r="E1392" s="1">
        <f ca="1">IF(AND($A1392=0,$B1392=1),
    VLOOKUP(1,ChapterTable!$1:$1048576,MATCH("최종"&amp;SUBSTITUTE(SUBSTITUTE(E$1,"standard",""),"|Float",""),ChapterTable!$1:$1,0),0)*ChapterTable!$Q$17,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VLOOKUP($A1392-ChapterTable!$Q$11,ChapterTable!$1:$1048576,MATCH("최종"&amp;SUBSTITUTE(SUBSTITUTE(E$1,"standard",""),"|Float",""),ChapterTable!$1:$1,0),0)*ChapterTable!$Q$14
    ),
  OFFSET(E1392,-$B1392+IF($L1392,1,0),0)*
    (VLOOKUP(SUBSTITUTE(SUBSTITUTE(E$1,"standard",""),"|Float","")&amp;"인게임누적곱배수",ChapterTable!$S:$T,2,0)^C1392
    +VLOOKUP(SUBSTITUTE(SUBSTITUTE(E$1,"standard",""),"|Float","")&amp;"인게임누적합배수",ChapterTable!$S:$T,2,0)*C1392)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VLOOKUP(1,ChapterTable!$1:$1048576,MATCH("최종"&amp;SUBSTITUTE(SUBSTITUTE(F$1,"standard",""),"|Float",""),ChapterTable!$1:$1,0),0)*ChapterTable!$Q$17,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VLOOKUP($A1392-ChapterTable!$Q$11,ChapterTable!$1:$1048576,MATCH("최종"&amp;SUBSTITUTE(SUBSTITUTE(F$1,"standard",""),"|Float",""),ChapterTable!$1:$1,0),0)*ChapterTable!$Q$14
    ),
  OFFSET(F1392,-$B1392+IF($L1392,1,0),0)*
    (VLOOKUP(SUBSTITUTE(SUBSTITUTE(F$1,"standard",""),"|Float","")&amp;"인게임누적곱배수",ChapterTable!$S:$T,2,0)^D1392
    +VLOOKUP(SUBSTITUTE(SUBSTITUTE(F$1,"standard",""),"|Float","")&amp;"인게임누적합배수",ChapterTable!$S:$T,2,0)*D1392)
  )
  )
  )
)</f>
        <v>430.3125</v>
      </c>
      <c r="G1392" t="s">
        <v>76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9.8000000000000007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IF(OR($L1393=TRUE,$A1393=0,MOD($A1393,ChapterTable!$S$20)&lt;&gt;0),
MAX(0,INT(($B1393+ChapterTable!$Q$26+VLOOKUP(SUBSTITUTE(C$1,"성장단계","")&amp;"단계오프셋",ChapterTable!$S:$T,2,0))/ChapterTable!$Q$23)),
MAX(0,INT(($B1393+ChapterTable!$S$26+VLOOKUP(SUBSTITUTE(C$1,"성장단계","")&amp;"보스단계오프셋",ChapterTable!$S:$T,2,0))/ChapterTable!$S$23)))</f>
        <v>0</v>
      </c>
      <c r="D1393">
        <f>IF(OR($L1393=TRUE,$A1393=0,MOD($A1393,ChapterTable!$S$20)&lt;&gt;0),
MAX(0,INT(($B1393+ChapterTable!$Q$26+VLOOKUP(SUBSTITUTE(D$1,"성장단계","")&amp;"단계오프셋",ChapterTable!$S:$T,2,0))/ChapterTable!$Q$23)),
MAX(0,INT(($B1393+ChapterTable!$S$26+VLOOKUP(SUBSTITUTE(D$1,"성장단계","")&amp;"보스단계오프셋",ChapterTable!$S:$T,2,0))/ChapterTable!$S$23)))</f>
        <v>0</v>
      </c>
      <c r="E1393" s="1">
        <f ca="1">IF(AND($A1393=0,$B1393=1),
    VLOOKUP(1,ChapterTable!$1:$1048576,MATCH("최종"&amp;SUBSTITUTE(SUBSTITUTE(E$1,"standard",""),"|Float",""),ChapterTable!$1:$1,0),0)*ChapterTable!$Q$17,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VLOOKUP($A1393-ChapterTable!$Q$11,ChapterTable!$1:$1048576,MATCH("최종"&amp;SUBSTITUTE(SUBSTITUTE(E$1,"standard",""),"|Float",""),ChapterTable!$1:$1,0),0)*ChapterTable!$Q$14
    ),
  OFFSET(E1393,-$B1393+IF($L1393,1,0),0)*
    (VLOOKUP(SUBSTITUTE(SUBSTITUTE(E$1,"standard",""),"|Float","")&amp;"인게임누적곱배수",ChapterTable!$S:$T,2,0)^C1393
    +VLOOKUP(SUBSTITUTE(SUBSTITUTE(E$1,"standard",""),"|Float","")&amp;"인게임누적합배수",ChapterTable!$S:$T,2,0)*C1393)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VLOOKUP(1,ChapterTable!$1:$1048576,MATCH("최종"&amp;SUBSTITUTE(SUBSTITUTE(F$1,"standard",""),"|Float",""),ChapterTable!$1:$1,0),0)*ChapterTable!$Q$17,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VLOOKUP($A1393-ChapterTable!$Q$11,ChapterTable!$1:$1048576,MATCH("최종"&amp;SUBSTITUTE(SUBSTITUTE(F$1,"standard",""),"|Float",""),ChapterTable!$1:$1,0),0)*ChapterTable!$Q$14
    ),
  OFFSET(F1393,-$B1393+IF($L1393,1,0),0)*
    (VLOOKUP(SUBSTITUTE(SUBSTITUTE(F$1,"standard",""),"|Float","")&amp;"인게임누적곱배수",ChapterTable!$S:$T,2,0)^D1393
    +VLOOKUP(SUBSTITUTE(SUBSTITUTE(F$1,"standard",""),"|Float","")&amp;"인게임누적합배수",ChapterTable!$S:$T,2,0)*D1393)
  )
  )
  )
)</f>
        <v>430.3125</v>
      </c>
      <c r="G1393" t="s">
        <v>76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9.8000000000000007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IF(OR($L1394=TRUE,$A1394=0,MOD($A1394,ChapterTable!$S$20)&lt;&gt;0),
MAX(0,INT(($B1394+ChapterTable!$Q$26+VLOOKUP(SUBSTITUTE(C$1,"성장단계","")&amp;"단계오프셋",ChapterTable!$S:$T,2,0))/ChapterTable!$Q$23)),
MAX(0,INT(($B1394+ChapterTable!$S$26+VLOOKUP(SUBSTITUTE(C$1,"성장단계","")&amp;"보스단계오프셋",ChapterTable!$S:$T,2,0))/ChapterTable!$S$23)))</f>
        <v>0</v>
      </c>
      <c r="D1394">
        <f>IF(OR($L1394=TRUE,$A1394=0,MOD($A1394,ChapterTable!$S$20)&lt;&gt;0),
MAX(0,INT(($B1394+ChapterTable!$Q$26+VLOOKUP(SUBSTITUTE(D$1,"성장단계","")&amp;"단계오프셋",ChapterTable!$S:$T,2,0))/ChapterTable!$Q$23)),
MAX(0,INT(($B1394+ChapterTable!$S$26+VLOOKUP(SUBSTITUTE(D$1,"성장단계","")&amp;"보스단계오프셋",ChapterTable!$S:$T,2,0))/ChapterTable!$S$23)))</f>
        <v>0</v>
      </c>
      <c r="E1394" s="1">
        <f ca="1">IF(AND($A1394=0,$B1394=1),
    VLOOKUP(1,ChapterTable!$1:$1048576,MATCH("최종"&amp;SUBSTITUTE(SUBSTITUTE(E$1,"standard",""),"|Float",""),ChapterTable!$1:$1,0),0)*ChapterTable!$Q$17,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VLOOKUP($A1394-ChapterTable!$Q$11,ChapterTable!$1:$1048576,MATCH("최종"&amp;SUBSTITUTE(SUBSTITUTE(E$1,"standard",""),"|Float",""),ChapterTable!$1:$1,0),0)*ChapterTable!$Q$14
    ),
  OFFSET(E1394,-$B1394+IF($L1394,1,0),0)*
    (VLOOKUP(SUBSTITUTE(SUBSTITUTE(E$1,"standard",""),"|Float","")&amp;"인게임누적곱배수",ChapterTable!$S:$T,2,0)^C1394
    +VLOOKUP(SUBSTITUTE(SUBSTITUTE(E$1,"standard",""),"|Float","")&amp;"인게임누적합배수",ChapterTable!$S:$T,2,0)*C1394)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VLOOKUP(1,ChapterTable!$1:$1048576,MATCH("최종"&amp;SUBSTITUTE(SUBSTITUTE(F$1,"standard",""),"|Float",""),ChapterTable!$1:$1,0),0)*ChapterTable!$Q$17,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VLOOKUP($A1394-ChapterTable!$Q$11,ChapterTable!$1:$1048576,MATCH("최종"&amp;SUBSTITUTE(SUBSTITUTE(F$1,"standard",""),"|Float",""),ChapterTable!$1:$1,0),0)*ChapterTable!$Q$14
    ),
  OFFSET(F1394,-$B1394+IF($L1394,1,0),0)*
    (VLOOKUP(SUBSTITUTE(SUBSTITUTE(F$1,"standard",""),"|Float","")&amp;"인게임누적곱배수",ChapterTable!$S:$T,2,0)^D1394
    +VLOOKUP(SUBSTITUTE(SUBSTITUTE(F$1,"standard",""),"|Float","")&amp;"인게임누적합배수",ChapterTable!$S:$T,2,0)*D1394)
  )
  )
  )
)</f>
        <v>430.3125</v>
      </c>
      <c r="G1394" t="s">
        <v>76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9.8000000000000007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IF(OR($L1395=TRUE,$A1395=0,MOD($A1395,ChapterTable!$S$20)&lt;&gt;0),
MAX(0,INT(($B1395+ChapterTable!$Q$26+VLOOKUP(SUBSTITUTE(C$1,"성장단계","")&amp;"단계오프셋",ChapterTable!$S:$T,2,0))/ChapterTable!$Q$23)),
MAX(0,INT(($B1395+ChapterTable!$S$26+VLOOKUP(SUBSTITUTE(C$1,"성장단계","")&amp;"보스단계오프셋",ChapterTable!$S:$T,2,0))/ChapterTable!$S$23)))</f>
        <v>0</v>
      </c>
      <c r="D1395">
        <f>IF(OR($L1395=TRUE,$A1395=0,MOD($A1395,ChapterTable!$S$20)&lt;&gt;0),
MAX(0,INT(($B1395+ChapterTable!$Q$26+VLOOKUP(SUBSTITUTE(D$1,"성장단계","")&amp;"단계오프셋",ChapterTable!$S:$T,2,0))/ChapterTable!$Q$23)),
MAX(0,INT(($B1395+ChapterTable!$S$26+VLOOKUP(SUBSTITUTE(D$1,"성장단계","")&amp;"보스단계오프셋",ChapterTable!$S:$T,2,0))/ChapterTable!$S$23)))</f>
        <v>0</v>
      </c>
      <c r="E1395" s="1">
        <f ca="1">IF(AND($A1395=0,$B1395=1),
    VLOOKUP(1,ChapterTable!$1:$1048576,MATCH("최종"&amp;SUBSTITUTE(SUBSTITUTE(E$1,"standard",""),"|Float",""),ChapterTable!$1:$1,0),0)*ChapterTable!$Q$17,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VLOOKUP($A1395-ChapterTable!$Q$11,ChapterTable!$1:$1048576,MATCH("최종"&amp;SUBSTITUTE(SUBSTITUTE(E$1,"standard",""),"|Float",""),ChapterTable!$1:$1,0),0)*ChapterTable!$Q$14
    ),
  OFFSET(E1395,-$B1395+IF($L1395,1,0),0)*
    (VLOOKUP(SUBSTITUTE(SUBSTITUTE(E$1,"standard",""),"|Float","")&amp;"인게임누적곱배수",ChapterTable!$S:$T,2,0)^C1395
    +VLOOKUP(SUBSTITUTE(SUBSTITUTE(E$1,"standard",""),"|Float","")&amp;"인게임누적합배수",ChapterTable!$S:$T,2,0)*C1395)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VLOOKUP(1,ChapterTable!$1:$1048576,MATCH("최종"&amp;SUBSTITUTE(SUBSTITUTE(F$1,"standard",""),"|Float",""),ChapterTable!$1:$1,0),0)*ChapterTable!$Q$17,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VLOOKUP($A1395-ChapterTable!$Q$11,ChapterTable!$1:$1048576,MATCH("최종"&amp;SUBSTITUTE(SUBSTITUTE(F$1,"standard",""),"|Float",""),ChapterTable!$1:$1,0),0)*ChapterTable!$Q$14
    ),
  OFFSET(F1395,-$B1395+IF($L1395,1,0),0)*
    (VLOOKUP(SUBSTITUTE(SUBSTITUTE(F$1,"standard",""),"|Float","")&amp;"인게임누적곱배수",ChapterTable!$S:$T,2,0)^D1395
    +VLOOKUP(SUBSTITUTE(SUBSTITUTE(F$1,"standard",""),"|Float","")&amp;"인게임누적합배수",ChapterTable!$S:$T,2,0)*D1395)
  )
  )
  )
)</f>
        <v>430.3125</v>
      </c>
      <c r="G1395" t="s">
        <v>76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9.8000000000000007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IF(OR($L1396=TRUE,$A1396=0,MOD($A1396,ChapterTable!$S$20)&lt;&gt;0),
MAX(0,INT(($B1396+ChapterTable!$Q$26+VLOOKUP(SUBSTITUTE(C$1,"성장단계","")&amp;"단계오프셋",ChapterTable!$S:$T,2,0))/ChapterTable!$Q$23)),
MAX(0,INT(($B1396+ChapterTable!$S$26+VLOOKUP(SUBSTITUTE(C$1,"성장단계","")&amp;"보스단계오프셋",ChapterTable!$S:$T,2,0))/ChapterTable!$S$23)))</f>
        <v>0</v>
      </c>
      <c r="D1396">
        <f>IF(OR($L1396=TRUE,$A1396=0,MOD($A1396,ChapterTable!$S$20)&lt;&gt;0),
MAX(0,INT(($B1396+ChapterTable!$Q$26+VLOOKUP(SUBSTITUTE(D$1,"성장단계","")&amp;"단계오프셋",ChapterTable!$S:$T,2,0))/ChapterTable!$Q$23)),
MAX(0,INT(($B1396+ChapterTable!$S$26+VLOOKUP(SUBSTITUTE(D$1,"성장단계","")&amp;"보스단계오프셋",ChapterTable!$S:$T,2,0))/ChapterTable!$S$23)))</f>
        <v>0</v>
      </c>
      <c r="E1396" s="1">
        <f ca="1">IF(AND($A1396=0,$B1396=1),
    VLOOKUP(1,ChapterTable!$1:$1048576,MATCH("최종"&amp;SUBSTITUTE(SUBSTITUTE(E$1,"standard",""),"|Float",""),ChapterTable!$1:$1,0),0)*ChapterTable!$Q$17,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VLOOKUP($A1396-ChapterTable!$Q$11,ChapterTable!$1:$1048576,MATCH("최종"&amp;SUBSTITUTE(SUBSTITUTE(E$1,"standard",""),"|Float",""),ChapterTable!$1:$1,0),0)*ChapterTable!$Q$14
    ),
  OFFSET(E1396,-$B1396+IF($L1396,1,0),0)*
    (VLOOKUP(SUBSTITUTE(SUBSTITUTE(E$1,"standard",""),"|Float","")&amp;"인게임누적곱배수",ChapterTable!$S:$T,2,0)^C1396
    +VLOOKUP(SUBSTITUTE(SUBSTITUTE(E$1,"standard",""),"|Float","")&amp;"인게임누적합배수",ChapterTable!$S:$T,2,0)*C1396)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VLOOKUP(1,ChapterTable!$1:$1048576,MATCH("최종"&amp;SUBSTITUTE(SUBSTITUTE(F$1,"standard",""),"|Float",""),ChapterTable!$1:$1,0),0)*ChapterTable!$Q$17,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VLOOKUP($A1396-ChapterTable!$Q$11,ChapterTable!$1:$1048576,MATCH("최종"&amp;SUBSTITUTE(SUBSTITUTE(F$1,"standard",""),"|Float",""),ChapterTable!$1:$1,0),0)*ChapterTable!$Q$14
    ),
  OFFSET(F1396,-$B1396+IF($L1396,1,0),0)*
    (VLOOKUP(SUBSTITUTE(SUBSTITUTE(F$1,"standard",""),"|Float","")&amp;"인게임누적곱배수",ChapterTable!$S:$T,2,0)^D1396
    +VLOOKUP(SUBSTITUTE(SUBSTITUTE(F$1,"standard",""),"|Float","")&amp;"인게임누적합배수",ChapterTable!$S:$T,2,0)*D1396)
  )
  )
  )
)</f>
        <v>430.3125</v>
      </c>
      <c r="G1396" t="s">
        <v>76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9.8000000000000007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IF(OR($L1397=TRUE,$A1397=0,MOD($A1397,ChapterTable!$S$20)&lt;&gt;0),
MAX(0,INT(($B1397+ChapterTable!$Q$26+VLOOKUP(SUBSTITUTE(C$1,"성장단계","")&amp;"단계오프셋",ChapterTable!$S:$T,2,0))/ChapterTable!$Q$23)),
MAX(0,INT(($B1397+ChapterTable!$S$26+VLOOKUP(SUBSTITUTE(C$1,"성장단계","")&amp;"보스단계오프셋",ChapterTable!$S:$T,2,0))/ChapterTable!$S$23)))</f>
        <v>1</v>
      </c>
      <c r="D1397">
        <f>IF(OR($L1397=TRUE,$A1397=0,MOD($A1397,ChapterTable!$S$20)&lt;&gt;0),
MAX(0,INT(($B1397+ChapterTable!$Q$26+VLOOKUP(SUBSTITUTE(D$1,"성장단계","")&amp;"단계오프셋",ChapterTable!$S:$T,2,0))/ChapterTable!$Q$23)),
MAX(0,INT(($B1397+ChapterTable!$S$26+VLOOKUP(SUBSTITUTE(D$1,"성장단계","")&amp;"보스단계오프셋",ChapterTable!$S:$T,2,0))/ChapterTable!$S$23)))</f>
        <v>0</v>
      </c>
      <c r="E1397" s="1">
        <f ca="1">IF(AND($A1397=0,$B1397=1),
    VLOOKUP(1,ChapterTable!$1:$1048576,MATCH("최종"&amp;SUBSTITUTE(SUBSTITUTE(E$1,"standard",""),"|Float",""),ChapterTable!$1:$1,0),0)*ChapterTable!$Q$17,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VLOOKUP($A1397-ChapterTable!$Q$11,ChapterTable!$1:$1048576,MATCH("최종"&amp;SUBSTITUTE(SUBSTITUTE(E$1,"standard",""),"|Float",""),ChapterTable!$1:$1,0),0)*ChapterTable!$Q$14
    ),
  OFFSET(E1397,-$B1397+IF($L1397,1,0),0)*
    (VLOOKUP(SUBSTITUTE(SUBSTITUTE(E$1,"standard",""),"|Float","")&amp;"인게임누적곱배수",ChapterTable!$S:$T,2,0)^C1397
    +VLOOKUP(SUBSTITUTE(SUBSTITUTE(E$1,"standard",""),"|Float","")&amp;"인게임누적합배수",ChapterTable!$S:$T,2,0)*C1397)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VLOOKUP(1,ChapterTable!$1:$1048576,MATCH("최종"&amp;SUBSTITUTE(SUBSTITUTE(F$1,"standard",""),"|Float",""),ChapterTable!$1:$1,0),0)*ChapterTable!$Q$17,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VLOOKUP($A1397-ChapterTable!$Q$11,ChapterTable!$1:$1048576,MATCH("최종"&amp;SUBSTITUTE(SUBSTITUTE(F$1,"standard",""),"|Float",""),ChapterTable!$1:$1,0),0)*ChapterTable!$Q$14
    ),
  OFFSET(F1397,-$B1397+IF($L1397,1,0),0)*
    (VLOOKUP(SUBSTITUTE(SUBSTITUTE(F$1,"standard",""),"|Float","")&amp;"인게임누적곱배수",ChapterTable!$S:$T,2,0)^D1397
    +VLOOKUP(SUBSTITUTE(SUBSTITUTE(F$1,"standard",""),"|Float","")&amp;"인게임누적합배수",ChapterTable!$S:$T,2,0)*D1397)
  )
  )
  )
)</f>
        <v>430.3125</v>
      </c>
      <c r="G1397" t="s">
        <v>76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9.8000000000000007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IF(OR($L1398=TRUE,$A1398=0,MOD($A1398,ChapterTable!$S$20)&lt;&gt;0),
MAX(0,INT(($B1398+ChapterTable!$Q$26+VLOOKUP(SUBSTITUTE(C$1,"성장단계","")&amp;"단계오프셋",ChapterTable!$S:$T,2,0))/ChapterTable!$Q$23)),
MAX(0,INT(($B1398+ChapterTable!$S$26+VLOOKUP(SUBSTITUTE(C$1,"성장단계","")&amp;"보스단계오프셋",ChapterTable!$S:$T,2,0))/ChapterTable!$S$23)))</f>
        <v>1</v>
      </c>
      <c r="D1398">
        <f>IF(OR($L1398=TRUE,$A1398=0,MOD($A1398,ChapterTable!$S$20)&lt;&gt;0),
MAX(0,INT(($B1398+ChapterTable!$Q$26+VLOOKUP(SUBSTITUTE(D$1,"성장단계","")&amp;"단계오프셋",ChapterTable!$S:$T,2,0))/ChapterTable!$Q$23)),
MAX(0,INT(($B1398+ChapterTable!$S$26+VLOOKUP(SUBSTITUTE(D$1,"성장단계","")&amp;"보스단계오프셋",ChapterTable!$S:$T,2,0))/ChapterTable!$S$23)))</f>
        <v>0</v>
      </c>
      <c r="E1398" s="1">
        <f ca="1">IF(AND($A1398=0,$B1398=1),
    VLOOKUP(1,ChapterTable!$1:$1048576,MATCH("최종"&amp;SUBSTITUTE(SUBSTITUTE(E$1,"standard",""),"|Float",""),ChapterTable!$1:$1,0),0)*ChapterTable!$Q$17,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VLOOKUP($A1398-ChapterTable!$Q$11,ChapterTable!$1:$1048576,MATCH("최종"&amp;SUBSTITUTE(SUBSTITUTE(E$1,"standard",""),"|Float",""),ChapterTable!$1:$1,0),0)*ChapterTable!$Q$14
    ),
  OFFSET(E1398,-$B1398+IF($L1398,1,0),0)*
    (VLOOKUP(SUBSTITUTE(SUBSTITUTE(E$1,"standard",""),"|Float","")&amp;"인게임누적곱배수",ChapterTable!$S:$T,2,0)^C1398
    +VLOOKUP(SUBSTITUTE(SUBSTITUTE(E$1,"standard",""),"|Float","")&amp;"인게임누적합배수",ChapterTable!$S:$T,2,0)*C1398)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VLOOKUP(1,ChapterTable!$1:$1048576,MATCH("최종"&amp;SUBSTITUTE(SUBSTITUTE(F$1,"standard",""),"|Float",""),ChapterTable!$1:$1,0),0)*ChapterTable!$Q$17,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VLOOKUP($A1398-ChapterTable!$Q$11,ChapterTable!$1:$1048576,MATCH("최종"&amp;SUBSTITUTE(SUBSTITUTE(F$1,"standard",""),"|Float",""),ChapterTable!$1:$1,0),0)*ChapterTable!$Q$14
    ),
  OFFSET(F1398,-$B1398+IF($L1398,1,0),0)*
    (VLOOKUP(SUBSTITUTE(SUBSTITUTE(F$1,"standard",""),"|Float","")&amp;"인게임누적곱배수",ChapterTable!$S:$T,2,0)^D1398
    +VLOOKUP(SUBSTITUTE(SUBSTITUTE(F$1,"standard",""),"|Float","")&amp;"인게임누적합배수",ChapterTable!$S:$T,2,0)*D1398)
  )
  )
  )
)</f>
        <v>430.3125</v>
      </c>
      <c r="G1398" t="s">
        <v>76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9.8000000000000007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IF(OR($L1399=TRUE,$A1399=0,MOD($A1399,ChapterTable!$S$20)&lt;&gt;0),
MAX(0,INT(($B1399+ChapterTable!$Q$26+VLOOKUP(SUBSTITUTE(C$1,"성장단계","")&amp;"단계오프셋",ChapterTable!$S:$T,2,0))/ChapterTable!$Q$23)),
MAX(0,INT(($B1399+ChapterTable!$S$26+VLOOKUP(SUBSTITUTE(C$1,"성장단계","")&amp;"보스단계오프셋",ChapterTable!$S:$T,2,0))/ChapterTable!$S$23)))</f>
        <v>1</v>
      </c>
      <c r="D1399">
        <f>IF(OR($L1399=TRUE,$A1399=0,MOD($A1399,ChapterTable!$S$20)&lt;&gt;0),
MAX(0,INT(($B1399+ChapterTable!$Q$26+VLOOKUP(SUBSTITUTE(D$1,"성장단계","")&amp;"단계오프셋",ChapterTable!$S:$T,2,0))/ChapterTable!$Q$23)),
MAX(0,INT(($B1399+ChapterTable!$S$26+VLOOKUP(SUBSTITUTE(D$1,"성장단계","")&amp;"보스단계오프셋",ChapterTable!$S:$T,2,0))/ChapterTable!$S$23)))</f>
        <v>0</v>
      </c>
      <c r="E1399" s="1">
        <f ca="1">IF(AND($A1399=0,$B1399=1),
    VLOOKUP(1,ChapterTable!$1:$1048576,MATCH("최종"&amp;SUBSTITUTE(SUBSTITUTE(E$1,"standard",""),"|Float",""),ChapterTable!$1:$1,0),0)*ChapterTable!$Q$17,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VLOOKUP($A1399-ChapterTable!$Q$11,ChapterTable!$1:$1048576,MATCH("최종"&amp;SUBSTITUTE(SUBSTITUTE(E$1,"standard",""),"|Float",""),ChapterTable!$1:$1,0),0)*ChapterTable!$Q$14
    ),
  OFFSET(E1399,-$B1399+IF($L1399,1,0),0)*
    (VLOOKUP(SUBSTITUTE(SUBSTITUTE(E$1,"standard",""),"|Float","")&amp;"인게임누적곱배수",ChapterTable!$S:$T,2,0)^C1399
    +VLOOKUP(SUBSTITUTE(SUBSTITUTE(E$1,"standard",""),"|Float","")&amp;"인게임누적합배수",ChapterTable!$S:$T,2,0)*C1399)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VLOOKUP(1,ChapterTable!$1:$1048576,MATCH("최종"&amp;SUBSTITUTE(SUBSTITUTE(F$1,"standard",""),"|Float",""),ChapterTable!$1:$1,0),0)*ChapterTable!$Q$17,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VLOOKUP($A1399-ChapterTable!$Q$11,ChapterTable!$1:$1048576,MATCH("최종"&amp;SUBSTITUTE(SUBSTITUTE(F$1,"standard",""),"|Float",""),ChapterTable!$1:$1,0),0)*ChapterTable!$Q$14
    ),
  OFFSET(F1399,-$B1399+IF($L1399,1,0),0)*
    (VLOOKUP(SUBSTITUTE(SUBSTITUTE(F$1,"standard",""),"|Float","")&amp;"인게임누적곱배수",ChapterTable!$S:$T,2,0)^D1399
    +VLOOKUP(SUBSTITUTE(SUBSTITUTE(F$1,"standard",""),"|Float","")&amp;"인게임누적합배수",ChapterTable!$S:$T,2,0)*D1399)
  )
  )
  )
)</f>
        <v>430.3125</v>
      </c>
      <c r="G1399" t="s">
        <v>76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9.8000000000000007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IF(OR($L1400=TRUE,$A1400=0,MOD($A1400,ChapterTable!$S$20)&lt;&gt;0),
MAX(0,INT(($B1400+ChapterTable!$Q$26+VLOOKUP(SUBSTITUTE(C$1,"성장단계","")&amp;"단계오프셋",ChapterTable!$S:$T,2,0))/ChapterTable!$Q$23)),
MAX(0,INT(($B1400+ChapterTable!$S$26+VLOOKUP(SUBSTITUTE(C$1,"성장단계","")&amp;"보스단계오프셋",ChapterTable!$S:$T,2,0))/ChapterTable!$S$23)))</f>
        <v>1</v>
      </c>
      <c r="D1400">
        <f>IF(OR($L1400=TRUE,$A1400=0,MOD($A1400,ChapterTable!$S$20)&lt;&gt;0),
MAX(0,INT(($B1400+ChapterTable!$Q$26+VLOOKUP(SUBSTITUTE(D$1,"성장단계","")&amp;"단계오프셋",ChapterTable!$S:$T,2,0))/ChapterTable!$Q$23)),
MAX(0,INT(($B1400+ChapterTable!$S$26+VLOOKUP(SUBSTITUTE(D$1,"성장단계","")&amp;"보스단계오프셋",ChapterTable!$S:$T,2,0))/ChapterTable!$S$23)))</f>
        <v>0</v>
      </c>
      <c r="E1400" s="1">
        <f ca="1">IF(AND($A1400=0,$B1400=1),
    VLOOKUP(1,ChapterTable!$1:$1048576,MATCH("최종"&amp;SUBSTITUTE(SUBSTITUTE(E$1,"standard",""),"|Float",""),ChapterTable!$1:$1,0),0)*ChapterTable!$Q$17,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VLOOKUP($A1400-ChapterTable!$Q$11,ChapterTable!$1:$1048576,MATCH("최종"&amp;SUBSTITUTE(SUBSTITUTE(E$1,"standard",""),"|Float",""),ChapterTable!$1:$1,0),0)*ChapterTable!$Q$14
    ),
  OFFSET(E1400,-$B1400+IF($L1400,1,0),0)*
    (VLOOKUP(SUBSTITUTE(SUBSTITUTE(E$1,"standard",""),"|Float","")&amp;"인게임누적곱배수",ChapterTable!$S:$T,2,0)^C1400
    +VLOOKUP(SUBSTITUTE(SUBSTITUTE(E$1,"standard",""),"|Float","")&amp;"인게임누적합배수",ChapterTable!$S:$T,2,0)*C1400)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VLOOKUP(1,ChapterTable!$1:$1048576,MATCH("최종"&amp;SUBSTITUTE(SUBSTITUTE(F$1,"standard",""),"|Float",""),ChapterTable!$1:$1,0),0)*ChapterTable!$Q$17,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VLOOKUP($A1400-ChapterTable!$Q$11,ChapterTable!$1:$1048576,MATCH("최종"&amp;SUBSTITUTE(SUBSTITUTE(F$1,"standard",""),"|Float",""),ChapterTable!$1:$1,0),0)*ChapterTable!$Q$14
    ),
  OFFSET(F1400,-$B1400+IF($L1400,1,0),0)*
    (VLOOKUP(SUBSTITUTE(SUBSTITUTE(F$1,"standard",""),"|Float","")&amp;"인게임누적곱배수",ChapterTable!$S:$T,2,0)^D1400
    +VLOOKUP(SUBSTITUTE(SUBSTITUTE(F$1,"standard",""),"|Float","")&amp;"인게임누적합배수",ChapterTable!$S:$T,2,0)*D1400)
  )
  )
  )
)</f>
        <v>430.3125</v>
      </c>
      <c r="G1400" t="s">
        <v>76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9.8000000000000007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IF(OR($L1401=TRUE,$A1401=0,MOD($A1401,ChapterTable!$S$20)&lt;&gt;0),
MAX(0,INT(($B1401+ChapterTable!$Q$26+VLOOKUP(SUBSTITUTE(C$1,"성장단계","")&amp;"단계오프셋",ChapterTable!$S:$T,2,0))/ChapterTable!$Q$23)),
MAX(0,INT(($B1401+ChapterTable!$S$26+VLOOKUP(SUBSTITUTE(C$1,"성장단계","")&amp;"보스단계오프셋",ChapterTable!$S:$T,2,0))/ChapterTable!$S$23)))</f>
        <v>1</v>
      </c>
      <c r="D1401">
        <f>IF(OR($L1401=TRUE,$A1401=0,MOD($A1401,ChapterTable!$S$20)&lt;&gt;0),
MAX(0,INT(($B1401+ChapterTable!$Q$26+VLOOKUP(SUBSTITUTE(D$1,"성장단계","")&amp;"단계오프셋",ChapterTable!$S:$T,2,0))/ChapterTable!$Q$23)),
MAX(0,INT(($B1401+ChapterTable!$S$26+VLOOKUP(SUBSTITUTE(D$1,"성장단계","")&amp;"보스단계오프셋",ChapterTable!$S:$T,2,0))/ChapterTable!$S$23)))</f>
        <v>0</v>
      </c>
      <c r="E1401" s="1">
        <f ca="1">IF(AND($A1401=0,$B1401=1),
    VLOOKUP(1,ChapterTable!$1:$1048576,MATCH("최종"&amp;SUBSTITUTE(SUBSTITUTE(E$1,"standard",""),"|Float",""),ChapterTable!$1:$1,0),0)*ChapterTable!$Q$17,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VLOOKUP($A1401-ChapterTable!$Q$11,ChapterTable!$1:$1048576,MATCH("최종"&amp;SUBSTITUTE(SUBSTITUTE(E$1,"standard",""),"|Float",""),ChapterTable!$1:$1,0),0)*ChapterTable!$Q$14
    ),
  OFFSET(E1401,-$B1401+IF($L1401,1,0),0)*
    (VLOOKUP(SUBSTITUTE(SUBSTITUTE(E$1,"standard",""),"|Float","")&amp;"인게임누적곱배수",ChapterTable!$S:$T,2,0)^C1401
    +VLOOKUP(SUBSTITUTE(SUBSTITUTE(E$1,"standard",""),"|Float","")&amp;"인게임누적합배수",ChapterTable!$S:$T,2,0)*C1401)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VLOOKUP(1,ChapterTable!$1:$1048576,MATCH("최종"&amp;SUBSTITUTE(SUBSTITUTE(F$1,"standard",""),"|Float",""),ChapterTable!$1:$1,0),0)*ChapterTable!$Q$17,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VLOOKUP($A1401-ChapterTable!$Q$11,ChapterTable!$1:$1048576,MATCH("최종"&amp;SUBSTITUTE(SUBSTITUTE(F$1,"standard",""),"|Float",""),ChapterTable!$1:$1,0),0)*ChapterTable!$Q$14
    ),
  OFFSET(F1401,-$B1401+IF($L1401,1,0),0)*
    (VLOOKUP(SUBSTITUTE(SUBSTITUTE(F$1,"standard",""),"|Float","")&amp;"인게임누적곱배수",ChapterTable!$S:$T,2,0)^D1401
    +VLOOKUP(SUBSTITUTE(SUBSTITUTE(F$1,"standard",""),"|Float","")&amp;"인게임누적합배수",ChapterTable!$S:$T,2,0)*D1401)
  )
  )
  )
)</f>
        <v>430.3125</v>
      </c>
      <c r="G1401" t="s">
        <v>76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9.8000000000000007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IF(OR($L1402=TRUE,$A1402=0,MOD($A1402,ChapterTable!$S$20)&lt;&gt;0),
MAX(0,INT(($B1402+ChapterTable!$Q$26+VLOOKUP(SUBSTITUTE(C$1,"성장단계","")&amp;"단계오프셋",ChapterTable!$S:$T,2,0))/ChapterTable!$Q$23)),
MAX(0,INT(($B1402+ChapterTable!$S$26+VLOOKUP(SUBSTITUTE(C$1,"성장단계","")&amp;"보스단계오프셋",ChapterTable!$S:$T,2,0))/ChapterTable!$S$23)))</f>
        <v>1</v>
      </c>
      <c r="D1402">
        <f>IF(OR($L1402=TRUE,$A1402=0,MOD($A1402,ChapterTable!$S$20)&lt;&gt;0),
MAX(0,INT(($B1402+ChapterTable!$Q$26+VLOOKUP(SUBSTITUTE(D$1,"성장단계","")&amp;"단계오프셋",ChapterTable!$S:$T,2,0))/ChapterTable!$Q$23)),
MAX(0,INT(($B1402+ChapterTable!$S$26+VLOOKUP(SUBSTITUTE(D$1,"성장단계","")&amp;"보스단계오프셋",ChapterTable!$S:$T,2,0))/ChapterTable!$S$23)))</f>
        <v>1</v>
      </c>
      <c r="E1402" s="1">
        <f ca="1">IF(AND($A1402=0,$B1402=1),
    VLOOKUP(1,ChapterTable!$1:$1048576,MATCH("최종"&amp;SUBSTITUTE(SUBSTITUTE(E$1,"standard",""),"|Float",""),ChapterTable!$1:$1,0),0)*ChapterTable!$Q$17,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VLOOKUP($A1402-ChapterTable!$Q$11,ChapterTable!$1:$1048576,MATCH("최종"&amp;SUBSTITUTE(SUBSTITUTE(E$1,"standard",""),"|Float",""),ChapterTable!$1:$1,0),0)*ChapterTable!$Q$14
    ),
  OFFSET(E1402,-$B1402+IF($L1402,1,0),0)*
    (VLOOKUP(SUBSTITUTE(SUBSTITUTE(E$1,"standard",""),"|Float","")&amp;"인게임누적곱배수",ChapterTable!$S:$T,2,0)^C1402
    +VLOOKUP(SUBSTITUTE(SUBSTITUTE(E$1,"standard",""),"|Float","")&amp;"인게임누적합배수",ChapterTable!$S:$T,2,0)*C1402)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VLOOKUP(1,ChapterTable!$1:$1048576,MATCH("최종"&amp;SUBSTITUTE(SUBSTITUTE(F$1,"standard",""),"|Float",""),ChapterTable!$1:$1,0),0)*ChapterTable!$Q$17,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VLOOKUP($A1402-ChapterTable!$Q$11,ChapterTable!$1:$1048576,MATCH("최종"&amp;SUBSTITUTE(SUBSTITUTE(F$1,"standard",""),"|Float",""),ChapterTable!$1:$1,0),0)*ChapterTable!$Q$14
    ),
  OFFSET(F1402,-$B1402+IF($L1402,1,0),0)*
    (VLOOKUP(SUBSTITUTE(SUBSTITUTE(F$1,"standard",""),"|Float","")&amp;"인게임누적곱배수",ChapterTable!$S:$T,2,0)^D1402
    +VLOOKUP(SUBSTITUTE(SUBSTITUTE(F$1,"standard",""),"|Float","")&amp;"인게임누적합배수",ChapterTable!$S:$T,2,0)*D1402)
  )
  )
  )
)</f>
        <v>516.375</v>
      </c>
      <c r="G1402" t="s">
        <v>76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9.8000000000000007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IF(OR($L1403=TRUE,$A1403=0,MOD($A1403,ChapterTable!$S$20)&lt;&gt;0),
MAX(0,INT(($B1403+ChapterTable!$Q$26+VLOOKUP(SUBSTITUTE(C$1,"성장단계","")&amp;"단계오프셋",ChapterTable!$S:$T,2,0))/ChapterTable!$Q$23)),
MAX(0,INT(($B1403+ChapterTable!$S$26+VLOOKUP(SUBSTITUTE(C$1,"성장단계","")&amp;"보스단계오프셋",ChapterTable!$S:$T,2,0))/ChapterTable!$S$23)))</f>
        <v>1</v>
      </c>
      <c r="D1403">
        <f>IF(OR($L1403=TRUE,$A1403=0,MOD($A1403,ChapterTable!$S$20)&lt;&gt;0),
MAX(0,INT(($B1403+ChapterTable!$Q$26+VLOOKUP(SUBSTITUTE(D$1,"성장단계","")&amp;"단계오프셋",ChapterTable!$S:$T,2,0))/ChapterTable!$Q$23)),
MAX(0,INT(($B1403+ChapterTable!$S$26+VLOOKUP(SUBSTITUTE(D$1,"성장단계","")&amp;"보스단계오프셋",ChapterTable!$S:$T,2,0))/ChapterTable!$S$23)))</f>
        <v>1</v>
      </c>
      <c r="E1403" s="1">
        <f ca="1">IF(AND($A1403=0,$B1403=1),
    VLOOKUP(1,ChapterTable!$1:$1048576,MATCH("최종"&amp;SUBSTITUTE(SUBSTITUTE(E$1,"standard",""),"|Float",""),ChapterTable!$1:$1,0),0)*ChapterTable!$Q$17,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VLOOKUP($A1403-ChapterTable!$Q$11,ChapterTable!$1:$1048576,MATCH("최종"&amp;SUBSTITUTE(SUBSTITUTE(E$1,"standard",""),"|Float",""),ChapterTable!$1:$1,0),0)*ChapterTable!$Q$14
    ),
  OFFSET(E1403,-$B1403+IF($L1403,1,0),0)*
    (VLOOKUP(SUBSTITUTE(SUBSTITUTE(E$1,"standard",""),"|Float","")&amp;"인게임누적곱배수",ChapterTable!$S:$T,2,0)^C1403
    +VLOOKUP(SUBSTITUTE(SUBSTITUTE(E$1,"standard",""),"|Float","")&amp;"인게임누적합배수",ChapterTable!$S:$T,2,0)*C1403)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VLOOKUP(1,ChapterTable!$1:$1048576,MATCH("최종"&amp;SUBSTITUTE(SUBSTITUTE(F$1,"standard",""),"|Float",""),ChapterTable!$1:$1,0),0)*ChapterTable!$Q$17,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VLOOKUP($A1403-ChapterTable!$Q$11,ChapterTable!$1:$1048576,MATCH("최종"&amp;SUBSTITUTE(SUBSTITUTE(F$1,"standard",""),"|Float",""),ChapterTable!$1:$1,0),0)*ChapterTable!$Q$14
    ),
  OFFSET(F1403,-$B1403+IF($L1403,1,0),0)*
    (VLOOKUP(SUBSTITUTE(SUBSTITUTE(F$1,"standard",""),"|Float","")&amp;"인게임누적곱배수",ChapterTable!$S:$T,2,0)^D1403
    +VLOOKUP(SUBSTITUTE(SUBSTITUTE(F$1,"standard",""),"|Float","")&amp;"인게임누적합배수",ChapterTable!$S:$T,2,0)*D1403)
  )
  )
  )
)</f>
        <v>516.375</v>
      </c>
      <c r="G1403" t="s">
        <v>76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9.8000000000000007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IF(OR($L1404=TRUE,$A1404=0,MOD($A1404,ChapterTable!$S$20)&lt;&gt;0),
MAX(0,INT(($B1404+ChapterTable!$Q$26+VLOOKUP(SUBSTITUTE(C$1,"성장단계","")&amp;"단계오프셋",ChapterTable!$S:$T,2,0))/ChapterTable!$Q$23)),
MAX(0,INT(($B1404+ChapterTable!$S$26+VLOOKUP(SUBSTITUTE(C$1,"성장단계","")&amp;"보스단계오프셋",ChapterTable!$S:$T,2,0))/ChapterTable!$S$23)))</f>
        <v>1</v>
      </c>
      <c r="D1404">
        <f>IF(OR($L1404=TRUE,$A1404=0,MOD($A1404,ChapterTable!$S$20)&lt;&gt;0),
MAX(0,INT(($B1404+ChapterTable!$Q$26+VLOOKUP(SUBSTITUTE(D$1,"성장단계","")&amp;"단계오프셋",ChapterTable!$S:$T,2,0))/ChapterTable!$Q$23)),
MAX(0,INT(($B1404+ChapterTable!$S$26+VLOOKUP(SUBSTITUTE(D$1,"성장단계","")&amp;"보스단계오프셋",ChapterTable!$S:$T,2,0))/ChapterTable!$S$23)))</f>
        <v>1</v>
      </c>
      <c r="E1404" s="1">
        <f ca="1">IF(AND($A1404=0,$B1404=1),
    VLOOKUP(1,ChapterTable!$1:$1048576,MATCH("최종"&amp;SUBSTITUTE(SUBSTITUTE(E$1,"standard",""),"|Float",""),ChapterTable!$1:$1,0),0)*ChapterTable!$Q$17,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VLOOKUP($A1404-ChapterTable!$Q$11,ChapterTable!$1:$1048576,MATCH("최종"&amp;SUBSTITUTE(SUBSTITUTE(E$1,"standard",""),"|Float",""),ChapterTable!$1:$1,0),0)*ChapterTable!$Q$14
    ),
  OFFSET(E1404,-$B1404+IF($L1404,1,0),0)*
    (VLOOKUP(SUBSTITUTE(SUBSTITUTE(E$1,"standard",""),"|Float","")&amp;"인게임누적곱배수",ChapterTable!$S:$T,2,0)^C1404
    +VLOOKUP(SUBSTITUTE(SUBSTITUTE(E$1,"standard",""),"|Float","")&amp;"인게임누적합배수",ChapterTable!$S:$T,2,0)*C1404)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VLOOKUP(1,ChapterTable!$1:$1048576,MATCH("최종"&amp;SUBSTITUTE(SUBSTITUTE(F$1,"standard",""),"|Float",""),ChapterTable!$1:$1,0),0)*ChapterTable!$Q$17,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VLOOKUP($A1404-ChapterTable!$Q$11,ChapterTable!$1:$1048576,MATCH("최종"&amp;SUBSTITUTE(SUBSTITUTE(F$1,"standard",""),"|Float",""),ChapterTable!$1:$1,0),0)*ChapterTable!$Q$14
    ),
  OFFSET(F1404,-$B1404+IF($L1404,1,0),0)*
    (VLOOKUP(SUBSTITUTE(SUBSTITUTE(F$1,"standard",""),"|Float","")&amp;"인게임누적곱배수",ChapterTable!$S:$T,2,0)^D1404
    +VLOOKUP(SUBSTITUTE(SUBSTITUTE(F$1,"standard",""),"|Float","")&amp;"인게임누적합배수",ChapterTable!$S:$T,2,0)*D1404)
  )
  )
  )
)</f>
        <v>516.375</v>
      </c>
      <c r="G1404" t="s">
        <v>76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9.8000000000000007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IF(OR($L1405=TRUE,$A1405=0,MOD($A1405,ChapterTable!$S$20)&lt;&gt;0),
MAX(0,INT(($B1405+ChapterTable!$Q$26+VLOOKUP(SUBSTITUTE(C$1,"성장단계","")&amp;"단계오프셋",ChapterTable!$S:$T,2,0))/ChapterTable!$Q$23)),
MAX(0,INT(($B1405+ChapterTable!$S$26+VLOOKUP(SUBSTITUTE(C$1,"성장단계","")&amp;"보스단계오프셋",ChapterTable!$S:$T,2,0))/ChapterTable!$S$23)))</f>
        <v>1</v>
      </c>
      <c r="D1405">
        <f>IF(OR($L1405=TRUE,$A1405=0,MOD($A1405,ChapterTable!$S$20)&lt;&gt;0),
MAX(0,INT(($B1405+ChapterTable!$Q$26+VLOOKUP(SUBSTITUTE(D$1,"성장단계","")&amp;"단계오프셋",ChapterTable!$S:$T,2,0))/ChapterTable!$Q$23)),
MAX(0,INT(($B1405+ChapterTable!$S$26+VLOOKUP(SUBSTITUTE(D$1,"성장단계","")&amp;"보스단계오프셋",ChapterTable!$S:$T,2,0))/ChapterTable!$S$23)))</f>
        <v>1</v>
      </c>
      <c r="E1405" s="1">
        <f ca="1">IF(AND($A1405=0,$B1405=1),
    VLOOKUP(1,ChapterTable!$1:$1048576,MATCH("최종"&amp;SUBSTITUTE(SUBSTITUTE(E$1,"standard",""),"|Float",""),ChapterTable!$1:$1,0),0)*ChapterTable!$Q$17,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VLOOKUP($A1405-ChapterTable!$Q$11,ChapterTable!$1:$1048576,MATCH("최종"&amp;SUBSTITUTE(SUBSTITUTE(E$1,"standard",""),"|Float",""),ChapterTable!$1:$1,0),0)*ChapterTable!$Q$14
    ),
  OFFSET(E1405,-$B1405+IF($L1405,1,0),0)*
    (VLOOKUP(SUBSTITUTE(SUBSTITUTE(E$1,"standard",""),"|Float","")&amp;"인게임누적곱배수",ChapterTable!$S:$T,2,0)^C1405
    +VLOOKUP(SUBSTITUTE(SUBSTITUTE(E$1,"standard",""),"|Float","")&amp;"인게임누적합배수",ChapterTable!$S:$T,2,0)*C1405)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VLOOKUP(1,ChapterTable!$1:$1048576,MATCH("최종"&amp;SUBSTITUTE(SUBSTITUTE(F$1,"standard",""),"|Float",""),ChapterTable!$1:$1,0),0)*ChapterTable!$Q$17,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VLOOKUP($A1405-ChapterTable!$Q$11,ChapterTable!$1:$1048576,MATCH("최종"&amp;SUBSTITUTE(SUBSTITUTE(F$1,"standard",""),"|Float",""),ChapterTable!$1:$1,0),0)*ChapterTable!$Q$14
    ),
  OFFSET(F1405,-$B1405+IF($L1405,1,0),0)*
    (VLOOKUP(SUBSTITUTE(SUBSTITUTE(F$1,"standard",""),"|Float","")&amp;"인게임누적곱배수",ChapterTable!$S:$T,2,0)^D1405
    +VLOOKUP(SUBSTITUTE(SUBSTITUTE(F$1,"standard",""),"|Float","")&amp;"인게임누적합배수",ChapterTable!$S:$T,2,0)*D1405)
  )
  )
  )
)</f>
        <v>516.375</v>
      </c>
      <c r="G1405" t="s">
        <v>76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9.8000000000000007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IF(OR($L1406=TRUE,$A1406=0,MOD($A1406,ChapterTable!$S$20)&lt;&gt;0),
MAX(0,INT(($B1406+ChapterTable!$Q$26+VLOOKUP(SUBSTITUTE(C$1,"성장단계","")&amp;"단계오프셋",ChapterTable!$S:$T,2,0))/ChapterTable!$Q$23)),
MAX(0,INT(($B1406+ChapterTable!$S$26+VLOOKUP(SUBSTITUTE(C$1,"성장단계","")&amp;"보스단계오프셋",ChapterTable!$S:$T,2,0))/ChapterTable!$S$23)))</f>
        <v>1</v>
      </c>
      <c r="D1406">
        <f>IF(OR($L1406=TRUE,$A1406=0,MOD($A1406,ChapterTable!$S$20)&lt;&gt;0),
MAX(0,INT(($B1406+ChapterTable!$Q$26+VLOOKUP(SUBSTITUTE(D$1,"성장단계","")&amp;"단계오프셋",ChapterTable!$S:$T,2,0))/ChapterTable!$Q$23)),
MAX(0,INT(($B1406+ChapterTable!$S$26+VLOOKUP(SUBSTITUTE(D$1,"성장단계","")&amp;"보스단계오프셋",ChapterTable!$S:$T,2,0))/ChapterTable!$S$23)))</f>
        <v>1</v>
      </c>
      <c r="E1406" s="1">
        <f ca="1">IF(AND($A1406=0,$B1406=1),
    VLOOKUP(1,ChapterTable!$1:$1048576,MATCH("최종"&amp;SUBSTITUTE(SUBSTITUTE(E$1,"standard",""),"|Float",""),ChapterTable!$1:$1,0),0)*ChapterTable!$Q$17,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VLOOKUP($A1406-ChapterTable!$Q$11,ChapterTable!$1:$1048576,MATCH("최종"&amp;SUBSTITUTE(SUBSTITUTE(E$1,"standard",""),"|Float",""),ChapterTable!$1:$1,0),0)*ChapterTable!$Q$14
    ),
  OFFSET(E1406,-$B1406+IF($L1406,1,0),0)*
    (VLOOKUP(SUBSTITUTE(SUBSTITUTE(E$1,"standard",""),"|Float","")&amp;"인게임누적곱배수",ChapterTable!$S:$T,2,0)^C1406
    +VLOOKUP(SUBSTITUTE(SUBSTITUTE(E$1,"standard",""),"|Float","")&amp;"인게임누적합배수",ChapterTable!$S:$T,2,0)*C1406)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VLOOKUP(1,ChapterTable!$1:$1048576,MATCH("최종"&amp;SUBSTITUTE(SUBSTITUTE(F$1,"standard",""),"|Float",""),ChapterTable!$1:$1,0),0)*ChapterTable!$Q$17,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VLOOKUP($A1406-ChapterTable!$Q$11,ChapterTable!$1:$1048576,MATCH("최종"&amp;SUBSTITUTE(SUBSTITUTE(F$1,"standard",""),"|Float",""),ChapterTable!$1:$1,0),0)*ChapterTable!$Q$14
    ),
  OFFSET(F1406,-$B1406+IF($L1406,1,0),0)*
    (VLOOKUP(SUBSTITUTE(SUBSTITUTE(F$1,"standard",""),"|Float","")&amp;"인게임누적곱배수",ChapterTable!$S:$T,2,0)^D1406
    +VLOOKUP(SUBSTITUTE(SUBSTITUTE(F$1,"standard",""),"|Float","")&amp;"인게임누적합배수",ChapterTable!$S:$T,2,0)*D1406)
  )
  )
  )
)</f>
        <v>516.375</v>
      </c>
      <c r="G1406" t="s">
        <v>76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9.8000000000000007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IF(OR($L1407=TRUE,$A1407=0,MOD($A1407,ChapterTable!$S$20)&lt;&gt;0),
MAX(0,INT(($B1407+ChapterTable!$Q$26+VLOOKUP(SUBSTITUTE(C$1,"성장단계","")&amp;"단계오프셋",ChapterTable!$S:$T,2,0))/ChapterTable!$Q$23)),
MAX(0,INT(($B1407+ChapterTable!$S$26+VLOOKUP(SUBSTITUTE(C$1,"성장단계","")&amp;"보스단계오프셋",ChapterTable!$S:$T,2,0))/ChapterTable!$S$23)))</f>
        <v>2</v>
      </c>
      <c r="D1407">
        <f>IF(OR($L1407=TRUE,$A1407=0,MOD($A1407,ChapterTable!$S$20)&lt;&gt;0),
MAX(0,INT(($B1407+ChapterTable!$Q$26+VLOOKUP(SUBSTITUTE(D$1,"성장단계","")&amp;"단계오프셋",ChapterTable!$S:$T,2,0))/ChapterTable!$Q$23)),
MAX(0,INT(($B1407+ChapterTable!$S$26+VLOOKUP(SUBSTITUTE(D$1,"성장단계","")&amp;"보스단계오프셋",ChapterTable!$S:$T,2,0))/ChapterTable!$S$23)))</f>
        <v>1</v>
      </c>
      <c r="E1407" s="1">
        <f ca="1">IF(AND($A1407=0,$B1407=1),
    VLOOKUP(1,ChapterTable!$1:$1048576,MATCH("최종"&amp;SUBSTITUTE(SUBSTITUTE(E$1,"standard",""),"|Float",""),ChapterTable!$1:$1,0),0)*ChapterTable!$Q$17,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VLOOKUP($A1407-ChapterTable!$Q$11,ChapterTable!$1:$1048576,MATCH("최종"&amp;SUBSTITUTE(SUBSTITUTE(E$1,"standard",""),"|Float",""),ChapterTable!$1:$1,0),0)*ChapterTable!$Q$14
    ),
  OFFSET(E1407,-$B1407+IF($L1407,1,0),0)*
    (VLOOKUP(SUBSTITUTE(SUBSTITUTE(E$1,"standard",""),"|Float","")&amp;"인게임누적곱배수",ChapterTable!$S:$T,2,0)^C1407
    +VLOOKUP(SUBSTITUTE(SUBSTITUTE(E$1,"standard",""),"|Float","")&amp;"인게임누적합배수",ChapterTable!$S:$T,2,0)*C1407)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VLOOKUP(1,ChapterTable!$1:$1048576,MATCH("최종"&amp;SUBSTITUTE(SUBSTITUTE(F$1,"standard",""),"|Float",""),ChapterTable!$1:$1,0),0)*ChapterTable!$Q$17,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VLOOKUP($A1407-ChapterTable!$Q$11,ChapterTable!$1:$1048576,MATCH("최종"&amp;SUBSTITUTE(SUBSTITUTE(F$1,"standard",""),"|Float",""),ChapterTable!$1:$1,0),0)*ChapterTable!$Q$14
    ),
  OFFSET(F1407,-$B1407+IF($L1407,1,0),0)*
    (VLOOKUP(SUBSTITUTE(SUBSTITUTE(F$1,"standard",""),"|Float","")&amp;"인게임누적곱배수",ChapterTable!$S:$T,2,0)^D1407
    +VLOOKUP(SUBSTITUTE(SUBSTITUTE(F$1,"standard",""),"|Float","")&amp;"인게임누적합배수",ChapterTable!$S:$T,2,0)*D1407)
  )
  )
  )
)</f>
        <v>516.375</v>
      </c>
      <c r="G1407" t="s">
        <v>76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9.8000000000000007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IF(OR($L1408=TRUE,$A1408=0,MOD($A1408,ChapterTable!$S$20)&lt;&gt;0),
MAX(0,INT(($B1408+ChapterTable!$Q$26+VLOOKUP(SUBSTITUTE(C$1,"성장단계","")&amp;"단계오프셋",ChapterTable!$S:$T,2,0))/ChapterTable!$Q$23)),
MAX(0,INT(($B1408+ChapterTable!$S$26+VLOOKUP(SUBSTITUTE(C$1,"성장단계","")&amp;"보스단계오프셋",ChapterTable!$S:$T,2,0))/ChapterTable!$S$23)))</f>
        <v>2</v>
      </c>
      <c r="D1408">
        <f>IF(OR($L1408=TRUE,$A1408=0,MOD($A1408,ChapterTable!$S$20)&lt;&gt;0),
MAX(0,INT(($B1408+ChapterTable!$Q$26+VLOOKUP(SUBSTITUTE(D$1,"성장단계","")&amp;"단계오프셋",ChapterTable!$S:$T,2,0))/ChapterTable!$Q$23)),
MAX(0,INT(($B1408+ChapterTable!$S$26+VLOOKUP(SUBSTITUTE(D$1,"성장단계","")&amp;"보스단계오프셋",ChapterTable!$S:$T,2,0))/ChapterTable!$S$23)))</f>
        <v>1</v>
      </c>
      <c r="E1408" s="1">
        <f ca="1">IF(AND($A1408=0,$B1408=1),
    VLOOKUP(1,ChapterTable!$1:$1048576,MATCH("최종"&amp;SUBSTITUTE(SUBSTITUTE(E$1,"standard",""),"|Float",""),ChapterTable!$1:$1,0),0)*ChapterTable!$Q$17,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VLOOKUP($A1408-ChapterTable!$Q$11,ChapterTable!$1:$1048576,MATCH("최종"&amp;SUBSTITUTE(SUBSTITUTE(E$1,"standard",""),"|Float",""),ChapterTable!$1:$1,0),0)*ChapterTable!$Q$14
    ),
  OFFSET(E1408,-$B1408+IF($L1408,1,0),0)*
    (VLOOKUP(SUBSTITUTE(SUBSTITUTE(E$1,"standard",""),"|Float","")&amp;"인게임누적곱배수",ChapterTable!$S:$T,2,0)^C1408
    +VLOOKUP(SUBSTITUTE(SUBSTITUTE(E$1,"standard",""),"|Float","")&amp;"인게임누적합배수",ChapterTable!$S:$T,2,0)*C1408)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VLOOKUP(1,ChapterTable!$1:$1048576,MATCH("최종"&amp;SUBSTITUTE(SUBSTITUTE(F$1,"standard",""),"|Float",""),ChapterTable!$1:$1,0),0)*ChapterTable!$Q$17,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VLOOKUP($A1408-ChapterTable!$Q$11,ChapterTable!$1:$1048576,MATCH("최종"&amp;SUBSTITUTE(SUBSTITUTE(F$1,"standard",""),"|Float",""),ChapterTable!$1:$1,0),0)*ChapterTable!$Q$14
    ),
  OFFSET(F1408,-$B1408+IF($L1408,1,0),0)*
    (VLOOKUP(SUBSTITUTE(SUBSTITUTE(F$1,"standard",""),"|Float","")&amp;"인게임누적곱배수",ChapterTable!$S:$T,2,0)^D1408
    +VLOOKUP(SUBSTITUTE(SUBSTITUTE(F$1,"standard",""),"|Float","")&amp;"인게임누적합배수",ChapterTable!$S:$T,2,0)*D1408)
  )
  )
  )
)</f>
        <v>516.375</v>
      </c>
      <c r="G1408" t="s">
        <v>76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9.8000000000000007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IF(OR($L1409=TRUE,$A1409=0,MOD($A1409,ChapterTable!$S$20)&lt;&gt;0),
MAX(0,INT(($B1409+ChapterTable!$Q$26+VLOOKUP(SUBSTITUTE(C$1,"성장단계","")&amp;"단계오프셋",ChapterTable!$S:$T,2,0))/ChapterTable!$Q$23)),
MAX(0,INT(($B1409+ChapterTable!$S$26+VLOOKUP(SUBSTITUTE(C$1,"성장단계","")&amp;"보스단계오프셋",ChapterTable!$S:$T,2,0))/ChapterTable!$S$23)))</f>
        <v>2</v>
      </c>
      <c r="D1409">
        <f>IF(OR($L1409=TRUE,$A1409=0,MOD($A1409,ChapterTable!$S$20)&lt;&gt;0),
MAX(0,INT(($B1409+ChapterTable!$Q$26+VLOOKUP(SUBSTITUTE(D$1,"성장단계","")&amp;"단계오프셋",ChapterTable!$S:$T,2,0))/ChapterTable!$Q$23)),
MAX(0,INT(($B1409+ChapterTable!$S$26+VLOOKUP(SUBSTITUTE(D$1,"성장단계","")&amp;"보스단계오프셋",ChapterTable!$S:$T,2,0))/ChapterTable!$S$23)))</f>
        <v>1</v>
      </c>
      <c r="E1409" s="1">
        <f ca="1">IF(AND($A1409=0,$B1409=1),
    VLOOKUP(1,ChapterTable!$1:$1048576,MATCH("최종"&amp;SUBSTITUTE(SUBSTITUTE(E$1,"standard",""),"|Float",""),ChapterTable!$1:$1,0),0)*ChapterTable!$Q$17,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VLOOKUP($A1409-ChapterTable!$Q$11,ChapterTable!$1:$1048576,MATCH("최종"&amp;SUBSTITUTE(SUBSTITUTE(E$1,"standard",""),"|Float",""),ChapterTable!$1:$1,0),0)*ChapterTable!$Q$14
    ),
  OFFSET(E1409,-$B1409+IF($L1409,1,0),0)*
    (VLOOKUP(SUBSTITUTE(SUBSTITUTE(E$1,"standard",""),"|Float","")&amp;"인게임누적곱배수",ChapterTable!$S:$T,2,0)^C1409
    +VLOOKUP(SUBSTITUTE(SUBSTITUTE(E$1,"standard",""),"|Float","")&amp;"인게임누적합배수",ChapterTable!$S:$T,2,0)*C1409)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VLOOKUP(1,ChapterTable!$1:$1048576,MATCH("최종"&amp;SUBSTITUTE(SUBSTITUTE(F$1,"standard",""),"|Float",""),ChapterTable!$1:$1,0),0)*ChapterTable!$Q$17,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VLOOKUP($A1409-ChapterTable!$Q$11,ChapterTable!$1:$1048576,MATCH("최종"&amp;SUBSTITUTE(SUBSTITUTE(F$1,"standard",""),"|Float",""),ChapterTable!$1:$1,0),0)*ChapterTable!$Q$14
    ),
  OFFSET(F1409,-$B1409+IF($L1409,1,0),0)*
    (VLOOKUP(SUBSTITUTE(SUBSTITUTE(F$1,"standard",""),"|Float","")&amp;"인게임누적곱배수",ChapterTable!$S:$T,2,0)^D1409
    +VLOOKUP(SUBSTITUTE(SUBSTITUTE(F$1,"standard",""),"|Float","")&amp;"인게임누적합배수",ChapterTable!$S:$T,2,0)*D1409)
  )
  )
  )
)</f>
        <v>516.375</v>
      </c>
      <c r="G1409" t="s">
        <v>76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9.8000000000000007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IF(OR($L1410=TRUE,$A1410=0,MOD($A1410,ChapterTable!$S$20)&lt;&gt;0),
MAX(0,INT(($B1410+ChapterTable!$Q$26+VLOOKUP(SUBSTITUTE(C$1,"성장단계","")&amp;"단계오프셋",ChapterTable!$S:$T,2,0))/ChapterTable!$Q$23)),
MAX(0,INT(($B1410+ChapterTable!$S$26+VLOOKUP(SUBSTITUTE(C$1,"성장단계","")&amp;"보스단계오프셋",ChapterTable!$S:$T,2,0))/ChapterTable!$S$23)))</f>
        <v>2</v>
      </c>
      <c r="D1410">
        <f>IF(OR($L1410=TRUE,$A1410=0,MOD($A1410,ChapterTable!$S$20)&lt;&gt;0),
MAX(0,INT(($B1410+ChapterTable!$Q$26+VLOOKUP(SUBSTITUTE(D$1,"성장단계","")&amp;"단계오프셋",ChapterTable!$S:$T,2,0))/ChapterTable!$Q$23)),
MAX(0,INT(($B1410+ChapterTable!$S$26+VLOOKUP(SUBSTITUTE(D$1,"성장단계","")&amp;"보스단계오프셋",ChapterTable!$S:$T,2,0))/ChapterTable!$S$23)))</f>
        <v>1</v>
      </c>
      <c r="E1410" s="1">
        <f ca="1">IF(AND($A1410=0,$B1410=1),
    VLOOKUP(1,ChapterTable!$1:$1048576,MATCH("최종"&amp;SUBSTITUTE(SUBSTITUTE(E$1,"standard",""),"|Float",""),ChapterTable!$1:$1,0),0)*ChapterTable!$Q$17,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VLOOKUP($A1410-ChapterTable!$Q$11,ChapterTable!$1:$1048576,MATCH("최종"&amp;SUBSTITUTE(SUBSTITUTE(E$1,"standard",""),"|Float",""),ChapterTable!$1:$1,0),0)*ChapterTable!$Q$14
    ),
  OFFSET(E1410,-$B1410+IF($L1410,1,0),0)*
    (VLOOKUP(SUBSTITUTE(SUBSTITUTE(E$1,"standard",""),"|Float","")&amp;"인게임누적곱배수",ChapterTable!$S:$T,2,0)^C1410
    +VLOOKUP(SUBSTITUTE(SUBSTITUTE(E$1,"standard",""),"|Float","")&amp;"인게임누적합배수",ChapterTable!$S:$T,2,0)*C1410)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VLOOKUP(1,ChapterTable!$1:$1048576,MATCH("최종"&amp;SUBSTITUTE(SUBSTITUTE(F$1,"standard",""),"|Float",""),ChapterTable!$1:$1,0),0)*ChapterTable!$Q$17,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VLOOKUP($A1410-ChapterTable!$Q$11,ChapterTable!$1:$1048576,MATCH("최종"&amp;SUBSTITUTE(SUBSTITUTE(F$1,"standard",""),"|Float",""),ChapterTable!$1:$1,0),0)*ChapterTable!$Q$14
    ),
  OFFSET(F1410,-$B1410+IF($L1410,1,0),0)*
    (VLOOKUP(SUBSTITUTE(SUBSTITUTE(F$1,"standard",""),"|Float","")&amp;"인게임누적곱배수",ChapterTable!$S:$T,2,0)^D1410
    +VLOOKUP(SUBSTITUTE(SUBSTITUTE(F$1,"standard",""),"|Float","")&amp;"인게임누적합배수",ChapterTable!$S:$T,2,0)*D1410)
  )
  )
  )
)</f>
        <v>516.375</v>
      </c>
      <c r="G1410" t="s">
        <v>76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9.8000000000000007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IF(OR($L1411=TRUE,$A1411=0,MOD($A1411,ChapterTable!$S$20)&lt;&gt;0),
MAX(0,INT(($B1411+ChapterTable!$Q$26+VLOOKUP(SUBSTITUTE(C$1,"성장단계","")&amp;"단계오프셋",ChapterTable!$S:$T,2,0))/ChapterTable!$Q$23)),
MAX(0,INT(($B1411+ChapterTable!$S$26+VLOOKUP(SUBSTITUTE(C$1,"성장단계","")&amp;"보스단계오프셋",ChapterTable!$S:$T,2,0))/ChapterTable!$S$23)))</f>
        <v>2</v>
      </c>
      <c r="D1411">
        <f>IF(OR($L1411=TRUE,$A1411=0,MOD($A1411,ChapterTable!$S$20)&lt;&gt;0),
MAX(0,INT(($B1411+ChapterTable!$Q$26+VLOOKUP(SUBSTITUTE(D$1,"성장단계","")&amp;"단계오프셋",ChapterTable!$S:$T,2,0))/ChapterTable!$Q$23)),
MAX(0,INT(($B1411+ChapterTable!$S$26+VLOOKUP(SUBSTITUTE(D$1,"성장단계","")&amp;"보스단계오프셋",ChapterTable!$S:$T,2,0))/ChapterTable!$S$23)))</f>
        <v>1</v>
      </c>
      <c r="E1411" s="1">
        <f ca="1">IF(AND($A1411=0,$B1411=1),
    VLOOKUP(1,ChapterTable!$1:$1048576,MATCH("최종"&amp;SUBSTITUTE(SUBSTITUTE(E$1,"standard",""),"|Float",""),ChapterTable!$1:$1,0),0)*ChapterTable!$Q$17,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VLOOKUP($A1411-ChapterTable!$Q$11,ChapterTable!$1:$1048576,MATCH("최종"&amp;SUBSTITUTE(SUBSTITUTE(E$1,"standard",""),"|Float",""),ChapterTable!$1:$1,0),0)*ChapterTable!$Q$14
    ),
  OFFSET(E1411,-$B1411+IF($L1411,1,0),0)*
    (VLOOKUP(SUBSTITUTE(SUBSTITUTE(E$1,"standard",""),"|Float","")&amp;"인게임누적곱배수",ChapterTable!$S:$T,2,0)^C1411
    +VLOOKUP(SUBSTITUTE(SUBSTITUTE(E$1,"standard",""),"|Float","")&amp;"인게임누적합배수",ChapterTable!$S:$T,2,0)*C1411)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VLOOKUP(1,ChapterTable!$1:$1048576,MATCH("최종"&amp;SUBSTITUTE(SUBSTITUTE(F$1,"standard",""),"|Float",""),ChapterTable!$1:$1,0),0)*ChapterTable!$Q$17,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VLOOKUP($A1411-ChapterTable!$Q$11,ChapterTable!$1:$1048576,MATCH("최종"&amp;SUBSTITUTE(SUBSTITUTE(F$1,"standard",""),"|Float",""),ChapterTable!$1:$1,0),0)*ChapterTable!$Q$14
    ),
  OFFSET(F1411,-$B1411+IF($L1411,1,0),0)*
    (VLOOKUP(SUBSTITUTE(SUBSTITUTE(F$1,"standard",""),"|Float","")&amp;"인게임누적곱배수",ChapterTable!$S:$T,2,0)^D1411
    +VLOOKUP(SUBSTITUTE(SUBSTITUTE(F$1,"standard",""),"|Float","")&amp;"인게임누적합배수",ChapterTable!$S:$T,2,0)*D1411)
  )
  )
  )
)</f>
        <v>516.375</v>
      </c>
      <c r="G1411" t="s">
        <v>76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9.8000000000000007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IF(OR($L1412=TRUE,$A1412=0,MOD($A1412,ChapterTable!$S$20)&lt;&gt;0),
MAX(0,INT(($B1412+ChapterTable!$Q$26+VLOOKUP(SUBSTITUTE(C$1,"성장단계","")&amp;"단계오프셋",ChapterTable!$S:$T,2,0))/ChapterTable!$Q$23)),
MAX(0,INT(($B1412+ChapterTable!$S$26+VLOOKUP(SUBSTITUTE(C$1,"성장단계","")&amp;"보스단계오프셋",ChapterTable!$S:$T,2,0))/ChapterTable!$S$23)))</f>
        <v>2</v>
      </c>
      <c r="D1412">
        <f>IF(OR($L1412=TRUE,$A1412=0,MOD($A1412,ChapterTable!$S$20)&lt;&gt;0),
MAX(0,INT(($B1412+ChapterTable!$Q$26+VLOOKUP(SUBSTITUTE(D$1,"성장단계","")&amp;"단계오프셋",ChapterTable!$S:$T,2,0))/ChapterTable!$Q$23)),
MAX(0,INT(($B1412+ChapterTable!$S$26+VLOOKUP(SUBSTITUTE(D$1,"성장단계","")&amp;"보스단계오프셋",ChapterTable!$S:$T,2,0))/ChapterTable!$S$23)))</f>
        <v>2</v>
      </c>
      <c r="E1412" s="1">
        <f ca="1">IF(AND($A1412=0,$B1412=1),
    VLOOKUP(1,ChapterTable!$1:$1048576,MATCH("최종"&amp;SUBSTITUTE(SUBSTITUTE(E$1,"standard",""),"|Float",""),ChapterTable!$1:$1,0),0)*ChapterTable!$Q$17,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VLOOKUP($A1412-ChapterTable!$Q$11,ChapterTable!$1:$1048576,MATCH("최종"&amp;SUBSTITUTE(SUBSTITUTE(E$1,"standard",""),"|Float",""),ChapterTable!$1:$1,0),0)*ChapterTable!$Q$14
    ),
  OFFSET(E1412,-$B1412+IF($L1412,1,0),0)*
    (VLOOKUP(SUBSTITUTE(SUBSTITUTE(E$1,"standard",""),"|Float","")&amp;"인게임누적곱배수",ChapterTable!$S:$T,2,0)^C1412
    +VLOOKUP(SUBSTITUTE(SUBSTITUTE(E$1,"standard",""),"|Float","")&amp;"인게임누적합배수",ChapterTable!$S:$T,2,0)*C1412)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VLOOKUP(1,ChapterTable!$1:$1048576,MATCH("최종"&amp;SUBSTITUTE(SUBSTITUTE(F$1,"standard",""),"|Float",""),ChapterTable!$1:$1,0),0)*ChapterTable!$Q$17,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VLOOKUP($A1412-ChapterTable!$Q$11,ChapterTable!$1:$1048576,MATCH("최종"&amp;SUBSTITUTE(SUBSTITUTE(F$1,"standard",""),"|Float",""),ChapterTable!$1:$1,0),0)*ChapterTable!$Q$14
    ),
  OFFSET(F1412,-$B1412+IF($L1412,1,0),0)*
    (VLOOKUP(SUBSTITUTE(SUBSTITUTE(F$1,"standard",""),"|Float","")&amp;"인게임누적곱배수",ChapterTable!$S:$T,2,0)^D1412
    +VLOOKUP(SUBSTITUTE(SUBSTITUTE(F$1,"standard",""),"|Float","")&amp;"인게임누적합배수",ChapterTable!$S:$T,2,0)*D1412)
  )
  )
  )
)</f>
        <v>602.4375</v>
      </c>
      <c r="G1412" t="s">
        <v>76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9.8000000000000007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IF(OR($L1413=TRUE,$A1413=0,MOD($A1413,ChapterTable!$S$20)&lt;&gt;0),
MAX(0,INT(($B1413+ChapterTable!$Q$26+VLOOKUP(SUBSTITUTE(C$1,"성장단계","")&amp;"단계오프셋",ChapterTable!$S:$T,2,0))/ChapterTable!$Q$23)),
MAX(0,INT(($B1413+ChapterTable!$S$26+VLOOKUP(SUBSTITUTE(C$1,"성장단계","")&amp;"보스단계오프셋",ChapterTable!$S:$T,2,0))/ChapterTable!$S$23)))</f>
        <v>2</v>
      </c>
      <c r="D1413">
        <f>IF(OR($L1413=TRUE,$A1413=0,MOD($A1413,ChapterTable!$S$20)&lt;&gt;0),
MAX(0,INT(($B1413+ChapterTable!$Q$26+VLOOKUP(SUBSTITUTE(D$1,"성장단계","")&amp;"단계오프셋",ChapterTable!$S:$T,2,0))/ChapterTable!$Q$23)),
MAX(0,INT(($B1413+ChapterTable!$S$26+VLOOKUP(SUBSTITUTE(D$1,"성장단계","")&amp;"보스단계오프셋",ChapterTable!$S:$T,2,0))/ChapterTable!$S$23)))</f>
        <v>2</v>
      </c>
      <c r="E1413" s="1">
        <f ca="1">IF(AND($A1413=0,$B1413=1),
    VLOOKUP(1,ChapterTable!$1:$1048576,MATCH("최종"&amp;SUBSTITUTE(SUBSTITUTE(E$1,"standard",""),"|Float",""),ChapterTable!$1:$1,0),0)*ChapterTable!$Q$17,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VLOOKUP($A1413-ChapterTable!$Q$11,ChapterTable!$1:$1048576,MATCH("최종"&amp;SUBSTITUTE(SUBSTITUTE(E$1,"standard",""),"|Float",""),ChapterTable!$1:$1,0),0)*ChapterTable!$Q$14
    ),
  OFFSET(E1413,-$B1413+IF($L1413,1,0),0)*
    (VLOOKUP(SUBSTITUTE(SUBSTITUTE(E$1,"standard",""),"|Float","")&amp;"인게임누적곱배수",ChapterTable!$S:$T,2,0)^C1413
    +VLOOKUP(SUBSTITUTE(SUBSTITUTE(E$1,"standard",""),"|Float","")&amp;"인게임누적합배수",ChapterTable!$S:$T,2,0)*C1413)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VLOOKUP(1,ChapterTable!$1:$1048576,MATCH("최종"&amp;SUBSTITUTE(SUBSTITUTE(F$1,"standard",""),"|Float",""),ChapterTable!$1:$1,0),0)*ChapterTable!$Q$17,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VLOOKUP($A1413-ChapterTable!$Q$11,ChapterTable!$1:$1048576,MATCH("최종"&amp;SUBSTITUTE(SUBSTITUTE(F$1,"standard",""),"|Float",""),ChapterTable!$1:$1,0),0)*ChapterTable!$Q$14
    ),
  OFFSET(F1413,-$B1413+IF($L1413,1,0),0)*
    (VLOOKUP(SUBSTITUTE(SUBSTITUTE(F$1,"standard",""),"|Float","")&amp;"인게임누적곱배수",ChapterTable!$S:$T,2,0)^D1413
    +VLOOKUP(SUBSTITUTE(SUBSTITUTE(F$1,"standard",""),"|Float","")&amp;"인게임누적합배수",ChapterTable!$S:$T,2,0)*D1413)
  )
  )
  )
)</f>
        <v>602.4375</v>
      </c>
      <c r="G1413" t="s">
        <v>76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9.8000000000000007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IF(OR($L1414=TRUE,$A1414=0,MOD($A1414,ChapterTable!$S$20)&lt;&gt;0),
MAX(0,INT(($B1414+ChapterTable!$Q$26+VLOOKUP(SUBSTITUTE(C$1,"성장단계","")&amp;"단계오프셋",ChapterTable!$S:$T,2,0))/ChapterTable!$Q$23)),
MAX(0,INT(($B1414+ChapterTable!$S$26+VLOOKUP(SUBSTITUTE(C$1,"성장단계","")&amp;"보스단계오프셋",ChapterTable!$S:$T,2,0))/ChapterTable!$S$23)))</f>
        <v>2</v>
      </c>
      <c r="D1414">
        <f>IF(OR($L1414=TRUE,$A1414=0,MOD($A1414,ChapterTable!$S$20)&lt;&gt;0),
MAX(0,INT(($B1414+ChapterTable!$Q$26+VLOOKUP(SUBSTITUTE(D$1,"성장단계","")&amp;"단계오프셋",ChapterTable!$S:$T,2,0))/ChapterTable!$Q$23)),
MAX(0,INT(($B1414+ChapterTable!$S$26+VLOOKUP(SUBSTITUTE(D$1,"성장단계","")&amp;"보스단계오프셋",ChapterTable!$S:$T,2,0))/ChapterTable!$S$23)))</f>
        <v>2</v>
      </c>
      <c r="E1414" s="1">
        <f ca="1">IF(AND($A1414=0,$B1414=1),
    VLOOKUP(1,ChapterTable!$1:$1048576,MATCH("최종"&amp;SUBSTITUTE(SUBSTITUTE(E$1,"standard",""),"|Float",""),ChapterTable!$1:$1,0),0)*ChapterTable!$Q$17,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VLOOKUP($A1414-ChapterTable!$Q$11,ChapterTable!$1:$1048576,MATCH("최종"&amp;SUBSTITUTE(SUBSTITUTE(E$1,"standard",""),"|Float",""),ChapterTable!$1:$1,0),0)*ChapterTable!$Q$14
    ),
  OFFSET(E1414,-$B1414+IF($L1414,1,0),0)*
    (VLOOKUP(SUBSTITUTE(SUBSTITUTE(E$1,"standard",""),"|Float","")&amp;"인게임누적곱배수",ChapterTable!$S:$T,2,0)^C1414
    +VLOOKUP(SUBSTITUTE(SUBSTITUTE(E$1,"standard",""),"|Float","")&amp;"인게임누적합배수",ChapterTable!$S:$T,2,0)*C1414)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VLOOKUP(1,ChapterTable!$1:$1048576,MATCH("최종"&amp;SUBSTITUTE(SUBSTITUTE(F$1,"standard",""),"|Float",""),ChapterTable!$1:$1,0),0)*ChapterTable!$Q$17,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VLOOKUP($A1414-ChapterTable!$Q$11,ChapterTable!$1:$1048576,MATCH("최종"&amp;SUBSTITUTE(SUBSTITUTE(F$1,"standard",""),"|Float",""),ChapterTable!$1:$1,0),0)*ChapterTable!$Q$14
    ),
  OFFSET(F1414,-$B1414+IF($L1414,1,0),0)*
    (VLOOKUP(SUBSTITUTE(SUBSTITUTE(F$1,"standard",""),"|Float","")&amp;"인게임누적곱배수",ChapterTable!$S:$T,2,0)^D1414
    +VLOOKUP(SUBSTITUTE(SUBSTITUTE(F$1,"standard",""),"|Float","")&amp;"인게임누적합배수",ChapterTable!$S:$T,2,0)*D1414)
  )
  )
  )
)</f>
        <v>602.4375</v>
      </c>
      <c r="G1414" t="s">
        <v>76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9.8000000000000007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IF(OR($L1415=TRUE,$A1415=0,MOD($A1415,ChapterTable!$S$20)&lt;&gt;0),
MAX(0,INT(($B1415+ChapterTable!$Q$26+VLOOKUP(SUBSTITUTE(C$1,"성장단계","")&amp;"단계오프셋",ChapterTable!$S:$T,2,0))/ChapterTable!$Q$23)),
MAX(0,INT(($B1415+ChapterTable!$S$26+VLOOKUP(SUBSTITUTE(C$1,"성장단계","")&amp;"보스단계오프셋",ChapterTable!$S:$T,2,0))/ChapterTable!$S$23)))</f>
        <v>2</v>
      </c>
      <c r="D1415">
        <f>IF(OR($L1415=TRUE,$A1415=0,MOD($A1415,ChapterTable!$S$20)&lt;&gt;0),
MAX(0,INT(($B1415+ChapterTable!$Q$26+VLOOKUP(SUBSTITUTE(D$1,"성장단계","")&amp;"단계오프셋",ChapterTable!$S:$T,2,0))/ChapterTable!$Q$23)),
MAX(0,INT(($B1415+ChapterTable!$S$26+VLOOKUP(SUBSTITUTE(D$1,"성장단계","")&amp;"보스단계오프셋",ChapterTable!$S:$T,2,0))/ChapterTable!$S$23)))</f>
        <v>2</v>
      </c>
      <c r="E1415" s="1">
        <f ca="1">IF(AND($A1415=0,$B1415=1),
    VLOOKUP(1,ChapterTable!$1:$1048576,MATCH("최종"&amp;SUBSTITUTE(SUBSTITUTE(E$1,"standard",""),"|Float",""),ChapterTable!$1:$1,0),0)*ChapterTable!$Q$17,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VLOOKUP($A1415-ChapterTable!$Q$11,ChapterTable!$1:$1048576,MATCH("최종"&amp;SUBSTITUTE(SUBSTITUTE(E$1,"standard",""),"|Float",""),ChapterTable!$1:$1,0),0)*ChapterTable!$Q$14
    ),
  OFFSET(E1415,-$B1415+IF($L1415,1,0),0)*
    (VLOOKUP(SUBSTITUTE(SUBSTITUTE(E$1,"standard",""),"|Float","")&amp;"인게임누적곱배수",ChapterTable!$S:$T,2,0)^C1415
    +VLOOKUP(SUBSTITUTE(SUBSTITUTE(E$1,"standard",""),"|Float","")&amp;"인게임누적합배수",ChapterTable!$S:$T,2,0)*C1415)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VLOOKUP(1,ChapterTable!$1:$1048576,MATCH("최종"&amp;SUBSTITUTE(SUBSTITUTE(F$1,"standard",""),"|Float",""),ChapterTable!$1:$1,0),0)*ChapterTable!$Q$17,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VLOOKUP($A1415-ChapterTable!$Q$11,ChapterTable!$1:$1048576,MATCH("최종"&amp;SUBSTITUTE(SUBSTITUTE(F$1,"standard",""),"|Float",""),ChapterTable!$1:$1,0),0)*ChapterTable!$Q$14
    ),
  OFFSET(F1415,-$B1415+IF($L1415,1,0),0)*
    (VLOOKUP(SUBSTITUTE(SUBSTITUTE(F$1,"standard",""),"|Float","")&amp;"인게임누적곱배수",ChapterTable!$S:$T,2,0)^D1415
    +VLOOKUP(SUBSTITUTE(SUBSTITUTE(F$1,"standard",""),"|Float","")&amp;"인게임누적합배수",ChapterTable!$S:$T,2,0)*D1415)
  )
  )
  )
)</f>
        <v>602.4375</v>
      </c>
      <c r="G1415" t="s">
        <v>76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9.8000000000000007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IF(OR($L1416=TRUE,$A1416=0,MOD($A1416,ChapterTable!$S$20)&lt;&gt;0),
MAX(0,INT(($B1416+ChapterTable!$Q$26+VLOOKUP(SUBSTITUTE(C$1,"성장단계","")&amp;"단계오프셋",ChapterTable!$S:$T,2,0))/ChapterTable!$Q$23)),
MAX(0,INT(($B1416+ChapterTable!$S$26+VLOOKUP(SUBSTITUTE(C$1,"성장단계","")&amp;"보스단계오프셋",ChapterTable!$S:$T,2,0))/ChapterTable!$S$23)))</f>
        <v>2</v>
      </c>
      <c r="D1416">
        <f>IF(OR($L1416=TRUE,$A1416=0,MOD($A1416,ChapterTable!$S$20)&lt;&gt;0),
MAX(0,INT(($B1416+ChapterTable!$Q$26+VLOOKUP(SUBSTITUTE(D$1,"성장단계","")&amp;"단계오프셋",ChapterTable!$S:$T,2,0))/ChapterTable!$Q$23)),
MAX(0,INT(($B1416+ChapterTable!$S$26+VLOOKUP(SUBSTITUTE(D$1,"성장단계","")&amp;"보스단계오프셋",ChapterTable!$S:$T,2,0))/ChapterTable!$S$23)))</f>
        <v>2</v>
      </c>
      <c r="E1416" s="1">
        <f ca="1">IF(AND($A1416=0,$B1416=1),
    VLOOKUP(1,ChapterTable!$1:$1048576,MATCH("최종"&amp;SUBSTITUTE(SUBSTITUTE(E$1,"standard",""),"|Float",""),ChapterTable!$1:$1,0),0)*ChapterTable!$Q$17,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VLOOKUP($A1416-ChapterTable!$Q$11,ChapterTable!$1:$1048576,MATCH("최종"&amp;SUBSTITUTE(SUBSTITUTE(E$1,"standard",""),"|Float",""),ChapterTable!$1:$1,0),0)*ChapterTable!$Q$14
    ),
  OFFSET(E1416,-$B1416+IF($L1416,1,0),0)*
    (VLOOKUP(SUBSTITUTE(SUBSTITUTE(E$1,"standard",""),"|Float","")&amp;"인게임누적곱배수",ChapterTable!$S:$T,2,0)^C1416
    +VLOOKUP(SUBSTITUTE(SUBSTITUTE(E$1,"standard",""),"|Float","")&amp;"인게임누적합배수",ChapterTable!$S:$T,2,0)*C1416)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VLOOKUP(1,ChapterTable!$1:$1048576,MATCH("최종"&amp;SUBSTITUTE(SUBSTITUTE(F$1,"standard",""),"|Float",""),ChapterTable!$1:$1,0),0)*ChapterTable!$Q$17,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VLOOKUP($A1416-ChapterTable!$Q$11,ChapterTable!$1:$1048576,MATCH("최종"&amp;SUBSTITUTE(SUBSTITUTE(F$1,"standard",""),"|Float",""),ChapterTable!$1:$1,0),0)*ChapterTable!$Q$14
    ),
  OFFSET(F1416,-$B1416+IF($L1416,1,0),0)*
    (VLOOKUP(SUBSTITUTE(SUBSTITUTE(F$1,"standard",""),"|Float","")&amp;"인게임누적곱배수",ChapterTable!$S:$T,2,0)^D1416
    +VLOOKUP(SUBSTITUTE(SUBSTITUTE(F$1,"standard",""),"|Float","")&amp;"인게임누적합배수",ChapterTable!$S:$T,2,0)*D1416)
  )
  )
  )
)</f>
        <v>602.4375</v>
      </c>
      <c r="G1416" t="s">
        <v>76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9.8000000000000007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IF(OR($L1417=TRUE,$A1417=0,MOD($A1417,ChapterTable!$S$20)&lt;&gt;0),
MAX(0,INT(($B1417+ChapterTable!$Q$26+VLOOKUP(SUBSTITUTE(C$1,"성장단계","")&amp;"단계오프셋",ChapterTable!$S:$T,2,0))/ChapterTable!$Q$23)),
MAX(0,INT(($B1417+ChapterTable!$S$26+VLOOKUP(SUBSTITUTE(C$1,"성장단계","")&amp;"보스단계오프셋",ChapterTable!$S:$T,2,0))/ChapterTable!$S$23)))</f>
        <v>3</v>
      </c>
      <c r="D1417">
        <f>IF(OR($L1417=TRUE,$A1417=0,MOD($A1417,ChapterTable!$S$20)&lt;&gt;0),
MAX(0,INT(($B1417+ChapterTable!$Q$26+VLOOKUP(SUBSTITUTE(D$1,"성장단계","")&amp;"단계오프셋",ChapterTable!$S:$T,2,0))/ChapterTable!$Q$23)),
MAX(0,INT(($B1417+ChapterTable!$S$26+VLOOKUP(SUBSTITUTE(D$1,"성장단계","")&amp;"보스단계오프셋",ChapterTable!$S:$T,2,0))/ChapterTable!$S$23)))</f>
        <v>2</v>
      </c>
      <c r="E1417" s="1">
        <f ca="1">IF(AND($A1417=0,$B1417=1),
    VLOOKUP(1,ChapterTable!$1:$1048576,MATCH("최종"&amp;SUBSTITUTE(SUBSTITUTE(E$1,"standard",""),"|Float",""),ChapterTable!$1:$1,0),0)*ChapterTable!$Q$17,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VLOOKUP($A1417-ChapterTable!$Q$11,ChapterTable!$1:$1048576,MATCH("최종"&amp;SUBSTITUTE(SUBSTITUTE(E$1,"standard",""),"|Float",""),ChapterTable!$1:$1,0),0)*ChapterTable!$Q$14
    ),
  OFFSET(E1417,-$B1417+IF($L1417,1,0),0)*
    (VLOOKUP(SUBSTITUTE(SUBSTITUTE(E$1,"standard",""),"|Float","")&amp;"인게임누적곱배수",ChapterTable!$S:$T,2,0)^C1417
    +VLOOKUP(SUBSTITUTE(SUBSTITUTE(E$1,"standard",""),"|Float","")&amp;"인게임누적합배수",ChapterTable!$S:$T,2,0)*C1417)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VLOOKUP(1,ChapterTable!$1:$1048576,MATCH("최종"&amp;SUBSTITUTE(SUBSTITUTE(F$1,"standard",""),"|Float",""),ChapterTable!$1:$1,0),0)*ChapterTable!$Q$17,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VLOOKUP($A1417-ChapterTable!$Q$11,ChapterTable!$1:$1048576,MATCH("최종"&amp;SUBSTITUTE(SUBSTITUTE(F$1,"standard",""),"|Float",""),ChapterTable!$1:$1,0),0)*ChapterTable!$Q$14
    ),
  OFFSET(F1417,-$B1417+IF($L1417,1,0),0)*
    (VLOOKUP(SUBSTITUTE(SUBSTITUTE(F$1,"standard",""),"|Float","")&amp;"인게임누적곱배수",ChapterTable!$S:$T,2,0)^D1417
    +VLOOKUP(SUBSTITUTE(SUBSTITUTE(F$1,"standard",""),"|Float","")&amp;"인게임누적합배수",ChapterTable!$S:$T,2,0)*D1417)
  )
  )
  )
)</f>
        <v>602.4375</v>
      </c>
      <c r="G1417" t="s">
        <v>76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9.8000000000000007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IF(OR($L1418=TRUE,$A1418=0,MOD($A1418,ChapterTable!$S$20)&lt;&gt;0),
MAX(0,INT(($B1418+ChapterTable!$Q$26+VLOOKUP(SUBSTITUTE(C$1,"성장단계","")&amp;"단계오프셋",ChapterTable!$S:$T,2,0))/ChapterTable!$Q$23)),
MAX(0,INT(($B1418+ChapterTable!$S$26+VLOOKUP(SUBSTITUTE(C$1,"성장단계","")&amp;"보스단계오프셋",ChapterTable!$S:$T,2,0))/ChapterTable!$S$23)))</f>
        <v>3</v>
      </c>
      <c r="D1418">
        <f>IF(OR($L1418=TRUE,$A1418=0,MOD($A1418,ChapterTable!$S$20)&lt;&gt;0),
MAX(0,INT(($B1418+ChapterTable!$Q$26+VLOOKUP(SUBSTITUTE(D$1,"성장단계","")&amp;"단계오프셋",ChapterTable!$S:$T,2,0))/ChapterTable!$Q$23)),
MAX(0,INT(($B1418+ChapterTable!$S$26+VLOOKUP(SUBSTITUTE(D$1,"성장단계","")&amp;"보스단계오프셋",ChapterTable!$S:$T,2,0))/ChapterTable!$S$23)))</f>
        <v>2</v>
      </c>
      <c r="E1418" s="1">
        <f ca="1">IF(AND($A1418=0,$B1418=1),
    VLOOKUP(1,ChapterTable!$1:$1048576,MATCH("최종"&amp;SUBSTITUTE(SUBSTITUTE(E$1,"standard",""),"|Float",""),ChapterTable!$1:$1,0),0)*ChapterTable!$Q$17,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VLOOKUP($A1418-ChapterTable!$Q$11,ChapterTable!$1:$1048576,MATCH("최종"&amp;SUBSTITUTE(SUBSTITUTE(E$1,"standard",""),"|Float",""),ChapterTable!$1:$1,0),0)*ChapterTable!$Q$14
    ),
  OFFSET(E1418,-$B1418+IF($L1418,1,0),0)*
    (VLOOKUP(SUBSTITUTE(SUBSTITUTE(E$1,"standard",""),"|Float","")&amp;"인게임누적곱배수",ChapterTable!$S:$T,2,0)^C1418
    +VLOOKUP(SUBSTITUTE(SUBSTITUTE(E$1,"standard",""),"|Float","")&amp;"인게임누적합배수",ChapterTable!$S:$T,2,0)*C1418)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VLOOKUP(1,ChapterTable!$1:$1048576,MATCH("최종"&amp;SUBSTITUTE(SUBSTITUTE(F$1,"standard",""),"|Float",""),ChapterTable!$1:$1,0),0)*ChapterTable!$Q$17,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VLOOKUP($A1418-ChapterTable!$Q$11,ChapterTable!$1:$1048576,MATCH("최종"&amp;SUBSTITUTE(SUBSTITUTE(F$1,"standard",""),"|Float",""),ChapterTable!$1:$1,0),0)*ChapterTable!$Q$14
    ),
  OFFSET(F1418,-$B1418+IF($L1418,1,0),0)*
    (VLOOKUP(SUBSTITUTE(SUBSTITUTE(F$1,"standard",""),"|Float","")&amp;"인게임누적곱배수",ChapterTable!$S:$T,2,0)^D1418
    +VLOOKUP(SUBSTITUTE(SUBSTITUTE(F$1,"standard",""),"|Float","")&amp;"인게임누적합배수",ChapterTable!$S:$T,2,0)*D1418)
  )
  )
  )
)</f>
        <v>602.4375</v>
      </c>
      <c r="G1418" t="s">
        <v>76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9.8000000000000007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IF(OR($L1419=TRUE,$A1419=0,MOD($A1419,ChapterTable!$S$20)&lt;&gt;0),
MAX(0,INT(($B1419+ChapterTable!$Q$26+VLOOKUP(SUBSTITUTE(C$1,"성장단계","")&amp;"단계오프셋",ChapterTable!$S:$T,2,0))/ChapterTable!$Q$23)),
MAX(0,INT(($B1419+ChapterTable!$S$26+VLOOKUP(SUBSTITUTE(C$1,"성장단계","")&amp;"보스단계오프셋",ChapterTable!$S:$T,2,0))/ChapterTable!$S$23)))</f>
        <v>3</v>
      </c>
      <c r="D1419">
        <f>IF(OR($L1419=TRUE,$A1419=0,MOD($A1419,ChapterTable!$S$20)&lt;&gt;0),
MAX(0,INT(($B1419+ChapterTable!$Q$26+VLOOKUP(SUBSTITUTE(D$1,"성장단계","")&amp;"단계오프셋",ChapterTable!$S:$T,2,0))/ChapterTable!$Q$23)),
MAX(0,INT(($B1419+ChapterTable!$S$26+VLOOKUP(SUBSTITUTE(D$1,"성장단계","")&amp;"보스단계오프셋",ChapterTable!$S:$T,2,0))/ChapterTable!$S$23)))</f>
        <v>2</v>
      </c>
      <c r="E1419" s="1">
        <f ca="1">IF(AND($A1419=0,$B1419=1),
    VLOOKUP(1,ChapterTable!$1:$1048576,MATCH("최종"&amp;SUBSTITUTE(SUBSTITUTE(E$1,"standard",""),"|Float",""),ChapterTable!$1:$1,0),0)*ChapterTable!$Q$17,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VLOOKUP($A1419-ChapterTable!$Q$11,ChapterTable!$1:$1048576,MATCH("최종"&amp;SUBSTITUTE(SUBSTITUTE(E$1,"standard",""),"|Float",""),ChapterTable!$1:$1,0),0)*ChapterTable!$Q$14
    ),
  OFFSET(E1419,-$B1419+IF($L1419,1,0),0)*
    (VLOOKUP(SUBSTITUTE(SUBSTITUTE(E$1,"standard",""),"|Float","")&amp;"인게임누적곱배수",ChapterTable!$S:$T,2,0)^C1419
    +VLOOKUP(SUBSTITUTE(SUBSTITUTE(E$1,"standard",""),"|Float","")&amp;"인게임누적합배수",ChapterTable!$S:$T,2,0)*C1419)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VLOOKUP(1,ChapterTable!$1:$1048576,MATCH("최종"&amp;SUBSTITUTE(SUBSTITUTE(F$1,"standard",""),"|Float",""),ChapterTable!$1:$1,0),0)*ChapterTable!$Q$17,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VLOOKUP($A1419-ChapterTable!$Q$11,ChapterTable!$1:$1048576,MATCH("최종"&amp;SUBSTITUTE(SUBSTITUTE(F$1,"standard",""),"|Float",""),ChapterTable!$1:$1,0),0)*ChapterTable!$Q$14
    ),
  OFFSET(F1419,-$B1419+IF($L1419,1,0),0)*
    (VLOOKUP(SUBSTITUTE(SUBSTITUTE(F$1,"standard",""),"|Float","")&amp;"인게임누적곱배수",ChapterTable!$S:$T,2,0)^D1419
    +VLOOKUP(SUBSTITUTE(SUBSTITUTE(F$1,"standard",""),"|Float","")&amp;"인게임누적합배수",ChapterTable!$S:$T,2,0)*D1419)
  )
  )
  )
)</f>
        <v>602.4375</v>
      </c>
      <c r="G1419" t="s">
        <v>76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9.8000000000000007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IF(OR($L1420=TRUE,$A1420=0,MOD($A1420,ChapterTable!$S$20)&lt;&gt;0),
MAX(0,INT(($B1420+ChapterTable!$Q$26+VLOOKUP(SUBSTITUTE(C$1,"성장단계","")&amp;"단계오프셋",ChapterTable!$S:$T,2,0))/ChapterTable!$Q$23)),
MAX(0,INT(($B1420+ChapterTable!$S$26+VLOOKUP(SUBSTITUTE(C$1,"성장단계","")&amp;"보스단계오프셋",ChapterTable!$S:$T,2,0))/ChapterTable!$S$23)))</f>
        <v>3</v>
      </c>
      <c r="D1420">
        <f>IF(OR($L1420=TRUE,$A1420=0,MOD($A1420,ChapterTable!$S$20)&lt;&gt;0),
MAX(0,INT(($B1420+ChapterTable!$Q$26+VLOOKUP(SUBSTITUTE(D$1,"성장단계","")&amp;"단계오프셋",ChapterTable!$S:$T,2,0))/ChapterTable!$Q$23)),
MAX(0,INT(($B1420+ChapterTable!$S$26+VLOOKUP(SUBSTITUTE(D$1,"성장단계","")&amp;"보스단계오프셋",ChapterTable!$S:$T,2,0))/ChapterTable!$S$23)))</f>
        <v>2</v>
      </c>
      <c r="E1420" s="1">
        <f ca="1">IF(AND($A1420=0,$B1420=1),
    VLOOKUP(1,ChapterTable!$1:$1048576,MATCH("최종"&amp;SUBSTITUTE(SUBSTITUTE(E$1,"standard",""),"|Float",""),ChapterTable!$1:$1,0),0)*ChapterTable!$Q$17,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VLOOKUP($A1420-ChapterTable!$Q$11,ChapterTable!$1:$1048576,MATCH("최종"&amp;SUBSTITUTE(SUBSTITUTE(E$1,"standard",""),"|Float",""),ChapterTable!$1:$1,0),0)*ChapterTable!$Q$14
    ),
  OFFSET(E1420,-$B1420+IF($L1420,1,0),0)*
    (VLOOKUP(SUBSTITUTE(SUBSTITUTE(E$1,"standard",""),"|Float","")&amp;"인게임누적곱배수",ChapterTable!$S:$T,2,0)^C1420
    +VLOOKUP(SUBSTITUTE(SUBSTITUTE(E$1,"standard",""),"|Float","")&amp;"인게임누적합배수",ChapterTable!$S:$T,2,0)*C1420)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VLOOKUP(1,ChapterTable!$1:$1048576,MATCH("최종"&amp;SUBSTITUTE(SUBSTITUTE(F$1,"standard",""),"|Float",""),ChapterTable!$1:$1,0),0)*ChapterTable!$Q$17,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VLOOKUP($A1420-ChapterTable!$Q$11,ChapterTable!$1:$1048576,MATCH("최종"&amp;SUBSTITUTE(SUBSTITUTE(F$1,"standard",""),"|Float",""),ChapterTable!$1:$1,0),0)*ChapterTable!$Q$14
    ),
  OFFSET(F1420,-$B1420+IF($L1420,1,0),0)*
    (VLOOKUP(SUBSTITUTE(SUBSTITUTE(F$1,"standard",""),"|Float","")&amp;"인게임누적곱배수",ChapterTable!$S:$T,2,0)^D1420
    +VLOOKUP(SUBSTITUTE(SUBSTITUTE(F$1,"standard",""),"|Float","")&amp;"인게임누적합배수",ChapterTable!$S:$T,2,0)*D1420)
  )
  )
  )
)</f>
        <v>602.4375</v>
      </c>
      <c r="G1420" t="s">
        <v>76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9.8000000000000007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IF(OR($L1421=TRUE,$A1421=0,MOD($A1421,ChapterTable!$S$20)&lt;&gt;0),
MAX(0,INT(($B1421+ChapterTable!$Q$26+VLOOKUP(SUBSTITUTE(C$1,"성장단계","")&amp;"단계오프셋",ChapterTable!$S:$T,2,0))/ChapterTable!$Q$23)),
MAX(0,INT(($B1421+ChapterTable!$S$26+VLOOKUP(SUBSTITUTE(C$1,"성장단계","")&amp;"보스단계오프셋",ChapterTable!$S:$T,2,0))/ChapterTable!$S$23)))</f>
        <v>3</v>
      </c>
      <c r="D1421">
        <f>IF(OR($L1421=TRUE,$A1421=0,MOD($A1421,ChapterTable!$S$20)&lt;&gt;0),
MAX(0,INT(($B1421+ChapterTable!$Q$26+VLOOKUP(SUBSTITUTE(D$1,"성장단계","")&amp;"단계오프셋",ChapterTable!$S:$T,2,0))/ChapterTable!$Q$23)),
MAX(0,INT(($B1421+ChapterTable!$S$26+VLOOKUP(SUBSTITUTE(D$1,"성장단계","")&amp;"보스단계오프셋",ChapterTable!$S:$T,2,0))/ChapterTable!$S$23)))</f>
        <v>2</v>
      </c>
      <c r="E1421" s="1">
        <f ca="1">IF(AND($A1421=0,$B1421=1),
    VLOOKUP(1,ChapterTable!$1:$1048576,MATCH("최종"&amp;SUBSTITUTE(SUBSTITUTE(E$1,"standard",""),"|Float",""),ChapterTable!$1:$1,0),0)*ChapterTable!$Q$17,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VLOOKUP($A1421-ChapterTable!$Q$11,ChapterTable!$1:$1048576,MATCH("최종"&amp;SUBSTITUTE(SUBSTITUTE(E$1,"standard",""),"|Float",""),ChapterTable!$1:$1,0),0)*ChapterTable!$Q$14
    ),
  OFFSET(E1421,-$B1421+IF($L1421,1,0),0)*
    (VLOOKUP(SUBSTITUTE(SUBSTITUTE(E$1,"standard",""),"|Float","")&amp;"인게임누적곱배수",ChapterTable!$S:$T,2,0)^C1421
    +VLOOKUP(SUBSTITUTE(SUBSTITUTE(E$1,"standard",""),"|Float","")&amp;"인게임누적합배수",ChapterTable!$S:$T,2,0)*C1421)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VLOOKUP(1,ChapterTable!$1:$1048576,MATCH("최종"&amp;SUBSTITUTE(SUBSTITUTE(F$1,"standard",""),"|Float",""),ChapterTable!$1:$1,0),0)*ChapterTable!$Q$17,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VLOOKUP($A1421-ChapterTable!$Q$11,ChapterTable!$1:$1048576,MATCH("최종"&amp;SUBSTITUTE(SUBSTITUTE(F$1,"standard",""),"|Float",""),ChapterTable!$1:$1,0),0)*ChapterTable!$Q$14
    ),
  OFFSET(F1421,-$B1421+IF($L1421,1,0),0)*
    (VLOOKUP(SUBSTITUTE(SUBSTITUTE(F$1,"standard",""),"|Float","")&amp;"인게임누적곱배수",ChapterTable!$S:$T,2,0)^D1421
    +VLOOKUP(SUBSTITUTE(SUBSTITUTE(F$1,"standard",""),"|Float","")&amp;"인게임누적합배수",ChapterTable!$S:$T,2,0)*D1421)
  )
  )
  )
)</f>
        <v>602.4375</v>
      </c>
      <c r="G1421" t="s">
        <v>76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9.8000000000000007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IF(OR($L1422=TRUE,$A1422=0,MOD($A1422,ChapterTable!$S$20)&lt;&gt;0),
MAX(0,INT(($B1422+ChapterTable!$Q$26+VLOOKUP(SUBSTITUTE(C$1,"성장단계","")&amp;"단계오프셋",ChapterTable!$S:$T,2,0))/ChapterTable!$Q$23)),
MAX(0,INT(($B1422+ChapterTable!$S$26+VLOOKUP(SUBSTITUTE(C$1,"성장단계","")&amp;"보스단계오프셋",ChapterTable!$S:$T,2,0))/ChapterTable!$S$23)))</f>
        <v>3</v>
      </c>
      <c r="D1422">
        <f>IF(OR($L1422=TRUE,$A1422=0,MOD($A1422,ChapterTable!$S$20)&lt;&gt;0),
MAX(0,INT(($B1422+ChapterTable!$Q$26+VLOOKUP(SUBSTITUTE(D$1,"성장단계","")&amp;"단계오프셋",ChapterTable!$S:$T,2,0))/ChapterTable!$Q$23)),
MAX(0,INT(($B1422+ChapterTable!$S$26+VLOOKUP(SUBSTITUTE(D$1,"성장단계","")&amp;"보스단계오프셋",ChapterTable!$S:$T,2,0))/ChapterTable!$S$23)))</f>
        <v>3</v>
      </c>
      <c r="E1422" s="1">
        <f ca="1">IF(AND($A1422=0,$B1422=1),
    VLOOKUP(1,ChapterTable!$1:$1048576,MATCH("최종"&amp;SUBSTITUTE(SUBSTITUTE(E$1,"standard",""),"|Float",""),ChapterTable!$1:$1,0),0)*ChapterTable!$Q$17,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VLOOKUP($A1422-ChapterTable!$Q$11,ChapterTable!$1:$1048576,MATCH("최종"&amp;SUBSTITUTE(SUBSTITUTE(E$1,"standard",""),"|Float",""),ChapterTable!$1:$1,0),0)*ChapterTable!$Q$14
    ),
  OFFSET(E1422,-$B1422+IF($L1422,1,0),0)*
    (VLOOKUP(SUBSTITUTE(SUBSTITUTE(E$1,"standard",""),"|Float","")&amp;"인게임누적곱배수",ChapterTable!$S:$T,2,0)^C1422
    +VLOOKUP(SUBSTITUTE(SUBSTITUTE(E$1,"standard",""),"|Float","")&amp;"인게임누적합배수",ChapterTable!$S:$T,2,0)*C1422)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VLOOKUP(1,ChapterTable!$1:$1048576,MATCH("최종"&amp;SUBSTITUTE(SUBSTITUTE(F$1,"standard",""),"|Float",""),ChapterTable!$1:$1,0),0)*ChapterTable!$Q$17,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VLOOKUP($A1422-ChapterTable!$Q$11,ChapterTable!$1:$1048576,MATCH("최종"&amp;SUBSTITUTE(SUBSTITUTE(F$1,"standard",""),"|Float",""),ChapterTable!$1:$1,0),0)*ChapterTable!$Q$14
    ),
  OFFSET(F1422,-$B1422+IF($L1422,1,0),0)*
    (VLOOKUP(SUBSTITUTE(SUBSTITUTE(F$1,"standard",""),"|Float","")&amp;"인게임누적곱배수",ChapterTable!$S:$T,2,0)^D1422
    +VLOOKUP(SUBSTITUTE(SUBSTITUTE(F$1,"standard",""),"|Float","")&amp;"인게임누적합배수",ChapterTable!$S:$T,2,0)*D1422)
  )
  )
  )
)</f>
        <v>688.5</v>
      </c>
      <c r="G1422" t="s">
        <v>76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9.8000000000000007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IF(OR($L1423=TRUE,$A1423=0,MOD($A1423,ChapterTable!$S$20)&lt;&gt;0),
MAX(0,INT(($B1423+ChapterTable!$Q$26+VLOOKUP(SUBSTITUTE(C$1,"성장단계","")&amp;"단계오프셋",ChapterTable!$S:$T,2,0))/ChapterTable!$Q$23)),
MAX(0,INT(($B1423+ChapterTable!$S$26+VLOOKUP(SUBSTITUTE(C$1,"성장단계","")&amp;"보스단계오프셋",ChapterTable!$S:$T,2,0))/ChapterTable!$S$23)))</f>
        <v>3</v>
      </c>
      <c r="D1423">
        <f>IF(OR($L1423=TRUE,$A1423=0,MOD($A1423,ChapterTable!$S$20)&lt;&gt;0),
MAX(0,INT(($B1423+ChapterTable!$Q$26+VLOOKUP(SUBSTITUTE(D$1,"성장단계","")&amp;"단계오프셋",ChapterTable!$S:$T,2,0))/ChapterTable!$Q$23)),
MAX(0,INT(($B1423+ChapterTable!$S$26+VLOOKUP(SUBSTITUTE(D$1,"성장단계","")&amp;"보스단계오프셋",ChapterTable!$S:$T,2,0))/ChapterTable!$S$23)))</f>
        <v>3</v>
      </c>
      <c r="E1423" s="1">
        <f ca="1">IF(AND($A1423=0,$B1423=1),
    VLOOKUP(1,ChapterTable!$1:$1048576,MATCH("최종"&amp;SUBSTITUTE(SUBSTITUTE(E$1,"standard",""),"|Float",""),ChapterTable!$1:$1,0),0)*ChapterTable!$Q$17,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VLOOKUP($A1423-ChapterTable!$Q$11,ChapterTable!$1:$1048576,MATCH("최종"&amp;SUBSTITUTE(SUBSTITUTE(E$1,"standard",""),"|Float",""),ChapterTable!$1:$1,0),0)*ChapterTable!$Q$14
    ),
  OFFSET(E1423,-$B1423+IF($L1423,1,0),0)*
    (VLOOKUP(SUBSTITUTE(SUBSTITUTE(E$1,"standard",""),"|Float","")&amp;"인게임누적곱배수",ChapterTable!$S:$T,2,0)^C1423
    +VLOOKUP(SUBSTITUTE(SUBSTITUTE(E$1,"standard",""),"|Float","")&amp;"인게임누적합배수",ChapterTable!$S:$T,2,0)*C1423)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VLOOKUP(1,ChapterTable!$1:$1048576,MATCH("최종"&amp;SUBSTITUTE(SUBSTITUTE(F$1,"standard",""),"|Float",""),ChapterTable!$1:$1,0),0)*ChapterTable!$Q$17,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VLOOKUP($A1423-ChapterTable!$Q$11,ChapterTable!$1:$1048576,MATCH("최종"&amp;SUBSTITUTE(SUBSTITUTE(F$1,"standard",""),"|Float",""),ChapterTable!$1:$1,0),0)*ChapterTable!$Q$14
    ),
  OFFSET(F1423,-$B1423+IF($L1423,1,0),0)*
    (VLOOKUP(SUBSTITUTE(SUBSTITUTE(F$1,"standard",""),"|Float","")&amp;"인게임누적곱배수",ChapterTable!$S:$T,2,0)^D1423
    +VLOOKUP(SUBSTITUTE(SUBSTITUTE(F$1,"standard",""),"|Float","")&amp;"인게임누적합배수",ChapterTable!$S:$T,2,0)*D1423)
  )
  )
  )
)</f>
        <v>688.5</v>
      </c>
      <c r="G1423" t="s">
        <v>76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9.8000000000000007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IF(OR($L1424=TRUE,$A1424=0,MOD($A1424,ChapterTable!$S$20)&lt;&gt;0),
MAX(0,INT(($B1424+ChapterTable!$Q$26+VLOOKUP(SUBSTITUTE(C$1,"성장단계","")&amp;"단계오프셋",ChapterTable!$S:$T,2,0))/ChapterTable!$Q$23)),
MAX(0,INT(($B1424+ChapterTable!$S$26+VLOOKUP(SUBSTITUTE(C$1,"성장단계","")&amp;"보스단계오프셋",ChapterTable!$S:$T,2,0))/ChapterTable!$S$23)))</f>
        <v>3</v>
      </c>
      <c r="D1424">
        <f>IF(OR($L1424=TRUE,$A1424=0,MOD($A1424,ChapterTable!$S$20)&lt;&gt;0),
MAX(0,INT(($B1424+ChapterTable!$Q$26+VLOOKUP(SUBSTITUTE(D$1,"성장단계","")&amp;"단계오프셋",ChapterTable!$S:$T,2,0))/ChapterTable!$Q$23)),
MAX(0,INT(($B1424+ChapterTable!$S$26+VLOOKUP(SUBSTITUTE(D$1,"성장단계","")&amp;"보스단계오프셋",ChapterTable!$S:$T,2,0))/ChapterTable!$S$23)))</f>
        <v>3</v>
      </c>
      <c r="E1424" s="1">
        <f ca="1">IF(AND($A1424=0,$B1424=1),
    VLOOKUP(1,ChapterTable!$1:$1048576,MATCH("최종"&amp;SUBSTITUTE(SUBSTITUTE(E$1,"standard",""),"|Float",""),ChapterTable!$1:$1,0),0)*ChapterTable!$Q$17,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VLOOKUP($A1424-ChapterTable!$Q$11,ChapterTable!$1:$1048576,MATCH("최종"&amp;SUBSTITUTE(SUBSTITUTE(E$1,"standard",""),"|Float",""),ChapterTable!$1:$1,0),0)*ChapterTable!$Q$14
    ),
  OFFSET(E1424,-$B1424+IF($L1424,1,0),0)*
    (VLOOKUP(SUBSTITUTE(SUBSTITUTE(E$1,"standard",""),"|Float","")&amp;"인게임누적곱배수",ChapterTable!$S:$T,2,0)^C1424
    +VLOOKUP(SUBSTITUTE(SUBSTITUTE(E$1,"standard",""),"|Float","")&amp;"인게임누적합배수",ChapterTable!$S:$T,2,0)*C1424)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VLOOKUP(1,ChapterTable!$1:$1048576,MATCH("최종"&amp;SUBSTITUTE(SUBSTITUTE(F$1,"standard",""),"|Float",""),ChapterTable!$1:$1,0),0)*ChapterTable!$Q$17,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VLOOKUP($A1424-ChapterTable!$Q$11,ChapterTable!$1:$1048576,MATCH("최종"&amp;SUBSTITUTE(SUBSTITUTE(F$1,"standard",""),"|Float",""),ChapterTable!$1:$1,0),0)*ChapterTable!$Q$14
    ),
  OFFSET(F1424,-$B1424+IF($L1424,1,0),0)*
    (VLOOKUP(SUBSTITUTE(SUBSTITUTE(F$1,"standard",""),"|Float","")&amp;"인게임누적곱배수",ChapterTable!$S:$T,2,0)^D1424
    +VLOOKUP(SUBSTITUTE(SUBSTITUTE(F$1,"standard",""),"|Float","")&amp;"인게임누적합배수",ChapterTable!$S:$T,2,0)*D1424)
  )
  )
  )
)</f>
        <v>688.5</v>
      </c>
      <c r="G1424" t="s">
        <v>76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9.8000000000000007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IF(OR($L1425=TRUE,$A1425=0,MOD($A1425,ChapterTable!$S$20)&lt;&gt;0),
MAX(0,INT(($B1425+ChapterTable!$Q$26+VLOOKUP(SUBSTITUTE(C$1,"성장단계","")&amp;"단계오프셋",ChapterTable!$S:$T,2,0))/ChapterTable!$Q$23)),
MAX(0,INT(($B1425+ChapterTable!$S$26+VLOOKUP(SUBSTITUTE(C$1,"성장단계","")&amp;"보스단계오프셋",ChapterTable!$S:$T,2,0))/ChapterTable!$S$23)))</f>
        <v>3</v>
      </c>
      <c r="D1425">
        <f>IF(OR($L1425=TRUE,$A1425=0,MOD($A1425,ChapterTable!$S$20)&lt;&gt;0),
MAX(0,INT(($B1425+ChapterTable!$Q$26+VLOOKUP(SUBSTITUTE(D$1,"성장단계","")&amp;"단계오프셋",ChapterTable!$S:$T,2,0))/ChapterTable!$Q$23)),
MAX(0,INT(($B1425+ChapterTable!$S$26+VLOOKUP(SUBSTITUTE(D$1,"성장단계","")&amp;"보스단계오프셋",ChapterTable!$S:$T,2,0))/ChapterTable!$S$23)))</f>
        <v>3</v>
      </c>
      <c r="E1425" s="1">
        <f ca="1">IF(AND($A1425=0,$B1425=1),
    VLOOKUP(1,ChapterTable!$1:$1048576,MATCH("최종"&amp;SUBSTITUTE(SUBSTITUTE(E$1,"standard",""),"|Float",""),ChapterTable!$1:$1,0),0)*ChapterTable!$Q$17,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VLOOKUP($A1425-ChapterTable!$Q$11,ChapterTable!$1:$1048576,MATCH("최종"&amp;SUBSTITUTE(SUBSTITUTE(E$1,"standard",""),"|Float",""),ChapterTable!$1:$1,0),0)*ChapterTable!$Q$14
    ),
  OFFSET(E1425,-$B1425+IF($L1425,1,0),0)*
    (VLOOKUP(SUBSTITUTE(SUBSTITUTE(E$1,"standard",""),"|Float","")&amp;"인게임누적곱배수",ChapterTable!$S:$T,2,0)^C1425
    +VLOOKUP(SUBSTITUTE(SUBSTITUTE(E$1,"standard",""),"|Float","")&amp;"인게임누적합배수",ChapterTable!$S:$T,2,0)*C1425)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VLOOKUP(1,ChapterTable!$1:$1048576,MATCH("최종"&amp;SUBSTITUTE(SUBSTITUTE(F$1,"standard",""),"|Float",""),ChapterTable!$1:$1,0),0)*ChapterTable!$Q$17,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VLOOKUP($A1425-ChapterTable!$Q$11,ChapterTable!$1:$1048576,MATCH("최종"&amp;SUBSTITUTE(SUBSTITUTE(F$1,"standard",""),"|Float",""),ChapterTable!$1:$1,0),0)*ChapterTable!$Q$14
    ),
  OFFSET(F1425,-$B1425+IF($L1425,1,0),0)*
    (VLOOKUP(SUBSTITUTE(SUBSTITUTE(F$1,"standard",""),"|Float","")&amp;"인게임누적곱배수",ChapterTable!$S:$T,2,0)^D1425
    +VLOOKUP(SUBSTITUTE(SUBSTITUTE(F$1,"standard",""),"|Float","")&amp;"인게임누적합배수",ChapterTable!$S:$T,2,0)*D1425)
  )
  )
  )
)</f>
        <v>688.5</v>
      </c>
      <c r="G1425" t="s">
        <v>76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9.8000000000000007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IF(OR($L1426=TRUE,$A1426=0,MOD($A1426,ChapterTable!$S$20)&lt;&gt;0),
MAX(0,INT(($B1426+ChapterTable!$Q$26+VLOOKUP(SUBSTITUTE(C$1,"성장단계","")&amp;"단계오프셋",ChapterTable!$S:$T,2,0))/ChapterTable!$Q$23)),
MAX(0,INT(($B1426+ChapterTable!$S$26+VLOOKUP(SUBSTITUTE(C$1,"성장단계","")&amp;"보스단계오프셋",ChapterTable!$S:$T,2,0))/ChapterTable!$S$23)))</f>
        <v>3</v>
      </c>
      <c r="D1426">
        <f>IF(OR($L1426=TRUE,$A1426=0,MOD($A1426,ChapterTable!$S$20)&lt;&gt;0),
MAX(0,INT(($B1426+ChapterTable!$Q$26+VLOOKUP(SUBSTITUTE(D$1,"성장단계","")&amp;"단계오프셋",ChapterTable!$S:$T,2,0))/ChapterTable!$Q$23)),
MAX(0,INT(($B1426+ChapterTable!$S$26+VLOOKUP(SUBSTITUTE(D$1,"성장단계","")&amp;"보스단계오프셋",ChapterTable!$S:$T,2,0))/ChapterTable!$S$23)))</f>
        <v>3</v>
      </c>
      <c r="E1426" s="1">
        <f ca="1">IF(AND($A1426=0,$B1426=1),
    VLOOKUP(1,ChapterTable!$1:$1048576,MATCH("최종"&amp;SUBSTITUTE(SUBSTITUTE(E$1,"standard",""),"|Float",""),ChapterTable!$1:$1,0),0)*ChapterTable!$Q$17,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VLOOKUP($A1426-ChapterTable!$Q$11,ChapterTable!$1:$1048576,MATCH("최종"&amp;SUBSTITUTE(SUBSTITUTE(E$1,"standard",""),"|Float",""),ChapterTable!$1:$1,0),0)*ChapterTable!$Q$14
    ),
  OFFSET(E1426,-$B1426+IF($L1426,1,0),0)*
    (VLOOKUP(SUBSTITUTE(SUBSTITUTE(E$1,"standard",""),"|Float","")&amp;"인게임누적곱배수",ChapterTable!$S:$T,2,0)^C1426
    +VLOOKUP(SUBSTITUTE(SUBSTITUTE(E$1,"standard",""),"|Float","")&amp;"인게임누적합배수",ChapterTable!$S:$T,2,0)*C1426)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VLOOKUP(1,ChapterTable!$1:$1048576,MATCH("최종"&amp;SUBSTITUTE(SUBSTITUTE(F$1,"standard",""),"|Float",""),ChapterTable!$1:$1,0),0)*ChapterTable!$Q$17,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VLOOKUP($A1426-ChapterTable!$Q$11,ChapterTable!$1:$1048576,MATCH("최종"&amp;SUBSTITUTE(SUBSTITUTE(F$1,"standard",""),"|Float",""),ChapterTable!$1:$1,0),0)*ChapterTable!$Q$14
    ),
  OFFSET(F1426,-$B1426+IF($L1426,1,0),0)*
    (VLOOKUP(SUBSTITUTE(SUBSTITUTE(F$1,"standard",""),"|Float","")&amp;"인게임누적곱배수",ChapterTable!$S:$T,2,0)^D1426
    +VLOOKUP(SUBSTITUTE(SUBSTITUTE(F$1,"standard",""),"|Float","")&amp;"인게임누적합배수",ChapterTable!$S:$T,2,0)*D1426)
  )
  )
  )
)</f>
        <v>688.5</v>
      </c>
      <c r="G1426" t="s">
        <v>76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9.8000000000000007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IF(OR($L1427=TRUE,$A1427=0,MOD($A1427,ChapterTable!$S$20)&lt;&gt;0),
MAX(0,INT(($B1427+ChapterTable!$Q$26+VLOOKUP(SUBSTITUTE(C$1,"성장단계","")&amp;"단계오프셋",ChapterTable!$S:$T,2,0))/ChapterTable!$Q$23)),
MAX(0,INT(($B1427+ChapterTable!$S$26+VLOOKUP(SUBSTITUTE(C$1,"성장단계","")&amp;"보스단계오프셋",ChapterTable!$S:$T,2,0))/ChapterTable!$S$23)))</f>
        <v>4</v>
      </c>
      <c r="D1427">
        <f>IF(OR($L1427=TRUE,$A1427=0,MOD($A1427,ChapterTable!$S$20)&lt;&gt;0),
MAX(0,INT(($B1427+ChapterTable!$Q$26+VLOOKUP(SUBSTITUTE(D$1,"성장단계","")&amp;"단계오프셋",ChapterTable!$S:$T,2,0))/ChapterTable!$Q$23)),
MAX(0,INT(($B1427+ChapterTable!$S$26+VLOOKUP(SUBSTITUTE(D$1,"성장단계","")&amp;"보스단계오프셋",ChapterTable!$S:$T,2,0))/ChapterTable!$S$23)))</f>
        <v>3</v>
      </c>
      <c r="E1427" s="1">
        <f ca="1">IF(AND($A1427=0,$B1427=1),
    VLOOKUP(1,ChapterTable!$1:$1048576,MATCH("최종"&amp;SUBSTITUTE(SUBSTITUTE(E$1,"standard",""),"|Float",""),ChapterTable!$1:$1,0),0)*ChapterTable!$Q$17,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VLOOKUP($A1427-ChapterTable!$Q$11,ChapterTable!$1:$1048576,MATCH("최종"&amp;SUBSTITUTE(SUBSTITUTE(E$1,"standard",""),"|Float",""),ChapterTable!$1:$1,0),0)*ChapterTable!$Q$14
    ),
  OFFSET(E1427,-$B1427+IF($L1427,1,0),0)*
    (VLOOKUP(SUBSTITUTE(SUBSTITUTE(E$1,"standard",""),"|Float","")&amp;"인게임누적곱배수",ChapterTable!$S:$T,2,0)^C1427
    +VLOOKUP(SUBSTITUTE(SUBSTITUTE(E$1,"standard",""),"|Float","")&amp;"인게임누적합배수",ChapterTable!$S:$T,2,0)*C1427)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VLOOKUP(1,ChapterTable!$1:$1048576,MATCH("최종"&amp;SUBSTITUTE(SUBSTITUTE(F$1,"standard",""),"|Float",""),ChapterTable!$1:$1,0),0)*ChapterTable!$Q$17,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VLOOKUP($A1427-ChapterTable!$Q$11,ChapterTable!$1:$1048576,MATCH("최종"&amp;SUBSTITUTE(SUBSTITUTE(F$1,"standard",""),"|Float",""),ChapterTable!$1:$1,0),0)*ChapterTable!$Q$14
    ),
  OFFSET(F1427,-$B1427+IF($L1427,1,0),0)*
    (VLOOKUP(SUBSTITUTE(SUBSTITUTE(F$1,"standard",""),"|Float","")&amp;"인게임누적곱배수",ChapterTable!$S:$T,2,0)^D1427
    +VLOOKUP(SUBSTITUTE(SUBSTITUTE(F$1,"standard",""),"|Float","")&amp;"인게임누적합배수",ChapterTable!$S:$T,2,0)*D1427)
  )
  )
  )
)</f>
        <v>688.5</v>
      </c>
      <c r="G1427" t="s">
        <v>76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9.8000000000000007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IF(OR($L1428=TRUE,$A1428=0,MOD($A1428,ChapterTable!$S$20)&lt;&gt;0),
MAX(0,INT(($B1428+ChapterTable!$Q$26+VLOOKUP(SUBSTITUTE(C$1,"성장단계","")&amp;"단계오프셋",ChapterTable!$S:$T,2,0))/ChapterTable!$Q$23)),
MAX(0,INT(($B1428+ChapterTable!$S$26+VLOOKUP(SUBSTITUTE(C$1,"성장단계","")&amp;"보스단계오프셋",ChapterTable!$S:$T,2,0))/ChapterTable!$S$23)))</f>
        <v>4</v>
      </c>
      <c r="D1428">
        <f>IF(OR($L1428=TRUE,$A1428=0,MOD($A1428,ChapterTable!$S$20)&lt;&gt;0),
MAX(0,INT(($B1428+ChapterTable!$Q$26+VLOOKUP(SUBSTITUTE(D$1,"성장단계","")&amp;"단계오프셋",ChapterTable!$S:$T,2,0))/ChapterTable!$Q$23)),
MAX(0,INT(($B1428+ChapterTable!$S$26+VLOOKUP(SUBSTITUTE(D$1,"성장단계","")&amp;"보스단계오프셋",ChapterTable!$S:$T,2,0))/ChapterTable!$S$23)))</f>
        <v>3</v>
      </c>
      <c r="E1428" s="1">
        <f ca="1">IF(AND($A1428=0,$B1428=1),
    VLOOKUP(1,ChapterTable!$1:$1048576,MATCH("최종"&amp;SUBSTITUTE(SUBSTITUTE(E$1,"standard",""),"|Float",""),ChapterTable!$1:$1,0),0)*ChapterTable!$Q$17,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VLOOKUP($A1428-ChapterTable!$Q$11,ChapterTable!$1:$1048576,MATCH("최종"&amp;SUBSTITUTE(SUBSTITUTE(E$1,"standard",""),"|Float",""),ChapterTable!$1:$1,0),0)*ChapterTable!$Q$14
    ),
  OFFSET(E1428,-$B1428+IF($L1428,1,0),0)*
    (VLOOKUP(SUBSTITUTE(SUBSTITUTE(E$1,"standard",""),"|Float","")&amp;"인게임누적곱배수",ChapterTable!$S:$T,2,0)^C1428
    +VLOOKUP(SUBSTITUTE(SUBSTITUTE(E$1,"standard",""),"|Float","")&amp;"인게임누적합배수",ChapterTable!$S:$T,2,0)*C1428)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VLOOKUP(1,ChapterTable!$1:$1048576,MATCH("최종"&amp;SUBSTITUTE(SUBSTITUTE(F$1,"standard",""),"|Float",""),ChapterTable!$1:$1,0),0)*ChapterTable!$Q$17,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VLOOKUP($A1428-ChapterTable!$Q$11,ChapterTable!$1:$1048576,MATCH("최종"&amp;SUBSTITUTE(SUBSTITUTE(F$1,"standard",""),"|Float",""),ChapterTable!$1:$1,0),0)*ChapterTable!$Q$14
    ),
  OFFSET(F1428,-$B1428+IF($L1428,1,0),0)*
    (VLOOKUP(SUBSTITUTE(SUBSTITUTE(F$1,"standard",""),"|Float","")&amp;"인게임누적곱배수",ChapterTable!$S:$T,2,0)^D1428
    +VLOOKUP(SUBSTITUTE(SUBSTITUTE(F$1,"standard",""),"|Float","")&amp;"인게임누적합배수",ChapterTable!$S:$T,2,0)*D1428)
  )
  )
  )
)</f>
        <v>688.5</v>
      </c>
      <c r="G1428" t="s">
        <v>76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9.8000000000000007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IF(OR($L1429=TRUE,$A1429=0,MOD($A1429,ChapterTable!$S$20)&lt;&gt;0),
MAX(0,INT(($B1429+ChapterTable!$Q$26+VLOOKUP(SUBSTITUTE(C$1,"성장단계","")&amp;"단계오프셋",ChapterTable!$S:$T,2,0))/ChapterTable!$Q$23)),
MAX(0,INT(($B1429+ChapterTable!$S$26+VLOOKUP(SUBSTITUTE(C$1,"성장단계","")&amp;"보스단계오프셋",ChapterTable!$S:$T,2,0))/ChapterTable!$S$23)))</f>
        <v>4</v>
      </c>
      <c r="D1429">
        <f>IF(OR($L1429=TRUE,$A1429=0,MOD($A1429,ChapterTable!$S$20)&lt;&gt;0),
MAX(0,INT(($B1429+ChapterTable!$Q$26+VLOOKUP(SUBSTITUTE(D$1,"성장단계","")&amp;"단계오프셋",ChapterTable!$S:$T,2,0))/ChapterTable!$Q$23)),
MAX(0,INT(($B1429+ChapterTable!$S$26+VLOOKUP(SUBSTITUTE(D$1,"성장단계","")&amp;"보스단계오프셋",ChapterTable!$S:$T,2,0))/ChapterTable!$S$23)))</f>
        <v>3</v>
      </c>
      <c r="E1429" s="1">
        <f ca="1">IF(AND($A1429=0,$B1429=1),
    VLOOKUP(1,ChapterTable!$1:$1048576,MATCH("최종"&amp;SUBSTITUTE(SUBSTITUTE(E$1,"standard",""),"|Float",""),ChapterTable!$1:$1,0),0)*ChapterTable!$Q$17,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VLOOKUP($A1429-ChapterTable!$Q$11,ChapterTable!$1:$1048576,MATCH("최종"&amp;SUBSTITUTE(SUBSTITUTE(E$1,"standard",""),"|Float",""),ChapterTable!$1:$1,0),0)*ChapterTable!$Q$14
    ),
  OFFSET(E1429,-$B1429+IF($L1429,1,0),0)*
    (VLOOKUP(SUBSTITUTE(SUBSTITUTE(E$1,"standard",""),"|Float","")&amp;"인게임누적곱배수",ChapterTable!$S:$T,2,0)^C1429
    +VLOOKUP(SUBSTITUTE(SUBSTITUTE(E$1,"standard",""),"|Float","")&amp;"인게임누적합배수",ChapterTable!$S:$T,2,0)*C1429)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VLOOKUP(1,ChapterTable!$1:$1048576,MATCH("최종"&amp;SUBSTITUTE(SUBSTITUTE(F$1,"standard",""),"|Float",""),ChapterTable!$1:$1,0),0)*ChapterTable!$Q$17,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VLOOKUP($A1429-ChapterTable!$Q$11,ChapterTable!$1:$1048576,MATCH("최종"&amp;SUBSTITUTE(SUBSTITUTE(F$1,"standard",""),"|Float",""),ChapterTable!$1:$1,0),0)*ChapterTable!$Q$14
    ),
  OFFSET(F1429,-$B1429+IF($L1429,1,0),0)*
    (VLOOKUP(SUBSTITUTE(SUBSTITUTE(F$1,"standard",""),"|Float","")&amp;"인게임누적곱배수",ChapterTable!$S:$T,2,0)^D1429
    +VLOOKUP(SUBSTITUTE(SUBSTITUTE(F$1,"standard",""),"|Float","")&amp;"인게임누적합배수",ChapterTable!$S:$T,2,0)*D1429)
  )
  )
  )
)</f>
        <v>688.5</v>
      </c>
      <c r="G1429" t="s">
        <v>76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9.8000000000000007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IF(OR($L1430=TRUE,$A1430=0,MOD($A1430,ChapterTable!$S$20)&lt;&gt;0),
MAX(0,INT(($B1430+ChapterTable!$Q$26+VLOOKUP(SUBSTITUTE(C$1,"성장단계","")&amp;"단계오프셋",ChapterTable!$S:$T,2,0))/ChapterTable!$Q$23)),
MAX(0,INT(($B1430+ChapterTable!$S$26+VLOOKUP(SUBSTITUTE(C$1,"성장단계","")&amp;"보스단계오프셋",ChapterTable!$S:$T,2,0))/ChapterTable!$S$23)))</f>
        <v>4</v>
      </c>
      <c r="D1430">
        <f>IF(OR($L1430=TRUE,$A1430=0,MOD($A1430,ChapterTable!$S$20)&lt;&gt;0),
MAX(0,INT(($B1430+ChapterTable!$Q$26+VLOOKUP(SUBSTITUTE(D$1,"성장단계","")&amp;"단계오프셋",ChapterTable!$S:$T,2,0))/ChapterTable!$Q$23)),
MAX(0,INT(($B1430+ChapterTable!$S$26+VLOOKUP(SUBSTITUTE(D$1,"성장단계","")&amp;"보스단계오프셋",ChapterTable!$S:$T,2,0))/ChapterTable!$S$23)))</f>
        <v>3</v>
      </c>
      <c r="E1430" s="1">
        <f ca="1">IF(AND($A1430=0,$B1430=1),
    VLOOKUP(1,ChapterTable!$1:$1048576,MATCH("최종"&amp;SUBSTITUTE(SUBSTITUTE(E$1,"standard",""),"|Float",""),ChapterTable!$1:$1,0),0)*ChapterTable!$Q$17,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VLOOKUP($A1430-ChapterTable!$Q$11,ChapterTable!$1:$1048576,MATCH("최종"&amp;SUBSTITUTE(SUBSTITUTE(E$1,"standard",""),"|Float",""),ChapterTable!$1:$1,0),0)*ChapterTable!$Q$14
    ),
  OFFSET(E1430,-$B1430+IF($L1430,1,0),0)*
    (VLOOKUP(SUBSTITUTE(SUBSTITUTE(E$1,"standard",""),"|Float","")&amp;"인게임누적곱배수",ChapterTable!$S:$T,2,0)^C1430
    +VLOOKUP(SUBSTITUTE(SUBSTITUTE(E$1,"standard",""),"|Float","")&amp;"인게임누적합배수",ChapterTable!$S:$T,2,0)*C1430)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VLOOKUP(1,ChapterTable!$1:$1048576,MATCH("최종"&amp;SUBSTITUTE(SUBSTITUTE(F$1,"standard",""),"|Float",""),ChapterTable!$1:$1,0),0)*ChapterTable!$Q$17,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VLOOKUP($A1430-ChapterTable!$Q$11,ChapterTable!$1:$1048576,MATCH("최종"&amp;SUBSTITUTE(SUBSTITUTE(F$1,"standard",""),"|Float",""),ChapterTable!$1:$1,0),0)*ChapterTable!$Q$14
    ),
  OFFSET(F1430,-$B1430+IF($L1430,1,0),0)*
    (VLOOKUP(SUBSTITUTE(SUBSTITUTE(F$1,"standard",""),"|Float","")&amp;"인게임누적곱배수",ChapterTable!$S:$T,2,0)^D1430
    +VLOOKUP(SUBSTITUTE(SUBSTITUTE(F$1,"standard",""),"|Float","")&amp;"인게임누적합배수",ChapterTable!$S:$T,2,0)*D1430)
  )
  )
  )
)</f>
        <v>688.5</v>
      </c>
      <c r="G1430" t="s">
        <v>76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9.8000000000000007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IF(OR($L1431=TRUE,$A1431=0,MOD($A1431,ChapterTable!$S$20)&lt;&gt;0),
MAX(0,INT(($B1431+ChapterTable!$Q$26+VLOOKUP(SUBSTITUTE(C$1,"성장단계","")&amp;"단계오프셋",ChapterTable!$S:$T,2,0))/ChapterTable!$Q$23)),
MAX(0,INT(($B1431+ChapterTable!$S$26+VLOOKUP(SUBSTITUTE(C$1,"성장단계","")&amp;"보스단계오프셋",ChapterTable!$S:$T,2,0))/ChapterTable!$S$23)))</f>
        <v>4</v>
      </c>
      <c r="D1431">
        <f>IF(OR($L1431=TRUE,$A1431=0,MOD($A1431,ChapterTable!$S$20)&lt;&gt;0),
MAX(0,INT(($B1431+ChapterTable!$Q$26+VLOOKUP(SUBSTITUTE(D$1,"성장단계","")&amp;"단계오프셋",ChapterTable!$S:$T,2,0))/ChapterTable!$Q$23)),
MAX(0,INT(($B1431+ChapterTable!$S$26+VLOOKUP(SUBSTITUTE(D$1,"성장단계","")&amp;"보스단계오프셋",ChapterTable!$S:$T,2,0))/ChapterTable!$S$23)))</f>
        <v>3</v>
      </c>
      <c r="E1431" s="1">
        <f ca="1">IF(AND($A1431=0,$B1431=1),
    VLOOKUP(1,ChapterTable!$1:$1048576,MATCH("최종"&amp;SUBSTITUTE(SUBSTITUTE(E$1,"standard",""),"|Float",""),ChapterTable!$1:$1,0),0)*ChapterTable!$Q$17,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VLOOKUP($A1431-ChapterTable!$Q$11,ChapterTable!$1:$1048576,MATCH("최종"&amp;SUBSTITUTE(SUBSTITUTE(E$1,"standard",""),"|Float",""),ChapterTable!$1:$1,0),0)*ChapterTable!$Q$14
    ),
  OFFSET(E1431,-$B1431+IF($L1431,1,0),0)*
    (VLOOKUP(SUBSTITUTE(SUBSTITUTE(E$1,"standard",""),"|Float","")&amp;"인게임누적곱배수",ChapterTable!$S:$T,2,0)^C1431
    +VLOOKUP(SUBSTITUTE(SUBSTITUTE(E$1,"standard",""),"|Float","")&amp;"인게임누적합배수",ChapterTable!$S:$T,2,0)*C1431)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VLOOKUP(1,ChapterTable!$1:$1048576,MATCH("최종"&amp;SUBSTITUTE(SUBSTITUTE(F$1,"standard",""),"|Float",""),ChapterTable!$1:$1,0),0)*ChapterTable!$Q$17,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VLOOKUP($A1431-ChapterTable!$Q$11,ChapterTable!$1:$1048576,MATCH("최종"&amp;SUBSTITUTE(SUBSTITUTE(F$1,"standard",""),"|Float",""),ChapterTable!$1:$1,0),0)*ChapterTable!$Q$14
    ),
  OFFSET(F1431,-$B1431+IF($L1431,1,0),0)*
    (VLOOKUP(SUBSTITUTE(SUBSTITUTE(F$1,"standard",""),"|Float","")&amp;"인게임누적곱배수",ChapterTable!$S:$T,2,0)^D1431
    +VLOOKUP(SUBSTITUTE(SUBSTITUTE(F$1,"standard",""),"|Float","")&amp;"인게임누적합배수",ChapterTable!$S:$T,2,0)*D1431)
  )
  )
  )
)</f>
        <v>688.5</v>
      </c>
      <c r="G1431" t="s">
        <v>76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9.8000000000000007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IF(OR($L1432=TRUE,$A1432=0,MOD($A1432,ChapterTable!$S$20)&lt;&gt;0),
MAX(0,INT(($B1432+ChapterTable!$Q$26+VLOOKUP(SUBSTITUTE(C$1,"성장단계","")&amp;"단계오프셋",ChapterTable!$S:$T,2,0))/ChapterTable!$Q$23)),
MAX(0,INT(($B1432+ChapterTable!$S$26+VLOOKUP(SUBSTITUTE(C$1,"성장단계","")&amp;"보스단계오프셋",ChapterTable!$S:$T,2,0))/ChapterTable!$S$23)))</f>
        <v>4</v>
      </c>
      <c r="D1432">
        <f>IF(OR($L1432=TRUE,$A1432=0,MOD($A1432,ChapterTable!$S$20)&lt;&gt;0),
MAX(0,INT(($B1432+ChapterTable!$Q$26+VLOOKUP(SUBSTITUTE(D$1,"성장단계","")&amp;"단계오프셋",ChapterTable!$S:$T,2,0))/ChapterTable!$Q$23)),
MAX(0,INT(($B1432+ChapterTable!$S$26+VLOOKUP(SUBSTITUTE(D$1,"성장단계","")&amp;"보스단계오프셋",ChapterTable!$S:$T,2,0))/ChapterTable!$S$23)))</f>
        <v>4</v>
      </c>
      <c r="E1432" s="1">
        <f ca="1">IF(AND($A1432=0,$B1432=1),
    VLOOKUP(1,ChapterTable!$1:$1048576,MATCH("최종"&amp;SUBSTITUTE(SUBSTITUTE(E$1,"standard",""),"|Float",""),ChapterTable!$1:$1,0),0)*ChapterTable!$Q$17,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VLOOKUP($A1432-ChapterTable!$Q$11,ChapterTable!$1:$1048576,MATCH("최종"&amp;SUBSTITUTE(SUBSTITUTE(E$1,"standard",""),"|Float",""),ChapterTable!$1:$1,0),0)*ChapterTable!$Q$14
    ),
  OFFSET(E1432,-$B1432+IF($L1432,1,0),0)*
    (VLOOKUP(SUBSTITUTE(SUBSTITUTE(E$1,"standard",""),"|Float","")&amp;"인게임누적곱배수",ChapterTable!$S:$T,2,0)^C1432
    +VLOOKUP(SUBSTITUTE(SUBSTITUTE(E$1,"standard",""),"|Float","")&amp;"인게임누적합배수",ChapterTable!$S:$T,2,0)*C1432)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VLOOKUP(1,ChapterTable!$1:$1048576,MATCH("최종"&amp;SUBSTITUTE(SUBSTITUTE(F$1,"standard",""),"|Float",""),ChapterTable!$1:$1,0),0)*ChapterTable!$Q$17,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VLOOKUP($A1432-ChapterTable!$Q$11,ChapterTable!$1:$1048576,MATCH("최종"&amp;SUBSTITUTE(SUBSTITUTE(F$1,"standard",""),"|Float",""),ChapterTable!$1:$1,0),0)*ChapterTable!$Q$14
    ),
  OFFSET(F1432,-$B1432+IF($L1432,1,0),0)*
    (VLOOKUP(SUBSTITUTE(SUBSTITUTE(F$1,"standard",""),"|Float","")&amp;"인게임누적곱배수",ChapterTable!$S:$T,2,0)^D1432
    +VLOOKUP(SUBSTITUTE(SUBSTITUTE(F$1,"standard",""),"|Float","")&amp;"인게임누적합배수",ChapterTable!$S:$T,2,0)*D1432)
  )
  )
  )
)</f>
        <v>774.5625</v>
      </c>
      <c r="G1432" t="s">
        <v>76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9.8000000000000007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IF(OR($L1433=TRUE,$A1433=0,MOD($A1433,ChapterTable!$S$20)&lt;&gt;0),
MAX(0,INT(($B1433+ChapterTable!$Q$26+VLOOKUP(SUBSTITUTE(C$1,"성장단계","")&amp;"단계오프셋",ChapterTable!$S:$T,2,0))/ChapterTable!$Q$23)),
MAX(0,INT(($B1433+ChapterTable!$S$26+VLOOKUP(SUBSTITUTE(C$1,"성장단계","")&amp;"보스단계오프셋",ChapterTable!$S:$T,2,0))/ChapterTable!$S$23)))</f>
        <v>4</v>
      </c>
      <c r="D1433">
        <f>IF(OR($L1433=TRUE,$A1433=0,MOD($A1433,ChapterTable!$S$20)&lt;&gt;0),
MAX(0,INT(($B1433+ChapterTable!$Q$26+VLOOKUP(SUBSTITUTE(D$1,"성장단계","")&amp;"단계오프셋",ChapterTable!$S:$T,2,0))/ChapterTable!$Q$23)),
MAX(0,INT(($B1433+ChapterTable!$S$26+VLOOKUP(SUBSTITUTE(D$1,"성장단계","")&amp;"보스단계오프셋",ChapterTable!$S:$T,2,0))/ChapterTable!$S$23)))</f>
        <v>4</v>
      </c>
      <c r="E1433" s="1">
        <f ca="1">IF(AND($A1433=0,$B1433=1),
    VLOOKUP(1,ChapterTable!$1:$1048576,MATCH("최종"&amp;SUBSTITUTE(SUBSTITUTE(E$1,"standard",""),"|Float",""),ChapterTable!$1:$1,0),0)*ChapterTable!$Q$17,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VLOOKUP($A1433-ChapterTable!$Q$11,ChapterTable!$1:$1048576,MATCH("최종"&amp;SUBSTITUTE(SUBSTITUTE(E$1,"standard",""),"|Float",""),ChapterTable!$1:$1,0),0)*ChapterTable!$Q$14
    ),
  OFFSET(E1433,-$B1433+IF($L1433,1,0),0)*
    (VLOOKUP(SUBSTITUTE(SUBSTITUTE(E$1,"standard",""),"|Float","")&amp;"인게임누적곱배수",ChapterTable!$S:$T,2,0)^C1433
    +VLOOKUP(SUBSTITUTE(SUBSTITUTE(E$1,"standard",""),"|Float","")&amp;"인게임누적합배수",ChapterTable!$S:$T,2,0)*C1433)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VLOOKUP(1,ChapterTable!$1:$1048576,MATCH("최종"&amp;SUBSTITUTE(SUBSTITUTE(F$1,"standard",""),"|Float",""),ChapterTable!$1:$1,0),0)*ChapterTable!$Q$17,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VLOOKUP($A1433-ChapterTable!$Q$11,ChapterTable!$1:$1048576,MATCH("최종"&amp;SUBSTITUTE(SUBSTITUTE(F$1,"standard",""),"|Float",""),ChapterTable!$1:$1,0),0)*ChapterTable!$Q$14
    ),
  OFFSET(F1433,-$B1433+IF($L1433,1,0),0)*
    (VLOOKUP(SUBSTITUTE(SUBSTITUTE(F$1,"standard",""),"|Float","")&amp;"인게임누적곱배수",ChapterTable!$S:$T,2,0)^D1433
    +VLOOKUP(SUBSTITUTE(SUBSTITUTE(F$1,"standard",""),"|Float","")&amp;"인게임누적합배수",ChapterTable!$S:$T,2,0)*D1433)
  )
  )
  )
)</f>
        <v>774.5625</v>
      </c>
      <c r="G1433" t="s">
        <v>76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9.8000000000000007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IF(OR($L1434=TRUE,$A1434=0,MOD($A1434,ChapterTable!$S$20)&lt;&gt;0),
MAX(0,INT(($B1434+ChapterTable!$Q$26+VLOOKUP(SUBSTITUTE(C$1,"성장단계","")&amp;"단계오프셋",ChapterTable!$S:$T,2,0))/ChapterTable!$Q$23)),
MAX(0,INT(($B1434+ChapterTable!$S$26+VLOOKUP(SUBSTITUTE(C$1,"성장단계","")&amp;"보스단계오프셋",ChapterTable!$S:$T,2,0))/ChapterTable!$S$23)))</f>
        <v>4</v>
      </c>
      <c r="D1434">
        <f>IF(OR($L1434=TRUE,$A1434=0,MOD($A1434,ChapterTable!$S$20)&lt;&gt;0),
MAX(0,INT(($B1434+ChapterTable!$Q$26+VLOOKUP(SUBSTITUTE(D$1,"성장단계","")&amp;"단계오프셋",ChapterTable!$S:$T,2,0))/ChapterTable!$Q$23)),
MAX(0,INT(($B1434+ChapterTable!$S$26+VLOOKUP(SUBSTITUTE(D$1,"성장단계","")&amp;"보스단계오프셋",ChapterTable!$S:$T,2,0))/ChapterTable!$S$23)))</f>
        <v>4</v>
      </c>
      <c r="E1434" s="1">
        <f ca="1">IF(AND($A1434=0,$B1434=1),
    VLOOKUP(1,ChapterTable!$1:$1048576,MATCH("최종"&amp;SUBSTITUTE(SUBSTITUTE(E$1,"standard",""),"|Float",""),ChapterTable!$1:$1,0),0)*ChapterTable!$Q$17,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VLOOKUP($A1434-ChapterTable!$Q$11,ChapterTable!$1:$1048576,MATCH("최종"&amp;SUBSTITUTE(SUBSTITUTE(E$1,"standard",""),"|Float",""),ChapterTable!$1:$1,0),0)*ChapterTable!$Q$14
    ),
  OFFSET(E1434,-$B1434+IF($L1434,1,0),0)*
    (VLOOKUP(SUBSTITUTE(SUBSTITUTE(E$1,"standard",""),"|Float","")&amp;"인게임누적곱배수",ChapterTable!$S:$T,2,0)^C1434
    +VLOOKUP(SUBSTITUTE(SUBSTITUTE(E$1,"standard",""),"|Float","")&amp;"인게임누적합배수",ChapterTable!$S:$T,2,0)*C1434)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VLOOKUP(1,ChapterTable!$1:$1048576,MATCH("최종"&amp;SUBSTITUTE(SUBSTITUTE(F$1,"standard",""),"|Float",""),ChapterTable!$1:$1,0),0)*ChapterTable!$Q$17,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VLOOKUP($A1434-ChapterTable!$Q$11,ChapterTable!$1:$1048576,MATCH("최종"&amp;SUBSTITUTE(SUBSTITUTE(F$1,"standard",""),"|Float",""),ChapterTable!$1:$1,0),0)*ChapterTable!$Q$14
    ),
  OFFSET(F1434,-$B1434+IF($L1434,1,0),0)*
    (VLOOKUP(SUBSTITUTE(SUBSTITUTE(F$1,"standard",""),"|Float","")&amp;"인게임누적곱배수",ChapterTable!$S:$T,2,0)^D1434
    +VLOOKUP(SUBSTITUTE(SUBSTITUTE(F$1,"standard",""),"|Float","")&amp;"인게임누적합배수",ChapterTable!$S:$T,2,0)*D1434)
  )
  )
  )
)</f>
        <v>774.5625</v>
      </c>
      <c r="G1434" t="s">
        <v>76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9.8000000000000007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IF(OR($L1435=TRUE,$A1435=0,MOD($A1435,ChapterTable!$S$20)&lt;&gt;0),
MAX(0,INT(($B1435+ChapterTable!$Q$26+VLOOKUP(SUBSTITUTE(C$1,"성장단계","")&amp;"단계오프셋",ChapterTable!$S:$T,2,0))/ChapterTable!$Q$23)),
MAX(0,INT(($B1435+ChapterTable!$S$26+VLOOKUP(SUBSTITUTE(C$1,"성장단계","")&amp;"보스단계오프셋",ChapterTable!$S:$T,2,0))/ChapterTable!$S$23)))</f>
        <v>4</v>
      </c>
      <c r="D1435">
        <f>IF(OR($L1435=TRUE,$A1435=0,MOD($A1435,ChapterTable!$S$20)&lt;&gt;0),
MAX(0,INT(($B1435+ChapterTable!$Q$26+VLOOKUP(SUBSTITUTE(D$1,"성장단계","")&amp;"단계오프셋",ChapterTable!$S:$T,2,0))/ChapterTable!$Q$23)),
MAX(0,INT(($B1435+ChapterTable!$S$26+VLOOKUP(SUBSTITUTE(D$1,"성장단계","")&amp;"보스단계오프셋",ChapterTable!$S:$T,2,0))/ChapterTable!$S$23)))</f>
        <v>4</v>
      </c>
      <c r="E1435" s="1">
        <f ca="1">IF(AND($A1435=0,$B1435=1),
    VLOOKUP(1,ChapterTable!$1:$1048576,MATCH("최종"&amp;SUBSTITUTE(SUBSTITUTE(E$1,"standard",""),"|Float",""),ChapterTable!$1:$1,0),0)*ChapterTable!$Q$17,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VLOOKUP($A1435-ChapterTable!$Q$11,ChapterTable!$1:$1048576,MATCH("최종"&amp;SUBSTITUTE(SUBSTITUTE(E$1,"standard",""),"|Float",""),ChapterTable!$1:$1,0),0)*ChapterTable!$Q$14
    ),
  OFFSET(E1435,-$B1435+IF($L1435,1,0),0)*
    (VLOOKUP(SUBSTITUTE(SUBSTITUTE(E$1,"standard",""),"|Float","")&amp;"인게임누적곱배수",ChapterTable!$S:$T,2,0)^C1435
    +VLOOKUP(SUBSTITUTE(SUBSTITUTE(E$1,"standard",""),"|Float","")&amp;"인게임누적합배수",ChapterTable!$S:$T,2,0)*C1435)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VLOOKUP(1,ChapterTable!$1:$1048576,MATCH("최종"&amp;SUBSTITUTE(SUBSTITUTE(F$1,"standard",""),"|Float",""),ChapterTable!$1:$1,0),0)*ChapterTable!$Q$17,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VLOOKUP($A1435-ChapterTable!$Q$11,ChapterTable!$1:$1048576,MATCH("최종"&amp;SUBSTITUTE(SUBSTITUTE(F$1,"standard",""),"|Float",""),ChapterTable!$1:$1,0),0)*ChapterTable!$Q$14
    ),
  OFFSET(F1435,-$B1435+IF($L1435,1,0),0)*
    (VLOOKUP(SUBSTITUTE(SUBSTITUTE(F$1,"standard",""),"|Float","")&amp;"인게임누적곱배수",ChapterTable!$S:$T,2,0)^D1435
    +VLOOKUP(SUBSTITUTE(SUBSTITUTE(F$1,"standard",""),"|Float","")&amp;"인게임누적합배수",ChapterTable!$S:$T,2,0)*D1435)
  )
  )
  )
)</f>
        <v>774.5625</v>
      </c>
      <c r="G1435" t="s">
        <v>76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9.8000000000000007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IF(OR($L1436=TRUE,$A1436=0,MOD($A1436,ChapterTable!$S$20)&lt;&gt;0),
MAX(0,INT(($B1436+ChapterTable!$Q$26+VLOOKUP(SUBSTITUTE(C$1,"성장단계","")&amp;"단계오프셋",ChapterTable!$S:$T,2,0))/ChapterTable!$Q$23)),
MAX(0,INT(($B1436+ChapterTable!$S$26+VLOOKUP(SUBSTITUTE(C$1,"성장단계","")&amp;"보스단계오프셋",ChapterTable!$S:$T,2,0))/ChapterTable!$S$23)))</f>
        <v>4</v>
      </c>
      <c r="D1436">
        <f>IF(OR($L1436=TRUE,$A1436=0,MOD($A1436,ChapterTable!$S$20)&lt;&gt;0),
MAX(0,INT(($B1436+ChapterTable!$Q$26+VLOOKUP(SUBSTITUTE(D$1,"성장단계","")&amp;"단계오프셋",ChapterTable!$S:$T,2,0))/ChapterTable!$Q$23)),
MAX(0,INT(($B1436+ChapterTable!$S$26+VLOOKUP(SUBSTITUTE(D$1,"성장단계","")&amp;"보스단계오프셋",ChapterTable!$S:$T,2,0))/ChapterTable!$S$23)))</f>
        <v>4</v>
      </c>
      <c r="E1436" s="1">
        <f ca="1">IF(AND($A1436=0,$B1436=1),
    VLOOKUP(1,ChapterTable!$1:$1048576,MATCH("최종"&amp;SUBSTITUTE(SUBSTITUTE(E$1,"standard",""),"|Float",""),ChapterTable!$1:$1,0),0)*ChapterTable!$Q$17,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VLOOKUP($A1436-ChapterTable!$Q$11,ChapterTable!$1:$1048576,MATCH("최종"&amp;SUBSTITUTE(SUBSTITUTE(E$1,"standard",""),"|Float",""),ChapterTable!$1:$1,0),0)*ChapterTable!$Q$14
    ),
  OFFSET(E1436,-$B1436+IF($L1436,1,0),0)*
    (VLOOKUP(SUBSTITUTE(SUBSTITUTE(E$1,"standard",""),"|Float","")&amp;"인게임누적곱배수",ChapterTable!$S:$T,2,0)^C1436
    +VLOOKUP(SUBSTITUTE(SUBSTITUTE(E$1,"standard",""),"|Float","")&amp;"인게임누적합배수",ChapterTable!$S:$T,2,0)*C1436)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VLOOKUP(1,ChapterTable!$1:$1048576,MATCH("최종"&amp;SUBSTITUTE(SUBSTITUTE(F$1,"standard",""),"|Float",""),ChapterTable!$1:$1,0),0)*ChapterTable!$Q$17,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VLOOKUP($A1436-ChapterTable!$Q$11,ChapterTable!$1:$1048576,MATCH("최종"&amp;SUBSTITUTE(SUBSTITUTE(F$1,"standard",""),"|Float",""),ChapterTable!$1:$1,0),0)*ChapterTable!$Q$14
    ),
  OFFSET(F1436,-$B1436+IF($L1436,1,0),0)*
    (VLOOKUP(SUBSTITUTE(SUBSTITUTE(F$1,"standard",""),"|Float","")&amp;"인게임누적곱배수",ChapterTable!$S:$T,2,0)^D1436
    +VLOOKUP(SUBSTITUTE(SUBSTITUTE(F$1,"standard",""),"|Float","")&amp;"인게임누적합배수",ChapterTable!$S:$T,2,0)*D1436)
  )
  )
  )
)</f>
        <v>774.5625</v>
      </c>
      <c r="G1436" t="s">
        <v>76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9.8000000000000007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IF(OR($L1437=TRUE,$A1437=0,MOD($A1437,ChapterTable!$S$20)&lt;&gt;0),
MAX(0,INT(($B1437+ChapterTable!$Q$26+VLOOKUP(SUBSTITUTE(C$1,"성장단계","")&amp;"단계오프셋",ChapterTable!$S:$T,2,0))/ChapterTable!$Q$23)),
MAX(0,INT(($B1437+ChapterTable!$S$26+VLOOKUP(SUBSTITUTE(C$1,"성장단계","")&amp;"보스단계오프셋",ChapterTable!$S:$T,2,0))/ChapterTable!$S$23)))</f>
        <v>5</v>
      </c>
      <c r="D1437">
        <f>IF(OR($L1437=TRUE,$A1437=0,MOD($A1437,ChapterTable!$S$20)&lt;&gt;0),
MAX(0,INT(($B1437+ChapterTable!$Q$26+VLOOKUP(SUBSTITUTE(D$1,"성장단계","")&amp;"단계오프셋",ChapterTable!$S:$T,2,0))/ChapterTable!$Q$23)),
MAX(0,INT(($B1437+ChapterTable!$S$26+VLOOKUP(SUBSTITUTE(D$1,"성장단계","")&amp;"보스단계오프셋",ChapterTable!$S:$T,2,0))/ChapterTable!$S$23)))</f>
        <v>4</v>
      </c>
      <c r="E1437" s="1">
        <f ca="1">IF(AND($A1437=0,$B1437=1),
    VLOOKUP(1,ChapterTable!$1:$1048576,MATCH("최종"&amp;SUBSTITUTE(SUBSTITUTE(E$1,"standard",""),"|Float",""),ChapterTable!$1:$1,0),0)*ChapterTable!$Q$17,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VLOOKUP($A1437-ChapterTable!$Q$11,ChapterTable!$1:$1048576,MATCH("최종"&amp;SUBSTITUTE(SUBSTITUTE(E$1,"standard",""),"|Float",""),ChapterTable!$1:$1,0),0)*ChapterTable!$Q$14
    ),
  OFFSET(E1437,-$B1437+IF($L1437,1,0),0)*
    (VLOOKUP(SUBSTITUTE(SUBSTITUTE(E$1,"standard",""),"|Float","")&amp;"인게임누적곱배수",ChapterTable!$S:$T,2,0)^C1437
    +VLOOKUP(SUBSTITUTE(SUBSTITUTE(E$1,"standard",""),"|Float","")&amp;"인게임누적합배수",ChapterTable!$S:$T,2,0)*C1437)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VLOOKUP(1,ChapterTable!$1:$1048576,MATCH("최종"&amp;SUBSTITUTE(SUBSTITUTE(F$1,"standard",""),"|Float",""),ChapterTable!$1:$1,0),0)*ChapterTable!$Q$17,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VLOOKUP($A1437-ChapterTable!$Q$11,ChapterTable!$1:$1048576,MATCH("최종"&amp;SUBSTITUTE(SUBSTITUTE(F$1,"standard",""),"|Float",""),ChapterTable!$1:$1,0),0)*ChapterTable!$Q$14
    ),
  OFFSET(F1437,-$B1437+IF($L1437,1,0),0)*
    (VLOOKUP(SUBSTITUTE(SUBSTITUTE(F$1,"standard",""),"|Float","")&amp;"인게임누적곱배수",ChapterTable!$S:$T,2,0)^D1437
    +VLOOKUP(SUBSTITUTE(SUBSTITUTE(F$1,"standard",""),"|Float","")&amp;"인게임누적합배수",ChapterTable!$S:$T,2,0)*D1437)
  )
  )
  )
)</f>
        <v>774.5625</v>
      </c>
      <c r="G1437" t="s">
        <v>76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9.8000000000000007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IF(OR($L1438=TRUE,$A1438=0,MOD($A1438,ChapterTable!$S$20)&lt;&gt;0),
MAX(0,INT(($B1438+ChapterTable!$Q$26+VLOOKUP(SUBSTITUTE(C$1,"성장단계","")&amp;"단계오프셋",ChapterTable!$S:$T,2,0))/ChapterTable!$Q$23)),
MAX(0,INT(($B1438+ChapterTable!$S$26+VLOOKUP(SUBSTITUTE(C$1,"성장단계","")&amp;"보스단계오프셋",ChapterTable!$S:$T,2,0))/ChapterTable!$S$23)))</f>
        <v>5</v>
      </c>
      <c r="D1438">
        <f>IF(OR($L1438=TRUE,$A1438=0,MOD($A1438,ChapterTable!$S$20)&lt;&gt;0),
MAX(0,INT(($B1438+ChapterTable!$Q$26+VLOOKUP(SUBSTITUTE(D$1,"성장단계","")&amp;"단계오프셋",ChapterTable!$S:$T,2,0))/ChapterTable!$Q$23)),
MAX(0,INT(($B1438+ChapterTable!$S$26+VLOOKUP(SUBSTITUTE(D$1,"성장단계","")&amp;"보스단계오프셋",ChapterTable!$S:$T,2,0))/ChapterTable!$S$23)))</f>
        <v>4</v>
      </c>
      <c r="E1438" s="1">
        <f ca="1">IF(AND($A1438=0,$B1438=1),
    VLOOKUP(1,ChapterTable!$1:$1048576,MATCH("최종"&amp;SUBSTITUTE(SUBSTITUTE(E$1,"standard",""),"|Float",""),ChapterTable!$1:$1,0),0)*ChapterTable!$Q$17,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VLOOKUP($A1438-ChapterTable!$Q$11,ChapterTable!$1:$1048576,MATCH("최종"&amp;SUBSTITUTE(SUBSTITUTE(E$1,"standard",""),"|Float",""),ChapterTable!$1:$1,0),0)*ChapterTable!$Q$14
    ),
  OFFSET(E1438,-$B1438+IF($L1438,1,0),0)*
    (VLOOKUP(SUBSTITUTE(SUBSTITUTE(E$1,"standard",""),"|Float","")&amp;"인게임누적곱배수",ChapterTable!$S:$T,2,0)^C1438
    +VLOOKUP(SUBSTITUTE(SUBSTITUTE(E$1,"standard",""),"|Float","")&amp;"인게임누적합배수",ChapterTable!$S:$T,2,0)*C1438)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VLOOKUP(1,ChapterTable!$1:$1048576,MATCH("최종"&amp;SUBSTITUTE(SUBSTITUTE(F$1,"standard",""),"|Float",""),ChapterTable!$1:$1,0),0)*ChapterTable!$Q$17,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VLOOKUP($A1438-ChapterTable!$Q$11,ChapterTable!$1:$1048576,MATCH("최종"&amp;SUBSTITUTE(SUBSTITUTE(F$1,"standard",""),"|Float",""),ChapterTable!$1:$1,0),0)*ChapterTable!$Q$14
    ),
  OFFSET(F1438,-$B1438+IF($L1438,1,0),0)*
    (VLOOKUP(SUBSTITUTE(SUBSTITUTE(F$1,"standard",""),"|Float","")&amp;"인게임누적곱배수",ChapterTable!$S:$T,2,0)^D1438
    +VLOOKUP(SUBSTITUTE(SUBSTITUTE(F$1,"standard",""),"|Float","")&amp;"인게임누적합배수",ChapterTable!$S:$T,2,0)*D1438)
  )
  )
  )
)</f>
        <v>774.5625</v>
      </c>
      <c r="G1438" t="s">
        <v>76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9.8000000000000007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IF(OR($L1439=TRUE,$A1439=0,MOD($A1439,ChapterTable!$S$20)&lt;&gt;0),
MAX(0,INT(($B1439+ChapterTable!$Q$26+VLOOKUP(SUBSTITUTE(C$1,"성장단계","")&amp;"단계오프셋",ChapterTable!$S:$T,2,0))/ChapterTable!$Q$23)),
MAX(0,INT(($B1439+ChapterTable!$S$26+VLOOKUP(SUBSTITUTE(C$1,"성장단계","")&amp;"보스단계오프셋",ChapterTable!$S:$T,2,0))/ChapterTable!$S$23)))</f>
        <v>5</v>
      </c>
      <c r="D1439">
        <f>IF(OR($L1439=TRUE,$A1439=0,MOD($A1439,ChapterTable!$S$20)&lt;&gt;0),
MAX(0,INT(($B1439+ChapterTable!$Q$26+VLOOKUP(SUBSTITUTE(D$1,"성장단계","")&amp;"단계오프셋",ChapterTable!$S:$T,2,0))/ChapterTable!$Q$23)),
MAX(0,INT(($B1439+ChapterTable!$S$26+VLOOKUP(SUBSTITUTE(D$1,"성장단계","")&amp;"보스단계오프셋",ChapterTable!$S:$T,2,0))/ChapterTable!$S$23)))</f>
        <v>4</v>
      </c>
      <c r="E1439" s="1">
        <f ca="1">IF(AND($A1439=0,$B1439=1),
    VLOOKUP(1,ChapterTable!$1:$1048576,MATCH("최종"&amp;SUBSTITUTE(SUBSTITUTE(E$1,"standard",""),"|Float",""),ChapterTable!$1:$1,0),0)*ChapterTable!$Q$17,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VLOOKUP($A1439-ChapterTable!$Q$11,ChapterTable!$1:$1048576,MATCH("최종"&amp;SUBSTITUTE(SUBSTITUTE(E$1,"standard",""),"|Float",""),ChapterTable!$1:$1,0),0)*ChapterTable!$Q$14
    ),
  OFFSET(E1439,-$B1439+IF($L1439,1,0),0)*
    (VLOOKUP(SUBSTITUTE(SUBSTITUTE(E$1,"standard",""),"|Float","")&amp;"인게임누적곱배수",ChapterTable!$S:$T,2,0)^C1439
    +VLOOKUP(SUBSTITUTE(SUBSTITUTE(E$1,"standard",""),"|Float","")&amp;"인게임누적합배수",ChapterTable!$S:$T,2,0)*C1439)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VLOOKUP(1,ChapterTable!$1:$1048576,MATCH("최종"&amp;SUBSTITUTE(SUBSTITUTE(F$1,"standard",""),"|Float",""),ChapterTable!$1:$1,0),0)*ChapterTable!$Q$17,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VLOOKUP($A1439-ChapterTable!$Q$11,ChapterTable!$1:$1048576,MATCH("최종"&amp;SUBSTITUTE(SUBSTITUTE(F$1,"standard",""),"|Float",""),ChapterTable!$1:$1,0),0)*ChapterTable!$Q$14
    ),
  OFFSET(F1439,-$B1439+IF($L1439,1,0),0)*
    (VLOOKUP(SUBSTITUTE(SUBSTITUTE(F$1,"standard",""),"|Float","")&amp;"인게임누적곱배수",ChapterTable!$S:$T,2,0)^D1439
    +VLOOKUP(SUBSTITUTE(SUBSTITUTE(F$1,"standard",""),"|Float","")&amp;"인게임누적합배수",ChapterTable!$S:$T,2,0)*D1439)
  )
  )
  )
)</f>
        <v>774.5625</v>
      </c>
      <c r="G1439" t="s">
        <v>76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9.8000000000000007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IF(OR($L1440=TRUE,$A1440=0,MOD($A1440,ChapterTable!$S$20)&lt;&gt;0),
MAX(0,INT(($B1440+ChapterTable!$Q$26+VLOOKUP(SUBSTITUTE(C$1,"성장단계","")&amp;"단계오프셋",ChapterTable!$S:$T,2,0))/ChapterTable!$Q$23)),
MAX(0,INT(($B1440+ChapterTable!$S$26+VLOOKUP(SUBSTITUTE(C$1,"성장단계","")&amp;"보스단계오프셋",ChapterTable!$S:$T,2,0))/ChapterTable!$S$23)))</f>
        <v>5</v>
      </c>
      <c r="D1440">
        <f>IF(OR($L1440=TRUE,$A1440=0,MOD($A1440,ChapterTable!$S$20)&lt;&gt;0),
MAX(0,INT(($B1440+ChapterTable!$Q$26+VLOOKUP(SUBSTITUTE(D$1,"성장단계","")&amp;"단계오프셋",ChapterTable!$S:$T,2,0))/ChapterTable!$Q$23)),
MAX(0,INT(($B1440+ChapterTable!$S$26+VLOOKUP(SUBSTITUTE(D$1,"성장단계","")&amp;"보스단계오프셋",ChapterTable!$S:$T,2,0))/ChapterTable!$S$23)))</f>
        <v>4</v>
      </c>
      <c r="E1440" s="1">
        <f ca="1">IF(AND($A1440=0,$B1440=1),
    VLOOKUP(1,ChapterTable!$1:$1048576,MATCH("최종"&amp;SUBSTITUTE(SUBSTITUTE(E$1,"standard",""),"|Float",""),ChapterTable!$1:$1,0),0)*ChapterTable!$Q$17,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VLOOKUP($A1440-ChapterTable!$Q$11,ChapterTable!$1:$1048576,MATCH("최종"&amp;SUBSTITUTE(SUBSTITUTE(E$1,"standard",""),"|Float",""),ChapterTable!$1:$1,0),0)*ChapterTable!$Q$14
    ),
  OFFSET(E1440,-$B1440+IF($L1440,1,0),0)*
    (VLOOKUP(SUBSTITUTE(SUBSTITUTE(E$1,"standard",""),"|Float","")&amp;"인게임누적곱배수",ChapterTable!$S:$T,2,0)^C1440
    +VLOOKUP(SUBSTITUTE(SUBSTITUTE(E$1,"standard",""),"|Float","")&amp;"인게임누적합배수",ChapterTable!$S:$T,2,0)*C1440)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VLOOKUP(1,ChapterTable!$1:$1048576,MATCH("최종"&amp;SUBSTITUTE(SUBSTITUTE(F$1,"standard",""),"|Float",""),ChapterTable!$1:$1,0),0)*ChapterTable!$Q$17,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VLOOKUP($A1440-ChapterTable!$Q$11,ChapterTable!$1:$1048576,MATCH("최종"&amp;SUBSTITUTE(SUBSTITUTE(F$1,"standard",""),"|Float",""),ChapterTable!$1:$1,0),0)*ChapterTable!$Q$14
    ),
  OFFSET(F1440,-$B1440+IF($L1440,1,0),0)*
    (VLOOKUP(SUBSTITUTE(SUBSTITUTE(F$1,"standard",""),"|Float","")&amp;"인게임누적곱배수",ChapterTable!$S:$T,2,0)^D1440
    +VLOOKUP(SUBSTITUTE(SUBSTITUTE(F$1,"standard",""),"|Float","")&amp;"인게임누적합배수",ChapterTable!$S:$T,2,0)*D1440)
  )
  )
  )
)</f>
        <v>774.5625</v>
      </c>
      <c r="G1440" t="s">
        <v>76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9.8000000000000007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IF(OR($L1441=TRUE,$A1441=0,MOD($A1441,ChapterTable!$S$20)&lt;&gt;0),
MAX(0,INT(($B1441+ChapterTable!$Q$26+VLOOKUP(SUBSTITUTE(C$1,"성장단계","")&amp;"단계오프셋",ChapterTable!$S:$T,2,0))/ChapterTable!$Q$23)),
MAX(0,INT(($B1441+ChapterTable!$S$26+VLOOKUP(SUBSTITUTE(C$1,"성장단계","")&amp;"보스단계오프셋",ChapterTable!$S:$T,2,0))/ChapterTable!$S$23)))</f>
        <v>5</v>
      </c>
      <c r="D1441">
        <f>IF(OR($L1441=TRUE,$A1441=0,MOD($A1441,ChapterTable!$S$20)&lt;&gt;0),
MAX(0,INT(($B1441+ChapterTable!$Q$26+VLOOKUP(SUBSTITUTE(D$1,"성장단계","")&amp;"단계오프셋",ChapterTable!$S:$T,2,0))/ChapterTable!$Q$23)),
MAX(0,INT(($B1441+ChapterTable!$S$26+VLOOKUP(SUBSTITUTE(D$1,"성장단계","")&amp;"보스단계오프셋",ChapterTable!$S:$T,2,0))/ChapterTable!$S$23)))</f>
        <v>4</v>
      </c>
      <c r="E1441" s="1">
        <f ca="1">IF(AND($A1441=0,$B1441=1),
    VLOOKUP(1,ChapterTable!$1:$1048576,MATCH("최종"&amp;SUBSTITUTE(SUBSTITUTE(E$1,"standard",""),"|Float",""),ChapterTable!$1:$1,0),0)*ChapterTable!$Q$17,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VLOOKUP($A1441-ChapterTable!$Q$11,ChapterTable!$1:$1048576,MATCH("최종"&amp;SUBSTITUTE(SUBSTITUTE(E$1,"standard",""),"|Float",""),ChapterTable!$1:$1,0),0)*ChapterTable!$Q$14
    ),
  OFFSET(E1441,-$B1441+IF($L1441,1,0),0)*
    (VLOOKUP(SUBSTITUTE(SUBSTITUTE(E$1,"standard",""),"|Float","")&amp;"인게임누적곱배수",ChapterTable!$S:$T,2,0)^C1441
    +VLOOKUP(SUBSTITUTE(SUBSTITUTE(E$1,"standard",""),"|Float","")&amp;"인게임누적합배수",ChapterTable!$S:$T,2,0)*C1441)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VLOOKUP(1,ChapterTable!$1:$1048576,MATCH("최종"&amp;SUBSTITUTE(SUBSTITUTE(F$1,"standard",""),"|Float",""),ChapterTable!$1:$1,0),0)*ChapterTable!$Q$17,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VLOOKUP($A1441-ChapterTable!$Q$11,ChapterTable!$1:$1048576,MATCH("최종"&amp;SUBSTITUTE(SUBSTITUTE(F$1,"standard",""),"|Float",""),ChapterTable!$1:$1,0),0)*ChapterTable!$Q$14
    ),
  OFFSET(F1441,-$B1441+IF($L1441,1,0),0)*
    (VLOOKUP(SUBSTITUTE(SUBSTITUTE(F$1,"standard",""),"|Float","")&amp;"인게임누적곱배수",ChapterTable!$S:$T,2,0)^D1441
    +VLOOKUP(SUBSTITUTE(SUBSTITUTE(F$1,"standard",""),"|Float","")&amp;"인게임누적합배수",ChapterTable!$S:$T,2,0)*D1441)
  )
  )
  )
)</f>
        <v>774.5625</v>
      </c>
      <c r="G1441" t="s">
        <v>76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9.8000000000000007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IF(OR($L1442=TRUE,$A1442=0,MOD($A1442,ChapterTable!$S$20)&lt;&gt;0),
MAX(0,INT(($B1442+ChapterTable!$Q$26+VLOOKUP(SUBSTITUTE(C$1,"성장단계","")&amp;"단계오프셋",ChapterTable!$S:$T,2,0))/ChapterTable!$Q$23)),
MAX(0,INT(($B1442+ChapterTable!$S$26+VLOOKUP(SUBSTITUTE(C$1,"성장단계","")&amp;"보스단계오프셋",ChapterTable!$S:$T,2,0))/ChapterTable!$S$23)))</f>
        <v>0</v>
      </c>
      <c r="D1442">
        <f>IF(OR($L1442=TRUE,$A1442=0,MOD($A1442,ChapterTable!$S$20)&lt;&gt;0),
MAX(0,INT(($B1442+ChapterTable!$Q$26+VLOOKUP(SUBSTITUTE(D$1,"성장단계","")&amp;"단계오프셋",ChapterTable!$S:$T,2,0))/ChapterTable!$Q$23)),
MAX(0,INT(($B1442+ChapterTable!$S$26+VLOOKUP(SUBSTITUTE(D$1,"성장단계","")&amp;"보스단계오프셋",ChapterTable!$S:$T,2,0))/ChapterTable!$S$23)))</f>
        <v>0</v>
      </c>
      <c r="E1442" s="1">
        <f ca="1">IF(AND($A1442=0,$B1442=1),
    VLOOKUP(1,ChapterTable!$1:$1048576,MATCH("최종"&amp;SUBSTITUTE(SUBSTITUTE(E$1,"standard",""),"|Float",""),ChapterTable!$1:$1,0),0)*ChapterTable!$Q$17,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VLOOKUP($A1442-ChapterTable!$Q$11,ChapterTable!$1:$1048576,MATCH("최종"&amp;SUBSTITUTE(SUBSTITUTE(E$1,"standard",""),"|Float",""),ChapterTable!$1:$1,0),0)*ChapterTable!$Q$14
    ),
  OFFSET(E1442,-$B1442+IF($L1442,1,0),0)*
    (VLOOKUP(SUBSTITUTE(SUBSTITUTE(E$1,"standard",""),"|Float","")&amp;"인게임누적곱배수",ChapterTable!$S:$T,2,0)^C1442
    +VLOOKUP(SUBSTITUTE(SUBSTITUTE(E$1,"standard",""),"|Float","")&amp;"인게임누적합배수",ChapterTable!$S:$T,2,0)*C1442)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VLOOKUP(1,ChapterTable!$1:$1048576,MATCH("최종"&amp;SUBSTITUTE(SUBSTITUTE(F$1,"standard",""),"|Float",""),ChapterTable!$1:$1,0),0)*ChapterTable!$Q$17,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VLOOKUP($A1442-ChapterTable!$Q$11,ChapterTable!$1:$1048576,MATCH("최종"&amp;SUBSTITUTE(SUBSTITUTE(F$1,"standard",""),"|Float",""),ChapterTable!$1:$1,0),0)*ChapterTable!$Q$14
    ),
  OFFSET(F1442,-$B1442+IF($L1442,1,0),0)*
    (VLOOKUP(SUBSTITUTE(SUBSTITUTE(F$1,"standard",""),"|Float","")&amp;"인게임누적곱배수",ChapterTable!$S:$T,2,0)^D1442
    +VLOOKUP(SUBSTITUTE(SUBSTITUTE(F$1,"standard",""),"|Float","")&amp;"인게임누적합배수",ChapterTable!$S:$T,2,0)*D1442)
  )
  )
  )
)</f>
        <v>645.46875</v>
      </c>
      <c r="G1442" t="s">
        <v>76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9.8000000000000007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IF(OR($L1443=TRUE,$A1443=0,MOD($A1443,ChapterTable!$S$20)&lt;&gt;0),
MAX(0,INT(($B1443+ChapterTable!$Q$26+VLOOKUP(SUBSTITUTE(C$1,"성장단계","")&amp;"단계오프셋",ChapterTable!$S:$T,2,0))/ChapterTable!$Q$23)),
MAX(0,INT(($B1443+ChapterTable!$S$26+VLOOKUP(SUBSTITUTE(C$1,"성장단계","")&amp;"보스단계오프셋",ChapterTable!$S:$T,2,0))/ChapterTable!$S$23)))</f>
        <v>0</v>
      </c>
      <c r="D1443">
        <f>IF(OR($L1443=TRUE,$A1443=0,MOD($A1443,ChapterTable!$S$20)&lt;&gt;0),
MAX(0,INT(($B1443+ChapterTable!$Q$26+VLOOKUP(SUBSTITUTE(D$1,"성장단계","")&amp;"단계오프셋",ChapterTable!$S:$T,2,0))/ChapterTable!$Q$23)),
MAX(0,INT(($B1443+ChapterTable!$S$26+VLOOKUP(SUBSTITUTE(D$1,"성장단계","")&amp;"보스단계오프셋",ChapterTable!$S:$T,2,0))/ChapterTable!$S$23)))</f>
        <v>0</v>
      </c>
      <c r="E1443" s="1">
        <f ca="1">IF(AND($A1443=0,$B1443=1),
    VLOOKUP(1,ChapterTable!$1:$1048576,MATCH("최종"&amp;SUBSTITUTE(SUBSTITUTE(E$1,"standard",""),"|Float",""),ChapterTable!$1:$1,0),0)*ChapterTable!$Q$17,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VLOOKUP($A1443-ChapterTable!$Q$11,ChapterTable!$1:$1048576,MATCH("최종"&amp;SUBSTITUTE(SUBSTITUTE(E$1,"standard",""),"|Float",""),ChapterTable!$1:$1,0),0)*ChapterTable!$Q$14
    ),
  OFFSET(E1443,-$B1443+IF($L1443,1,0),0)*
    (VLOOKUP(SUBSTITUTE(SUBSTITUTE(E$1,"standard",""),"|Float","")&amp;"인게임누적곱배수",ChapterTable!$S:$T,2,0)^C1443
    +VLOOKUP(SUBSTITUTE(SUBSTITUTE(E$1,"standard",""),"|Float","")&amp;"인게임누적합배수",ChapterTable!$S:$T,2,0)*C1443)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VLOOKUP(1,ChapterTable!$1:$1048576,MATCH("최종"&amp;SUBSTITUTE(SUBSTITUTE(F$1,"standard",""),"|Float",""),ChapterTable!$1:$1,0),0)*ChapterTable!$Q$17,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VLOOKUP($A1443-ChapterTable!$Q$11,ChapterTable!$1:$1048576,MATCH("최종"&amp;SUBSTITUTE(SUBSTITUTE(F$1,"standard",""),"|Float",""),ChapterTable!$1:$1,0),0)*ChapterTable!$Q$14
    ),
  OFFSET(F1443,-$B1443+IF($L1443,1,0),0)*
    (VLOOKUP(SUBSTITUTE(SUBSTITUTE(F$1,"standard",""),"|Float","")&amp;"인게임누적곱배수",ChapterTable!$S:$T,2,0)^D1443
    +VLOOKUP(SUBSTITUTE(SUBSTITUTE(F$1,"standard",""),"|Float","")&amp;"인게임누적합배수",ChapterTable!$S:$T,2,0)*D1443)
  )
  )
  )
)</f>
        <v>645.46875</v>
      </c>
      <c r="G1443" t="s">
        <v>76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9.8000000000000007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IF(OR($L1444=TRUE,$A1444=0,MOD($A1444,ChapterTable!$S$20)&lt;&gt;0),
MAX(0,INT(($B1444+ChapterTable!$Q$26+VLOOKUP(SUBSTITUTE(C$1,"성장단계","")&amp;"단계오프셋",ChapterTable!$S:$T,2,0))/ChapterTable!$Q$23)),
MAX(0,INT(($B1444+ChapterTable!$S$26+VLOOKUP(SUBSTITUTE(C$1,"성장단계","")&amp;"보스단계오프셋",ChapterTable!$S:$T,2,0))/ChapterTable!$S$23)))</f>
        <v>0</v>
      </c>
      <c r="D1444">
        <f>IF(OR($L1444=TRUE,$A1444=0,MOD($A1444,ChapterTable!$S$20)&lt;&gt;0),
MAX(0,INT(($B1444+ChapterTable!$Q$26+VLOOKUP(SUBSTITUTE(D$1,"성장단계","")&amp;"단계오프셋",ChapterTable!$S:$T,2,0))/ChapterTable!$Q$23)),
MAX(0,INT(($B1444+ChapterTable!$S$26+VLOOKUP(SUBSTITUTE(D$1,"성장단계","")&amp;"보스단계오프셋",ChapterTable!$S:$T,2,0))/ChapterTable!$S$23)))</f>
        <v>0</v>
      </c>
      <c r="E1444" s="1">
        <f ca="1">IF(AND($A1444=0,$B1444=1),
    VLOOKUP(1,ChapterTable!$1:$1048576,MATCH("최종"&amp;SUBSTITUTE(SUBSTITUTE(E$1,"standard",""),"|Float",""),ChapterTable!$1:$1,0),0)*ChapterTable!$Q$17,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VLOOKUP($A1444-ChapterTable!$Q$11,ChapterTable!$1:$1048576,MATCH("최종"&amp;SUBSTITUTE(SUBSTITUTE(E$1,"standard",""),"|Float",""),ChapterTable!$1:$1,0),0)*ChapterTable!$Q$14
    ),
  OFFSET(E1444,-$B1444+IF($L1444,1,0),0)*
    (VLOOKUP(SUBSTITUTE(SUBSTITUTE(E$1,"standard",""),"|Float","")&amp;"인게임누적곱배수",ChapterTable!$S:$T,2,0)^C1444
    +VLOOKUP(SUBSTITUTE(SUBSTITUTE(E$1,"standard",""),"|Float","")&amp;"인게임누적합배수",ChapterTable!$S:$T,2,0)*C1444)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VLOOKUP(1,ChapterTable!$1:$1048576,MATCH("최종"&amp;SUBSTITUTE(SUBSTITUTE(F$1,"standard",""),"|Float",""),ChapterTable!$1:$1,0),0)*ChapterTable!$Q$17,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VLOOKUP($A1444-ChapterTable!$Q$11,ChapterTable!$1:$1048576,MATCH("최종"&amp;SUBSTITUTE(SUBSTITUTE(F$1,"standard",""),"|Float",""),ChapterTable!$1:$1,0),0)*ChapterTable!$Q$14
    ),
  OFFSET(F1444,-$B1444+IF($L1444,1,0),0)*
    (VLOOKUP(SUBSTITUTE(SUBSTITUTE(F$1,"standard",""),"|Float","")&amp;"인게임누적곱배수",ChapterTable!$S:$T,2,0)^D1444
    +VLOOKUP(SUBSTITUTE(SUBSTITUTE(F$1,"standard",""),"|Float","")&amp;"인게임누적합배수",ChapterTable!$S:$T,2,0)*D1444)
  )
  )
  )
)</f>
        <v>645.46875</v>
      </c>
      <c r="G1444" t="s">
        <v>76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9.8000000000000007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IF(OR($L1445=TRUE,$A1445=0,MOD($A1445,ChapterTable!$S$20)&lt;&gt;0),
MAX(0,INT(($B1445+ChapterTable!$Q$26+VLOOKUP(SUBSTITUTE(C$1,"성장단계","")&amp;"단계오프셋",ChapterTable!$S:$T,2,0))/ChapterTable!$Q$23)),
MAX(0,INT(($B1445+ChapterTable!$S$26+VLOOKUP(SUBSTITUTE(C$1,"성장단계","")&amp;"보스단계오프셋",ChapterTable!$S:$T,2,0))/ChapterTable!$S$23)))</f>
        <v>0</v>
      </c>
      <c r="D1445">
        <f>IF(OR($L1445=TRUE,$A1445=0,MOD($A1445,ChapterTable!$S$20)&lt;&gt;0),
MAX(0,INT(($B1445+ChapterTable!$Q$26+VLOOKUP(SUBSTITUTE(D$1,"성장단계","")&amp;"단계오프셋",ChapterTable!$S:$T,2,0))/ChapterTable!$Q$23)),
MAX(0,INT(($B1445+ChapterTable!$S$26+VLOOKUP(SUBSTITUTE(D$1,"성장단계","")&amp;"보스단계오프셋",ChapterTable!$S:$T,2,0))/ChapterTable!$S$23)))</f>
        <v>0</v>
      </c>
      <c r="E1445" s="1">
        <f ca="1">IF(AND($A1445=0,$B1445=1),
    VLOOKUP(1,ChapterTable!$1:$1048576,MATCH("최종"&amp;SUBSTITUTE(SUBSTITUTE(E$1,"standard",""),"|Float",""),ChapterTable!$1:$1,0),0)*ChapterTable!$Q$17,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VLOOKUP($A1445-ChapterTable!$Q$11,ChapterTable!$1:$1048576,MATCH("최종"&amp;SUBSTITUTE(SUBSTITUTE(E$1,"standard",""),"|Float",""),ChapterTable!$1:$1,0),0)*ChapterTable!$Q$14
    ),
  OFFSET(E1445,-$B1445+IF($L1445,1,0),0)*
    (VLOOKUP(SUBSTITUTE(SUBSTITUTE(E$1,"standard",""),"|Float","")&amp;"인게임누적곱배수",ChapterTable!$S:$T,2,0)^C1445
    +VLOOKUP(SUBSTITUTE(SUBSTITUTE(E$1,"standard",""),"|Float","")&amp;"인게임누적합배수",ChapterTable!$S:$T,2,0)*C1445)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VLOOKUP(1,ChapterTable!$1:$1048576,MATCH("최종"&amp;SUBSTITUTE(SUBSTITUTE(F$1,"standard",""),"|Float",""),ChapterTable!$1:$1,0),0)*ChapterTable!$Q$17,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VLOOKUP($A1445-ChapterTable!$Q$11,ChapterTable!$1:$1048576,MATCH("최종"&amp;SUBSTITUTE(SUBSTITUTE(F$1,"standard",""),"|Float",""),ChapterTable!$1:$1,0),0)*ChapterTable!$Q$14
    ),
  OFFSET(F1445,-$B1445+IF($L1445,1,0),0)*
    (VLOOKUP(SUBSTITUTE(SUBSTITUTE(F$1,"standard",""),"|Float","")&amp;"인게임누적곱배수",ChapterTable!$S:$T,2,0)^D1445
    +VLOOKUP(SUBSTITUTE(SUBSTITUTE(F$1,"standard",""),"|Float","")&amp;"인게임누적합배수",ChapterTable!$S:$T,2,0)*D1445)
  )
  )
  )
)</f>
        <v>645.46875</v>
      </c>
      <c r="G1445" t="s">
        <v>76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9.8000000000000007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IF(OR($L1446=TRUE,$A1446=0,MOD($A1446,ChapterTable!$S$20)&lt;&gt;0),
MAX(0,INT(($B1446+ChapterTable!$Q$26+VLOOKUP(SUBSTITUTE(C$1,"성장단계","")&amp;"단계오프셋",ChapterTable!$S:$T,2,0))/ChapterTable!$Q$23)),
MAX(0,INT(($B1446+ChapterTable!$S$26+VLOOKUP(SUBSTITUTE(C$1,"성장단계","")&amp;"보스단계오프셋",ChapterTable!$S:$T,2,0))/ChapterTable!$S$23)))</f>
        <v>0</v>
      </c>
      <c r="D1446">
        <f>IF(OR($L1446=TRUE,$A1446=0,MOD($A1446,ChapterTable!$S$20)&lt;&gt;0),
MAX(0,INT(($B1446+ChapterTable!$Q$26+VLOOKUP(SUBSTITUTE(D$1,"성장단계","")&amp;"단계오프셋",ChapterTable!$S:$T,2,0))/ChapterTable!$Q$23)),
MAX(0,INT(($B1446+ChapterTable!$S$26+VLOOKUP(SUBSTITUTE(D$1,"성장단계","")&amp;"보스단계오프셋",ChapterTable!$S:$T,2,0))/ChapterTable!$S$23)))</f>
        <v>0</v>
      </c>
      <c r="E1446" s="1">
        <f ca="1">IF(AND($A1446=0,$B1446=1),
    VLOOKUP(1,ChapterTable!$1:$1048576,MATCH("최종"&amp;SUBSTITUTE(SUBSTITUTE(E$1,"standard",""),"|Float",""),ChapterTable!$1:$1,0),0)*ChapterTable!$Q$17,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VLOOKUP($A1446-ChapterTable!$Q$11,ChapterTable!$1:$1048576,MATCH("최종"&amp;SUBSTITUTE(SUBSTITUTE(E$1,"standard",""),"|Float",""),ChapterTable!$1:$1,0),0)*ChapterTable!$Q$14
    ),
  OFFSET(E1446,-$B1446+IF($L1446,1,0),0)*
    (VLOOKUP(SUBSTITUTE(SUBSTITUTE(E$1,"standard",""),"|Float","")&amp;"인게임누적곱배수",ChapterTable!$S:$T,2,0)^C1446
    +VLOOKUP(SUBSTITUTE(SUBSTITUTE(E$1,"standard",""),"|Float","")&amp;"인게임누적합배수",ChapterTable!$S:$T,2,0)*C1446)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VLOOKUP(1,ChapterTable!$1:$1048576,MATCH("최종"&amp;SUBSTITUTE(SUBSTITUTE(F$1,"standard",""),"|Float",""),ChapterTable!$1:$1,0),0)*ChapterTable!$Q$17,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VLOOKUP($A1446-ChapterTable!$Q$11,ChapterTable!$1:$1048576,MATCH("최종"&amp;SUBSTITUTE(SUBSTITUTE(F$1,"standard",""),"|Float",""),ChapterTable!$1:$1,0),0)*ChapterTable!$Q$14
    ),
  OFFSET(F1446,-$B1446+IF($L1446,1,0),0)*
    (VLOOKUP(SUBSTITUTE(SUBSTITUTE(F$1,"standard",""),"|Float","")&amp;"인게임누적곱배수",ChapterTable!$S:$T,2,0)^D1446
    +VLOOKUP(SUBSTITUTE(SUBSTITUTE(F$1,"standard",""),"|Float","")&amp;"인게임누적합배수",ChapterTable!$S:$T,2,0)*D1446)
  )
  )
  )
)</f>
        <v>645.46875</v>
      </c>
      <c r="G1446" t="s">
        <v>76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9.8000000000000007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IF(OR($L1447=TRUE,$A1447=0,MOD($A1447,ChapterTable!$S$20)&lt;&gt;0),
MAX(0,INT(($B1447+ChapterTable!$Q$26+VLOOKUP(SUBSTITUTE(C$1,"성장단계","")&amp;"단계오프셋",ChapterTable!$S:$T,2,0))/ChapterTable!$Q$23)),
MAX(0,INT(($B1447+ChapterTable!$S$26+VLOOKUP(SUBSTITUTE(C$1,"성장단계","")&amp;"보스단계오프셋",ChapterTable!$S:$T,2,0))/ChapterTable!$S$23)))</f>
        <v>1</v>
      </c>
      <c r="D1447">
        <f>IF(OR($L1447=TRUE,$A1447=0,MOD($A1447,ChapterTable!$S$20)&lt;&gt;0),
MAX(0,INT(($B1447+ChapterTable!$Q$26+VLOOKUP(SUBSTITUTE(D$1,"성장단계","")&amp;"단계오프셋",ChapterTable!$S:$T,2,0))/ChapterTable!$Q$23)),
MAX(0,INT(($B1447+ChapterTable!$S$26+VLOOKUP(SUBSTITUTE(D$1,"성장단계","")&amp;"보스단계오프셋",ChapterTable!$S:$T,2,0))/ChapterTable!$S$23)))</f>
        <v>0</v>
      </c>
      <c r="E1447" s="1">
        <f ca="1">IF(AND($A1447=0,$B1447=1),
    VLOOKUP(1,ChapterTable!$1:$1048576,MATCH("최종"&amp;SUBSTITUTE(SUBSTITUTE(E$1,"standard",""),"|Float",""),ChapterTable!$1:$1,0),0)*ChapterTable!$Q$17,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VLOOKUP($A1447-ChapterTable!$Q$11,ChapterTable!$1:$1048576,MATCH("최종"&amp;SUBSTITUTE(SUBSTITUTE(E$1,"standard",""),"|Float",""),ChapterTable!$1:$1,0),0)*ChapterTable!$Q$14
    ),
  OFFSET(E1447,-$B1447+IF($L1447,1,0),0)*
    (VLOOKUP(SUBSTITUTE(SUBSTITUTE(E$1,"standard",""),"|Float","")&amp;"인게임누적곱배수",ChapterTable!$S:$T,2,0)^C1447
    +VLOOKUP(SUBSTITUTE(SUBSTITUTE(E$1,"standard",""),"|Float","")&amp;"인게임누적합배수",ChapterTable!$S:$T,2,0)*C1447)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VLOOKUP(1,ChapterTable!$1:$1048576,MATCH("최종"&amp;SUBSTITUTE(SUBSTITUTE(F$1,"standard",""),"|Float",""),ChapterTable!$1:$1,0),0)*ChapterTable!$Q$17,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VLOOKUP($A1447-ChapterTable!$Q$11,ChapterTable!$1:$1048576,MATCH("최종"&amp;SUBSTITUTE(SUBSTITUTE(F$1,"standard",""),"|Float",""),ChapterTable!$1:$1,0),0)*ChapterTable!$Q$14
    ),
  OFFSET(F1447,-$B1447+IF($L1447,1,0),0)*
    (VLOOKUP(SUBSTITUTE(SUBSTITUTE(F$1,"standard",""),"|Float","")&amp;"인게임누적곱배수",ChapterTable!$S:$T,2,0)^D1447
    +VLOOKUP(SUBSTITUTE(SUBSTITUTE(F$1,"standard",""),"|Float","")&amp;"인게임누적합배수",ChapterTable!$S:$T,2,0)*D1447)
  )
  )
  )
)</f>
        <v>645.46875</v>
      </c>
      <c r="G1447" t="s">
        <v>76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9.8000000000000007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IF(OR($L1448=TRUE,$A1448=0,MOD($A1448,ChapterTable!$S$20)&lt;&gt;0),
MAX(0,INT(($B1448+ChapterTable!$Q$26+VLOOKUP(SUBSTITUTE(C$1,"성장단계","")&amp;"단계오프셋",ChapterTable!$S:$T,2,0))/ChapterTable!$Q$23)),
MAX(0,INT(($B1448+ChapterTable!$S$26+VLOOKUP(SUBSTITUTE(C$1,"성장단계","")&amp;"보스단계오프셋",ChapterTable!$S:$T,2,0))/ChapterTable!$S$23)))</f>
        <v>1</v>
      </c>
      <c r="D1448">
        <f>IF(OR($L1448=TRUE,$A1448=0,MOD($A1448,ChapterTable!$S$20)&lt;&gt;0),
MAX(0,INT(($B1448+ChapterTable!$Q$26+VLOOKUP(SUBSTITUTE(D$1,"성장단계","")&amp;"단계오프셋",ChapterTable!$S:$T,2,0))/ChapterTable!$Q$23)),
MAX(0,INT(($B1448+ChapterTable!$S$26+VLOOKUP(SUBSTITUTE(D$1,"성장단계","")&amp;"보스단계오프셋",ChapterTable!$S:$T,2,0))/ChapterTable!$S$23)))</f>
        <v>0</v>
      </c>
      <c r="E1448" s="1">
        <f ca="1">IF(AND($A1448=0,$B1448=1),
    VLOOKUP(1,ChapterTable!$1:$1048576,MATCH("최종"&amp;SUBSTITUTE(SUBSTITUTE(E$1,"standard",""),"|Float",""),ChapterTable!$1:$1,0),0)*ChapterTable!$Q$17,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VLOOKUP($A1448-ChapterTable!$Q$11,ChapterTable!$1:$1048576,MATCH("최종"&amp;SUBSTITUTE(SUBSTITUTE(E$1,"standard",""),"|Float",""),ChapterTable!$1:$1,0),0)*ChapterTable!$Q$14
    ),
  OFFSET(E1448,-$B1448+IF($L1448,1,0),0)*
    (VLOOKUP(SUBSTITUTE(SUBSTITUTE(E$1,"standard",""),"|Float","")&amp;"인게임누적곱배수",ChapterTable!$S:$T,2,0)^C1448
    +VLOOKUP(SUBSTITUTE(SUBSTITUTE(E$1,"standard",""),"|Float","")&amp;"인게임누적합배수",ChapterTable!$S:$T,2,0)*C1448)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VLOOKUP(1,ChapterTable!$1:$1048576,MATCH("최종"&amp;SUBSTITUTE(SUBSTITUTE(F$1,"standard",""),"|Float",""),ChapterTable!$1:$1,0),0)*ChapterTable!$Q$17,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VLOOKUP($A1448-ChapterTable!$Q$11,ChapterTable!$1:$1048576,MATCH("최종"&amp;SUBSTITUTE(SUBSTITUTE(F$1,"standard",""),"|Float",""),ChapterTable!$1:$1,0),0)*ChapterTable!$Q$14
    ),
  OFFSET(F1448,-$B1448+IF($L1448,1,0),0)*
    (VLOOKUP(SUBSTITUTE(SUBSTITUTE(F$1,"standard",""),"|Float","")&amp;"인게임누적곱배수",ChapterTable!$S:$T,2,0)^D1448
    +VLOOKUP(SUBSTITUTE(SUBSTITUTE(F$1,"standard",""),"|Float","")&amp;"인게임누적합배수",ChapterTable!$S:$T,2,0)*D1448)
  )
  )
  )
)</f>
        <v>645.46875</v>
      </c>
      <c r="G1448" t="s">
        <v>76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9.8000000000000007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IF(OR($L1449=TRUE,$A1449=0,MOD($A1449,ChapterTable!$S$20)&lt;&gt;0),
MAX(0,INT(($B1449+ChapterTable!$Q$26+VLOOKUP(SUBSTITUTE(C$1,"성장단계","")&amp;"단계오프셋",ChapterTable!$S:$T,2,0))/ChapterTable!$Q$23)),
MAX(0,INT(($B1449+ChapterTable!$S$26+VLOOKUP(SUBSTITUTE(C$1,"성장단계","")&amp;"보스단계오프셋",ChapterTable!$S:$T,2,0))/ChapterTable!$S$23)))</f>
        <v>1</v>
      </c>
      <c r="D1449">
        <f>IF(OR($L1449=TRUE,$A1449=0,MOD($A1449,ChapterTable!$S$20)&lt;&gt;0),
MAX(0,INT(($B1449+ChapterTable!$Q$26+VLOOKUP(SUBSTITUTE(D$1,"성장단계","")&amp;"단계오프셋",ChapterTable!$S:$T,2,0))/ChapterTable!$Q$23)),
MAX(0,INT(($B1449+ChapterTable!$S$26+VLOOKUP(SUBSTITUTE(D$1,"성장단계","")&amp;"보스단계오프셋",ChapterTable!$S:$T,2,0))/ChapterTable!$S$23)))</f>
        <v>0</v>
      </c>
      <c r="E1449" s="1">
        <f ca="1">IF(AND($A1449=0,$B1449=1),
    VLOOKUP(1,ChapterTable!$1:$1048576,MATCH("최종"&amp;SUBSTITUTE(SUBSTITUTE(E$1,"standard",""),"|Float",""),ChapterTable!$1:$1,0),0)*ChapterTable!$Q$17,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VLOOKUP($A1449-ChapterTable!$Q$11,ChapterTable!$1:$1048576,MATCH("최종"&amp;SUBSTITUTE(SUBSTITUTE(E$1,"standard",""),"|Float",""),ChapterTable!$1:$1,0),0)*ChapterTable!$Q$14
    ),
  OFFSET(E1449,-$B1449+IF($L1449,1,0),0)*
    (VLOOKUP(SUBSTITUTE(SUBSTITUTE(E$1,"standard",""),"|Float","")&amp;"인게임누적곱배수",ChapterTable!$S:$T,2,0)^C1449
    +VLOOKUP(SUBSTITUTE(SUBSTITUTE(E$1,"standard",""),"|Float","")&amp;"인게임누적합배수",ChapterTable!$S:$T,2,0)*C1449)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VLOOKUP(1,ChapterTable!$1:$1048576,MATCH("최종"&amp;SUBSTITUTE(SUBSTITUTE(F$1,"standard",""),"|Float",""),ChapterTable!$1:$1,0),0)*ChapterTable!$Q$17,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VLOOKUP($A1449-ChapterTable!$Q$11,ChapterTable!$1:$1048576,MATCH("최종"&amp;SUBSTITUTE(SUBSTITUTE(F$1,"standard",""),"|Float",""),ChapterTable!$1:$1,0),0)*ChapterTable!$Q$14
    ),
  OFFSET(F1449,-$B1449+IF($L1449,1,0),0)*
    (VLOOKUP(SUBSTITUTE(SUBSTITUTE(F$1,"standard",""),"|Float","")&amp;"인게임누적곱배수",ChapterTable!$S:$T,2,0)^D1449
    +VLOOKUP(SUBSTITUTE(SUBSTITUTE(F$1,"standard",""),"|Float","")&amp;"인게임누적합배수",ChapterTable!$S:$T,2,0)*D1449)
  )
  )
  )
)</f>
        <v>645.46875</v>
      </c>
      <c r="G1449" t="s">
        <v>76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9.8000000000000007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IF(OR($L1450=TRUE,$A1450=0,MOD($A1450,ChapterTable!$S$20)&lt;&gt;0),
MAX(0,INT(($B1450+ChapterTable!$Q$26+VLOOKUP(SUBSTITUTE(C$1,"성장단계","")&amp;"단계오프셋",ChapterTable!$S:$T,2,0))/ChapterTable!$Q$23)),
MAX(0,INT(($B1450+ChapterTable!$S$26+VLOOKUP(SUBSTITUTE(C$1,"성장단계","")&amp;"보스단계오프셋",ChapterTable!$S:$T,2,0))/ChapterTable!$S$23)))</f>
        <v>1</v>
      </c>
      <c r="D1450">
        <f>IF(OR($L1450=TRUE,$A1450=0,MOD($A1450,ChapterTable!$S$20)&lt;&gt;0),
MAX(0,INT(($B1450+ChapterTable!$Q$26+VLOOKUP(SUBSTITUTE(D$1,"성장단계","")&amp;"단계오프셋",ChapterTable!$S:$T,2,0))/ChapterTable!$Q$23)),
MAX(0,INT(($B1450+ChapterTable!$S$26+VLOOKUP(SUBSTITUTE(D$1,"성장단계","")&amp;"보스단계오프셋",ChapterTable!$S:$T,2,0))/ChapterTable!$S$23)))</f>
        <v>0</v>
      </c>
      <c r="E1450" s="1">
        <f ca="1">IF(AND($A1450=0,$B1450=1),
    VLOOKUP(1,ChapterTable!$1:$1048576,MATCH("최종"&amp;SUBSTITUTE(SUBSTITUTE(E$1,"standard",""),"|Float",""),ChapterTable!$1:$1,0),0)*ChapterTable!$Q$17,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VLOOKUP($A1450-ChapterTable!$Q$11,ChapterTable!$1:$1048576,MATCH("최종"&amp;SUBSTITUTE(SUBSTITUTE(E$1,"standard",""),"|Float",""),ChapterTable!$1:$1,0),0)*ChapterTable!$Q$14
    ),
  OFFSET(E1450,-$B1450+IF($L1450,1,0),0)*
    (VLOOKUP(SUBSTITUTE(SUBSTITUTE(E$1,"standard",""),"|Float","")&amp;"인게임누적곱배수",ChapterTable!$S:$T,2,0)^C1450
    +VLOOKUP(SUBSTITUTE(SUBSTITUTE(E$1,"standard",""),"|Float","")&amp;"인게임누적합배수",ChapterTable!$S:$T,2,0)*C1450)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VLOOKUP(1,ChapterTable!$1:$1048576,MATCH("최종"&amp;SUBSTITUTE(SUBSTITUTE(F$1,"standard",""),"|Float",""),ChapterTable!$1:$1,0),0)*ChapterTable!$Q$17,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VLOOKUP($A1450-ChapterTable!$Q$11,ChapterTable!$1:$1048576,MATCH("최종"&amp;SUBSTITUTE(SUBSTITUTE(F$1,"standard",""),"|Float",""),ChapterTable!$1:$1,0),0)*ChapterTable!$Q$14
    ),
  OFFSET(F1450,-$B1450+IF($L1450,1,0),0)*
    (VLOOKUP(SUBSTITUTE(SUBSTITUTE(F$1,"standard",""),"|Float","")&amp;"인게임누적곱배수",ChapterTable!$S:$T,2,0)^D1450
    +VLOOKUP(SUBSTITUTE(SUBSTITUTE(F$1,"standard",""),"|Float","")&amp;"인게임누적합배수",ChapterTable!$S:$T,2,0)*D1450)
  )
  )
  )
)</f>
        <v>645.46875</v>
      </c>
      <c r="G1450" t="s">
        <v>76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9.8000000000000007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IF(OR($L1451=TRUE,$A1451=0,MOD($A1451,ChapterTable!$S$20)&lt;&gt;0),
MAX(0,INT(($B1451+ChapterTable!$Q$26+VLOOKUP(SUBSTITUTE(C$1,"성장단계","")&amp;"단계오프셋",ChapterTable!$S:$T,2,0))/ChapterTable!$Q$23)),
MAX(0,INT(($B1451+ChapterTable!$S$26+VLOOKUP(SUBSTITUTE(C$1,"성장단계","")&amp;"보스단계오프셋",ChapterTable!$S:$T,2,0))/ChapterTable!$S$23)))</f>
        <v>1</v>
      </c>
      <c r="D1451">
        <f>IF(OR($L1451=TRUE,$A1451=0,MOD($A1451,ChapterTable!$S$20)&lt;&gt;0),
MAX(0,INT(($B1451+ChapterTable!$Q$26+VLOOKUP(SUBSTITUTE(D$1,"성장단계","")&amp;"단계오프셋",ChapterTable!$S:$T,2,0))/ChapterTable!$Q$23)),
MAX(0,INT(($B1451+ChapterTable!$S$26+VLOOKUP(SUBSTITUTE(D$1,"성장단계","")&amp;"보스단계오프셋",ChapterTable!$S:$T,2,0))/ChapterTable!$S$23)))</f>
        <v>0</v>
      </c>
      <c r="E1451" s="1">
        <f ca="1">IF(AND($A1451=0,$B1451=1),
    VLOOKUP(1,ChapterTable!$1:$1048576,MATCH("최종"&amp;SUBSTITUTE(SUBSTITUTE(E$1,"standard",""),"|Float",""),ChapterTable!$1:$1,0),0)*ChapterTable!$Q$17,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VLOOKUP($A1451-ChapterTable!$Q$11,ChapterTable!$1:$1048576,MATCH("최종"&amp;SUBSTITUTE(SUBSTITUTE(E$1,"standard",""),"|Float",""),ChapterTable!$1:$1,0),0)*ChapterTable!$Q$14
    ),
  OFFSET(E1451,-$B1451+IF($L1451,1,0),0)*
    (VLOOKUP(SUBSTITUTE(SUBSTITUTE(E$1,"standard",""),"|Float","")&amp;"인게임누적곱배수",ChapterTable!$S:$T,2,0)^C1451
    +VLOOKUP(SUBSTITUTE(SUBSTITUTE(E$1,"standard",""),"|Float","")&amp;"인게임누적합배수",ChapterTable!$S:$T,2,0)*C1451)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VLOOKUP(1,ChapterTable!$1:$1048576,MATCH("최종"&amp;SUBSTITUTE(SUBSTITUTE(F$1,"standard",""),"|Float",""),ChapterTable!$1:$1,0),0)*ChapterTable!$Q$17,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VLOOKUP($A1451-ChapterTable!$Q$11,ChapterTable!$1:$1048576,MATCH("최종"&amp;SUBSTITUTE(SUBSTITUTE(F$1,"standard",""),"|Float",""),ChapterTable!$1:$1,0),0)*ChapterTable!$Q$14
    ),
  OFFSET(F1451,-$B1451+IF($L1451,1,0),0)*
    (VLOOKUP(SUBSTITUTE(SUBSTITUTE(F$1,"standard",""),"|Float","")&amp;"인게임누적곱배수",ChapterTable!$S:$T,2,0)^D1451
    +VLOOKUP(SUBSTITUTE(SUBSTITUTE(F$1,"standard",""),"|Float","")&amp;"인게임누적합배수",ChapterTable!$S:$T,2,0)*D1451)
  )
  )
  )
)</f>
        <v>645.46875</v>
      </c>
      <c r="G1451" t="s">
        <v>76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9.8000000000000007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IF(OR($L1452=TRUE,$A1452=0,MOD($A1452,ChapterTable!$S$20)&lt;&gt;0),
MAX(0,INT(($B1452+ChapterTable!$Q$26+VLOOKUP(SUBSTITUTE(C$1,"성장단계","")&amp;"단계오프셋",ChapterTable!$S:$T,2,0))/ChapterTable!$Q$23)),
MAX(0,INT(($B1452+ChapterTable!$S$26+VLOOKUP(SUBSTITUTE(C$1,"성장단계","")&amp;"보스단계오프셋",ChapterTable!$S:$T,2,0))/ChapterTable!$S$23)))</f>
        <v>1</v>
      </c>
      <c r="D1452">
        <f>IF(OR($L1452=TRUE,$A1452=0,MOD($A1452,ChapterTable!$S$20)&lt;&gt;0),
MAX(0,INT(($B1452+ChapterTable!$Q$26+VLOOKUP(SUBSTITUTE(D$1,"성장단계","")&amp;"단계오프셋",ChapterTable!$S:$T,2,0))/ChapterTable!$Q$23)),
MAX(0,INT(($B1452+ChapterTable!$S$26+VLOOKUP(SUBSTITUTE(D$1,"성장단계","")&amp;"보스단계오프셋",ChapterTable!$S:$T,2,0))/ChapterTable!$S$23)))</f>
        <v>1</v>
      </c>
      <c r="E1452" s="1">
        <f ca="1">IF(AND($A1452=0,$B1452=1),
    VLOOKUP(1,ChapterTable!$1:$1048576,MATCH("최종"&amp;SUBSTITUTE(SUBSTITUTE(E$1,"standard",""),"|Float",""),ChapterTable!$1:$1,0),0)*ChapterTable!$Q$17,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VLOOKUP($A1452-ChapterTable!$Q$11,ChapterTable!$1:$1048576,MATCH("최종"&amp;SUBSTITUTE(SUBSTITUTE(E$1,"standard",""),"|Float",""),ChapterTable!$1:$1,0),0)*ChapterTable!$Q$14
    ),
  OFFSET(E1452,-$B1452+IF($L1452,1,0),0)*
    (VLOOKUP(SUBSTITUTE(SUBSTITUTE(E$1,"standard",""),"|Float","")&amp;"인게임누적곱배수",ChapterTable!$S:$T,2,0)^C1452
    +VLOOKUP(SUBSTITUTE(SUBSTITUTE(E$1,"standard",""),"|Float","")&amp;"인게임누적합배수",ChapterTable!$S:$T,2,0)*C1452)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VLOOKUP(1,ChapterTable!$1:$1048576,MATCH("최종"&amp;SUBSTITUTE(SUBSTITUTE(F$1,"standard",""),"|Float",""),ChapterTable!$1:$1,0),0)*ChapterTable!$Q$17,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VLOOKUP($A1452-ChapterTable!$Q$11,ChapterTable!$1:$1048576,MATCH("최종"&amp;SUBSTITUTE(SUBSTITUTE(F$1,"standard",""),"|Float",""),ChapterTable!$1:$1,0),0)*ChapterTable!$Q$14
    ),
  OFFSET(F1452,-$B1452+IF($L1452,1,0),0)*
    (VLOOKUP(SUBSTITUTE(SUBSTITUTE(F$1,"standard",""),"|Float","")&amp;"인게임누적곱배수",ChapterTable!$S:$T,2,0)^D1452
    +VLOOKUP(SUBSTITUTE(SUBSTITUTE(F$1,"standard",""),"|Float","")&amp;"인게임누적합배수",ChapterTable!$S:$T,2,0)*D1452)
  )
  )
  )
)</f>
        <v>774.5625</v>
      </c>
      <c r="G1452" t="s">
        <v>76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9.8000000000000007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IF(OR($L1453=TRUE,$A1453=0,MOD($A1453,ChapterTable!$S$20)&lt;&gt;0),
MAX(0,INT(($B1453+ChapterTable!$Q$26+VLOOKUP(SUBSTITUTE(C$1,"성장단계","")&amp;"단계오프셋",ChapterTable!$S:$T,2,0))/ChapterTable!$Q$23)),
MAX(0,INT(($B1453+ChapterTable!$S$26+VLOOKUP(SUBSTITUTE(C$1,"성장단계","")&amp;"보스단계오프셋",ChapterTable!$S:$T,2,0))/ChapterTable!$S$23)))</f>
        <v>1</v>
      </c>
      <c r="D1453">
        <f>IF(OR($L1453=TRUE,$A1453=0,MOD($A1453,ChapterTable!$S$20)&lt;&gt;0),
MAX(0,INT(($B1453+ChapterTable!$Q$26+VLOOKUP(SUBSTITUTE(D$1,"성장단계","")&amp;"단계오프셋",ChapterTable!$S:$T,2,0))/ChapterTable!$Q$23)),
MAX(0,INT(($B1453+ChapterTable!$S$26+VLOOKUP(SUBSTITUTE(D$1,"성장단계","")&amp;"보스단계오프셋",ChapterTable!$S:$T,2,0))/ChapterTable!$S$23)))</f>
        <v>1</v>
      </c>
      <c r="E1453" s="1">
        <f ca="1">IF(AND($A1453=0,$B1453=1),
    VLOOKUP(1,ChapterTable!$1:$1048576,MATCH("최종"&amp;SUBSTITUTE(SUBSTITUTE(E$1,"standard",""),"|Float",""),ChapterTable!$1:$1,0),0)*ChapterTable!$Q$17,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VLOOKUP($A1453-ChapterTable!$Q$11,ChapterTable!$1:$1048576,MATCH("최종"&amp;SUBSTITUTE(SUBSTITUTE(E$1,"standard",""),"|Float",""),ChapterTable!$1:$1,0),0)*ChapterTable!$Q$14
    ),
  OFFSET(E1453,-$B1453+IF($L1453,1,0),0)*
    (VLOOKUP(SUBSTITUTE(SUBSTITUTE(E$1,"standard",""),"|Float","")&amp;"인게임누적곱배수",ChapterTable!$S:$T,2,0)^C1453
    +VLOOKUP(SUBSTITUTE(SUBSTITUTE(E$1,"standard",""),"|Float","")&amp;"인게임누적합배수",ChapterTable!$S:$T,2,0)*C1453)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VLOOKUP(1,ChapterTable!$1:$1048576,MATCH("최종"&amp;SUBSTITUTE(SUBSTITUTE(F$1,"standard",""),"|Float",""),ChapterTable!$1:$1,0),0)*ChapterTable!$Q$17,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VLOOKUP($A1453-ChapterTable!$Q$11,ChapterTable!$1:$1048576,MATCH("최종"&amp;SUBSTITUTE(SUBSTITUTE(F$1,"standard",""),"|Float",""),ChapterTable!$1:$1,0),0)*ChapterTable!$Q$14
    ),
  OFFSET(F1453,-$B1453+IF($L1453,1,0),0)*
    (VLOOKUP(SUBSTITUTE(SUBSTITUTE(F$1,"standard",""),"|Float","")&amp;"인게임누적곱배수",ChapterTable!$S:$T,2,0)^D1453
    +VLOOKUP(SUBSTITUTE(SUBSTITUTE(F$1,"standard",""),"|Float","")&amp;"인게임누적합배수",ChapterTable!$S:$T,2,0)*D1453)
  )
  )
  )
)</f>
        <v>774.5625</v>
      </c>
      <c r="G1453" t="s">
        <v>76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9.8000000000000007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IF(OR($L1454=TRUE,$A1454=0,MOD($A1454,ChapterTable!$S$20)&lt;&gt;0),
MAX(0,INT(($B1454+ChapterTable!$Q$26+VLOOKUP(SUBSTITUTE(C$1,"성장단계","")&amp;"단계오프셋",ChapterTable!$S:$T,2,0))/ChapterTable!$Q$23)),
MAX(0,INT(($B1454+ChapterTable!$S$26+VLOOKUP(SUBSTITUTE(C$1,"성장단계","")&amp;"보스단계오프셋",ChapterTable!$S:$T,2,0))/ChapterTable!$S$23)))</f>
        <v>1</v>
      </c>
      <c r="D1454">
        <f>IF(OR($L1454=TRUE,$A1454=0,MOD($A1454,ChapterTable!$S$20)&lt;&gt;0),
MAX(0,INT(($B1454+ChapterTable!$Q$26+VLOOKUP(SUBSTITUTE(D$1,"성장단계","")&amp;"단계오프셋",ChapterTable!$S:$T,2,0))/ChapterTable!$Q$23)),
MAX(0,INT(($B1454+ChapterTable!$S$26+VLOOKUP(SUBSTITUTE(D$1,"성장단계","")&amp;"보스단계오프셋",ChapterTable!$S:$T,2,0))/ChapterTable!$S$23)))</f>
        <v>1</v>
      </c>
      <c r="E1454" s="1">
        <f ca="1">IF(AND($A1454=0,$B1454=1),
    VLOOKUP(1,ChapterTable!$1:$1048576,MATCH("최종"&amp;SUBSTITUTE(SUBSTITUTE(E$1,"standard",""),"|Float",""),ChapterTable!$1:$1,0),0)*ChapterTable!$Q$17,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VLOOKUP($A1454-ChapterTable!$Q$11,ChapterTable!$1:$1048576,MATCH("최종"&amp;SUBSTITUTE(SUBSTITUTE(E$1,"standard",""),"|Float",""),ChapterTable!$1:$1,0),0)*ChapterTable!$Q$14
    ),
  OFFSET(E1454,-$B1454+IF($L1454,1,0),0)*
    (VLOOKUP(SUBSTITUTE(SUBSTITUTE(E$1,"standard",""),"|Float","")&amp;"인게임누적곱배수",ChapterTable!$S:$T,2,0)^C1454
    +VLOOKUP(SUBSTITUTE(SUBSTITUTE(E$1,"standard",""),"|Float","")&amp;"인게임누적합배수",ChapterTable!$S:$T,2,0)*C1454)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VLOOKUP(1,ChapterTable!$1:$1048576,MATCH("최종"&amp;SUBSTITUTE(SUBSTITUTE(F$1,"standard",""),"|Float",""),ChapterTable!$1:$1,0),0)*ChapterTable!$Q$17,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VLOOKUP($A1454-ChapterTable!$Q$11,ChapterTable!$1:$1048576,MATCH("최종"&amp;SUBSTITUTE(SUBSTITUTE(F$1,"standard",""),"|Float",""),ChapterTable!$1:$1,0),0)*ChapterTable!$Q$14
    ),
  OFFSET(F1454,-$B1454+IF($L1454,1,0),0)*
    (VLOOKUP(SUBSTITUTE(SUBSTITUTE(F$1,"standard",""),"|Float","")&amp;"인게임누적곱배수",ChapterTable!$S:$T,2,0)^D1454
    +VLOOKUP(SUBSTITUTE(SUBSTITUTE(F$1,"standard",""),"|Float","")&amp;"인게임누적합배수",ChapterTable!$S:$T,2,0)*D1454)
  )
  )
  )
)</f>
        <v>774.5625</v>
      </c>
      <c r="G1454" t="s">
        <v>76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9.8000000000000007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IF(OR($L1455=TRUE,$A1455=0,MOD($A1455,ChapterTable!$S$20)&lt;&gt;0),
MAX(0,INT(($B1455+ChapterTable!$Q$26+VLOOKUP(SUBSTITUTE(C$1,"성장단계","")&amp;"단계오프셋",ChapterTable!$S:$T,2,0))/ChapterTable!$Q$23)),
MAX(0,INT(($B1455+ChapterTable!$S$26+VLOOKUP(SUBSTITUTE(C$1,"성장단계","")&amp;"보스단계오프셋",ChapterTable!$S:$T,2,0))/ChapterTable!$S$23)))</f>
        <v>1</v>
      </c>
      <c r="D1455">
        <f>IF(OR($L1455=TRUE,$A1455=0,MOD($A1455,ChapterTable!$S$20)&lt;&gt;0),
MAX(0,INT(($B1455+ChapterTable!$Q$26+VLOOKUP(SUBSTITUTE(D$1,"성장단계","")&amp;"단계오프셋",ChapterTable!$S:$T,2,0))/ChapterTable!$Q$23)),
MAX(0,INT(($B1455+ChapterTable!$S$26+VLOOKUP(SUBSTITUTE(D$1,"성장단계","")&amp;"보스단계오프셋",ChapterTable!$S:$T,2,0))/ChapterTable!$S$23)))</f>
        <v>1</v>
      </c>
      <c r="E1455" s="1">
        <f ca="1">IF(AND($A1455=0,$B1455=1),
    VLOOKUP(1,ChapterTable!$1:$1048576,MATCH("최종"&amp;SUBSTITUTE(SUBSTITUTE(E$1,"standard",""),"|Float",""),ChapterTable!$1:$1,0),0)*ChapterTable!$Q$17,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VLOOKUP($A1455-ChapterTable!$Q$11,ChapterTable!$1:$1048576,MATCH("최종"&amp;SUBSTITUTE(SUBSTITUTE(E$1,"standard",""),"|Float",""),ChapterTable!$1:$1,0),0)*ChapterTable!$Q$14
    ),
  OFFSET(E1455,-$B1455+IF($L1455,1,0),0)*
    (VLOOKUP(SUBSTITUTE(SUBSTITUTE(E$1,"standard",""),"|Float","")&amp;"인게임누적곱배수",ChapterTable!$S:$T,2,0)^C1455
    +VLOOKUP(SUBSTITUTE(SUBSTITUTE(E$1,"standard",""),"|Float","")&amp;"인게임누적합배수",ChapterTable!$S:$T,2,0)*C1455)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VLOOKUP(1,ChapterTable!$1:$1048576,MATCH("최종"&amp;SUBSTITUTE(SUBSTITUTE(F$1,"standard",""),"|Float",""),ChapterTable!$1:$1,0),0)*ChapterTable!$Q$17,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VLOOKUP($A1455-ChapterTable!$Q$11,ChapterTable!$1:$1048576,MATCH("최종"&amp;SUBSTITUTE(SUBSTITUTE(F$1,"standard",""),"|Float",""),ChapterTable!$1:$1,0),0)*ChapterTable!$Q$14
    ),
  OFFSET(F1455,-$B1455+IF($L1455,1,0),0)*
    (VLOOKUP(SUBSTITUTE(SUBSTITUTE(F$1,"standard",""),"|Float","")&amp;"인게임누적곱배수",ChapterTable!$S:$T,2,0)^D1455
    +VLOOKUP(SUBSTITUTE(SUBSTITUTE(F$1,"standard",""),"|Float","")&amp;"인게임누적합배수",ChapterTable!$S:$T,2,0)*D1455)
  )
  )
  )
)</f>
        <v>774.5625</v>
      </c>
      <c r="G1455" t="s">
        <v>76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9.8000000000000007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IF(OR($L1456=TRUE,$A1456=0,MOD($A1456,ChapterTable!$S$20)&lt;&gt;0),
MAX(0,INT(($B1456+ChapterTable!$Q$26+VLOOKUP(SUBSTITUTE(C$1,"성장단계","")&amp;"단계오프셋",ChapterTable!$S:$T,2,0))/ChapterTable!$Q$23)),
MAX(0,INT(($B1456+ChapterTable!$S$26+VLOOKUP(SUBSTITUTE(C$1,"성장단계","")&amp;"보스단계오프셋",ChapterTable!$S:$T,2,0))/ChapterTable!$S$23)))</f>
        <v>1</v>
      </c>
      <c r="D1456">
        <f>IF(OR($L1456=TRUE,$A1456=0,MOD($A1456,ChapterTable!$S$20)&lt;&gt;0),
MAX(0,INT(($B1456+ChapterTable!$Q$26+VLOOKUP(SUBSTITUTE(D$1,"성장단계","")&amp;"단계오프셋",ChapterTable!$S:$T,2,0))/ChapterTable!$Q$23)),
MAX(0,INT(($B1456+ChapterTable!$S$26+VLOOKUP(SUBSTITUTE(D$1,"성장단계","")&amp;"보스단계오프셋",ChapterTable!$S:$T,2,0))/ChapterTable!$S$23)))</f>
        <v>1</v>
      </c>
      <c r="E1456" s="1">
        <f ca="1">IF(AND($A1456=0,$B1456=1),
    VLOOKUP(1,ChapterTable!$1:$1048576,MATCH("최종"&amp;SUBSTITUTE(SUBSTITUTE(E$1,"standard",""),"|Float",""),ChapterTable!$1:$1,0),0)*ChapterTable!$Q$17,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VLOOKUP($A1456-ChapterTable!$Q$11,ChapterTable!$1:$1048576,MATCH("최종"&amp;SUBSTITUTE(SUBSTITUTE(E$1,"standard",""),"|Float",""),ChapterTable!$1:$1,0),0)*ChapterTable!$Q$14
    ),
  OFFSET(E1456,-$B1456+IF($L1456,1,0),0)*
    (VLOOKUP(SUBSTITUTE(SUBSTITUTE(E$1,"standard",""),"|Float","")&amp;"인게임누적곱배수",ChapterTable!$S:$T,2,0)^C1456
    +VLOOKUP(SUBSTITUTE(SUBSTITUTE(E$1,"standard",""),"|Float","")&amp;"인게임누적합배수",ChapterTable!$S:$T,2,0)*C1456)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VLOOKUP(1,ChapterTable!$1:$1048576,MATCH("최종"&amp;SUBSTITUTE(SUBSTITUTE(F$1,"standard",""),"|Float",""),ChapterTable!$1:$1,0),0)*ChapterTable!$Q$17,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VLOOKUP($A1456-ChapterTable!$Q$11,ChapterTable!$1:$1048576,MATCH("최종"&amp;SUBSTITUTE(SUBSTITUTE(F$1,"standard",""),"|Float",""),ChapterTable!$1:$1,0),0)*ChapterTable!$Q$14
    ),
  OFFSET(F1456,-$B1456+IF($L1456,1,0),0)*
    (VLOOKUP(SUBSTITUTE(SUBSTITUTE(F$1,"standard",""),"|Float","")&amp;"인게임누적곱배수",ChapterTable!$S:$T,2,0)^D1456
    +VLOOKUP(SUBSTITUTE(SUBSTITUTE(F$1,"standard",""),"|Float","")&amp;"인게임누적합배수",ChapterTable!$S:$T,2,0)*D1456)
  )
  )
  )
)</f>
        <v>774.5625</v>
      </c>
      <c r="G1456" t="s">
        <v>76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9.8000000000000007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IF(OR($L1457=TRUE,$A1457=0,MOD($A1457,ChapterTable!$S$20)&lt;&gt;0),
MAX(0,INT(($B1457+ChapterTable!$Q$26+VLOOKUP(SUBSTITUTE(C$1,"성장단계","")&amp;"단계오프셋",ChapterTable!$S:$T,2,0))/ChapterTable!$Q$23)),
MAX(0,INT(($B1457+ChapterTable!$S$26+VLOOKUP(SUBSTITUTE(C$1,"성장단계","")&amp;"보스단계오프셋",ChapterTable!$S:$T,2,0))/ChapterTable!$S$23)))</f>
        <v>2</v>
      </c>
      <c r="D1457">
        <f>IF(OR($L1457=TRUE,$A1457=0,MOD($A1457,ChapterTable!$S$20)&lt;&gt;0),
MAX(0,INT(($B1457+ChapterTable!$Q$26+VLOOKUP(SUBSTITUTE(D$1,"성장단계","")&amp;"단계오프셋",ChapterTable!$S:$T,2,0))/ChapterTable!$Q$23)),
MAX(0,INT(($B1457+ChapterTable!$S$26+VLOOKUP(SUBSTITUTE(D$1,"성장단계","")&amp;"보스단계오프셋",ChapterTable!$S:$T,2,0))/ChapterTable!$S$23)))</f>
        <v>1</v>
      </c>
      <c r="E1457" s="1">
        <f ca="1">IF(AND($A1457=0,$B1457=1),
    VLOOKUP(1,ChapterTable!$1:$1048576,MATCH("최종"&amp;SUBSTITUTE(SUBSTITUTE(E$1,"standard",""),"|Float",""),ChapterTable!$1:$1,0),0)*ChapterTable!$Q$17,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VLOOKUP($A1457-ChapterTable!$Q$11,ChapterTable!$1:$1048576,MATCH("최종"&amp;SUBSTITUTE(SUBSTITUTE(E$1,"standard",""),"|Float",""),ChapterTable!$1:$1,0),0)*ChapterTable!$Q$14
    ),
  OFFSET(E1457,-$B1457+IF($L1457,1,0),0)*
    (VLOOKUP(SUBSTITUTE(SUBSTITUTE(E$1,"standard",""),"|Float","")&amp;"인게임누적곱배수",ChapterTable!$S:$T,2,0)^C1457
    +VLOOKUP(SUBSTITUTE(SUBSTITUTE(E$1,"standard",""),"|Float","")&amp;"인게임누적합배수",ChapterTable!$S:$T,2,0)*C1457)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VLOOKUP(1,ChapterTable!$1:$1048576,MATCH("최종"&amp;SUBSTITUTE(SUBSTITUTE(F$1,"standard",""),"|Float",""),ChapterTable!$1:$1,0),0)*ChapterTable!$Q$17,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VLOOKUP($A1457-ChapterTable!$Q$11,ChapterTable!$1:$1048576,MATCH("최종"&amp;SUBSTITUTE(SUBSTITUTE(F$1,"standard",""),"|Float",""),ChapterTable!$1:$1,0),0)*ChapterTable!$Q$14
    ),
  OFFSET(F1457,-$B1457+IF($L1457,1,0),0)*
    (VLOOKUP(SUBSTITUTE(SUBSTITUTE(F$1,"standard",""),"|Float","")&amp;"인게임누적곱배수",ChapterTable!$S:$T,2,0)^D1457
    +VLOOKUP(SUBSTITUTE(SUBSTITUTE(F$1,"standard",""),"|Float","")&amp;"인게임누적합배수",ChapterTable!$S:$T,2,0)*D1457)
  )
  )
  )
)</f>
        <v>774.5625</v>
      </c>
      <c r="G1457" t="s">
        <v>76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9.8000000000000007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IF(OR($L1458=TRUE,$A1458=0,MOD($A1458,ChapterTable!$S$20)&lt;&gt;0),
MAX(0,INT(($B1458+ChapterTable!$Q$26+VLOOKUP(SUBSTITUTE(C$1,"성장단계","")&amp;"단계오프셋",ChapterTable!$S:$T,2,0))/ChapterTable!$Q$23)),
MAX(0,INT(($B1458+ChapterTable!$S$26+VLOOKUP(SUBSTITUTE(C$1,"성장단계","")&amp;"보스단계오프셋",ChapterTable!$S:$T,2,0))/ChapterTable!$S$23)))</f>
        <v>2</v>
      </c>
      <c r="D1458">
        <f>IF(OR($L1458=TRUE,$A1458=0,MOD($A1458,ChapterTable!$S$20)&lt;&gt;0),
MAX(0,INT(($B1458+ChapterTable!$Q$26+VLOOKUP(SUBSTITUTE(D$1,"성장단계","")&amp;"단계오프셋",ChapterTable!$S:$T,2,0))/ChapterTable!$Q$23)),
MAX(0,INT(($B1458+ChapterTable!$S$26+VLOOKUP(SUBSTITUTE(D$1,"성장단계","")&amp;"보스단계오프셋",ChapterTable!$S:$T,2,0))/ChapterTable!$S$23)))</f>
        <v>1</v>
      </c>
      <c r="E1458" s="1">
        <f ca="1">IF(AND($A1458=0,$B1458=1),
    VLOOKUP(1,ChapterTable!$1:$1048576,MATCH("최종"&amp;SUBSTITUTE(SUBSTITUTE(E$1,"standard",""),"|Float",""),ChapterTable!$1:$1,0),0)*ChapterTable!$Q$17,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VLOOKUP($A1458-ChapterTable!$Q$11,ChapterTable!$1:$1048576,MATCH("최종"&amp;SUBSTITUTE(SUBSTITUTE(E$1,"standard",""),"|Float",""),ChapterTable!$1:$1,0),0)*ChapterTable!$Q$14
    ),
  OFFSET(E1458,-$B1458+IF($L1458,1,0),0)*
    (VLOOKUP(SUBSTITUTE(SUBSTITUTE(E$1,"standard",""),"|Float","")&amp;"인게임누적곱배수",ChapterTable!$S:$T,2,0)^C1458
    +VLOOKUP(SUBSTITUTE(SUBSTITUTE(E$1,"standard",""),"|Float","")&amp;"인게임누적합배수",ChapterTable!$S:$T,2,0)*C1458)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VLOOKUP(1,ChapterTable!$1:$1048576,MATCH("최종"&amp;SUBSTITUTE(SUBSTITUTE(F$1,"standard",""),"|Float",""),ChapterTable!$1:$1,0),0)*ChapterTable!$Q$17,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VLOOKUP($A1458-ChapterTable!$Q$11,ChapterTable!$1:$1048576,MATCH("최종"&amp;SUBSTITUTE(SUBSTITUTE(F$1,"standard",""),"|Float",""),ChapterTable!$1:$1,0),0)*ChapterTable!$Q$14
    ),
  OFFSET(F1458,-$B1458+IF($L1458,1,0),0)*
    (VLOOKUP(SUBSTITUTE(SUBSTITUTE(F$1,"standard",""),"|Float","")&amp;"인게임누적곱배수",ChapterTable!$S:$T,2,0)^D1458
    +VLOOKUP(SUBSTITUTE(SUBSTITUTE(F$1,"standard",""),"|Float","")&amp;"인게임누적합배수",ChapterTable!$S:$T,2,0)*D1458)
  )
  )
  )
)</f>
        <v>774.5625</v>
      </c>
      <c r="G1458" t="s">
        <v>76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9.8000000000000007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IF(OR($L1459=TRUE,$A1459=0,MOD($A1459,ChapterTable!$S$20)&lt;&gt;0),
MAX(0,INT(($B1459+ChapterTable!$Q$26+VLOOKUP(SUBSTITUTE(C$1,"성장단계","")&amp;"단계오프셋",ChapterTable!$S:$T,2,0))/ChapterTable!$Q$23)),
MAX(0,INT(($B1459+ChapterTable!$S$26+VLOOKUP(SUBSTITUTE(C$1,"성장단계","")&amp;"보스단계오프셋",ChapterTable!$S:$T,2,0))/ChapterTable!$S$23)))</f>
        <v>2</v>
      </c>
      <c r="D1459">
        <f>IF(OR($L1459=TRUE,$A1459=0,MOD($A1459,ChapterTable!$S$20)&lt;&gt;0),
MAX(0,INT(($B1459+ChapterTable!$Q$26+VLOOKUP(SUBSTITUTE(D$1,"성장단계","")&amp;"단계오프셋",ChapterTable!$S:$T,2,0))/ChapterTable!$Q$23)),
MAX(0,INT(($B1459+ChapterTable!$S$26+VLOOKUP(SUBSTITUTE(D$1,"성장단계","")&amp;"보스단계오프셋",ChapterTable!$S:$T,2,0))/ChapterTable!$S$23)))</f>
        <v>1</v>
      </c>
      <c r="E1459" s="1">
        <f ca="1">IF(AND($A1459=0,$B1459=1),
    VLOOKUP(1,ChapterTable!$1:$1048576,MATCH("최종"&amp;SUBSTITUTE(SUBSTITUTE(E$1,"standard",""),"|Float",""),ChapterTable!$1:$1,0),0)*ChapterTable!$Q$17,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VLOOKUP($A1459-ChapterTable!$Q$11,ChapterTable!$1:$1048576,MATCH("최종"&amp;SUBSTITUTE(SUBSTITUTE(E$1,"standard",""),"|Float",""),ChapterTable!$1:$1,0),0)*ChapterTable!$Q$14
    ),
  OFFSET(E1459,-$B1459+IF($L1459,1,0),0)*
    (VLOOKUP(SUBSTITUTE(SUBSTITUTE(E$1,"standard",""),"|Float","")&amp;"인게임누적곱배수",ChapterTable!$S:$T,2,0)^C1459
    +VLOOKUP(SUBSTITUTE(SUBSTITUTE(E$1,"standard",""),"|Float","")&amp;"인게임누적합배수",ChapterTable!$S:$T,2,0)*C1459)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VLOOKUP(1,ChapterTable!$1:$1048576,MATCH("최종"&amp;SUBSTITUTE(SUBSTITUTE(F$1,"standard",""),"|Float",""),ChapterTable!$1:$1,0),0)*ChapterTable!$Q$17,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VLOOKUP($A1459-ChapterTable!$Q$11,ChapterTable!$1:$1048576,MATCH("최종"&amp;SUBSTITUTE(SUBSTITUTE(F$1,"standard",""),"|Float",""),ChapterTable!$1:$1,0),0)*ChapterTable!$Q$14
    ),
  OFFSET(F1459,-$B1459+IF($L1459,1,0),0)*
    (VLOOKUP(SUBSTITUTE(SUBSTITUTE(F$1,"standard",""),"|Float","")&amp;"인게임누적곱배수",ChapterTable!$S:$T,2,0)^D1459
    +VLOOKUP(SUBSTITUTE(SUBSTITUTE(F$1,"standard",""),"|Float","")&amp;"인게임누적합배수",ChapterTable!$S:$T,2,0)*D1459)
  )
  )
  )
)</f>
        <v>774.5625</v>
      </c>
      <c r="G1459" t="s">
        <v>76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9.8000000000000007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IF(OR($L1460=TRUE,$A1460=0,MOD($A1460,ChapterTable!$S$20)&lt;&gt;0),
MAX(0,INT(($B1460+ChapterTable!$Q$26+VLOOKUP(SUBSTITUTE(C$1,"성장단계","")&amp;"단계오프셋",ChapterTable!$S:$T,2,0))/ChapterTable!$Q$23)),
MAX(0,INT(($B1460+ChapterTable!$S$26+VLOOKUP(SUBSTITUTE(C$1,"성장단계","")&amp;"보스단계오프셋",ChapterTable!$S:$T,2,0))/ChapterTable!$S$23)))</f>
        <v>2</v>
      </c>
      <c r="D1460">
        <f>IF(OR($L1460=TRUE,$A1460=0,MOD($A1460,ChapterTable!$S$20)&lt;&gt;0),
MAX(0,INT(($B1460+ChapterTable!$Q$26+VLOOKUP(SUBSTITUTE(D$1,"성장단계","")&amp;"단계오프셋",ChapterTable!$S:$T,2,0))/ChapterTable!$Q$23)),
MAX(0,INT(($B1460+ChapterTable!$S$26+VLOOKUP(SUBSTITUTE(D$1,"성장단계","")&amp;"보스단계오프셋",ChapterTable!$S:$T,2,0))/ChapterTable!$S$23)))</f>
        <v>1</v>
      </c>
      <c r="E1460" s="1">
        <f ca="1">IF(AND($A1460=0,$B1460=1),
    VLOOKUP(1,ChapterTable!$1:$1048576,MATCH("최종"&amp;SUBSTITUTE(SUBSTITUTE(E$1,"standard",""),"|Float",""),ChapterTable!$1:$1,0),0)*ChapterTable!$Q$17,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VLOOKUP($A1460-ChapterTable!$Q$11,ChapterTable!$1:$1048576,MATCH("최종"&amp;SUBSTITUTE(SUBSTITUTE(E$1,"standard",""),"|Float",""),ChapterTable!$1:$1,0),0)*ChapterTable!$Q$14
    ),
  OFFSET(E1460,-$B1460+IF($L1460,1,0),0)*
    (VLOOKUP(SUBSTITUTE(SUBSTITUTE(E$1,"standard",""),"|Float","")&amp;"인게임누적곱배수",ChapterTable!$S:$T,2,0)^C1460
    +VLOOKUP(SUBSTITUTE(SUBSTITUTE(E$1,"standard",""),"|Float","")&amp;"인게임누적합배수",ChapterTable!$S:$T,2,0)*C1460)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VLOOKUP(1,ChapterTable!$1:$1048576,MATCH("최종"&amp;SUBSTITUTE(SUBSTITUTE(F$1,"standard",""),"|Float",""),ChapterTable!$1:$1,0),0)*ChapterTable!$Q$17,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VLOOKUP($A1460-ChapterTable!$Q$11,ChapterTable!$1:$1048576,MATCH("최종"&amp;SUBSTITUTE(SUBSTITUTE(F$1,"standard",""),"|Float",""),ChapterTable!$1:$1,0),0)*ChapterTable!$Q$14
    ),
  OFFSET(F1460,-$B1460+IF($L1460,1,0),0)*
    (VLOOKUP(SUBSTITUTE(SUBSTITUTE(F$1,"standard",""),"|Float","")&amp;"인게임누적곱배수",ChapterTable!$S:$T,2,0)^D1460
    +VLOOKUP(SUBSTITUTE(SUBSTITUTE(F$1,"standard",""),"|Float","")&amp;"인게임누적합배수",ChapterTable!$S:$T,2,0)*D1460)
  )
  )
  )
)</f>
        <v>774.5625</v>
      </c>
      <c r="G1460" t="s">
        <v>76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9.8000000000000007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IF(OR($L1461=TRUE,$A1461=0,MOD($A1461,ChapterTable!$S$20)&lt;&gt;0),
MAX(0,INT(($B1461+ChapterTable!$Q$26+VLOOKUP(SUBSTITUTE(C$1,"성장단계","")&amp;"단계오프셋",ChapterTable!$S:$T,2,0))/ChapterTable!$Q$23)),
MAX(0,INT(($B1461+ChapterTable!$S$26+VLOOKUP(SUBSTITUTE(C$1,"성장단계","")&amp;"보스단계오프셋",ChapterTable!$S:$T,2,0))/ChapterTable!$S$23)))</f>
        <v>2</v>
      </c>
      <c r="D1461">
        <f>IF(OR($L1461=TRUE,$A1461=0,MOD($A1461,ChapterTable!$S$20)&lt;&gt;0),
MAX(0,INT(($B1461+ChapterTable!$Q$26+VLOOKUP(SUBSTITUTE(D$1,"성장단계","")&amp;"단계오프셋",ChapterTable!$S:$T,2,0))/ChapterTable!$Q$23)),
MAX(0,INT(($B1461+ChapterTable!$S$26+VLOOKUP(SUBSTITUTE(D$1,"성장단계","")&amp;"보스단계오프셋",ChapterTable!$S:$T,2,0))/ChapterTable!$S$23)))</f>
        <v>1</v>
      </c>
      <c r="E1461" s="1">
        <f ca="1">IF(AND($A1461=0,$B1461=1),
    VLOOKUP(1,ChapterTable!$1:$1048576,MATCH("최종"&amp;SUBSTITUTE(SUBSTITUTE(E$1,"standard",""),"|Float",""),ChapterTable!$1:$1,0),0)*ChapterTable!$Q$17,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VLOOKUP($A1461-ChapterTable!$Q$11,ChapterTable!$1:$1048576,MATCH("최종"&amp;SUBSTITUTE(SUBSTITUTE(E$1,"standard",""),"|Float",""),ChapterTable!$1:$1,0),0)*ChapterTable!$Q$14
    ),
  OFFSET(E1461,-$B1461+IF($L1461,1,0),0)*
    (VLOOKUP(SUBSTITUTE(SUBSTITUTE(E$1,"standard",""),"|Float","")&amp;"인게임누적곱배수",ChapterTable!$S:$T,2,0)^C1461
    +VLOOKUP(SUBSTITUTE(SUBSTITUTE(E$1,"standard",""),"|Float","")&amp;"인게임누적합배수",ChapterTable!$S:$T,2,0)*C1461)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VLOOKUP(1,ChapterTable!$1:$1048576,MATCH("최종"&amp;SUBSTITUTE(SUBSTITUTE(F$1,"standard",""),"|Float",""),ChapterTable!$1:$1,0),0)*ChapterTable!$Q$17,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VLOOKUP($A1461-ChapterTable!$Q$11,ChapterTable!$1:$1048576,MATCH("최종"&amp;SUBSTITUTE(SUBSTITUTE(F$1,"standard",""),"|Float",""),ChapterTable!$1:$1,0),0)*ChapterTable!$Q$14
    ),
  OFFSET(F1461,-$B1461+IF($L1461,1,0),0)*
    (VLOOKUP(SUBSTITUTE(SUBSTITUTE(F$1,"standard",""),"|Float","")&amp;"인게임누적곱배수",ChapterTable!$S:$T,2,0)^D1461
    +VLOOKUP(SUBSTITUTE(SUBSTITUTE(F$1,"standard",""),"|Float","")&amp;"인게임누적합배수",ChapterTable!$S:$T,2,0)*D1461)
  )
  )
  )
)</f>
        <v>774.5625</v>
      </c>
      <c r="G1461" t="s">
        <v>76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9.8000000000000007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IF(OR($L1462=TRUE,$A1462=0,MOD($A1462,ChapterTable!$S$20)&lt;&gt;0),
MAX(0,INT(($B1462+ChapterTable!$Q$26+VLOOKUP(SUBSTITUTE(C$1,"성장단계","")&amp;"단계오프셋",ChapterTable!$S:$T,2,0))/ChapterTable!$Q$23)),
MAX(0,INT(($B1462+ChapterTable!$S$26+VLOOKUP(SUBSTITUTE(C$1,"성장단계","")&amp;"보스단계오프셋",ChapterTable!$S:$T,2,0))/ChapterTable!$S$23)))</f>
        <v>2</v>
      </c>
      <c r="D1462">
        <f>IF(OR($L1462=TRUE,$A1462=0,MOD($A1462,ChapterTable!$S$20)&lt;&gt;0),
MAX(0,INT(($B1462+ChapterTable!$Q$26+VLOOKUP(SUBSTITUTE(D$1,"성장단계","")&amp;"단계오프셋",ChapterTable!$S:$T,2,0))/ChapterTable!$Q$23)),
MAX(0,INT(($B1462+ChapterTable!$S$26+VLOOKUP(SUBSTITUTE(D$1,"성장단계","")&amp;"보스단계오프셋",ChapterTable!$S:$T,2,0))/ChapterTable!$S$23)))</f>
        <v>2</v>
      </c>
      <c r="E1462" s="1">
        <f ca="1">IF(AND($A1462=0,$B1462=1),
    VLOOKUP(1,ChapterTable!$1:$1048576,MATCH("최종"&amp;SUBSTITUTE(SUBSTITUTE(E$1,"standard",""),"|Float",""),ChapterTable!$1:$1,0),0)*ChapterTable!$Q$17,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VLOOKUP($A1462-ChapterTable!$Q$11,ChapterTable!$1:$1048576,MATCH("최종"&amp;SUBSTITUTE(SUBSTITUTE(E$1,"standard",""),"|Float",""),ChapterTable!$1:$1,0),0)*ChapterTable!$Q$14
    ),
  OFFSET(E1462,-$B1462+IF($L1462,1,0),0)*
    (VLOOKUP(SUBSTITUTE(SUBSTITUTE(E$1,"standard",""),"|Float","")&amp;"인게임누적곱배수",ChapterTable!$S:$T,2,0)^C1462
    +VLOOKUP(SUBSTITUTE(SUBSTITUTE(E$1,"standard",""),"|Float","")&amp;"인게임누적합배수",ChapterTable!$S:$T,2,0)*C1462)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VLOOKUP(1,ChapterTable!$1:$1048576,MATCH("최종"&amp;SUBSTITUTE(SUBSTITUTE(F$1,"standard",""),"|Float",""),ChapterTable!$1:$1,0),0)*ChapterTable!$Q$17,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VLOOKUP($A1462-ChapterTable!$Q$11,ChapterTable!$1:$1048576,MATCH("최종"&amp;SUBSTITUTE(SUBSTITUTE(F$1,"standard",""),"|Float",""),ChapterTable!$1:$1,0),0)*ChapterTable!$Q$14
    ),
  OFFSET(F1462,-$B1462+IF($L1462,1,0),0)*
    (VLOOKUP(SUBSTITUTE(SUBSTITUTE(F$1,"standard",""),"|Float","")&amp;"인게임누적곱배수",ChapterTable!$S:$T,2,0)^D1462
    +VLOOKUP(SUBSTITUTE(SUBSTITUTE(F$1,"standard",""),"|Float","")&amp;"인게임누적합배수",ChapterTable!$S:$T,2,0)*D1462)
  )
  )
  )
)</f>
        <v>903.65624999999989</v>
      </c>
      <c r="G1462" t="s">
        <v>76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9.8000000000000007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IF(OR($L1463=TRUE,$A1463=0,MOD($A1463,ChapterTable!$S$20)&lt;&gt;0),
MAX(0,INT(($B1463+ChapterTable!$Q$26+VLOOKUP(SUBSTITUTE(C$1,"성장단계","")&amp;"단계오프셋",ChapterTable!$S:$T,2,0))/ChapterTable!$Q$23)),
MAX(0,INT(($B1463+ChapterTable!$S$26+VLOOKUP(SUBSTITUTE(C$1,"성장단계","")&amp;"보스단계오프셋",ChapterTable!$S:$T,2,0))/ChapterTable!$S$23)))</f>
        <v>2</v>
      </c>
      <c r="D1463">
        <f>IF(OR($L1463=TRUE,$A1463=0,MOD($A1463,ChapterTable!$S$20)&lt;&gt;0),
MAX(0,INT(($B1463+ChapterTable!$Q$26+VLOOKUP(SUBSTITUTE(D$1,"성장단계","")&amp;"단계오프셋",ChapterTable!$S:$T,2,0))/ChapterTable!$Q$23)),
MAX(0,INT(($B1463+ChapterTable!$S$26+VLOOKUP(SUBSTITUTE(D$1,"성장단계","")&amp;"보스단계오프셋",ChapterTable!$S:$T,2,0))/ChapterTable!$S$23)))</f>
        <v>2</v>
      </c>
      <c r="E1463" s="1">
        <f ca="1">IF(AND($A1463=0,$B1463=1),
    VLOOKUP(1,ChapterTable!$1:$1048576,MATCH("최종"&amp;SUBSTITUTE(SUBSTITUTE(E$1,"standard",""),"|Float",""),ChapterTable!$1:$1,0),0)*ChapterTable!$Q$17,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VLOOKUP($A1463-ChapterTable!$Q$11,ChapterTable!$1:$1048576,MATCH("최종"&amp;SUBSTITUTE(SUBSTITUTE(E$1,"standard",""),"|Float",""),ChapterTable!$1:$1,0),0)*ChapterTable!$Q$14
    ),
  OFFSET(E1463,-$B1463+IF($L1463,1,0),0)*
    (VLOOKUP(SUBSTITUTE(SUBSTITUTE(E$1,"standard",""),"|Float","")&amp;"인게임누적곱배수",ChapterTable!$S:$T,2,0)^C1463
    +VLOOKUP(SUBSTITUTE(SUBSTITUTE(E$1,"standard",""),"|Float","")&amp;"인게임누적합배수",ChapterTable!$S:$T,2,0)*C1463)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VLOOKUP(1,ChapterTable!$1:$1048576,MATCH("최종"&amp;SUBSTITUTE(SUBSTITUTE(F$1,"standard",""),"|Float",""),ChapterTable!$1:$1,0),0)*ChapterTable!$Q$17,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VLOOKUP($A1463-ChapterTable!$Q$11,ChapterTable!$1:$1048576,MATCH("최종"&amp;SUBSTITUTE(SUBSTITUTE(F$1,"standard",""),"|Float",""),ChapterTable!$1:$1,0),0)*ChapterTable!$Q$14
    ),
  OFFSET(F1463,-$B1463+IF($L1463,1,0),0)*
    (VLOOKUP(SUBSTITUTE(SUBSTITUTE(F$1,"standard",""),"|Float","")&amp;"인게임누적곱배수",ChapterTable!$S:$T,2,0)^D1463
    +VLOOKUP(SUBSTITUTE(SUBSTITUTE(F$1,"standard",""),"|Float","")&amp;"인게임누적합배수",ChapterTable!$S:$T,2,0)*D1463)
  )
  )
  )
)</f>
        <v>903.65624999999989</v>
      </c>
      <c r="G1463" t="s">
        <v>76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9.8000000000000007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IF(OR($L1464=TRUE,$A1464=0,MOD($A1464,ChapterTable!$S$20)&lt;&gt;0),
MAX(0,INT(($B1464+ChapterTable!$Q$26+VLOOKUP(SUBSTITUTE(C$1,"성장단계","")&amp;"단계오프셋",ChapterTable!$S:$T,2,0))/ChapterTable!$Q$23)),
MAX(0,INT(($B1464+ChapterTable!$S$26+VLOOKUP(SUBSTITUTE(C$1,"성장단계","")&amp;"보스단계오프셋",ChapterTable!$S:$T,2,0))/ChapterTable!$S$23)))</f>
        <v>2</v>
      </c>
      <c r="D1464">
        <f>IF(OR($L1464=TRUE,$A1464=0,MOD($A1464,ChapterTable!$S$20)&lt;&gt;0),
MAX(0,INT(($B1464+ChapterTable!$Q$26+VLOOKUP(SUBSTITUTE(D$1,"성장단계","")&amp;"단계오프셋",ChapterTable!$S:$T,2,0))/ChapterTable!$Q$23)),
MAX(0,INT(($B1464+ChapterTable!$S$26+VLOOKUP(SUBSTITUTE(D$1,"성장단계","")&amp;"보스단계오프셋",ChapterTable!$S:$T,2,0))/ChapterTable!$S$23)))</f>
        <v>2</v>
      </c>
      <c r="E1464" s="1">
        <f ca="1">IF(AND($A1464=0,$B1464=1),
    VLOOKUP(1,ChapterTable!$1:$1048576,MATCH("최종"&amp;SUBSTITUTE(SUBSTITUTE(E$1,"standard",""),"|Float",""),ChapterTable!$1:$1,0),0)*ChapterTable!$Q$17,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VLOOKUP($A1464-ChapterTable!$Q$11,ChapterTable!$1:$1048576,MATCH("최종"&amp;SUBSTITUTE(SUBSTITUTE(E$1,"standard",""),"|Float",""),ChapterTable!$1:$1,0),0)*ChapterTable!$Q$14
    ),
  OFFSET(E1464,-$B1464+IF($L1464,1,0),0)*
    (VLOOKUP(SUBSTITUTE(SUBSTITUTE(E$1,"standard",""),"|Float","")&amp;"인게임누적곱배수",ChapterTable!$S:$T,2,0)^C1464
    +VLOOKUP(SUBSTITUTE(SUBSTITUTE(E$1,"standard",""),"|Float","")&amp;"인게임누적합배수",ChapterTable!$S:$T,2,0)*C1464)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VLOOKUP(1,ChapterTable!$1:$1048576,MATCH("최종"&amp;SUBSTITUTE(SUBSTITUTE(F$1,"standard",""),"|Float",""),ChapterTable!$1:$1,0),0)*ChapterTable!$Q$17,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VLOOKUP($A1464-ChapterTable!$Q$11,ChapterTable!$1:$1048576,MATCH("최종"&amp;SUBSTITUTE(SUBSTITUTE(F$1,"standard",""),"|Float",""),ChapterTable!$1:$1,0),0)*ChapterTable!$Q$14
    ),
  OFFSET(F1464,-$B1464+IF($L1464,1,0),0)*
    (VLOOKUP(SUBSTITUTE(SUBSTITUTE(F$1,"standard",""),"|Float","")&amp;"인게임누적곱배수",ChapterTable!$S:$T,2,0)^D1464
    +VLOOKUP(SUBSTITUTE(SUBSTITUTE(F$1,"standard",""),"|Float","")&amp;"인게임누적합배수",ChapterTable!$S:$T,2,0)*D1464)
  )
  )
  )
)</f>
        <v>903.65624999999989</v>
      </c>
      <c r="G1464" t="s">
        <v>76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9.8000000000000007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IF(OR($L1465=TRUE,$A1465=0,MOD($A1465,ChapterTable!$S$20)&lt;&gt;0),
MAX(0,INT(($B1465+ChapterTable!$Q$26+VLOOKUP(SUBSTITUTE(C$1,"성장단계","")&amp;"단계오프셋",ChapterTable!$S:$T,2,0))/ChapterTable!$Q$23)),
MAX(0,INT(($B1465+ChapterTable!$S$26+VLOOKUP(SUBSTITUTE(C$1,"성장단계","")&amp;"보스단계오프셋",ChapterTable!$S:$T,2,0))/ChapterTable!$S$23)))</f>
        <v>2</v>
      </c>
      <c r="D1465">
        <f>IF(OR($L1465=TRUE,$A1465=0,MOD($A1465,ChapterTable!$S$20)&lt;&gt;0),
MAX(0,INT(($B1465+ChapterTable!$Q$26+VLOOKUP(SUBSTITUTE(D$1,"성장단계","")&amp;"단계오프셋",ChapterTable!$S:$T,2,0))/ChapterTable!$Q$23)),
MAX(0,INT(($B1465+ChapterTable!$S$26+VLOOKUP(SUBSTITUTE(D$1,"성장단계","")&amp;"보스단계오프셋",ChapterTable!$S:$T,2,0))/ChapterTable!$S$23)))</f>
        <v>2</v>
      </c>
      <c r="E1465" s="1">
        <f ca="1">IF(AND($A1465=0,$B1465=1),
    VLOOKUP(1,ChapterTable!$1:$1048576,MATCH("최종"&amp;SUBSTITUTE(SUBSTITUTE(E$1,"standard",""),"|Float",""),ChapterTable!$1:$1,0),0)*ChapterTable!$Q$17,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VLOOKUP($A1465-ChapterTable!$Q$11,ChapterTable!$1:$1048576,MATCH("최종"&amp;SUBSTITUTE(SUBSTITUTE(E$1,"standard",""),"|Float",""),ChapterTable!$1:$1,0),0)*ChapterTable!$Q$14
    ),
  OFFSET(E1465,-$B1465+IF($L1465,1,0),0)*
    (VLOOKUP(SUBSTITUTE(SUBSTITUTE(E$1,"standard",""),"|Float","")&amp;"인게임누적곱배수",ChapterTable!$S:$T,2,0)^C1465
    +VLOOKUP(SUBSTITUTE(SUBSTITUTE(E$1,"standard",""),"|Float","")&amp;"인게임누적합배수",ChapterTable!$S:$T,2,0)*C1465)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VLOOKUP(1,ChapterTable!$1:$1048576,MATCH("최종"&amp;SUBSTITUTE(SUBSTITUTE(F$1,"standard",""),"|Float",""),ChapterTable!$1:$1,0),0)*ChapterTable!$Q$17,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VLOOKUP($A1465-ChapterTable!$Q$11,ChapterTable!$1:$1048576,MATCH("최종"&amp;SUBSTITUTE(SUBSTITUTE(F$1,"standard",""),"|Float",""),ChapterTable!$1:$1,0),0)*ChapterTable!$Q$14
    ),
  OFFSET(F1465,-$B1465+IF($L1465,1,0),0)*
    (VLOOKUP(SUBSTITUTE(SUBSTITUTE(F$1,"standard",""),"|Float","")&amp;"인게임누적곱배수",ChapterTable!$S:$T,2,0)^D1465
    +VLOOKUP(SUBSTITUTE(SUBSTITUTE(F$1,"standard",""),"|Float","")&amp;"인게임누적합배수",ChapterTable!$S:$T,2,0)*D1465)
  )
  )
  )
)</f>
        <v>903.65624999999989</v>
      </c>
      <c r="G1465" t="s">
        <v>76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9.8000000000000007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IF(OR($L1466=TRUE,$A1466=0,MOD($A1466,ChapterTable!$S$20)&lt;&gt;0),
MAX(0,INT(($B1466+ChapterTable!$Q$26+VLOOKUP(SUBSTITUTE(C$1,"성장단계","")&amp;"단계오프셋",ChapterTable!$S:$T,2,0))/ChapterTable!$Q$23)),
MAX(0,INT(($B1466+ChapterTable!$S$26+VLOOKUP(SUBSTITUTE(C$1,"성장단계","")&amp;"보스단계오프셋",ChapterTable!$S:$T,2,0))/ChapterTable!$S$23)))</f>
        <v>2</v>
      </c>
      <c r="D1466">
        <f>IF(OR($L1466=TRUE,$A1466=0,MOD($A1466,ChapterTable!$S$20)&lt;&gt;0),
MAX(0,INT(($B1466+ChapterTable!$Q$26+VLOOKUP(SUBSTITUTE(D$1,"성장단계","")&amp;"단계오프셋",ChapterTable!$S:$T,2,0))/ChapterTable!$Q$23)),
MAX(0,INT(($B1466+ChapterTable!$S$26+VLOOKUP(SUBSTITUTE(D$1,"성장단계","")&amp;"보스단계오프셋",ChapterTable!$S:$T,2,0))/ChapterTable!$S$23)))</f>
        <v>2</v>
      </c>
      <c r="E1466" s="1">
        <f ca="1">IF(AND($A1466=0,$B1466=1),
    VLOOKUP(1,ChapterTable!$1:$1048576,MATCH("최종"&amp;SUBSTITUTE(SUBSTITUTE(E$1,"standard",""),"|Float",""),ChapterTable!$1:$1,0),0)*ChapterTable!$Q$17,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VLOOKUP($A1466-ChapterTable!$Q$11,ChapterTable!$1:$1048576,MATCH("최종"&amp;SUBSTITUTE(SUBSTITUTE(E$1,"standard",""),"|Float",""),ChapterTable!$1:$1,0),0)*ChapterTable!$Q$14
    ),
  OFFSET(E1466,-$B1466+IF($L1466,1,0),0)*
    (VLOOKUP(SUBSTITUTE(SUBSTITUTE(E$1,"standard",""),"|Float","")&amp;"인게임누적곱배수",ChapterTable!$S:$T,2,0)^C1466
    +VLOOKUP(SUBSTITUTE(SUBSTITUTE(E$1,"standard",""),"|Float","")&amp;"인게임누적합배수",ChapterTable!$S:$T,2,0)*C1466)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VLOOKUP(1,ChapterTable!$1:$1048576,MATCH("최종"&amp;SUBSTITUTE(SUBSTITUTE(F$1,"standard",""),"|Float",""),ChapterTable!$1:$1,0),0)*ChapterTable!$Q$17,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VLOOKUP($A1466-ChapterTable!$Q$11,ChapterTable!$1:$1048576,MATCH("최종"&amp;SUBSTITUTE(SUBSTITUTE(F$1,"standard",""),"|Float",""),ChapterTable!$1:$1,0),0)*ChapterTable!$Q$14
    ),
  OFFSET(F1466,-$B1466+IF($L1466,1,0),0)*
    (VLOOKUP(SUBSTITUTE(SUBSTITUTE(F$1,"standard",""),"|Float","")&amp;"인게임누적곱배수",ChapterTable!$S:$T,2,0)^D1466
    +VLOOKUP(SUBSTITUTE(SUBSTITUTE(F$1,"standard",""),"|Float","")&amp;"인게임누적합배수",ChapterTable!$S:$T,2,0)*D1466)
  )
  )
  )
)</f>
        <v>903.65624999999989</v>
      </c>
      <c r="G1466" t="s">
        <v>76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9.8000000000000007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IF(OR($L1467=TRUE,$A1467=0,MOD($A1467,ChapterTable!$S$20)&lt;&gt;0),
MAX(0,INT(($B1467+ChapterTable!$Q$26+VLOOKUP(SUBSTITUTE(C$1,"성장단계","")&amp;"단계오프셋",ChapterTable!$S:$T,2,0))/ChapterTable!$Q$23)),
MAX(0,INT(($B1467+ChapterTable!$S$26+VLOOKUP(SUBSTITUTE(C$1,"성장단계","")&amp;"보스단계오프셋",ChapterTable!$S:$T,2,0))/ChapterTable!$S$23)))</f>
        <v>3</v>
      </c>
      <c r="D1467">
        <f>IF(OR($L1467=TRUE,$A1467=0,MOD($A1467,ChapterTable!$S$20)&lt;&gt;0),
MAX(0,INT(($B1467+ChapterTable!$Q$26+VLOOKUP(SUBSTITUTE(D$1,"성장단계","")&amp;"단계오프셋",ChapterTable!$S:$T,2,0))/ChapterTable!$Q$23)),
MAX(0,INT(($B1467+ChapterTable!$S$26+VLOOKUP(SUBSTITUTE(D$1,"성장단계","")&amp;"보스단계오프셋",ChapterTable!$S:$T,2,0))/ChapterTable!$S$23)))</f>
        <v>2</v>
      </c>
      <c r="E1467" s="1">
        <f ca="1">IF(AND($A1467=0,$B1467=1),
    VLOOKUP(1,ChapterTable!$1:$1048576,MATCH("최종"&amp;SUBSTITUTE(SUBSTITUTE(E$1,"standard",""),"|Float",""),ChapterTable!$1:$1,0),0)*ChapterTable!$Q$17,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VLOOKUP($A1467-ChapterTable!$Q$11,ChapterTable!$1:$1048576,MATCH("최종"&amp;SUBSTITUTE(SUBSTITUTE(E$1,"standard",""),"|Float",""),ChapterTable!$1:$1,0),0)*ChapterTable!$Q$14
    ),
  OFFSET(E1467,-$B1467+IF($L1467,1,0),0)*
    (VLOOKUP(SUBSTITUTE(SUBSTITUTE(E$1,"standard",""),"|Float","")&amp;"인게임누적곱배수",ChapterTable!$S:$T,2,0)^C1467
    +VLOOKUP(SUBSTITUTE(SUBSTITUTE(E$1,"standard",""),"|Float","")&amp;"인게임누적합배수",ChapterTable!$S:$T,2,0)*C1467)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VLOOKUP(1,ChapterTable!$1:$1048576,MATCH("최종"&amp;SUBSTITUTE(SUBSTITUTE(F$1,"standard",""),"|Float",""),ChapterTable!$1:$1,0),0)*ChapterTable!$Q$17,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VLOOKUP($A1467-ChapterTable!$Q$11,ChapterTable!$1:$1048576,MATCH("최종"&amp;SUBSTITUTE(SUBSTITUTE(F$1,"standard",""),"|Float",""),ChapterTable!$1:$1,0),0)*ChapterTable!$Q$14
    ),
  OFFSET(F1467,-$B1467+IF($L1467,1,0),0)*
    (VLOOKUP(SUBSTITUTE(SUBSTITUTE(F$1,"standard",""),"|Float","")&amp;"인게임누적곱배수",ChapterTable!$S:$T,2,0)^D1467
    +VLOOKUP(SUBSTITUTE(SUBSTITUTE(F$1,"standard",""),"|Float","")&amp;"인게임누적합배수",ChapterTable!$S:$T,2,0)*D1467)
  )
  )
  )
)</f>
        <v>903.65624999999989</v>
      </c>
      <c r="G1467" t="s">
        <v>76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9.8000000000000007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IF(OR($L1468=TRUE,$A1468=0,MOD($A1468,ChapterTable!$S$20)&lt;&gt;0),
MAX(0,INT(($B1468+ChapterTable!$Q$26+VLOOKUP(SUBSTITUTE(C$1,"성장단계","")&amp;"단계오프셋",ChapterTable!$S:$T,2,0))/ChapterTable!$Q$23)),
MAX(0,INT(($B1468+ChapterTable!$S$26+VLOOKUP(SUBSTITUTE(C$1,"성장단계","")&amp;"보스단계오프셋",ChapterTable!$S:$T,2,0))/ChapterTable!$S$23)))</f>
        <v>3</v>
      </c>
      <c r="D1468">
        <f>IF(OR($L1468=TRUE,$A1468=0,MOD($A1468,ChapterTable!$S$20)&lt;&gt;0),
MAX(0,INT(($B1468+ChapterTable!$Q$26+VLOOKUP(SUBSTITUTE(D$1,"성장단계","")&amp;"단계오프셋",ChapterTable!$S:$T,2,0))/ChapterTable!$Q$23)),
MAX(0,INT(($B1468+ChapterTable!$S$26+VLOOKUP(SUBSTITUTE(D$1,"성장단계","")&amp;"보스단계오프셋",ChapterTable!$S:$T,2,0))/ChapterTable!$S$23)))</f>
        <v>2</v>
      </c>
      <c r="E1468" s="1">
        <f ca="1">IF(AND($A1468=0,$B1468=1),
    VLOOKUP(1,ChapterTable!$1:$1048576,MATCH("최종"&amp;SUBSTITUTE(SUBSTITUTE(E$1,"standard",""),"|Float",""),ChapterTable!$1:$1,0),0)*ChapterTable!$Q$17,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VLOOKUP($A1468-ChapterTable!$Q$11,ChapterTable!$1:$1048576,MATCH("최종"&amp;SUBSTITUTE(SUBSTITUTE(E$1,"standard",""),"|Float",""),ChapterTable!$1:$1,0),0)*ChapterTable!$Q$14
    ),
  OFFSET(E1468,-$B1468+IF($L1468,1,0),0)*
    (VLOOKUP(SUBSTITUTE(SUBSTITUTE(E$1,"standard",""),"|Float","")&amp;"인게임누적곱배수",ChapterTable!$S:$T,2,0)^C1468
    +VLOOKUP(SUBSTITUTE(SUBSTITUTE(E$1,"standard",""),"|Float","")&amp;"인게임누적합배수",ChapterTable!$S:$T,2,0)*C1468)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VLOOKUP(1,ChapterTable!$1:$1048576,MATCH("최종"&amp;SUBSTITUTE(SUBSTITUTE(F$1,"standard",""),"|Float",""),ChapterTable!$1:$1,0),0)*ChapterTable!$Q$17,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VLOOKUP($A1468-ChapterTable!$Q$11,ChapterTable!$1:$1048576,MATCH("최종"&amp;SUBSTITUTE(SUBSTITUTE(F$1,"standard",""),"|Float",""),ChapterTable!$1:$1,0),0)*ChapterTable!$Q$14
    ),
  OFFSET(F1468,-$B1468+IF($L1468,1,0),0)*
    (VLOOKUP(SUBSTITUTE(SUBSTITUTE(F$1,"standard",""),"|Float","")&amp;"인게임누적곱배수",ChapterTable!$S:$T,2,0)^D1468
    +VLOOKUP(SUBSTITUTE(SUBSTITUTE(F$1,"standard",""),"|Float","")&amp;"인게임누적합배수",ChapterTable!$S:$T,2,0)*D1468)
  )
  )
  )
)</f>
        <v>903.65624999999989</v>
      </c>
      <c r="G1468" t="s">
        <v>76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9.8000000000000007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IF(OR($L1469=TRUE,$A1469=0,MOD($A1469,ChapterTable!$S$20)&lt;&gt;0),
MAX(0,INT(($B1469+ChapterTable!$Q$26+VLOOKUP(SUBSTITUTE(C$1,"성장단계","")&amp;"단계오프셋",ChapterTable!$S:$T,2,0))/ChapterTable!$Q$23)),
MAX(0,INT(($B1469+ChapterTable!$S$26+VLOOKUP(SUBSTITUTE(C$1,"성장단계","")&amp;"보스단계오프셋",ChapterTable!$S:$T,2,0))/ChapterTable!$S$23)))</f>
        <v>3</v>
      </c>
      <c r="D1469">
        <f>IF(OR($L1469=TRUE,$A1469=0,MOD($A1469,ChapterTable!$S$20)&lt;&gt;0),
MAX(0,INT(($B1469+ChapterTable!$Q$26+VLOOKUP(SUBSTITUTE(D$1,"성장단계","")&amp;"단계오프셋",ChapterTable!$S:$T,2,0))/ChapterTable!$Q$23)),
MAX(0,INT(($B1469+ChapterTable!$S$26+VLOOKUP(SUBSTITUTE(D$1,"성장단계","")&amp;"보스단계오프셋",ChapterTable!$S:$T,2,0))/ChapterTable!$S$23)))</f>
        <v>2</v>
      </c>
      <c r="E1469" s="1">
        <f ca="1">IF(AND($A1469=0,$B1469=1),
    VLOOKUP(1,ChapterTable!$1:$1048576,MATCH("최종"&amp;SUBSTITUTE(SUBSTITUTE(E$1,"standard",""),"|Float",""),ChapterTable!$1:$1,0),0)*ChapterTable!$Q$17,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VLOOKUP($A1469-ChapterTable!$Q$11,ChapterTable!$1:$1048576,MATCH("최종"&amp;SUBSTITUTE(SUBSTITUTE(E$1,"standard",""),"|Float",""),ChapterTable!$1:$1,0),0)*ChapterTable!$Q$14
    ),
  OFFSET(E1469,-$B1469+IF($L1469,1,0),0)*
    (VLOOKUP(SUBSTITUTE(SUBSTITUTE(E$1,"standard",""),"|Float","")&amp;"인게임누적곱배수",ChapterTable!$S:$T,2,0)^C1469
    +VLOOKUP(SUBSTITUTE(SUBSTITUTE(E$1,"standard",""),"|Float","")&amp;"인게임누적합배수",ChapterTable!$S:$T,2,0)*C1469)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VLOOKUP(1,ChapterTable!$1:$1048576,MATCH("최종"&amp;SUBSTITUTE(SUBSTITUTE(F$1,"standard",""),"|Float",""),ChapterTable!$1:$1,0),0)*ChapterTable!$Q$17,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VLOOKUP($A1469-ChapterTable!$Q$11,ChapterTable!$1:$1048576,MATCH("최종"&amp;SUBSTITUTE(SUBSTITUTE(F$1,"standard",""),"|Float",""),ChapterTable!$1:$1,0),0)*ChapterTable!$Q$14
    ),
  OFFSET(F1469,-$B1469+IF($L1469,1,0),0)*
    (VLOOKUP(SUBSTITUTE(SUBSTITUTE(F$1,"standard",""),"|Float","")&amp;"인게임누적곱배수",ChapterTable!$S:$T,2,0)^D1469
    +VLOOKUP(SUBSTITUTE(SUBSTITUTE(F$1,"standard",""),"|Float","")&amp;"인게임누적합배수",ChapterTable!$S:$T,2,0)*D1469)
  )
  )
  )
)</f>
        <v>903.65624999999989</v>
      </c>
      <c r="G1469" t="s">
        <v>76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9.8000000000000007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IF(OR($L1470=TRUE,$A1470=0,MOD($A1470,ChapterTable!$S$20)&lt;&gt;0),
MAX(0,INT(($B1470+ChapterTable!$Q$26+VLOOKUP(SUBSTITUTE(C$1,"성장단계","")&amp;"단계오프셋",ChapterTable!$S:$T,2,0))/ChapterTable!$Q$23)),
MAX(0,INT(($B1470+ChapterTable!$S$26+VLOOKUP(SUBSTITUTE(C$1,"성장단계","")&amp;"보스단계오프셋",ChapterTable!$S:$T,2,0))/ChapterTable!$S$23)))</f>
        <v>3</v>
      </c>
      <c r="D1470">
        <f>IF(OR($L1470=TRUE,$A1470=0,MOD($A1470,ChapterTable!$S$20)&lt;&gt;0),
MAX(0,INT(($B1470+ChapterTable!$Q$26+VLOOKUP(SUBSTITUTE(D$1,"성장단계","")&amp;"단계오프셋",ChapterTable!$S:$T,2,0))/ChapterTable!$Q$23)),
MAX(0,INT(($B1470+ChapterTable!$S$26+VLOOKUP(SUBSTITUTE(D$1,"성장단계","")&amp;"보스단계오프셋",ChapterTable!$S:$T,2,0))/ChapterTable!$S$23)))</f>
        <v>2</v>
      </c>
      <c r="E1470" s="1">
        <f ca="1">IF(AND($A1470=0,$B1470=1),
    VLOOKUP(1,ChapterTable!$1:$1048576,MATCH("최종"&amp;SUBSTITUTE(SUBSTITUTE(E$1,"standard",""),"|Float",""),ChapterTable!$1:$1,0),0)*ChapterTable!$Q$17,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VLOOKUP($A1470-ChapterTable!$Q$11,ChapterTable!$1:$1048576,MATCH("최종"&amp;SUBSTITUTE(SUBSTITUTE(E$1,"standard",""),"|Float",""),ChapterTable!$1:$1,0),0)*ChapterTable!$Q$14
    ),
  OFFSET(E1470,-$B1470+IF($L1470,1,0),0)*
    (VLOOKUP(SUBSTITUTE(SUBSTITUTE(E$1,"standard",""),"|Float","")&amp;"인게임누적곱배수",ChapterTable!$S:$T,2,0)^C1470
    +VLOOKUP(SUBSTITUTE(SUBSTITUTE(E$1,"standard",""),"|Float","")&amp;"인게임누적합배수",ChapterTable!$S:$T,2,0)*C1470)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VLOOKUP(1,ChapterTable!$1:$1048576,MATCH("최종"&amp;SUBSTITUTE(SUBSTITUTE(F$1,"standard",""),"|Float",""),ChapterTable!$1:$1,0),0)*ChapterTable!$Q$17,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VLOOKUP($A1470-ChapterTable!$Q$11,ChapterTable!$1:$1048576,MATCH("최종"&amp;SUBSTITUTE(SUBSTITUTE(F$1,"standard",""),"|Float",""),ChapterTable!$1:$1,0),0)*ChapterTable!$Q$14
    ),
  OFFSET(F1470,-$B1470+IF($L1470,1,0),0)*
    (VLOOKUP(SUBSTITUTE(SUBSTITUTE(F$1,"standard",""),"|Float","")&amp;"인게임누적곱배수",ChapterTable!$S:$T,2,0)^D1470
    +VLOOKUP(SUBSTITUTE(SUBSTITUTE(F$1,"standard",""),"|Float","")&amp;"인게임누적합배수",ChapterTable!$S:$T,2,0)*D1470)
  )
  )
  )
)</f>
        <v>903.65624999999989</v>
      </c>
      <c r="G1470" t="s">
        <v>76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9.8000000000000007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IF(OR($L1471=TRUE,$A1471=0,MOD($A1471,ChapterTable!$S$20)&lt;&gt;0),
MAX(0,INT(($B1471+ChapterTable!$Q$26+VLOOKUP(SUBSTITUTE(C$1,"성장단계","")&amp;"단계오프셋",ChapterTable!$S:$T,2,0))/ChapterTable!$Q$23)),
MAX(0,INT(($B1471+ChapterTable!$S$26+VLOOKUP(SUBSTITUTE(C$1,"성장단계","")&amp;"보스단계오프셋",ChapterTable!$S:$T,2,0))/ChapterTable!$S$23)))</f>
        <v>3</v>
      </c>
      <c r="D1471">
        <f>IF(OR($L1471=TRUE,$A1471=0,MOD($A1471,ChapterTable!$S$20)&lt;&gt;0),
MAX(0,INT(($B1471+ChapterTable!$Q$26+VLOOKUP(SUBSTITUTE(D$1,"성장단계","")&amp;"단계오프셋",ChapterTable!$S:$T,2,0))/ChapterTable!$Q$23)),
MAX(0,INT(($B1471+ChapterTable!$S$26+VLOOKUP(SUBSTITUTE(D$1,"성장단계","")&amp;"보스단계오프셋",ChapterTable!$S:$T,2,0))/ChapterTable!$S$23)))</f>
        <v>2</v>
      </c>
      <c r="E1471" s="1">
        <f ca="1">IF(AND($A1471=0,$B1471=1),
    VLOOKUP(1,ChapterTable!$1:$1048576,MATCH("최종"&amp;SUBSTITUTE(SUBSTITUTE(E$1,"standard",""),"|Float",""),ChapterTable!$1:$1,0),0)*ChapterTable!$Q$17,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VLOOKUP($A1471-ChapterTable!$Q$11,ChapterTable!$1:$1048576,MATCH("최종"&amp;SUBSTITUTE(SUBSTITUTE(E$1,"standard",""),"|Float",""),ChapterTable!$1:$1,0),0)*ChapterTable!$Q$14
    ),
  OFFSET(E1471,-$B1471+IF($L1471,1,0),0)*
    (VLOOKUP(SUBSTITUTE(SUBSTITUTE(E$1,"standard",""),"|Float","")&amp;"인게임누적곱배수",ChapterTable!$S:$T,2,0)^C1471
    +VLOOKUP(SUBSTITUTE(SUBSTITUTE(E$1,"standard",""),"|Float","")&amp;"인게임누적합배수",ChapterTable!$S:$T,2,0)*C1471)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VLOOKUP(1,ChapterTable!$1:$1048576,MATCH("최종"&amp;SUBSTITUTE(SUBSTITUTE(F$1,"standard",""),"|Float",""),ChapterTable!$1:$1,0),0)*ChapterTable!$Q$17,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VLOOKUP($A1471-ChapterTable!$Q$11,ChapterTable!$1:$1048576,MATCH("최종"&amp;SUBSTITUTE(SUBSTITUTE(F$1,"standard",""),"|Float",""),ChapterTable!$1:$1,0),0)*ChapterTable!$Q$14
    ),
  OFFSET(F1471,-$B1471+IF($L1471,1,0),0)*
    (VLOOKUP(SUBSTITUTE(SUBSTITUTE(F$1,"standard",""),"|Float","")&amp;"인게임누적곱배수",ChapterTable!$S:$T,2,0)^D1471
    +VLOOKUP(SUBSTITUTE(SUBSTITUTE(F$1,"standard",""),"|Float","")&amp;"인게임누적합배수",ChapterTable!$S:$T,2,0)*D1471)
  )
  )
  )
)</f>
        <v>903.65624999999989</v>
      </c>
      <c r="G1471" t="s">
        <v>76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9.8000000000000007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IF(OR($L1472=TRUE,$A1472=0,MOD($A1472,ChapterTable!$S$20)&lt;&gt;0),
MAX(0,INT(($B1472+ChapterTable!$Q$26+VLOOKUP(SUBSTITUTE(C$1,"성장단계","")&amp;"단계오프셋",ChapterTable!$S:$T,2,0))/ChapterTable!$Q$23)),
MAX(0,INT(($B1472+ChapterTable!$S$26+VLOOKUP(SUBSTITUTE(C$1,"성장단계","")&amp;"보스단계오프셋",ChapterTable!$S:$T,2,0))/ChapterTable!$S$23)))</f>
        <v>3</v>
      </c>
      <c r="D1472">
        <f>IF(OR($L1472=TRUE,$A1472=0,MOD($A1472,ChapterTable!$S$20)&lt;&gt;0),
MAX(0,INT(($B1472+ChapterTable!$Q$26+VLOOKUP(SUBSTITUTE(D$1,"성장단계","")&amp;"단계오프셋",ChapterTable!$S:$T,2,0))/ChapterTable!$Q$23)),
MAX(0,INT(($B1472+ChapterTable!$S$26+VLOOKUP(SUBSTITUTE(D$1,"성장단계","")&amp;"보스단계오프셋",ChapterTable!$S:$T,2,0))/ChapterTable!$S$23)))</f>
        <v>3</v>
      </c>
      <c r="E1472" s="1">
        <f ca="1">IF(AND($A1472=0,$B1472=1),
    VLOOKUP(1,ChapterTable!$1:$1048576,MATCH("최종"&amp;SUBSTITUTE(SUBSTITUTE(E$1,"standard",""),"|Float",""),ChapterTable!$1:$1,0),0)*ChapterTable!$Q$17,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VLOOKUP($A1472-ChapterTable!$Q$11,ChapterTable!$1:$1048576,MATCH("최종"&amp;SUBSTITUTE(SUBSTITUTE(E$1,"standard",""),"|Float",""),ChapterTable!$1:$1,0),0)*ChapterTable!$Q$14
    ),
  OFFSET(E1472,-$B1472+IF($L1472,1,0),0)*
    (VLOOKUP(SUBSTITUTE(SUBSTITUTE(E$1,"standard",""),"|Float","")&amp;"인게임누적곱배수",ChapterTable!$S:$T,2,0)^C1472
    +VLOOKUP(SUBSTITUTE(SUBSTITUTE(E$1,"standard",""),"|Float","")&amp;"인게임누적합배수",ChapterTable!$S:$T,2,0)*C1472)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VLOOKUP(1,ChapterTable!$1:$1048576,MATCH("최종"&amp;SUBSTITUTE(SUBSTITUTE(F$1,"standard",""),"|Float",""),ChapterTable!$1:$1,0),0)*ChapterTable!$Q$17,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VLOOKUP($A1472-ChapterTable!$Q$11,ChapterTable!$1:$1048576,MATCH("최종"&amp;SUBSTITUTE(SUBSTITUTE(F$1,"standard",""),"|Float",""),ChapterTable!$1:$1,0),0)*ChapterTable!$Q$14
    ),
  OFFSET(F1472,-$B1472+IF($L1472,1,0),0)*
    (VLOOKUP(SUBSTITUTE(SUBSTITUTE(F$1,"standard",""),"|Float","")&amp;"인게임누적곱배수",ChapterTable!$S:$T,2,0)^D1472
    +VLOOKUP(SUBSTITUTE(SUBSTITUTE(F$1,"standard",""),"|Float","")&amp;"인게임누적합배수",ChapterTable!$S:$T,2,0)*D1472)
  )
  )
  )
)</f>
        <v>1032.75</v>
      </c>
      <c r="G1472" t="s">
        <v>76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9.8000000000000007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IF(OR($L1473=TRUE,$A1473=0,MOD($A1473,ChapterTable!$S$20)&lt;&gt;0),
MAX(0,INT(($B1473+ChapterTable!$Q$26+VLOOKUP(SUBSTITUTE(C$1,"성장단계","")&amp;"단계오프셋",ChapterTable!$S:$T,2,0))/ChapterTable!$Q$23)),
MAX(0,INT(($B1473+ChapterTable!$S$26+VLOOKUP(SUBSTITUTE(C$1,"성장단계","")&amp;"보스단계오프셋",ChapterTable!$S:$T,2,0))/ChapterTable!$S$23)))</f>
        <v>3</v>
      </c>
      <c r="D1473">
        <f>IF(OR($L1473=TRUE,$A1473=0,MOD($A1473,ChapterTable!$S$20)&lt;&gt;0),
MAX(0,INT(($B1473+ChapterTable!$Q$26+VLOOKUP(SUBSTITUTE(D$1,"성장단계","")&amp;"단계오프셋",ChapterTable!$S:$T,2,0))/ChapterTable!$Q$23)),
MAX(0,INT(($B1473+ChapterTable!$S$26+VLOOKUP(SUBSTITUTE(D$1,"성장단계","")&amp;"보스단계오프셋",ChapterTable!$S:$T,2,0))/ChapterTable!$S$23)))</f>
        <v>3</v>
      </c>
      <c r="E1473" s="1">
        <f ca="1">IF(AND($A1473=0,$B1473=1),
    VLOOKUP(1,ChapterTable!$1:$1048576,MATCH("최종"&amp;SUBSTITUTE(SUBSTITUTE(E$1,"standard",""),"|Float",""),ChapterTable!$1:$1,0),0)*ChapterTable!$Q$17,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VLOOKUP($A1473-ChapterTable!$Q$11,ChapterTable!$1:$1048576,MATCH("최종"&amp;SUBSTITUTE(SUBSTITUTE(E$1,"standard",""),"|Float",""),ChapterTable!$1:$1,0),0)*ChapterTable!$Q$14
    ),
  OFFSET(E1473,-$B1473+IF($L1473,1,0),0)*
    (VLOOKUP(SUBSTITUTE(SUBSTITUTE(E$1,"standard",""),"|Float","")&amp;"인게임누적곱배수",ChapterTable!$S:$T,2,0)^C1473
    +VLOOKUP(SUBSTITUTE(SUBSTITUTE(E$1,"standard",""),"|Float","")&amp;"인게임누적합배수",ChapterTable!$S:$T,2,0)*C1473)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VLOOKUP(1,ChapterTable!$1:$1048576,MATCH("최종"&amp;SUBSTITUTE(SUBSTITUTE(F$1,"standard",""),"|Float",""),ChapterTable!$1:$1,0),0)*ChapterTable!$Q$17,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VLOOKUP($A1473-ChapterTable!$Q$11,ChapterTable!$1:$1048576,MATCH("최종"&amp;SUBSTITUTE(SUBSTITUTE(F$1,"standard",""),"|Float",""),ChapterTable!$1:$1,0),0)*ChapterTable!$Q$14
    ),
  OFFSET(F1473,-$B1473+IF($L1473,1,0),0)*
    (VLOOKUP(SUBSTITUTE(SUBSTITUTE(F$1,"standard",""),"|Float","")&amp;"인게임누적곱배수",ChapterTable!$S:$T,2,0)^D1473
    +VLOOKUP(SUBSTITUTE(SUBSTITUTE(F$1,"standard",""),"|Float","")&amp;"인게임누적합배수",ChapterTable!$S:$T,2,0)*D1473)
  )
  )
  )
)</f>
        <v>1032.75</v>
      </c>
      <c r="G1473" t="s">
        <v>76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9.8000000000000007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IF(OR($L1474=TRUE,$A1474=0,MOD($A1474,ChapterTable!$S$20)&lt;&gt;0),
MAX(0,INT(($B1474+ChapterTable!$Q$26+VLOOKUP(SUBSTITUTE(C$1,"성장단계","")&amp;"단계오프셋",ChapterTable!$S:$T,2,0))/ChapterTable!$Q$23)),
MAX(0,INT(($B1474+ChapterTable!$S$26+VLOOKUP(SUBSTITUTE(C$1,"성장단계","")&amp;"보스단계오프셋",ChapterTable!$S:$T,2,0))/ChapterTable!$S$23)))</f>
        <v>3</v>
      </c>
      <c r="D1474">
        <f>IF(OR($L1474=TRUE,$A1474=0,MOD($A1474,ChapterTable!$S$20)&lt;&gt;0),
MAX(0,INT(($B1474+ChapterTable!$Q$26+VLOOKUP(SUBSTITUTE(D$1,"성장단계","")&amp;"단계오프셋",ChapterTable!$S:$T,2,0))/ChapterTable!$Q$23)),
MAX(0,INT(($B1474+ChapterTable!$S$26+VLOOKUP(SUBSTITUTE(D$1,"성장단계","")&amp;"보스단계오프셋",ChapterTable!$S:$T,2,0))/ChapterTable!$S$23)))</f>
        <v>3</v>
      </c>
      <c r="E1474" s="1">
        <f ca="1">IF(AND($A1474=0,$B1474=1),
    VLOOKUP(1,ChapterTable!$1:$1048576,MATCH("최종"&amp;SUBSTITUTE(SUBSTITUTE(E$1,"standard",""),"|Float",""),ChapterTable!$1:$1,0),0)*ChapterTable!$Q$17,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VLOOKUP($A1474-ChapterTable!$Q$11,ChapterTable!$1:$1048576,MATCH("최종"&amp;SUBSTITUTE(SUBSTITUTE(E$1,"standard",""),"|Float",""),ChapterTable!$1:$1,0),0)*ChapterTable!$Q$14
    ),
  OFFSET(E1474,-$B1474+IF($L1474,1,0),0)*
    (VLOOKUP(SUBSTITUTE(SUBSTITUTE(E$1,"standard",""),"|Float","")&amp;"인게임누적곱배수",ChapterTable!$S:$T,2,0)^C1474
    +VLOOKUP(SUBSTITUTE(SUBSTITUTE(E$1,"standard",""),"|Float","")&amp;"인게임누적합배수",ChapterTable!$S:$T,2,0)*C1474)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VLOOKUP(1,ChapterTable!$1:$1048576,MATCH("최종"&amp;SUBSTITUTE(SUBSTITUTE(F$1,"standard",""),"|Float",""),ChapterTable!$1:$1,0),0)*ChapterTable!$Q$17,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VLOOKUP($A1474-ChapterTable!$Q$11,ChapterTable!$1:$1048576,MATCH("최종"&amp;SUBSTITUTE(SUBSTITUTE(F$1,"standard",""),"|Float",""),ChapterTable!$1:$1,0),0)*ChapterTable!$Q$14
    ),
  OFFSET(F1474,-$B1474+IF($L1474,1,0),0)*
    (VLOOKUP(SUBSTITUTE(SUBSTITUTE(F$1,"standard",""),"|Float","")&amp;"인게임누적곱배수",ChapterTable!$S:$T,2,0)^D1474
    +VLOOKUP(SUBSTITUTE(SUBSTITUTE(F$1,"standard",""),"|Float","")&amp;"인게임누적합배수",ChapterTable!$S:$T,2,0)*D1474)
  )
  )
  )
)</f>
        <v>1032.75</v>
      </c>
      <c r="G1474" t="s">
        <v>76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9.8000000000000007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IF(OR($L1475=TRUE,$A1475=0,MOD($A1475,ChapterTable!$S$20)&lt;&gt;0),
MAX(0,INT(($B1475+ChapterTable!$Q$26+VLOOKUP(SUBSTITUTE(C$1,"성장단계","")&amp;"단계오프셋",ChapterTable!$S:$T,2,0))/ChapterTable!$Q$23)),
MAX(0,INT(($B1475+ChapterTable!$S$26+VLOOKUP(SUBSTITUTE(C$1,"성장단계","")&amp;"보스단계오프셋",ChapterTable!$S:$T,2,0))/ChapterTable!$S$23)))</f>
        <v>3</v>
      </c>
      <c r="D1475">
        <f>IF(OR($L1475=TRUE,$A1475=0,MOD($A1475,ChapterTable!$S$20)&lt;&gt;0),
MAX(0,INT(($B1475+ChapterTable!$Q$26+VLOOKUP(SUBSTITUTE(D$1,"성장단계","")&amp;"단계오프셋",ChapterTable!$S:$T,2,0))/ChapterTable!$Q$23)),
MAX(0,INT(($B1475+ChapterTable!$S$26+VLOOKUP(SUBSTITUTE(D$1,"성장단계","")&amp;"보스단계오프셋",ChapterTable!$S:$T,2,0))/ChapterTable!$S$23)))</f>
        <v>3</v>
      </c>
      <c r="E1475" s="1">
        <f ca="1">IF(AND($A1475=0,$B1475=1),
    VLOOKUP(1,ChapterTable!$1:$1048576,MATCH("최종"&amp;SUBSTITUTE(SUBSTITUTE(E$1,"standard",""),"|Float",""),ChapterTable!$1:$1,0),0)*ChapterTable!$Q$17,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VLOOKUP($A1475-ChapterTable!$Q$11,ChapterTable!$1:$1048576,MATCH("최종"&amp;SUBSTITUTE(SUBSTITUTE(E$1,"standard",""),"|Float",""),ChapterTable!$1:$1,0),0)*ChapterTable!$Q$14
    ),
  OFFSET(E1475,-$B1475+IF($L1475,1,0),0)*
    (VLOOKUP(SUBSTITUTE(SUBSTITUTE(E$1,"standard",""),"|Float","")&amp;"인게임누적곱배수",ChapterTable!$S:$T,2,0)^C1475
    +VLOOKUP(SUBSTITUTE(SUBSTITUTE(E$1,"standard",""),"|Float","")&amp;"인게임누적합배수",ChapterTable!$S:$T,2,0)*C1475)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VLOOKUP(1,ChapterTable!$1:$1048576,MATCH("최종"&amp;SUBSTITUTE(SUBSTITUTE(F$1,"standard",""),"|Float",""),ChapterTable!$1:$1,0),0)*ChapterTable!$Q$17,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VLOOKUP($A1475-ChapterTable!$Q$11,ChapterTable!$1:$1048576,MATCH("최종"&amp;SUBSTITUTE(SUBSTITUTE(F$1,"standard",""),"|Float",""),ChapterTable!$1:$1,0),0)*ChapterTable!$Q$14
    ),
  OFFSET(F1475,-$B1475+IF($L1475,1,0),0)*
    (VLOOKUP(SUBSTITUTE(SUBSTITUTE(F$1,"standard",""),"|Float","")&amp;"인게임누적곱배수",ChapterTable!$S:$T,2,0)^D1475
    +VLOOKUP(SUBSTITUTE(SUBSTITUTE(F$1,"standard",""),"|Float","")&amp;"인게임누적합배수",ChapterTable!$S:$T,2,0)*D1475)
  )
  )
  )
)</f>
        <v>1032.75</v>
      </c>
      <c r="G1475" t="s">
        <v>76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9.8000000000000007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IF(OR($L1476=TRUE,$A1476=0,MOD($A1476,ChapterTable!$S$20)&lt;&gt;0),
MAX(0,INT(($B1476+ChapterTable!$Q$26+VLOOKUP(SUBSTITUTE(C$1,"성장단계","")&amp;"단계오프셋",ChapterTable!$S:$T,2,0))/ChapterTable!$Q$23)),
MAX(0,INT(($B1476+ChapterTable!$S$26+VLOOKUP(SUBSTITUTE(C$1,"성장단계","")&amp;"보스단계오프셋",ChapterTable!$S:$T,2,0))/ChapterTable!$S$23)))</f>
        <v>3</v>
      </c>
      <c r="D1476">
        <f>IF(OR($L1476=TRUE,$A1476=0,MOD($A1476,ChapterTable!$S$20)&lt;&gt;0),
MAX(0,INT(($B1476+ChapterTable!$Q$26+VLOOKUP(SUBSTITUTE(D$1,"성장단계","")&amp;"단계오프셋",ChapterTable!$S:$T,2,0))/ChapterTable!$Q$23)),
MAX(0,INT(($B1476+ChapterTable!$S$26+VLOOKUP(SUBSTITUTE(D$1,"성장단계","")&amp;"보스단계오프셋",ChapterTable!$S:$T,2,0))/ChapterTable!$S$23)))</f>
        <v>3</v>
      </c>
      <c r="E1476" s="1">
        <f ca="1">IF(AND($A1476=0,$B1476=1),
    VLOOKUP(1,ChapterTable!$1:$1048576,MATCH("최종"&amp;SUBSTITUTE(SUBSTITUTE(E$1,"standard",""),"|Float",""),ChapterTable!$1:$1,0),0)*ChapterTable!$Q$17,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VLOOKUP($A1476-ChapterTable!$Q$11,ChapterTable!$1:$1048576,MATCH("최종"&amp;SUBSTITUTE(SUBSTITUTE(E$1,"standard",""),"|Float",""),ChapterTable!$1:$1,0),0)*ChapterTable!$Q$14
    ),
  OFFSET(E1476,-$B1476+IF($L1476,1,0),0)*
    (VLOOKUP(SUBSTITUTE(SUBSTITUTE(E$1,"standard",""),"|Float","")&amp;"인게임누적곱배수",ChapterTable!$S:$T,2,0)^C1476
    +VLOOKUP(SUBSTITUTE(SUBSTITUTE(E$1,"standard",""),"|Float","")&amp;"인게임누적합배수",ChapterTable!$S:$T,2,0)*C1476)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VLOOKUP(1,ChapterTable!$1:$1048576,MATCH("최종"&amp;SUBSTITUTE(SUBSTITUTE(F$1,"standard",""),"|Float",""),ChapterTable!$1:$1,0),0)*ChapterTable!$Q$17,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VLOOKUP($A1476-ChapterTable!$Q$11,ChapterTable!$1:$1048576,MATCH("최종"&amp;SUBSTITUTE(SUBSTITUTE(F$1,"standard",""),"|Float",""),ChapterTable!$1:$1,0),0)*ChapterTable!$Q$14
    ),
  OFFSET(F1476,-$B1476+IF($L1476,1,0),0)*
    (VLOOKUP(SUBSTITUTE(SUBSTITUTE(F$1,"standard",""),"|Float","")&amp;"인게임누적곱배수",ChapterTable!$S:$T,2,0)^D1476
    +VLOOKUP(SUBSTITUTE(SUBSTITUTE(F$1,"standard",""),"|Float","")&amp;"인게임누적합배수",ChapterTable!$S:$T,2,0)*D1476)
  )
  )
  )
)</f>
        <v>1032.75</v>
      </c>
      <c r="G1476" t="s">
        <v>76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9.8000000000000007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IF(OR($L1477=TRUE,$A1477=0,MOD($A1477,ChapterTable!$S$20)&lt;&gt;0),
MAX(0,INT(($B1477+ChapterTable!$Q$26+VLOOKUP(SUBSTITUTE(C$1,"성장단계","")&amp;"단계오프셋",ChapterTable!$S:$T,2,0))/ChapterTable!$Q$23)),
MAX(0,INT(($B1477+ChapterTable!$S$26+VLOOKUP(SUBSTITUTE(C$1,"성장단계","")&amp;"보스단계오프셋",ChapterTable!$S:$T,2,0))/ChapterTable!$S$23)))</f>
        <v>4</v>
      </c>
      <c r="D1477">
        <f>IF(OR($L1477=TRUE,$A1477=0,MOD($A1477,ChapterTable!$S$20)&lt;&gt;0),
MAX(0,INT(($B1477+ChapterTable!$Q$26+VLOOKUP(SUBSTITUTE(D$1,"성장단계","")&amp;"단계오프셋",ChapterTable!$S:$T,2,0))/ChapterTable!$Q$23)),
MAX(0,INT(($B1477+ChapterTable!$S$26+VLOOKUP(SUBSTITUTE(D$1,"성장단계","")&amp;"보스단계오프셋",ChapterTable!$S:$T,2,0))/ChapterTable!$S$23)))</f>
        <v>3</v>
      </c>
      <c r="E1477" s="1">
        <f ca="1">IF(AND($A1477=0,$B1477=1),
    VLOOKUP(1,ChapterTable!$1:$1048576,MATCH("최종"&amp;SUBSTITUTE(SUBSTITUTE(E$1,"standard",""),"|Float",""),ChapterTable!$1:$1,0),0)*ChapterTable!$Q$17,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VLOOKUP($A1477-ChapterTable!$Q$11,ChapterTable!$1:$1048576,MATCH("최종"&amp;SUBSTITUTE(SUBSTITUTE(E$1,"standard",""),"|Float",""),ChapterTable!$1:$1,0),0)*ChapterTable!$Q$14
    ),
  OFFSET(E1477,-$B1477+IF($L1477,1,0),0)*
    (VLOOKUP(SUBSTITUTE(SUBSTITUTE(E$1,"standard",""),"|Float","")&amp;"인게임누적곱배수",ChapterTable!$S:$T,2,0)^C1477
    +VLOOKUP(SUBSTITUTE(SUBSTITUTE(E$1,"standard",""),"|Float","")&amp;"인게임누적합배수",ChapterTable!$S:$T,2,0)*C1477)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VLOOKUP(1,ChapterTable!$1:$1048576,MATCH("최종"&amp;SUBSTITUTE(SUBSTITUTE(F$1,"standard",""),"|Float",""),ChapterTable!$1:$1,0),0)*ChapterTable!$Q$17,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VLOOKUP($A1477-ChapterTable!$Q$11,ChapterTable!$1:$1048576,MATCH("최종"&amp;SUBSTITUTE(SUBSTITUTE(F$1,"standard",""),"|Float",""),ChapterTable!$1:$1,0),0)*ChapterTable!$Q$14
    ),
  OFFSET(F1477,-$B1477+IF($L1477,1,0),0)*
    (VLOOKUP(SUBSTITUTE(SUBSTITUTE(F$1,"standard",""),"|Float","")&amp;"인게임누적곱배수",ChapterTable!$S:$T,2,0)^D1477
    +VLOOKUP(SUBSTITUTE(SUBSTITUTE(F$1,"standard",""),"|Float","")&amp;"인게임누적합배수",ChapterTable!$S:$T,2,0)*D1477)
  )
  )
  )
)</f>
        <v>1032.75</v>
      </c>
      <c r="G1477" t="s">
        <v>76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9.8000000000000007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IF(OR($L1478=TRUE,$A1478=0,MOD($A1478,ChapterTable!$S$20)&lt;&gt;0),
MAX(0,INT(($B1478+ChapterTable!$Q$26+VLOOKUP(SUBSTITUTE(C$1,"성장단계","")&amp;"단계오프셋",ChapterTable!$S:$T,2,0))/ChapterTable!$Q$23)),
MAX(0,INT(($B1478+ChapterTable!$S$26+VLOOKUP(SUBSTITUTE(C$1,"성장단계","")&amp;"보스단계오프셋",ChapterTable!$S:$T,2,0))/ChapterTable!$S$23)))</f>
        <v>4</v>
      </c>
      <c r="D1478">
        <f>IF(OR($L1478=TRUE,$A1478=0,MOD($A1478,ChapterTable!$S$20)&lt;&gt;0),
MAX(0,INT(($B1478+ChapterTable!$Q$26+VLOOKUP(SUBSTITUTE(D$1,"성장단계","")&amp;"단계오프셋",ChapterTable!$S:$T,2,0))/ChapterTable!$Q$23)),
MAX(0,INT(($B1478+ChapterTable!$S$26+VLOOKUP(SUBSTITUTE(D$1,"성장단계","")&amp;"보스단계오프셋",ChapterTable!$S:$T,2,0))/ChapterTable!$S$23)))</f>
        <v>3</v>
      </c>
      <c r="E1478" s="1">
        <f ca="1">IF(AND($A1478=0,$B1478=1),
    VLOOKUP(1,ChapterTable!$1:$1048576,MATCH("최종"&amp;SUBSTITUTE(SUBSTITUTE(E$1,"standard",""),"|Float",""),ChapterTable!$1:$1,0),0)*ChapterTable!$Q$17,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VLOOKUP($A1478-ChapterTable!$Q$11,ChapterTable!$1:$1048576,MATCH("최종"&amp;SUBSTITUTE(SUBSTITUTE(E$1,"standard",""),"|Float",""),ChapterTable!$1:$1,0),0)*ChapterTable!$Q$14
    ),
  OFFSET(E1478,-$B1478+IF($L1478,1,0),0)*
    (VLOOKUP(SUBSTITUTE(SUBSTITUTE(E$1,"standard",""),"|Float","")&amp;"인게임누적곱배수",ChapterTable!$S:$T,2,0)^C1478
    +VLOOKUP(SUBSTITUTE(SUBSTITUTE(E$1,"standard",""),"|Float","")&amp;"인게임누적합배수",ChapterTable!$S:$T,2,0)*C1478)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VLOOKUP(1,ChapterTable!$1:$1048576,MATCH("최종"&amp;SUBSTITUTE(SUBSTITUTE(F$1,"standard",""),"|Float",""),ChapterTable!$1:$1,0),0)*ChapterTable!$Q$17,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VLOOKUP($A1478-ChapterTable!$Q$11,ChapterTable!$1:$1048576,MATCH("최종"&amp;SUBSTITUTE(SUBSTITUTE(F$1,"standard",""),"|Float",""),ChapterTable!$1:$1,0),0)*ChapterTable!$Q$14
    ),
  OFFSET(F1478,-$B1478+IF($L1478,1,0),0)*
    (VLOOKUP(SUBSTITUTE(SUBSTITUTE(F$1,"standard",""),"|Float","")&amp;"인게임누적곱배수",ChapterTable!$S:$T,2,0)^D1478
    +VLOOKUP(SUBSTITUTE(SUBSTITUTE(F$1,"standard",""),"|Float","")&amp;"인게임누적합배수",ChapterTable!$S:$T,2,0)*D1478)
  )
  )
  )
)</f>
        <v>1032.75</v>
      </c>
      <c r="G1478" t="s">
        <v>76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9.8000000000000007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IF(OR($L1479=TRUE,$A1479=0,MOD($A1479,ChapterTable!$S$20)&lt;&gt;0),
MAX(0,INT(($B1479+ChapterTable!$Q$26+VLOOKUP(SUBSTITUTE(C$1,"성장단계","")&amp;"단계오프셋",ChapterTable!$S:$T,2,0))/ChapterTable!$Q$23)),
MAX(0,INT(($B1479+ChapterTable!$S$26+VLOOKUP(SUBSTITUTE(C$1,"성장단계","")&amp;"보스단계오프셋",ChapterTable!$S:$T,2,0))/ChapterTable!$S$23)))</f>
        <v>4</v>
      </c>
      <c r="D1479">
        <f>IF(OR($L1479=TRUE,$A1479=0,MOD($A1479,ChapterTable!$S$20)&lt;&gt;0),
MAX(0,INT(($B1479+ChapterTable!$Q$26+VLOOKUP(SUBSTITUTE(D$1,"성장단계","")&amp;"단계오프셋",ChapterTable!$S:$T,2,0))/ChapterTable!$Q$23)),
MAX(0,INT(($B1479+ChapterTable!$S$26+VLOOKUP(SUBSTITUTE(D$1,"성장단계","")&amp;"보스단계오프셋",ChapterTable!$S:$T,2,0))/ChapterTable!$S$23)))</f>
        <v>3</v>
      </c>
      <c r="E1479" s="1">
        <f ca="1">IF(AND($A1479=0,$B1479=1),
    VLOOKUP(1,ChapterTable!$1:$1048576,MATCH("최종"&amp;SUBSTITUTE(SUBSTITUTE(E$1,"standard",""),"|Float",""),ChapterTable!$1:$1,0),0)*ChapterTable!$Q$17,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VLOOKUP($A1479-ChapterTable!$Q$11,ChapterTable!$1:$1048576,MATCH("최종"&amp;SUBSTITUTE(SUBSTITUTE(E$1,"standard",""),"|Float",""),ChapterTable!$1:$1,0),0)*ChapterTable!$Q$14
    ),
  OFFSET(E1479,-$B1479+IF($L1479,1,0),0)*
    (VLOOKUP(SUBSTITUTE(SUBSTITUTE(E$1,"standard",""),"|Float","")&amp;"인게임누적곱배수",ChapterTable!$S:$T,2,0)^C1479
    +VLOOKUP(SUBSTITUTE(SUBSTITUTE(E$1,"standard",""),"|Float","")&amp;"인게임누적합배수",ChapterTable!$S:$T,2,0)*C1479)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VLOOKUP(1,ChapterTable!$1:$1048576,MATCH("최종"&amp;SUBSTITUTE(SUBSTITUTE(F$1,"standard",""),"|Float",""),ChapterTable!$1:$1,0),0)*ChapterTable!$Q$17,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VLOOKUP($A1479-ChapterTable!$Q$11,ChapterTable!$1:$1048576,MATCH("최종"&amp;SUBSTITUTE(SUBSTITUTE(F$1,"standard",""),"|Float",""),ChapterTable!$1:$1,0),0)*ChapterTable!$Q$14
    ),
  OFFSET(F1479,-$B1479+IF($L1479,1,0),0)*
    (VLOOKUP(SUBSTITUTE(SUBSTITUTE(F$1,"standard",""),"|Float","")&amp;"인게임누적곱배수",ChapterTable!$S:$T,2,0)^D1479
    +VLOOKUP(SUBSTITUTE(SUBSTITUTE(F$1,"standard",""),"|Float","")&amp;"인게임누적합배수",ChapterTable!$S:$T,2,0)*D1479)
  )
  )
  )
)</f>
        <v>1032.75</v>
      </c>
      <c r="G1479" t="s">
        <v>76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9.8000000000000007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IF(OR($L1480=TRUE,$A1480=0,MOD($A1480,ChapterTable!$S$20)&lt;&gt;0),
MAX(0,INT(($B1480+ChapterTable!$Q$26+VLOOKUP(SUBSTITUTE(C$1,"성장단계","")&amp;"단계오프셋",ChapterTable!$S:$T,2,0))/ChapterTable!$Q$23)),
MAX(0,INT(($B1480+ChapterTable!$S$26+VLOOKUP(SUBSTITUTE(C$1,"성장단계","")&amp;"보스단계오프셋",ChapterTable!$S:$T,2,0))/ChapterTable!$S$23)))</f>
        <v>4</v>
      </c>
      <c r="D1480">
        <f>IF(OR($L1480=TRUE,$A1480=0,MOD($A1480,ChapterTable!$S$20)&lt;&gt;0),
MAX(0,INT(($B1480+ChapterTable!$Q$26+VLOOKUP(SUBSTITUTE(D$1,"성장단계","")&amp;"단계오프셋",ChapterTable!$S:$T,2,0))/ChapterTable!$Q$23)),
MAX(0,INT(($B1480+ChapterTable!$S$26+VLOOKUP(SUBSTITUTE(D$1,"성장단계","")&amp;"보스단계오프셋",ChapterTable!$S:$T,2,0))/ChapterTable!$S$23)))</f>
        <v>3</v>
      </c>
      <c r="E1480" s="1">
        <f ca="1">IF(AND($A1480=0,$B1480=1),
    VLOOKUP(1,ChapterTable!$1:$1048576,MATCH("최종"&amp;SUBSTITUTE(SUBSTITUTE(E$1,"standard",""),"|Float",""),ChapterTable!$1:$1,0),0)*ChapterTable!$Q$17,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VLOOKUP($A1480-ChapterTable!$Q$11,ChapterTable!$1:$1048576,MATCH("최종"&amp;SUBSTITUTE(SUBSTITUTE(E$1,"standard",""),"|Float",""),ChapterTable!$1:$1,0),0)*ChapterTable!$Q$14
    ),
  OFFSET(E1480,-$B1480+IF($L1480,1,0),0)*
    (VLOOKUP(SUBSTITUTE(SUBSTITUTE(E$1,"standard",""),"|Float","")&amp;"인게임누적곱배수",ChapterTable!$S:$T,2,0)^C1480
    +VLOOKUP(SUBSTITUTE(SUBSTITUTE(E$1,"standard",""),"|Float","")&amp;"인게임누적합배수",ChapterTable!$S:$T,2,0)*C1480)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VLOOKUP(1,ChapterTable!$1:$1048576,MATCH("최종"&amp;SUBSTITUTE(SUBSTITUTE(F$1,"standard",""),"|Float",""),ChapterTable!$1:$1,0),0)*ChapterTable!$Q$17,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VLOOKUP($A1480-ChapterTable!$Q$11,ChapterTable!$1:$1048576,MATCH("최종"&amp;SUBSTITUTE(SUBSTITUTE(F$1,"standard",""),"|Float",""),ChapterTable!$1:$1,0),0)*ChapterTable!$Q$14
    ),
  OFFSET(F1480,-$B1480+IF($L1480,1,0),0)*
    (VLOOKUP(SUBSTITUTE(SUBSTITUTE(F$1,"standard",""),"|Float","")&amp;"인게임누적곱배수",ChapterTable!$S:$T,2,0)^D1480
    +VLOOKUP(SUBSTITUTE(SUBSTITUTE(F$1,"standard",""),"|Float","")&amp;"인게임누적합배수",ChapterTable!$S:$T,2,0)*D1480)
  )
  )
  )
)</f>
        <v>1032.75</v>
      </c>
      <c r="G1480" t="s">
        <v>76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9.8000000000000007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IF(OR($L1481=TRUE,$A1481=0,MOD($A1481,ChapterTable!$S$20)&lt;&gt;0),
MAX(0,INT(($B1481+ChapterTable!$Q$26+VLOOKUP(SUBSTITUTE(C$1,"성장단계","")&amp;"단계오프셋",ChapterTable!$S:$T,2,0))/ChapterTable!$Q$23)),
MAX(0,INT(($B1481+ChapterTable!$S$26+VLOOKUP(SUBSTITUTE(C$1,"성장단계","")&amp;"보스단계오프셋",ChapterTable!$S:$T,2,0))/ChapterTable!$S$23)))</f>
        <v>4</v>
      </c>
      <c r="D1481">
        <f>IF(OR($L1481=TRUE,$A1481=0,MOD($A1481,ChapterTable!$S$20)&lt;&gt;0),
MAX(0,INT(($B1481+ChapterTable!$Q$26+VLOOKUP(SUBSTITUTE(D$1,"성장단계","")&amp;"단계오프셋",ChapterTable!$S:$T,2,0))/ChapterTable!$Q$23)),
MAX(0,INT(($B1481+ChapterTable!$S$26+VLOOKUP(SUBSTITUTE(D$1,"성장단계","")&amp;"보스단계오프셋",ChapterTable!$S:$T,2,0))/ChapterTable!$S$23)))</f>
        <v>3</v>
      </c>
      <c r="E1481" s="1">
        <f ca="1">IF(AND($A1481=0,$B1481=1),
    VLOOKUP(1,ChapterTable!$1:$1048576,MATCH("최종"&amp;SUBSTITUTE(SUBSTITUTE(E$1,"standard",""),"|Float",""),ChapterTable!$1:$1,0),0)*ChapterTable!$Q$17,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VLOOKUP($A1481-ChapterTable!$Q$11,ChapterTable!$1:$1048576,MATCH("최종"&amp;SUBSTITUTE(SUBSTITUTE(E$1,"standard",""),"|Float",""),ChapterTable!$1:$1,0),0)*ChapterTable!$Q$14
    ),
  OFFSET(E1481,-$B1481+IF($L1481,1,0),0)*
    (VLOOKUP(SUBSTITUTE(SUBSTITUTE(E$1,"standard",""),"|Float","")&amp;"인게임누적곱배수",ChapterTable!$S:$T,2,0)^C1481
    +VLOOKUP(SUBSTITUTE(SUBSTITUTE(E$1,"standard",""),"|Float","")&amp;"인게임누적합배수",ChapterTable!$S:$T,2,0)*C1481)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VLOOKUP(1,ChapterTable!$1:$1048576,MATCH("최종"&amp;SUBSTITUTE(SUBSTITUTE(F$1,"standard",""),"|Float",""),ChapterTable!$1:$1,0),0)*ChapterTable!$Q$17,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VLOOKUP($A1481-ChapterTable!$Q$11,ChapterTable!$1:$1048576,MATCH("최종"&amp;SUBSTITUTE(SUBSTITUTE(F$1,"standard",""),"|Float",""),ChapterTable!$1:$1,0),0)*ChapterTable!$Q$14
    ),
  OFFSET(F1481,-$B1481+IF($L1481,1,0),0)*
    (VLOOKUP(SUBSTITUTE(SUBSTITUTE(F$1,"standard",""),"|Float","")&amp;"인게임누적곱배수",ChapterTable!$S:$T,2,0)^D1481
    +VLOOKUP(SUBSTITUTE(SUBSTITUTE(F$1,"standard",""),"|Float","")&amp;"인게임누적합배수",ChapterTable!$S:$T,2,0)*D1481)
  )
  )
  )
)</f>
        <v>1032.75</v>
      </c>
      <c r="G1481" t="s">
        <v>76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9.8000000000000007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IF(OR($L1482=TRUE,$A1482=0,MOD($A1482,ChapterTable!$S$20)&lt;&gt;0),
MAX(0,INT(($B1482+ChapterTable!$Q$26+VLOOKUP(SUBSTITUTE(C$1,"성장단계","")&amp;"단계오프셋",ChapterTable!$S:$T,2,0))/ChapterTable!$Q$23)),
MAX(0,INT(($B1482+ChapterTable!$S$26+VLOOKUP(SUBSTITUTE(C$1,"성장단계","")&amp;"보스단계오프셋",ChapterTable!$S:$T,2,0))/ChapterTable!$S$23)))</f>
        <v>4</v>
      </c>
      <c r="D1482">
        <f>IF(OR($L1482=TRUE,$A1482=0,MOD($A1482,ChapterTable!$S$20)&lt;&gt;0),
MAX(0,INT(($B1482+ChapterTable!$Q$26+VLOOKUP(SUBSTITUTE(D$1,"성장단계","")&amp;"단계오프셋",ChapterTable!$S:$T,2,0))/ChapterTable!$Q$23)),
MAX(0,INT(($B1482+ChapterTable!$S$26+VLOOKUP(SUBSTITUTE(D$1,"성장단계","")&amp;"보스단계오프셋",ChapterTable!$S:$T,2,0))/ChapterTable!$S$23)))</f>
        <v>4</v>
      </c>
      <c r="E1482" s="1">
        <f ca="1">IF(AND($A1482=0,$B1482=1),
    VLOOKUP(1,ChapterTable!$1:$1048576,MATCH("최종"&amp;SUBSTITUTE(SUBSTITUTE(E$1,"standard",""),"|Float",""),ChapterTable!$1:$1,0),0)*ChapterTable!$Q$17,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VLOOKUP($A1482-ChapterTable!$Q$11,ChapterTable!$1:$1048576,MATCH("최종"&amp;SUBSTITUTE(SUBSTITUTE(E$1,"standard",""),"|Float",""),ChapterTable!$1:$1,0),0)*ChapterTable!$Q$14
    ),
  OFFSET(E1482,-$B1482+IF($L1482,1,0),0)*
    (VLOOKUP(SUBSTITUTE(SUBSTITUTE(E$1,"standard",""),"|Float","")&amp;"인게임누적곱배수",ChapterTable!$S:$T,2,0)^C1482
    +VLOOKUP(SUBSTITUTE(SUBSTITUTE(E$1,"standard",""),"|Float","")&amp;"인게임누적합배수",ChapterTable!$S:$T,2,0)*C1482)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VLOOKUP(1,ChapterTable!$1:$1048576,MATCH("최종"&amp;SUBSTITUTE(SUBSTITUTE(F$1,"standard",""),"|Float",""),ChapterTable!$1:$1,0),0)*ChapterTable!$Q$17,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VLOOKUP($A1482-ChapterTable!$Q$11,ChapterTable!$1:$1048576,MATCH("최종"&amp;SUBSTITUTE(SUBSTITUTE(F$1,"standard",""),"|Float",""),ChapterTable!$1:$1,0),0)*ChapterTable!$Q$14
    ),
  OFFSET(F1482,-$B1482+IF($L1482,1,0),0)*
    (VLOOKUP(SUBSTITUTE(SUBSTITUTE(F$1,"standard",""),"|Float","")&amp;"인게임누적곱배수",ChapterTable!$S:$T,2,0)^D1482
    +VLOOKUP(SUBSTITUTE(SUBSTITUTE(F$1,"standard",""),"|Float","")&amp;"인게임누적합배수",ChapterTable!$S:$T,2,0)*D1482)
  )
  )
  )
)</f>
        <v>1161.84375</v>
      </c>
      <c r="G1482" t="s">
        <v>76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9.8000000000000007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IF(OR($L1483=TRUE,$A1483=0,MOD($A1483,ChapterTable!$S$20)&lt;&gt;0),
MAX(0,INT(($B1483+ChapterTable!$Q$26+VLOOKUP(SUBSTITUTE(C$1,"성장단계","")&amp;"단계오프셋",ChapterTable!$S:$T,2,0))/ChapterTable!$Q$23)),
MAX(0,INT(($B1483+ChapterTable!$S$26+VLOOKUP(SUBSTITUTE(C$1,"성장단계","")&amp;"보스단계오프셋",ChapterTable!$S:$T,2,0))/ChapterTable!$S$23)))</f>
        <v>4</v>
      </c>
      <c r="D1483">
        <f>IF(OR($L1483=TRUE,$A1483=0,MOD($A1483,ChapterTable!$S$20)&lt;&gt;0),
MAX(0,INT(($B1483+ChapterTable!$Q$26+VLOOKUP(SUBSTITUTE(D$1,"성장단계","")&amp;"단계오프셋",ChapterTable!$S:$T,2,0))/ChapterTable!$Q$23)),
MAX(0,INT(($B1483+ChapterTable!$S$26+VLOOKUP(SUBSTITUTE(D$1,"성장단계","")&amp;"보스단계오프셋",ChapterTable!$S:$T,2,0))/ChapterTable!$S$23)))</f>
        <v>4</v>
      </c>
      <c r="E1483" s="1">
        <f ca="1">IF(AND($A1483=0,$B1483=1),
    VLOOKUP(1,ChapterTable!$1:$1048576,MATCH("최종"&amp;SUBSTITUTE(SUBSTITUTE(E$1,"standard",""),"|Float",""),ChapterTable!$1:$1,0),0)*ChapterTable!$Q$17,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VLOOKUP($A1483-ChapterTable!$Q$11,ChapterTable!$1:$1048576,MATCH("최종"&amp;SUBSTITUTE(SUBSTITUTE(E$1,"standard",""),"|Float",""),ChapterTable!$1:$1,0),0)*ChapterTable!$Q$14
    ),
  OFFSET(E1483,-$B1483+IF($L1483,1,0),0)*
    (VLOOKUP(SUBSTITUTE(SUBSTITUTE(E$1,"standard",""),"|Float","")&amp;"인게임누적곱배수",ChapterTable!$S:$T,2,0)^C1483
    +VLOOKUP(SUBSTITUTE(SUBSTITUTE(E$1,"standard",""),"|Float","")&amp;"인게임누적합배수",ChapterTable!$S:$T,2,0)*C1483)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VLOOKUP(1,ChapterTable!$1:$1048576,MATCH("최종"&amp;SUBSTITUTE(SUBSTITUTE(F$1,"standard",""),"|Float",""),ChapterTable!$1:$1,0),0)*ChapterTable!$Q$17,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VLOOKUP($A1483-ChapterTable!$Q$11,ChapterTable!$1:$1048576,MATCH("최종"&amp;SUBSTITUTE(SUBSTITUTE(F$1,"standard",""),"|Float",""),ChapterTable!$1:$1,0),0)*ChapterTable!$Q$14
    ),
  OFFSET(F1483,-$B1483+IF($L1483,1,0),0)*
    (VLOOKUP(SUBSTITUTE(SUBSTITUTE(F$1,"standard",""),"|Float","")&amp;"인게임누적곱배수",ChapterTable!$S:$T,2,0)^D1483
    +VLOOKUP(SUBSTITUTE(SUBSTITUTE(F$1,"standard",""),"|Float","")&amp;"인게임누적합배수",ChapterTable!$S:$T,2,0)*D1483)
  )
  )
  )
)</f>
        <v>1161.84375</v>
      </c>
      <c r="G1483" t="s">
        <v>76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9.8000000000000007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IF(OR($L1484=TRUE,$A1484=0,MOD($A1484,ChapterTable!$S$20)&lt;&gt;0),
MAX(0,INT(($B1484+ChapterTable!$Q$26+VLOOKUP(SUBSTITUTE(C$1,"성장단계","")&amp;"단계오프셋",ChapterTable!$S:$T,2,0))/ChapterTable!$Q$23)),
MAX(0,INT(($B1484+ChapterTable!$S$26+VLOOKUP(SUBSTITUTE(C$1,"성장단계","")&amp;"보스단계오프셋",ChapterTable!$S:$T,2,0))/ChapterTable!$S$23)))</f>
        <v>4</v>
      </c>
      <c r="D1484">
        <f>IF(OR($L1484=TRUE,$A1484=0,MOD($A1484,ChapterTable!$S$20)&lt;&gt;0),
MAX(0,INT(($B1484+ChapterTable!$Q$26+VLOOKUP(SUBSTITUTE(D$1,"성장단계","")&amp;"단계오프셋",ChapterTable!$S:$T,2,0))/ChapterTable!$Q$23)),
MAX(0,INT(($B1484+ChapterTable!$S$26+VLOOKUP(SUBSTITUTE(D$1,"성장단계","")&amp;"보스단계오프셋",ChapterTable!$S:$T,2,0))/ChapterTable!$S$23)))</f>
        <v>4</v>
      </c>
      <c r="E1484" s="1">
        <f ca="1">IF(AND($A1484=0,$B1484=1),
    VLOOKUP(1,ChapterTable!$1:$1048576,MATCH("최종"&amp;SUBSTITUTE(SUBSTITUTE(E$1,"standard",""),"|Float",""),ChapterTable!$1:$1,0),0)*ChapterTable!$Q$17,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VLOOKUP($A1484-ChapterTable!$Q$11,ChapterTable!$1:$1048576,MATCH("최종"&amp;SUBSTITUTE(SUBSTITUTE(E$1,"standard",""),"|Float",""),ChapterTable!$1:$1,0),0)*ChapterTable!$Q$14
    ),
  OFFSET(E1484,-$B1484+IF($L1484,1,0),0)*
    (VLOOKUP(SUBSTITUTE(SUBSTITUTE(E$1,"standard",""),"|Float","")&amp;"인게임누적곱배수",ChapterTable!$S:$T,2,0)^C1484
    +VLOOKUP(SUBSTITUTE(SUBSTITUTE(E$1,"standard",""),"|Float","")&amp;"인게임누적합배수",ChapterTable!$S:$T,2,0)*C1484)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VLOOKUP(1,ChapterTable!$1:$1048576,MATCH("최종"&amp;SUBSTITUTE(SUBSTITUTE(F$1,"standard",""),"|Float",""),ChapterTable!$1:$1,0),0)*ChapterTable!$Q$17,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VLOOKUP($A1484-ChapterTable!$Q$11,ChapterTable!$1:$1048576,MATCH("최종"&amp;SUBSTITUTE(SUBSTITUTE(F$1,"standard",""),"|Float",""),ChapterTable!$1:$1,0),0)*ChapterTable!$Q$14
    ),
  OFFSET(F1484,-$B1484+IF($L1484,1,0),0)*
    (VLOOKUP(SUBSTITUTE(SUBSTITUTE(F$1,"standard",""),"|Float","")&amp;"인게임누적곱배수",ChapterTable!$S:$T,2,0)^D1484
    +VLOOKUP(SUBSTITUTE(SUBSTITUTE(F$1,"standard",""),"|Float","")&amp;"인게임누적합배수",ChapterTable!$S:$T,2,0)*D1484)
  )
  )
  )
)</f>
        <v>1161.84375</v>
      </c>
      <c r="G1484" t="s">
        <v>76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9.8000000000000007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IF(OR($L1485=TRUE,$A1485=0,MOD($A1485,ChapterTable!$S$20)&lt;&gt;0),
MAX(0,INT(($B1485+ChapterTable!$Q$26+VLOOKUP(SUBSTITUTE(C$1,"성장단계","")&amp;"단계오프셋",ChapterTable!$S:$T,2,0))/ChapterTable!$Q$23)),
MAX(0,INT(($B1485+ChapterTable!$S$26+VLOOKUP(SUBSTITUTE(C$1,"성장단계","")&amp;"보스단계오프셋",ChapterTable!$S:$T,2,0))/ChapterTable!$S$23)))</f>
        <v>4</v>
      </c>
      <c r="D1485">
        <f>IF(OR($L1485=TRUE,$A1485=0,MOD($A1485,ChapterTable!$S$20)&lt;&gt;0),
MAX(0,INT(($B1485+ChapterTable!$Q$26+VLOOKUP(SUBSTITUTE(D$1,"성장단계","")&amp;"단계오프셋",ChapterTable!$S:$T,2,0))/ChapterTable!$Q$23)),
MAX(0,INT(($B1485+ChapterTable!$S$26+VLOOKUP(SUBSTITUTE(D$1,"성장단계","")&amp;"보스단계오프셋",ChapterTable!$S:$T,2,0))/ChapterTable!$S$23)))</f>
        <v>4</v>
      </c>
      <c r="E1485" s="1">
        <f ca="1">IF(AND($A1485=0,$B1485=1),
    VLOOKUP(1,ChapterTable!$1:$1048576,MATCH("최종"&amp;SUBSTITUTE(SUBSTITUTE(E$1,"standard",""),"|Float",""),ChapterTable!$1:$1,0),0)*ChapterTable!$Q$17,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VLOOKUP($A1485-ChapterTable!$Q$11,ChapterTable!$1:$1048576,MATCH("최종"&amp;SUBSTITUTE(SUBSTITUTE(E$1,"standard",""),"|Float",""),ChapterTable!$1:$1,0),0)*ChapterTable!$Q$14
    ),
  OFFSET(E1485,-$B1485+IF($L1485,1,0),0)*
    (VLOOKUP(SUBSTITUTE(SUBSTITUTE(E$1,"standard",""),"|Float","")&amp;"인게임누적곱배수",ChapterTable!$S:$T,2,0)^C1485
    +VLOOKUP(SUBSTITUTE(SUBSTITUTE(E$1,"standard",""),"|Float","")&amp;"인게임누적합배수",ChapterTable!$S:$T,2,0)*C1485)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VLOOKUP(1,ChapterTable!$1:$1048576,MATCH("최종"&amp;SUBSTITUTE(SUBSTITUTE(F$1,"standard",""),"|Float",""),ChapterTable!$1:$1,0),0)*ChapterTable!$Q$17,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VLOOKUP($A1485-ChapterTable!$Q$11,ChapterTable!$1:$1048576,MATCH("최종"&amp;SUBSTITUTE(SUBSTITUTE(F$1,"standard",""),"|Float",""),ChapterTable!$1:$1,0),0)*ChapterTable!$Q$14
    ),
  OFFSET(F1485,-$B1485+IF($L1485,1,0),0)*
    (VLOOKUP(SUBSTITUTE(SUBSTITUTE(F$1,"standard",""),"|Float","")&amp;"인게임누적곱배수",ChapterTable!$S:$T,2,0)^D1485
    +VLOOKUP(SUBSTITUTE(SUBSTITUTE(F$1,"standard",""),"|Float","")&amp;"인게임누적합배수",ChapterTable!$S:$T,2,0)*D1485)
  )
  )
  )
)</f>
        <v>1161.84375</v>
      </c>
      <c r="G1485" t="s">
        <v>76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9.8000000000000007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IF(OR($L1486=TRUE,$A1486=0,MOD($A1486,ChapterTable!$S$20)&lt;&gt;0),
MAX(0,INT(($B1486+ChapterTable!$Q$26+VLOOKUP(SUBSTITUTE(C$1,"성장단계","")&amp;"단계오프셋",ChapterTable!$S:$T,2,0))/ChapterTable!$Q$23)),
MAX(0,INT(($B1486+ChapterTable!$S$26+VLOOKUP(SUBSTITUTE(C$1,"성장단계","")&amp;"보스단계오프셋",ChapterTable!$S:$T,2,0))/ChapterTable!$S$23)))</f>
        <v>4</v>
      </c>
      <c r="D1486">
        <f>IF(OR($L1486=TRUE,$A1486=0,MOD($A1486,ChapterTable!$S$20)&lt;&gt;0),
MAX(0,INT(($B1486+ChapterTable!$Q$26+VLOOKUP(SUBSTITUTE(D$1,"성장단계","")&amp;"단계오프셋",ChapterTable!$S:$T,2,0))/ChapterTable!$Q$23)),
MAX(0,INT(($B1486+ChapterTable!$S$26+VLOOKUP(SUBSTITUTE(D$1,"성장단계","")&amp;"보스단계오프셋",ChapterTable!$S:$T,2,0))/ChapterTable!$S$23)))</f>
        <v>4</v>
      </c>
      <c r="E1486" s="1">
        <f ca="1">IF(AND($A1486=0,$B1486=1),
    VLOOKUP(1,ChapterTable!$1:$1048576,MATCH("최종"&amp;SUBSTITUTE(SUBSTITUTE(E$1,"standard",""),"|Float",""),ChapterTable!$1:$1,0),0)*ChapterTable!$Q$17,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VLOOKUP($A1486-ChapterTable!$Q$11,ChapterTable!$1:$1048576,MATCH("최종"&amp;SUBSTITUTE(SUBSTITUTE(E$1,"standard",""),"|Float",""),ChapterTable!$1:$1,0),0)*ChapterTable!$Q$14
    ),
  OFFSET(E1486,-$B1486+IF($L1486,1,0),0)*
    (VLOOKUP(SUBSTITUTE(SUBSTITUTE(E$1,"standard",""),"|Float","")&amp;"인게임누적곱배수",ChapterTable!$S:$T,2,0)^C1486
    +VLOOKUP(SUBSTITUTE(SUBSTITUTE(E$1,"standard",""),"|Float","")&amp;"인게임누적합배수",ChapterTable!$S:$T,2,0)*C1486)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VLOOKUP(1,ChapterTable!$1:$1048576,MATCH("최종"&amp;SUBSTITUTE(SUBSTITUTE(F$1,"standard",""),"|Float",""),ChapterTable!$1:$1,0),0)*ChapterTable!$Q$17,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VLOOKUP($A1486-ChapterTable!$Q$11,ChapterTable!$1:$1048576,MATCH("최종"&amp;SUBSTITUTE(SUBSTITUTE(F$1,"standard",""),"|Float",""),ChapterTable!$1:$1,0),0)*ChapterTable!$Q$14
    ),
  OFFSET(F1486,-$B1486+IF($L1486,1,0),0)*
    (VLOOKUP(SUBSTITUTE(SUBSTITUTE(F$1,"standard",""),"|Float","")&amp;"인게임누적곱배수",ChapterTable!$S:$T,2,0)^D1486
    +VLOOKUP(SUBSTITUTE(SUBSTITUTE(F$1,"standard",""),"|Float","")&amp;"인게임누적합배수",ChapterTable!$S:$T,2,0)*D1486)
  )
  )
  )
)</f>
        <v>1161.84375</v>
      </c>
      <c r="G1486" t="s">
        <v>76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9.8000000000000007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IF(OR($L1487=TRUE,$A1487=0,MOD($A1487,ChapterTable!$S$20)&lt;&gt;0),
MAX(0,INT(($B1487+ChapterTable!$Q$26+VLOOKUP(SUBSTITUTE(C$1,"성장단계","")&amp;"단계오프셋",ChapterTable!$S:$T,2,0))/ChapterTable!$Q$23)),
MAX(0,INT(($B1487+ChapterTable!$S$26+VLOOKUP(SUBSTITUTE(C$1,"성장단계","")&amp;"보스단계오프셋",ChapterTable!$S:$T,2,0))/ChapterTable!$S$23)))</f>
        <v>5</v>
      </c>
      <c r="D1487">
        <f>IF(OR($L1487=TRUE,$A1487=0,MOD($A1487,ChapterTable!$S$20)&lt;&gt;0),
MAX(0,INT(($B1487+ChapterTable!$Q$26+VLOOKUP(SUBSTITUTE(D$1,"성장단계","")&amp;"단계오프셋",ChapterTable!$S:$T,2,0))/ChapterTable!$Q$23)),
MAX(0,INT(($B1487+ChapterTable!$S$26+VLOOKUP(SUBSTITUTE(D$1,"성장단계","")&amp;"보스단계오프셋",ChapterTable!$S:$T,2,0))/ChapterTable!$S$23)))</f>
        <v>4</v>
      </c>
      <c r="E1487" s="1">
        <f ca="1">IF(AND($A1487=0,$B1487=1),
    VLOOKUP(1,ChapterTable!$1:$1048576,MATCH("최종"&amp;SUBSTITUTE(SUBSTITUTE(E$1,"standard",""),"|Float",""),ChapterTable!$1:$1,0),0)*ChapterTable!$Q$17,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VLOOKUP($A1487-ChapterTable!$Q$11,ChapterTable!$1:$1048576,MATCH("최종"&amp;SUBSTITUTE(SUBSTITUTE(E$1,"standard",""),"|Float",""),ChapterTable!$1:$1,0),0)*ChapterTable!$Q$14
    ),
  OFFSET(E1487,-$B1487+IF($L1487,1,0),0)*
    (VLOOKUP(SUBSTITUTE(SUBSTITUTE(E$1,"standard",""),"|Float","")&amp;"인게임누적곱배수",ChapterTable!$S:$T,2,0)^C1487
    +VLOOKUP(SUBSTITUTE(SUBSTITUTE(E$1,"standard",""),"|Float","")&amp;"인게임누적합배수",ChapterTable!$S:$T,2,0)*C1487)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VLOOKUP(1,ChapterTable!$1:$1048576,MATCH("최종"&amp;SUBSTITUTE(SUBSTITUTE(F$1,"standard",""),"|Float",""),ChapterTable!$1:$1,0),0)*ChapterTable!$Q$17,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VLOOKUP($A1487-ChapterTable!$Q$11,ChapterTable!$1:$1048576,MATCH("최종"&amp;SUBSTITUTE(SUBSTITUTE(F$1,"standard",""),"|Float",""),ChapterTable!$1:$1,0),0)*ChapterTable!$Q$14
    ),
  OFFSET(F1487,-$B1487+IF($L1487,1,0),0)*
    (VLOOKUP(SUBSTITUTE(SUBSTITUTE(F$1,"standard",""),"|Float","")&amp;"인게임누적곱배수",ChapterTable!$S:$T,2,0)^D1487
    +VLOOKUP(SUBSTITUTE(SUBSTITUTE(F$1,"standard",""),"|Float","")&amp;"인게임누적합배수",ChapterTable!$S:$T,2,0)*D1487)
  )
  )
  )
)</f>
        <v>1161.84375</v>
      </c>
      <c r="G1487" t="s">
        <v>76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9.8000000000000007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IF(OR($L1488=TRUE,$A1488=0,MOD($A1488,ChapterTable!$S$20)&lt;&gt;0),
MAX(0,INT(($B1488+ChapterTable!$Q$26+VLOOKUP(SUBSTITUTE(C$1,"성장단계","")&amp;"단계오프셋",ChapterTable!$S:$T,2,0))/ChapterTable!$Q$23)),
MAX(0,INT(($B1488+ChapterTable!$S$26+VLOOKUP(SUBSTITUTE(C$1,"성장단계","")&amp;"보스단계오프셋",ChapterTable!$S:$T,2,0))/ChapterTable!$S$23)))</f>
        <v>5</v>
      </c>
      <c r="D1488">
        <f>IF(OR($L1488=TRUE,$A1488=0,MOD($A1488,ChapterTable!$S$20)&lt;&gt;0),
MAX(0,INT(($B1488+ChapterTable!$Q$26+VLOOKUP(SUBSTITUTE(D$1,"성장단계","")&amp;"단계오프셋",ChapterTable!$S:$T,2,0))/ChapterTable!$Q$23)),
MAX(0,INT(($B1488+ChapterTable!$S$26+VLOOKUP(SUBSTITUTE(D$1,"성장단계","")&amp;"보스단계오프셋",ChapterTable!$S:$T,2,0))/ChapterTable!$S$23)))</f>
        <v>4</v>
      </c>
      <c r="E1488" s="1">
        <f ca="1">IF(AND($A1488=0,$B1488=1),
    VLOOKUP(1,ChapterTable!$1:$1048576,MATCH("최종"&amp;SUBSTITUTE(SUBSTITUTE(E$1,"standard",""),"|Float",""),ChapterTable!$1:$1,0),0)*ChapterTable!$Q$17,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VLOOKUP($A1488-ChapterTable!$Q$11,ChapterTable!$1:$1048576,MATCH("최종"&amp;SUBSTITUTE(SUBSTITUTE(E$1,"standard",""),"|Float",""),ChapterTable!$1:$1,0),0)*ChapterTable!$Q$14
    ),
  OFFSET(E1488,-$B1488+IF($L1488,1,0),0)*
    (VLOOKUP(SUBSTITUTE(SUBSTITUTE(E$1,"standard",""),"|Float","")&amp;"인게임누적곱배수",ChapterTable!$S:$T,2,0)^C1488
    +VLOOKUP(SUBSTITUTE(SUBSTITUTE(E$1,"standard",""),"|Float","")&amp;"인게임누적합배수",ChapterTable!$S:$T,2,0)*C1488)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VLOOKUP(1,ChapterTable!$1:$1048576,MATCH("최종"&amp;SUBSTITUTE(SUBSTITUTE(F$1,"standard",""),"|Float",""),ChapterTable!$1:$1,0),0)*ChapterTable!$Q$17,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VLOOKUP($A1488-ChapterTable!$Q$11,ChapterTable!$1:$1048576,MATCH("최종"&amp;SUBSTITUTE(SUBSTITUTE(F$1,"standard",""),"|Float",""),ChapterTable!$1:$1,0),0)*ChapterTable!$Q$14
    ),
  OFFSET(F1488,-$B1488+IF($L1488,1,0),0)*
    (VLOOKUP(SUBSTITUTE(SUBSTITUTE(F$1,"standard",""),"|Float","")&amp;"인게임누적곱배수",ChapterTable!$S:$T,2,0)^D1488
    +VLOOKUP(SUBSTITUTE(SUBSTITUTE(F$1,"standard",""),"|Float","")&amp;"인게임누적합배수",ChapterTable!$S:$T,2,0)*D1488)
  )
  )
  )
)</f>
        <v>1161.84375</v>
      </c>
      <c r="G1488" t="s">
        <v>76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9.8000000000000007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IF(OR($L1489=TRUE,$A1489=0,MOD($A1489,ChapterTable!$S$20)&lt;&gt;0),
MAX(0,INT(($B1489+ChapterTable!$Q$26+VLOOKUP(SUBSTITUTE(C$1,"성장단계","")&amp;"단계오프셋",ChapterTable!$S:$T,2,0))/ChapterTable!$Q$23)),
MAX(0,INT(($B1489+ChapterTable!$S$26+VLOOKUP(SUBSTITUTE(C$1,"성장단계","")&amp;"보스단계오프셋",ChapterTable!$S:$T,2,0))/ChapterTable!$S$23)))</f>
        <v>5</v>
      </c>
      <c r="D1489">
        <f>IF(OR($L1489=TRUE,$A1489=0,MOD($A1489,ChapterTable!$S$20)&lt;&gt;0),
MAX(0,INT(($B1489+ChapterTable!$Q$26+VLOOKUP(SUBSTITUTE(D$1,"성장단계","")&amp;"단계오프셋",ChapterTable!$S:$T,2,0))/ChapterTable!$Q$23)),
MAX(0,INT(($B1489+ChapterTable!$S$26+VLOOKUP(SUBSTITUTE(D$1,"성장단계","")&amp;"보스단계오프셋",ChapterTable!$S:$T,2,0))/ChapterTable!$S$23)))</f>
        <v>4</v>
      </c>
      <c r="E1489" s="1">
        <f ca="1">IF(AND($A1489=0,$B1489=1),
    VLOOKUP(1,ChapterTable!$1:$1048576,MATCH("최종"&amp;SUBSTITUTE(SUBSTITUTE(E$1,"standard",""),"|Float",""),ChapterTable!$1:$1,0),0)*ChapterTable!$Q$17,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VLOOKUP($A1489-ChapterTable!$Q$11,ChapterTable!$1:$1048576,MATCH("최종"&amp;SUBSTITUTE(SUBSTITUTE(E$1,"standard",""),"|Float",""),ChapterTable!$1:$1,0),0)*ChapterTable!$Q$14
    ),
  OFFSET(E1489,-$B1489+IF($L1489,1,0),0)*
    (VLOOKUP(SUBSTITUTE(SUBSTITUTE(E$1,"standard",""),"|Float","")&amp;"인게임누적곱배수",ChapterTable!$S:$T,2,0)^C1489
    +VLOOKUP(SUBSTITUTE(SUBSTITUTE(E$1,"standard",""),"|Float","")&amp;"인게임누적합배수",ChapterTable!$S:$T,2,0)*C1489)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VLOOKUP(1,ChapterTable!$1:$1048576,MATCH("최종"&amp;SUBSTITUTE(SUBSTITUTE(F$1,"standard",""),"|Float",""),ChapterTable!$1:$1,0),0)*ChapterTable!$Q$17,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VLOOKUP($A1489-ChapterTable!$Q$11,ChapterTable!$1:$1048576,MATCH("최종"&amp;SUBSTITUTE(SUBSTITUTE(F$1,"standard",""),"|Float",""),ChapterTable!$1:$1,0),0)*ChapterTable!$Q$14
    ),
  OFFSET(F1489,-$B1489+IF($L1489,1,0),0)*
    (VLOOKUP(SUBSTITUTE(SUBSTITUTE(F$1,"standard",""),"|Float","")&amp;"인게임누적곱배수",ChapterTable!$S:$T,2,0)^D1489
    +VLOOKUP(SUBSTITUTE(SUBSTITUTE(F$1,"standard",""),"|Float","")&amp;"인게임누적합배수",ChapterTable!$S:$T,2,0)*D1489)
  )
  )
  )
)</f>
        <v>1161.84375</v>
      </c>
      <c r="G1489" t="s">
        <v>76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9.8000000000000007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IF(OR($L1490=TRUE,$A1490=0,MOD($A1490,ChapterTable!$S$20)&lt;&gt;0),
MAX(0,INT(($B1490+ChapterTable!$Q$26+VLOOKUP(SUBSTITUTE(C$1,"성장단계","")&amp;"단계오프셋",ChapterTable!$S:$T,2,0))/ChapterTable!$Q$23)),
MAX(0,INT(($B1490+ChapterTable!$S$26+VLOOKUP(SUBSTITUTE(C$1,"성장단계","")&amp;"보스단계오프셋",ChapterTable!$S:$T,2,0))/ChapterTable!$S$23)))</f>
        <v>5</v>
      </c>
      <c r="D1490">
        <f>IF(OR($L1490=TRUE,$A1490=0,MOD($A1490,ChapterTable!$S$20)&lt;&gt;0),
MAX(0,INT(($B1490+ChapterTable!$Q$26+VLOOKUP(SUBSTITUTE(D$1,"성장단계","")&amp;"단계오프셋",ChapterTable!$S:$T,2,0))/ChapterTable!$Q$23)),
MAX(0,INT(($B1490+ChapterTable!$S$26+VLOOKUP(SUBSTITUTE(D$1,"성장단계","")&amp;"보스단계오프셋",ChapterTable!$S:$T,2,0))/ChapterTable!$S$23)))</f>
        <v>4</v>
      </c>
      <c r="E1490" s="1">
        <f ca="1">IF(AND($A1490=0,$B1490=1),
    VLOOKUP(1,ChapterTable!$1:$1048576,MATCH("최종"&amp;SUBSTITUTE(SUBSTITUTE(E$1,"standard",""),"|Float",""),ChapterTable!$1:$1,0),0)*ChapterTable!$Q$17,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VLOOKUP($A1490-ChapterTable!$Q$11,ChapterTable!$1:$1048576,MATCH("최종"&amp;SUBSTITUTE(SUBSTITUTE(E$1,"standard",""),"|Float",""),ChapterTable!$1:$1,0),0)*ChapterTable!$Q$14
    ),
  OFFSET(E1490,-$B1490+IF($L1490,1,0),0)*
    (VLOOKUP(SUBSTITUTE(SUBSTITUTE(E$1,"standard",""),"|Float","")&amp;"인게임누적곱배수",ChapterTable!$S:$T,2,0)^C1490
    +VLOOKUP(SUBSTITUTE(SUBSTITUTE(E$1,"standard",""),"|Float","")&amp;"인게임누적합배수",ChapterTable!$S:$T,2,0)*C1490)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VLOOKUP(1,ChapterTable!$1:$1048576,MATCH("최종"&amp;SUBSTITUTE(SUBSTITUTE(F$1,"standard",""),"|Float",""),ChapterTable!$1:$1,0),0)*ChapterTable!$Q$17,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VLOOKUP($A1490-ChapterTable!$Q$11,ChapterTable!$1:$1048576,MATCH("최종"&amp;SUBSTITUTE(SUBSTITUTE(F$1,"standard",""),"|Float",""),ChapterTable!$1:$1,0),0)*ChapterTable!$Q$14
    ),
  OFFSET(F1490,-$B1490+IF($L1490,1,0),0)*
    (VLOOKUP(SUBSTITUTE(SUBSTITUTE(F$1,"standard",""),"|Float","")&amp;"인게임누적곱배수",ChapterTable!$S:$T,2,0)^D1490
    +VLOOKUP(SUBSTITUTE(SUBSTITUTE(F$1,"standard",""),"|Float","")&amp;"인게임누적합배수",ChapterTable!$S:$T,2,0)*D1490)
  )
  )
  )
)</f>
        <v>1161.84375</v>
      </c>
      <c r="G1490" t="s">
        <v>76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9.8000000000000007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IF(OR($L1491=TRUE,$A1491=0,MOD($A1491,ChapterTable!$S$20)&lt;&gt;0),
MAX(0,INT(($B1491+ChapterTable!$Q$26+VLOOKUP(SUBSTITUTE(C$1,"성장단계","")&amp;"단계오프셋",ChapterTable!$S:$T,2,0))/ChapterTable!$Q$23)),
MAX(0,INT(($B1491+ChapterTable!$S$26+VLOOKUP(SUBSTITUTE(C$1,"성장단계","")&amp;"보스단계오프셋",ChapterTable!$S:$T,2,0))/ChapterTable!$S$23)))</f>
        <v>5</v>
      </c>
      <c r="D1491">
        <f>IF(OR($L1491=TRUE,$A1491=0,MOD($A1491,ChapterTable!$S$20)&lt;&gt;0),
MAX(0,INT(($B1491+ChapterTable!$Q$26+VLOOKUP(SUBSTITUTE(D$1,"성장단계","")&amp;"단계오프셋",ChapterTable!$S:$T,2,0))/ChapterTable!$Q$23)),
MAX(0,INT(($B1491+ChapterTable!$S$26+VLOOKUP(SUBSTITUTE(D$1,"성장단계","")&amp;"보스단계오프셋",ChapterTable!$S:$T,2,0))/ChapterTable!$S$23)))</f>
        <v>4</v>
      </c>
      <c r="E1491" s="1">
        <f ca="1">IF(AND($A1491=0,$B1491=1),
    VLOOKUP(1,ChapterTable!$1:$1048576,MATCH("최종"&amp;SUBSTITUTE(SUBSTITUTE(E$1,"standard",""),"|Float",""),ChapterTable!$1:$1,0),0)*ChapterTable!$Q$17,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VLOOKUP($A1491-ChapterTable!$Q$11,ChapterTable!$1:$1048576,MATCH("최종"&amp;SUBSTITUTE(SUBSTITUTE(E$1,"standard",""),"|Float",""),ChapterTable!$1:$1,0),0)*ChapterTable!$Q$14
    ),
  OFFSET(E1491,-$B1491+IF($L1491,1,0),0)*
    (VLOOKUP(SUBSTITUTE(SUBSTITUTE(E$1,"standard",""),"|Float","")&amp;"인게임누적곱배수",ChapterTable!$S:$T,2,0)^C1491
    +VLOOKUP(SUBSTITUTE(SUBSTITUTE(E$1,"standard",""),"|Float","")&amp;"인게임누적합배수",ChapterTable!$S:$T,2,0)*C1491)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VLOOKUP(1,ChapterTable!$1:$1048576,MATCH("최종"&amp;SUBSTITUTE(SUBSTITUTE(F$1,"standard",""),"|Float",""),ChapterTable!$1:$1,0),0)*ChapterTable!$Q$17,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VLOOKUP($A1491-ChapterTable!$Q$11,ChapterTable!$1:$1048576,MATCH("최종"&amp;SUBSTITUTE(SUBSTITUTE(F$1,"standard",""),"|Float",""),ChapterTable!$1:$1,0),0)*ChapterTable!$Q$14
    ),
  OFFSET(F1491,-$B1491+IF($L1491,1,0),0)*
    (VLOOKUP(SUBSTITUTE(SUBSTITUTE(F$1,"standard",""),"|Float","")&amp;"인게임누적곱배수",ChapterTable!$S:$T,2,0)^D1491
    +VLOOKUP(SUBSTITUTE(SUBSTITUTE(F$1,"standard",""),"|Float","")&amp;"인게임누적합배수",ChapterTable!$S:$T,2,0)*D1491)
  )
  )
  )
)</f>
        <v>1161.84375</v>
      </c>
      <c r="G1491" t="s">
        <v>76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9.8000000000000007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IF(OR($L1492=TRUE,$A1492=0,MOD($A1492,ChapterTable!$S$20)&lt;&gt;0),
MAX(0,INT(($B1492+ChapterTable!$Q$26+VLOOKUP(SUBSTITUTE(C$1,"성장단계","")&amp;"단계오프셋",ChapterTable!$S:$T,2,0))/ChapterTable!$Q$23)),
MAX(0,INT(($B1492+ChapterTable!$S$26+VLOOKUP(SUBSTITUTE(C$1,"성장단계","")&amp;"보스단계오프셋",ChapterTable!$S:$T,2,0))/ChapterTable!$S$23)))</f>
        <v>0</v>
      </c>
      <c r="D1492">
        <f>IF(OR($L1492=TRUE,$A1492=0,MOD($A1492,ChapterTable!$S$20)&lt;&gt;0),
MAX(0,INT(($B1492+ChapterTable!$Q$26+VLOOKUP(SUBSTITUTE(D$1,"성장단계","")&amp;"단계오프셋",ChapterTable!$S:$T,2,0))/ChapterTable!$Q$23)),
MAX(0,INT(($B1492+ChapterTable!$S$26+VLOOKUP(SUBSTITUTE(D$1,"성장단계","")&amp;"보스단계오프셋",ChapterTable!$S:$T,2,0))/ChapterTable!$S$23)))</f>
        <v>0</v>
      </c>
      <c r="E1492" s="1">
        <f ca="1">IF(AND($A1492=0,$B1492=1),
    VLOOKUP(1,ChapterTable!$1:$1048576,MATCH("최종"&amp;SUBSTITUTE(SUBSTITUTE(E$1,"standard",""),"|Float",""),ChapterTable!$1:$1,0),0)*ChapterTable!$Q$17,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VLOOKUP($A1492-ChapterTable!$Q$11,ChapterTable!$1:$1048576,MATCH("최종"&amp;SUBSTITUTE(SUBSTITUTE(E$1,"standard",""),"|Float",""),ChapterTable!$1:$1,0),0)*ChapterTable!$Q$14
    ),
  OFFSET(E1492,-$B1492+IF($L1492,1,0),0)*
    (VLOOKUP(SUBSTITUTE(SUBSTITUTE(E$1,"standard",""),"|Float","")&amp;"인게임누적곱배수",ChapterTable!$S:$T,2,0)^C1492
    +VLOOKUP(SUBSTITUTE(SUBSTITUTE(E$1,"standard",""),"|Float","")&amp;"인게임누적합배수",ChapterTable!$S:$T,2,0)*C1492)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VLOOKUP(1,ChapterTable!$1:$1048576,MATCH("최종"&amp;SUBSTITUTE(SUBSTITUTE(F$1,"standard",""),"|Float",""),ChapterTable!$1:$1,0),0)*ChapterTable!$Q$17,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VLOOKUP($A1492-ChapterTable!$Q$11,ChapterTable!$1:$1048576,MATCH("최종"&amp;SUBSTITUTE(SUBSTITUTE(F$1,"standard",""),"|Float",""),ChapterTable!$1:$1,0),0)*ChapterTable!$Q$14
    ),
  OFFSET(F1492,-$B1492+IF($L1492,1,0),0)*
    (VLOOKUP(SUBSTITUTE(SUBSTITUTE(F$1,"standard",""),"|Float","")&amp;"인게임누적곱배수",ChapterTable!$S:$T,2,0)^D1492
    +VLOOKUP(SUBSTITUTE(SUBSTITUTE(F$1,"standard",""),"|Float","")&amp;"인게임누적합배수",ChapterTable!$S:$T,2,0)*D1492)
  )
  )
  )
)</f>
        <v>968.203125</v>
      </c>
      <c r="G1492" t="s">
        <v>76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9.8000000000000007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IF(OR($L1493=TRUE,$A1493=0,MOD($A1493,ChapterTable!$S$20)&lt;&gt;0),
MAX(0,INT(($B1493+ChapterTable!$Q$26+VLOOKUP(SUBSTITUTE(C$1,"성장단계","")&amp;"단계오프셋",ChapterTable!$S:$T,2,0))/ChapterTable!$Q$23)),
MAX(0,INT(($B1493+ChapterTable!$S$26+VLOOKUP(SUBSTITUTE(C$1,"성장단계","")&amp;"보스단계오프셋",ChapterTable!$S:$T,2,0))/ChapterTable!$S$23)))</f>
        <v>0</v>
      </c>
      <c r="D1493">
        <f>IF(OR($L1493=TRUE,$A1493=0,MOD($A1493,ChapterTable!$S$20)&lt;&gt;0),
MAX(0,INT(($B1493+ChapterTable!$Q$26+VLOOKUP(SUBSTITUTE(D$1,"성장단계","")&amp;"단계오프셋",ChapterTable!$S:$T,2,0))/ChapterTable!$Q$23)),
MAX(0,INT(($B1493+ChapterTable!$S$26+VLOOKUP(SUBSTITUTE(D$1,"성장단계","")&amp;"보스단계오프셋",ChapterTable!$S:$T,2,0))/ChapterTable!$S$23)))</f>
        <v>0</v>
      </c>
      <c r="E1493" s="1">
        <f ca="1">IF(AND($A1493=0,$B1493=1),
    VLOOKUP(1,ChapterTable!$1:$1048576,MATCH("최종"&amp;SUBSTITUTE(SUBSTITUTE(E$1,"standard",""),"|Float",""),ChapterTable!$1:$1,0),0)*ChapterTable!$Q$17,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VLOOKUP($A1493-ChapterTable!$Q$11,ChapterTable!$1:$1048576,MATCH("최종"&amp;SUBSTITUTE(SUBSTITUTE(E$1,"standard",""),"|Float",""),ChapterTable!$1:$1,0),0)*ChapterTable!$Q$14
    ),
  OFFSET(E1493,-$B1493+IF($L1493,1,0),0)*
    (VLOOKUP(SUBSTITUTE(SUBSTITUTE(E$1,"standard",""),"|Float","")&amp;"인게임누적곱배수",ChapterTable!$S:$T,2,0)^C1493
    +VLOOKUP(SUBSTITUTE(SUBSTITUTE(E$1,"standard",""),"|Float","")&amp;"인게임누적합배수",ChapterTable!$S:$T,2,0)*C1493)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VLOOKUP(1,ChapterTable!$1:$1048576,MATCH("최종"&amp;SUBSTITUTE(SUBSTITUTE(F$1,"standard",""),"|Float",""),ChapterTable!$1:$1,0),0)*ChapterTable!$Q$17,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VLOOKUP($A1493-ChapterTable!$Q$11,ChapterTable!$1:$1048576,MATCH("최종"&amp;SUBSTITUTE(SUBSTITUTE(F$1,"standard",""),"|Float",""),ChapterTable!$1:$1,0),0)*ChapterTable!$Q$14
    ),
  OFFSET(F1493,-$B1493+IF($L1493,1,0),0)*
    (VLOOKUP(SUBSTITUTE(SUBSTITUTE(F$1,"standard",""),"|Float","")&amp;"인게임누적곱배수",ChapterTable!$S:$T,2,0)^D1493
    +VLOOKUP(SUBSTITUTE(SUBSTITUTE(F$1,"standard",""),"|Float","")&amp;"인게임누적합배수",ChapterTable!$S:$T,2,0)*D1493)
  )
  )
  )
)</f>
        <v>968.203125</v>
      </c>
      <c r="G1493" t="s">
        <v>76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9.8000000000000007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IF(OR($L1494=TRUE,$A1494=0,MOD($A1494,ChapterTable!$S$20)&lt;&gt;0),
MAX(0,INT(($B1494+ChapterTable!$Q$26+VLOOKUP(SUBSTITUTE(C$1,"성장단계","")&amp;"단계오프셋",ChapterTable!$S:$T,2,0))/ChapterTable!$Q$23)),
MAX(0,INT(($B1494+ChapterTable!$S$26+VLOOKUP(SUBSTITUTE(C$1,"성장단계","")&amp;"보스단계오프셋",ChapterTable!$S:$T,2,0))/ChapterTable!$S$23)))</f>
        <v>0</v>
      </c>
      <c r="D1494">
        <f>IF(OR($L1494=TRUE,$A1494=0,MOD($A1494,ChapterTable!$S$20)&lt;&gt;0),
MAX(0,INT(($B1494+ChapterTable!$Q$26+VLOOKUP(SUBSTITUTE(D$1,"성장단계","")&amp;"단계오프셋",ChapterTable!$S:$T,2,0))/ChapterTable!$Q$23)),
MAX(0,INT(($B1494+ChapterTable!$S$26+VLOOKUP(SUBSTITUTE(D$1,"성장단계","")&amp;"보스단계오프셋",ChapterTable!$S:$T,2,0))/ChapterTable!$S$23)))</f>
        <v>0</v>
      </c>
      <c r="E1494" s="1">
        <f ca="1">IF(AND($A1494=0,$B1494=1),
    VLOOKUP(1,ChapterTable!$1:$1048576,MATCH("최종"&amp;SUBSTITUTE(SUBSTITUTE(E$1,"standard",""),"|Float",""),ChapterTable!$1:$1,0),0)*ChapterTable!$Q$17,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VLOOKUP($A1494-ChapterTable!$Q$11,ChapterTable!$1:$1048576,MATCH("최종"&amp;SUBSTITUTE(SUBSTITUTE(E$1,"standard",""),"|Float",""),ChapterTable!$1:$1,0),0)*ChapterTable!$Q$14
    ),
  OFFSET(E1494,-$B1494+IF($L1494,1,0),0)*
    (VLOOKUP(SUBSTITUTE(SUBSTITUTE(E$1,"standard",""),"|Float","")&amp;"인게임누적곱배수",ChapterTable!$S:$T,2,0)^C1494
    +VLOOKUP(SUBSTITUTE(SUBSTITUTE(E$1,"standard",""),"|Float","")&amp;"인게임누적합배수",ChapterTable!$S:$T,2,0)*C1494)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VLOOKUP(1,ChapterTable!$1:$1048576,MATCH("최종"&amp;SUBSTITUTE(SUBSTITUTE(F$1,"standard",""),"|Float",""),ChapterTable!$1:$1,0),0)*ChapterTable!$Q$17,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VLOOKUP($A1494-ChapterTable!$Q$11,ChapterTable!$1:$1048576,MATCH("최종"&amp;SUBSTITUTE(SUBSTITUTE(F$1,"standard",""),"|Float",""),ChapterTable!$1:$1,0),0)*ChapterTable!$Q$14
    ),
  OFFSET(F1494,-$B1494+IF($L1494,1,0),0)*
    (VLOOKUP(SUBSTITUTE(SUBSTITUTE(F$1,"standard",""),"|Float","")&amp;"인게임누적곱배수",ChapterTable!$S:$T,2,0)^D1494
    +VLOOKUP(SUBSTITUTE(SUBSTITUTE(F$1,"standard",""),"|Float","")&amp;"인게임누적합배수",ChapterTable!$S:$T,2,0)*D1494)
  )
  )
  )
)</f>
        <v>968.203125</v>
      </c>
      <c r="G1494" t="s">
        <v>76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9.8000000000000007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IF(OR($L1495=TRUE,$A1495=0,MOD($A1495,ChapterTable!$S$20)&lt;&gt;0),
MAX(0,INT(($B1495+ChapterTable!$Q$26+VLOOKUP(SUBSTITUTE(C$1,"성장단계","")&amp;"단계오프셋",ChapterTable!$S:$T,2,0))/ChapterTable!$Q$23)),
MAX(0,INT(($B1495+ChapterTable!$S$26+VLOOKUP(SUBSTITUTE(C$1,"성장단계","")&amp;"보스단계오프셋",ChapterTable!$S:$T,2,0))/ChapterTable!$S$23)))</f>
        <v>0</v>
      </c>
      <c r="D1495">
        <f>IF(OR($L1495=TRUE,$A1495=0,MOD($A1495,ChapterTable!$S$20)&lt;&gt;0),
MAX(0,INT(($B1495+ChapterTable!$Q$26+VLOOKUP(SUBSTITUTE(D$1,"성장단계","")&amp;"단계오프셋",ChapterTable!$S:$T,2,0))/ChapterTable!$Q$23)),
MAX(0,INT(($B1495+ChapterTable!$S$26+VLOOKUP(SUBSTITUTE(D$1,"성장단계","")&amp;"보스단계오프셋",ChapterTable!$S:$T,2,0))/ChapterTable!$S$23)))</f>
        <v>0</v>
      </c>
      <c r="E1495" s="1">
        <f ca="1">IF(AND($A1495=0,$B1495=1),
    VLOOKUP(1,ChapterTable!$1:$1048576,MATCH("최종"&amp;SUBSTITUTE(SUBSTITUTE(E$1,"standard",""),"|Float",""),ChapterTable!$1:$1,0),0)*ChapterTable!$Q$17,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VLOOKUP($A1495-ChapterTable!$Q$11,ChapterTable!$1:$1048576,MATCH("최종"&amp;SUBSTITUTE(SUBSTITUTE(E$1,"standard",""),"|Float",""),ChapterTable!$1:$1,0),0)*ChapterTable!$Q$14
    ),
  OFFSET(E1495,-$B1495+IF($L1495,1,0),0)*
    (VLOOKUP(SUBSTITUTE(SUBSTITUTE(E$1,"standard",""),"|Float","")&amp;"인게임누적곱배수",ChapterTable!$S:$T,2,0)^C1495
    +VLOOKUP(SUBSTITUTE(SUBSTITUTE(E$1,"standard",""),"|Float","")&amp;"인게임누적합배수",ChapterTable!$S:$T,2,0)*C1495)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VLOOKUP(1,ChapterTable!$1:$1048576,MATCH("최종"&amp;SUBSTITUTE(SUBSTITUTE(F$1,"standard",""),"|Float",""),ChapterTable!$1:$1,0),0)*ChapterTable!$Q$17,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VLOOKUP($A1495-ChapterTable!$Q$11,ChapterTable!$1:$1048576,MATCH("최종"&amp;SUBSTITUTE(SUBSTITUTE(F$1,"standard",""),"|Float",""),ChapterTable!$1:$1,0),0)*ChapterTable!$Q$14
    ),
  OFFSET(F1495,-$B1495+IF($L1495,1,0),0)*
    (VLOOKUP(SUBSTITUTE(SUBSTITUTE(F$1,"standard",""),"|Float","")&amp;"인게임누적곱배수",ChapterTable!$S:$T,2,0)^D1495
    +VLOOKUP(SUBSTITUTE(SUBSTITUTE(F$1,"standard",""),"|Float","")&amp;"인게임누적합배수",ChapterTable!$S:$T,2,0)*D1495)
  )
  )
  )
)</f>
        <v>968.203125</v>
      </c>
      <c r="G1495" t="s">
        <v>76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9.8000000000000007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IF(OR($L1496=TRUE,$A1496=0,MOD($A1496,ChapterTable!$S$20)&lt;&gt;0),
MAX(0,INT(($B1496+ChapterTable!$Q$26+VLOOKUP(SUBSTITUTE(C$1,"성장단계","")&amp;"단계오프셋",ChapterTable!$S:$T,2,0))/ChapterTable!$Q$23)),
MAX(0,INT(($B1496+ChapterTable!$S$26+VLOOKUP(SUBSTITUTE(C$1,"성장단계","")&amp;"보스단계오프셋",ChapterTable!$S:$T,2,0))/ChapterTable!$S$23)))</f>
        <v>0</v>
      </c>
      <c r="D1496">
        <f>IF(OR($L1496=TRUE,$A1496=0,MOD($A1496,ChapterTable!$S$20)&lt;&gt;0),
MAX(0,INT(($B1496+ChapterTable!$Q$26+VLOOKUP(SUBSTITUTE(D$1,"성장단계","")&amp;"단계오프셋",ChapterTable!$S:$T,2,0))/ChapterTable!$Q$23)),
MAX(0,INT(($B1496+ChapterTable!$S$26+VLOOKUP(SUBSTITUTE(D$1,"성장단계","")&amp;"보스단계오프셋",ChapterTable!$S:$T,2,0))/ChapterTable!$S$23)))</f>
        <v>0</v>
      </c>
      <c r="E1496" s="1">
        <f ca="1">IF(AND($A1496=0,$B1496=1),
    VLOOKUP(1,ChapterTable!$1:$1048576,MATCH("최종"&amp;SUBSTITUTE(SUBSTITUTE(E$1,"standard",""),"|Float",""),ChapterTable!$1:$1,0),0)*ChapterTable!$Q$17,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VLOOKUP($A1496-ChapterTable!$Q$11,ChapterTable!$1:$1048576,MATCH("최종"&amp;SUBSTITUTE(SUBSTITUTE(E$1,"standard",""),"|Float",""),ChapterTable!$1:$1,0),0)*ChapterTable!$Q$14
    ),
  OFFSET(E1496,-$B1496+IF($L1496,1,0),0)*
    (VLOOKUP(SUBSTITUTE(SUBSTITUTE(E$1,"standard",""),"|Float","")&amp;"인게임누적곱배수",ChapterTable!$S:$T,2,0)^C1496
    +VLOOKUP(SUBSTITUTE(SUBSTITUTE(E$1,"standard",""),"|Float","")&amp;"인게임누적합배수",ChapterTable!$S:$T,2,0)*C1496)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VLOOKUP(1,ChapterTable!$1:$1048576,MATCH("최종"&amp;SUBSTITUTE(SUBSTITUTE(F$1,"standard",""),"|Float",""),ChapterTable!$1:$1,0),0)*ChapterTable!$Q$17,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VLOOKUP($A1496-ChapterTable!$Q$11,ChapterTable!$1:$1048576,MATCH("최종"&amp;SUBSTITUTE(SUBSTITUTE(F$1,"standard",""),"|Float",""),ChapterTable!$1:$1,0),0)*ChapterTable!$Q$14
    ),
  OFFSET(F1496,-$B1496+IF($L1496,1,0),0)*
    (VLOOKUP(SUBSTITUTE(SUBSTITUTE(F$1,"standard",""),"|Float","")&amp;"인게임누적곱배수",ChapterTable!$S:$T,2,0)^D1496
    +VLOOKUP(SUBSTITUTE(SUBSTITUTE(F$1,"standard",""),"|Float","")&amp;"인게임누적합배수",ChapterTable!$S:$T,2,0)*D1496)
  )
  )
  )
)</f>
        <v>968.203125</v>
      </c>
      <c r="G1496" t="s">
        <v>76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9.8000000000000007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IF(OR($L1497=TRUE,$A1497=0,MOD($A1497,ChapterTable!$S$20)&lt;&gt;0),
MAX(0,INT(($B1497+ChapterTable!$Q$26+VLOOKUP(SUBSTITUTE(C$1,"성장단계","")&amp;"단계오프셋",ChapterTable!$S:$T,2,0))/ChapterTable!$Q$23)),
MAX(0,INT(($B1497+ChapterTable!$S$26+VLOOKUP(SUBSTITUTE(C$1,"성장단계","")&amp;"보스단계오프셋",ChapterTable!$S:$T,2,0))/ChapterTable!$S$23)))</f>
        <v>1</v>
      </c>
      <c r="D1497">
        <f>IF(OR($L1497=TRUE,$A1497=0,MOD($A1497,ChapterTable!$S$20)&lt;&gt;0),
MAX(0,INT(($B1497+ChapterTable!$Q$26+VLOOKUP(SUBSTITUTE(D$1,"성장단계","")&amp;"단계오프셋",ChapterTable!$S:$T,2,0))/ChapterTable!$Q$23)),
MAX(0,INT(($B1497+ChapterTable!$S$26+VLOOKUP(SUBSTITUTE(D$1,"성장단계","")&amp;"보스단계오프셋",ChapterTable!$S:$T,2,0))/ChapterTable!$S$23)))</f>
        <v>0</v>
      </c>
      <c r="E1497" s="1">
        <f ca="1">IF(AND($A1497=0,$B1497=1),
    VLOOKUP(1,ChapterTable!$1:$1048576,MATCH("최종"&amp;SUBSTITUTE(SUBSTITUTE(E$1,"standard",""),"|Float",""),ChapterTable!$1:$1,0),0)*ChapterTable!$Q$17,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VLOOKUP($A1497-ChapterTable!$Q$11,ChapterTable!$1:$1048576,MATCH("최종"&amp;SUBSTITUTE(SUBSTITUTE(E$1,"standard",""),"|Float",""),ChapterTable!$1:$1,0),0)*ChapterTable!$Q$14
    ),
  OFFSET(E1497,-$B1497+IF($L1497,1,0),0)*
    (VLOOKUP(SUBSTITUTE(SUBSTITUTE(E$1,"standard",""),"|Float","")&amp;"인게임누적곱배수",ChapterTable!$S:$T,2,0)^C1497
    +VLOOKUP(SUBSTITUTE(SUBSTITUTE(E$1,"standard",""),"|Float","")&amp;"인게임누적합배수",ChapterTable!$S:$T,2,0)*C1497)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VLOOKUP(1,ChapterTable!$1:$1048576,MATCH("최종"&amp;SUBSTITUTE(SUBSTITUTE(F$1,"standard",""),"|Float",""),ChapterTable!$1:$1,0),0)*ChapterTable!$Q$17,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VLOOKUP($A1497-ChapterTable!$Q$11,ChapterTable!$1:$1048576,MATCH("최종"&amp;SUBSTITUTE(SUBSTITUTE(F$1,"standard",""),"|Float",""),ChapterTable!$1:$1,0),0)*ChapterTable!$Q$14
    ),
  OFFSET(F1497,-$B1497+IF($L1497,1,0),0)*
    (VLOOKUP(SUBSTITUTE(SUBSTITUTE(F$1,"standard",""),"|Float","")&amp;"인게임누적곱배수",ChapterTable!$S:$T,2,0)^D1497
    +VLOOKUP(SUBSTITUTE(SUBSTITUTE(F$1,"standard",""),"|Float","")&amp;"인게임누적합배수",ChapterTable!$S:$T,2,0)*D1497)
  )
  )
  )
)</f>
        <v>968.203125</v>
      </c>
      <c r="G1497" t="s">
        <v>76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9.8000000000000007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IF(OR($L1498=TRUE,$A1498=0,MOD($A1498,ChapterTable!$S$20)&lt;&gt;0),
MAX(0,INT(($B1498+ChapterTable!$Q$26+VLOOKUP(SUBSTITUTE(C$1,"성장단계","")&amp;"단계오프셋",ChapterTable!$S:$T,2,0))/ChapterTable!$Q$23)),
MAX(0,INT(($B1498+ChapterTable!$S$26+VLOOKUP(SUBSTITUTE(C$1,"성장단계","")&amp;"보스단계오프셋",ChapterTable!$S:$T,2,0))/ChapterTable!$S$23)))</f>
        <v>1</v>
      </c>
      <c r="D1498">
        <f>IF(OR($L1498=TRUE,$A1498=0,MOD($A1498,ChapterTable!$S$20)&lt;&gt;0),
MAX(0,INT(($B1498+ChapterTable!$Q$26+VLOOKUP(SUBSTITUTE(D$1,"성장단계","")&amp;"단계오프셋",ChapterTable!$S:$T,2,0))/ChapterTable!$Q$23)),
MAX(0,INT(($B1498+ChapterTable!$S$26+VLOOKUP(SUBSTITUTE(D$1,"성장단계","")&amp;"보스단계오프셋",ChapterTable!$S:$T,2,0))/ChapterTable!$S$23)))</f>
        <v>0</v>
      </c>
      <c r="E1498" s="1">
        <f ca="1">IF(AND($A1498=0,$B1498=1),
    VLOOKUP(1,ChapterTable!$1:$1048576,MATCH("최종"&amp;SUBSTITUTE(SUBSTITUTE(E$1,"standard",""),"|Float",""),ChapterTable!$1:$1,0),0)*ChapterTable!$Q$17,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VLOOKUP($A1498-ChapterTable!$Q$11,ChapterTable!$1:$1048576,MATCH("최종"&amp;SUBSTITUTE(SUBSTITUTE(E$1,"standard",""),"|Float",""),ChapterTable!$1:$1,0),0)*ChapterTable!$Q$14
    ),
  OFFSET(E1498,-$B1498+IF($L1498,1,0),0)*
    (VLOOKUP(SUBSTITUTE(SUBSTITUTE(E$1,"standard",""),"|Float","")&amp;"인게임누적곱배수",ChapterTable!$S:$T,2,0)^C1498
    +VLOOKUP(SUBSTITUTE(SUBSTITUTE(E$1,"standard",""),"|Float","")&amp;"인게임누적합배수",ChapterTable!$S:$T,2,0)*C1498)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VLOOKUP(1,ChapterTable!$1:$1048576,MATCH("최종"&amp;SUBSTITUTE(SUBSTITUTE(F$1,"standard",""),"|Float",""),ChapterTable!$1:$1,0),0)*ChapterTable!$Q$17,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VLOOKUP($A1498-ChapterTable!$Q$11,ChapterTable!$1:$1048576,MATCH("최종"&amp;SUBSTITUTE(SUBSTITUTE(F$1,"standard",""),"|Float",""),ChapterTable!$1:$1,0),0)*ChapterTable!$Q$14
    ),
  OFFSET(F1498,-$B1498+IF($L1498,1,0),0)*
    (VLOOKUP(SUBSTITUTE(SUBSTITUTE(F$1,"standard",""),"|Float","")&amp;"인게임누적곱배수",ChapterTable!$S:$T,2,0)^D1498
    +VLOOKUP(SUBSTITUTE(SUBSTITUTE(F$1,"standard",""),"|Float","")&amp;"인게임누적합배수",ChapterTable!$S:$T,2,0)*D1498)
  )
  )
  )
)</f>
        <v>968.203125</v>
      </c>
      <c r="G1498" t="s">
        <v>76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9.8000000000000007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IF(OR($L1499=TRUE,$A1499=0,MOD($A1499,ChapterTable!$S$20)&lt;&gt;0),
MAX(0,INT(($B1499+ChapterTable!$Q$26+VLOOKUP(SUBSTITUTE(C$1,"성장단계","")&amp;"단계오프셋",ChapterTable!$S:$T,2,0))/ChapterTable!$Q$23)),
MAX(0,INT(($B1499+ChapterTable!$S$26+VLOOKUP(SUBSTITUTE(C$1,"성장단계","")&amp;"보스단계오프셋",ChapterTable!$S:$T,2,0))/ChapterTable!$S$23)))</f>
        <v>1</v>
      </c>
      <c r="D1499">
        <f>IF(OR($L1499=TRUE,$A1499=0,MOD($A1499,ChapterTable!$S$20)&lt;&gt;0),
MAX(0,INT(($B1499+ChapterTable!$Q$26+VLOOKUP(SUBSTITUTE(D$1,"성장단계","")&amp;"단계오프셋",ChapterTable!$S:$T,2,0))/ChapterTable!$Q$23)),
MAX(0,INT(($B1499+ChapterTable!$S$26+VLOOKUP(SUBSTITUTE(D$1,"성장단계","")&amp;"보스단계오프셋",ChapterTable!$S:$T,2,0))/ChapterTable!$S$23)))</f>
        <v>0</v>
      </c>
      <c r="E1499" s="1">
        <f ca="1">IF(AND($A1499=0,$B1499=1),
    VLOOKUP(1,ChapterTable!$1:$1048576,MATCH("최종"&amp;SUBSTITUTE(SUBSTITUTE(E$1,"standard",""),"|Float",""),ChapterTable!$1:$1,0),0)*ChapterTable!$Q$17,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VLOOKUP($A1499-ChapterTable!$Q$11,ChapterTable!$1:$1048576,MATCH("최종"&amp;SUBSTITUTE(SUBSTITUTE(E$1,"standard",""),"|Float",""),ChapterTable!$1:$1,0),0)*ChapterTable!$Q$14
    ),
  OFFSET(E1499,-$B1499+IF($L1499,1,0),0)*
    (VLOOKUP(SUBSTITUTE(SUBSTITUTE(E$1,"standard",""),"|Float","")&amp;"인게임누적곱배수",ChapterTable!$S:$T,2,0)^C1499
    +VLOOKUP(SUBSTITUTE(SUBSTITUTE(E$1,"standard",""),"|Float","")&amp;"인게임누적합배수",ChapterTable!$S:$T,2,0)*C1499)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VLOOKUP(1,ChapterTable!$1:$1048576,MATCH("최종"&amp;SUBSTITUTE(SUBSTITUTE(F$1,"standard",""),"|Float",""),ChapterTable!$1:$1,0),0)*ChapterTable!$Q$17,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VLOOKUP($A1499-ChapterTable!$Q$11,ChapterTable!$1:$1048576,MATCH("최종"&amp;SUBSTITUTE(SUBSTITUTE(F$1,"standard",""),"|Float",""),ChapterTable!$1:$1,0),0)*ChapterTable!$Q$14
    ),
  OFFSET(F1499,-$B1499+IF($L1499,1,0),0)*
    (VLOOKUP(SUBSTITUTE(SUBSTITUTE(F$1,"standard",""),"|Float","")&amp;"인게임누적곱배수",ChapterTable!$S:$T,2,0)^D1499
    +VLOOKUP(SUBSTITUTE(SUBSTITUTE(F$1,"standard",""),"|Float","")&amp;"인게임누적합배수",ChapterTable!$S:$T,2,0)*D1499)
  )
  )
  )
)</f>
        <v>968.203125</v>
      </c>
      <c r="G1499" t="s">
        <v>76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9.8000000000000007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IF(OR($L1500=TRUE,$A1500=0,MOD($A1500,ChapterTable!$S$20)&lt;&gt;0),
MAX(0,INT(($B1500+ChapterTable!$Q$26+VLOOKUP(SUBSTITUTE(C$1,"성장단계","")&amp;"단계오프셋",ChapterTable!$S:$T,2,0))/ChapterTable!$Q$23)),
MAX(0,INT(($B1500+ChapterTable!$S$26+VLOOKUP(SUBSTITUTE(C$1,"성장단계","")&amp;"보스단계오프셋",ChapterTable!$S:$T,2,0))/ChapterTable!$S$23)))</f>
        <v>1</v>
      </c>
      <c r="D1500">
        <f>IF(OR($L1500=TRUE,$A1500=0,MOD($A1500,ChapterTable!$S$20)&lt;&gt;0),
MAX(0,INT(($B1500+ChapterTable!$Q$26+VLOOKUP(SUBSTITUTE(D$1,"성장단계","")&amp;"단계오프셋",ChapterTable!$S:$T,2,0))/ChapterTable!$Q$23)),
MAX(0,INT(($B1500+ChapterTable!$S$26+VLOOKUP(SUBSTITUTE(D$1,"성장단계","")&amp;"보스단계오프셋",ChapterTable!$S:$T,2,0))/ChapterTable!$S$23)))</f>
        <v>0</v>
      </c>
      <c r="E1500" s="1">
        <f ca="1">IF(AND($A1500=0,$B1500=1),
    VLOOKUP(1,ChapterTable!$1:$1048576,MATCH("최종"&amp;SUBSTITUTE(SUBSTITUTE(E$1,"standard",""),"|Float",""),ChapterTable!$1:$1,0),0)*ChapterTable!$Q$17,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VLOOKUP($A1500-ChapterTable!$Q$11,ChapterTable!$1:$1048576,MATCH("최종"&amp;SUBSTITUTE(SUBSTITUTE(E$1,"standard",""),"|Float",""),ChapterTable!$1:$1,0),0)*ChapterTable!$Q$14
    ),
  OFFSET(E1500,-$B1500+IF($L1500,1,0),0)*
    (VLOOKUP(SUBSTITUTE(SUBSTITUTE(E$1,"standard",""),"|Float","")&amp;"인게임누적곱배수",ChapterTable!$S:$T,2,0)^C1500
    +VLOOKUP(SUBSTITUTE(SUBSTITUTE(E$1,"standard",""),"|Float","")&amp;"인게임누적합배수",ChapterTable!$S:$T,2,0)*C1500)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VLOOKUP(1,ChapterTable!$1:$1048576,MATCH("최종"&amp;SUBSTITUTE(SUBSTITUTE(F$1,"standard",""),"|Float",""),ChapterTable!$1:$1,0),0)*ChapterTable!$Q$17,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VLOOKUP($A1500-ChapterTable!$Q$11,ChapterTable!$1:$1048576,MATCH("최종"&amp;SUBSTITUTE(SUBSTITUTE(F$1,"standard",""),"|Float",""),ChapterTable!$1:$1,0),0)*ChapterTable!$Q$14
    ),
  OFFSET(F1500,-$B1500+IF($L1500,1,0),0)*
    (VLOOKUP(SUBSTITUTE(SUBSTITUTE(F$1,"standard",""),"|Float","")&amp;"인게임누적곱배수",ChapterTable!$S:$T,2,0)^D1500
    +VLOOKUP(SUBSTITUTE(SUBSTITUTE(F$1,"standard",""),"|Float","")&amp;"인게임누적합배수",ChapterTable!$S:$T,2,0)*D1500)
  )
  )
  )
)</f>
        <v>968.203125</v>
      </c>
      <c r="G1500" t="s">
        <v>76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9.8000000000000007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IF(OR($L1501=TRUE,$A1501=0,MOD($A1501,ChapterTable!$S$20)&lt;&gt;0),
MAX(0,INT(($B1501+ChapterTable!$Q$26+VLOOKUP(SUBSTITUTE(C$1,"성장단계","")&amp;"단계오프셋",ChapterTable!$S:$T,2,0))/ChapterTable!$Q$23)),
MAX(0,INT(($B1501+ChapterTable!$S$26+VLOOKUP(SUBSTITUTE(C$1,"성장단계","")&amp;"보스단계오프셋",ChapterTable!$S:$T,2,0))/ChapterTable!$S$23)))</f>
        <v>1</v>
      </c>
      <c r="D1501">
        <f>IF(OR($L1501=TRUE,$A1501=0,MOD($A1501,ChapterTable!$S$20)&lt;&gt;0),
MAX(0,INT(($B1501+ChapterTable!$Q$26+VLOOKUP(SUBSTITUTE(D$1,"성장단계","")&amp;"단계오프셋",ChapterTable!$S:$T,2,0))/ChapterTable!$Q$23)),
MAX(0,INT(($B1501+ChapterTable!$S$26+VLOOKUP(SUBSTITUTE(D$1,"성장단계","")&amp;"보스단계오프셋",ChapterTable!$S:$T,2,0))/ChapterTable!$S$23)))</f>
        <v>0</v>
      </c>
      <c r="E1501" s="1">
        <f ca="1">IF(AND($A1501=0,$B1501=1),
    VLOOKUP(1,ChapterTable!$1:$1048576,MATCH("최종"&amp;SUBSTITUTE(SUBSTITUTE(E$1,"standard",""),"|Float",""),ChapterTable!$1:$1,0),0)*ChapterTable!$Q$17,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VLOOKUP($A1501-ChapterTable!$Q$11,ChapterTable!$1:$1048576,MATCH("최종"&amp;SUBSTITUTE(SUBSTITUTE(E$1,"standard",""),"|Float",""),ChapterTable!$1:$1,0),0)*ChapterTable!$Q$14
    ),
  OFFSET(E1501,-$B1501+IF($L1501,1,0),0)*
    (VLOOKUP(SUBSTITUTE(SUBSTITUTE(E$1,"standard",""),"|Float","")&amp;"인게임누적곱배수",ChapterTable!$S:$T,2,0)^C1501
    +VLOOKUP(SUBSTITUTE(SUBSTITUTE(E$1,"standard",""),"|Float","")&amp;"인게임누적합배수",ChapterTable!$S:$T,2,0)*C1501)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VLOOKUP(1,ChapterTable!$1:$1048576,MATCH("최종"&amp;SUBSTITUTE(SUBSTITUTE(F$1,"standard",""),"|Float",""),ChapterTable!$1:$1,0),0)*ChapterTable!$Q$17,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VLOOKUP($A1501-ChapterTable!$Q$11,ChapterTable!$1:$1048576,MATCH("최종"&amp;SUBSTITUTE(SUBSTITUTE(F$1,"standard",""),"|Float",""),ChapterTable!$1:$1,0),0)*ChapterTable!$Q$14
    ),
  OFFSET(F1501,-$B1501+IF($L1501,1,0),0)*
    (VLOOKUP(SUBSTITUTE(SUBSTITUTE(F$1,"standard",""),"|Float","")&amp;"인게임누적곱배수",ChapterTable!$S:$T,2,0)^D1501
    +VLOOKUP(SUBSTITUTE(SUBSTITUTE(F$1,"standard",""),"|Float","")&amp;"인게임누적합배수",ChapterTable!$S:$T,2,0)*D1501)
  )
  )
  )
)</f>
        <v>968.203125</v>
      </c>
      <c r="G1501" t="s">
        <v>76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9.8000000000000007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IF(OR($L1502=TRUE,$A1502=0,MOD($A1502,ChapterTable!$S$20)&lt;&gt;0),
MAX(0,INT(($B1502+ChapterTable!$Q$26+VLOOKUP(SUBSTITUTE(C$1,"성장단계","")&amp;"단계오프셋",ChapterTable!$S:$T,2,0))/ChapterTable!$Q$23)),
MAX(0,INT(($B1502+ChapterTable!$S$26+VLOOKUP(SUBSTITUTE(C$1,"성장단계","")&amp;"보스단계오프셋",ChapterTable!$S:$T,2,0))/ChapterTable!$S$23)))</f>
        <v>1</v>
      </c>
      <c r="D1502">
        <f>IF(OR($L1502=TRUE,$A1502=0,MOD($A1502,ChapterTable!$S$20)&lt;&gt;0),
MAX(0,INT(($B1502+ChapterTable!$Q$26+VLOOKUP(SUBSTITUTE(D$1,"성장단계","")&amp;"단계오프셋",ChapterTable!$S:$T,2,0))/ChapterTable!$Q$23)),
MAX(0,INT(($B1502+ChapterTable!$S$26+VLOOKUP(SUBSTITUTE(D$1,"성장단계","")&amp;"보스단계오프셋",ChapterTable!$S:$T,2,0))/ChapterTable!$S$23)))</f>
        <v>1</v>
      </c>
      <c r="E1502" s="1">
        <f ca="1">IF(AND($A1502=0,$B1502=1),
    VLOOKUP(1,ChapterTable!$1:$1048576,MATCH("최종"&amp;SUBSTITUTE(SUBSTITUTE(E$1,"standard",""),"|Float",""),ChapterTable!$1:$1,0),0)*ChapterTable!$Q$17,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VLOOKUP($A1502-ChapterTable!$Q$11,ChapterTable!$1:$1048576,MATCH("최종"&amp;SUBSTITUTE(SUBSTITUTE(E$1,"standard",""),"|Float",""),ChapterTable!$1:$1,0),0)*ChapterTable!$Q$14
    ),
  OFFSET(E1502,-$B1502+IF($L1502,1,0),0)*
    (VLOOKUP(SUBSTITUTE(SUBSTITUTE(E$1,"standard",""),"|Float","")&amp;"인게임누적곱배수",ChapterTable!$S:$T,2,0)^C1502
    +VLOOKUP(SUBSTITUTE(SUBSTITUTE(E$1,"standard",""),"|Float","")&amp;"인게임누적합배수",ChapterTable!$S:$T,2,0)*C1502)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VLOOKUP(1,ChapterTable!$1:$1048576,MATCH("최종"&amp;SUBSTITUTE(SUBSTITUTE(F$1,"standard",""),"|Float",""),ChapterTable!$1:$1,0),0)*ChapterTable!$Q$17,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VLOOKUP($A1502-ChapterTable!$Q$11,ChapterTable!$1:$1048576,MATCH("최종"&amp;SUBSTITUTE(SUBSTITUTE(F$1,"standard",""),"|Float",""),ChapterTable!$1:$1,0),0)*ChapterTable!$Q$14
    ),
  OFFSET(F1502,-$B1502+IF($L1502,1,0),0)*
    (VLOOKUP(SUBSTITUTE(SUBSTITUTE(F$1,"standard",""),"|Float","")&amp;"인게임누적곱배수",ChapterTable!$S:$T,2,0)^D1502
    +VLOOKUP(SUBSTITUTE(SUBSTITUTE(F$1,"standard",""),"|Float","")&amp;"인게임누적합배수",ChapterTable!$S:$T,2,0)*D1502)
  )
  )
  )
)</f>
        <v>1161.84375</v>
      </c>
      <c r="G1502" t="s">
        <v>76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9.8000000000000007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IF(OR($L1503=TRUE,$A1503=0,MOD($A1503,ChapterTable!$S$20)&lt;&gt;0),
MAX(0,INT(($B1503+ChapterTable!$Q$26+VLOOKUP(SUBSTITUTE(C$1,"성장단계","")&amp;"단계오프셋",ChapterTable!$S:$T,2,0))/ChapterTable!$Q$23)),
MAX(0,INT(($B1503+ChapterTable!$S$26+VLOOKUP(SUBSTITUTE(C$1,"성장단계","")&amp;"보스단계오프셋",ChapterTable!$S:$T,2,0))/ChapterTable!$S$23)))</f>
        <v>1</v>
      </c>
      <c r="D1503">
        <f>IF(OR($L1503=TRUE,$A1503=0,MOD($A1503,ChapterTable!$S$20)&lt;&gt;0),
MAX(0,INT(($B1503+ChapterTable!$Q$26+VLOOKUP(SUBSTITUTE(D$1,"성장단계","")&amp;"단계오프셋",ChapterTable!$S:$T,2,0))/ChapterTable!$Q$23)),
MAX(0,INT(($B1503+ChapterTable!$S$26+VLOOKUP(SUBSTITUTE(D$1,"성장단계","")&amp;"보스단계오프셋",ChapterTable!$S:$T,2,0))/ChapterTable!$S$23)))</f>
        <v>1</v>
      </c>
      <c r="E1503" s="1">
        <f ca="1">IF(AND($A1503=0,$B1503=1),
    VLOOKUP(1,ChapterTable!$1:$1048576,MATCH("최종"&amp;SUBSTITUTE(SUBSTITUTE(E$1,"standard",""),"|Float",""),ChapterTable!$1:$1,0),0)*ChapterTable!$Q$17,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VLOOKUP($A1503-ChapterTable!$Q$11,ChapterTable!$1:$1048576,MATCH("최종"&amp;SUBSTITUTE(SUBSTITUTE(E$1,"standard",""),"|Float",""),ChapterTable!$1:$1,0),0)*ChapterTable!$Q$14
    ),
  OFFSET(E1503,-$B1503+IF($L1503,1,0),0)*
    (VLOOKUP(SUBSTITUTE(SUBSTITUTE(E$1,"standard",""),"|Float","")&amp;"인게임누적곱배수",ChapterTable!$S:$T,2,0)^C1503
    +VLOOKUP(SUBSTITUTE(SUBSTITUTE(E$1,"standard",""),"|Float","")&amp;"인게임누적합배수",ChapterTable!$S:$T,2,0)*C1503)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VLOOKUP(1,ChapterTable!$1:$1048576,MATCH("최종"&amp;SUBSTITUTE(SUBSTITUTE(F$1,"standard",""),"|Float",""),ChapterTable!$1:$1,0),0)*ChapterTable!$Q$17,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VLOOKUP($A1503-ChapterTable!$Q$11,ChapterTable!$1:$1048576,MATCH("최종"&amp;SUBSTITUTE(SUBSTITUTE(F$1,"standard",""),"|Float",""),ChapterTable!$1:$1,0),0)*ChapterTable!$Q$14
    ),
  OFFSET(F1503,-$B1503+IF($L1503,1,0),0)*
    (VLOOKUP(SUBSTITUTE(SUBSTITUTE(F$1,"standard",""),"|Float","")&amp;"인게임누적곱배수",ChapterTable!$S:$T,2,0)^D1503
    +VLOOKUP(SUBSTITUTE(SUBSTITUTE(F$1,"standard",""),"|Float","")&amp;"인게임누적합배수",ChapterTable!$S:$T,2,0)*D1503)
  )
  )
  )
)</f>
        <v>1161.84375</v>
      </c>
      <c r="G1503" t="s">
        <v>76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9.8000000000000007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IF(OR($L1504=TRUE,$A1504=0,MOD($A1504,ChapterTable!$S$20)&lt;&gt;0),
MAX(0,INT(($B1504+ChapterTable!$Q$26+VLOOKUP(SUBSTITUTE(C$1,"성장단계","")&amp;"단계오프셋",ChapterTable!$S:$T,2,0))/ChapterTable!$Q$23)),
MAX(0,INT(($B1504+ChapterTable!$S$26+VLOOKUP(SUBSTITUTE(C$1,"성장단계","")&amp;"보스단계오프셋",ChapterTable!$S:$T,2,0))/ChapterTable!$S$23)))</f>
        <v>1</v>
      </c>
      <c r="D1504">
        <f>IF(OR($L1504=TRUE,$A1504=0,MOD($A1504,ChapterTable!$S$20)&lt;&gt;0),
MAX(0,INT(($B1504+ChapterTable!$Q$26+VLOOKUP(SUBSTITUTE(D$1,"성장단계","")&amp;"단계오프셋",ChapterTable!$S:$T,2,0))/ChapterTable!$Q$23)),
MAX(0,INT(($B1504+ChapterTable!$S$26+VLOOKUP(SUBSTITUTE(D$1,"성장단계","")&amp;"보스단계오프셋",ChapterTable!$S:$T,2,0))/ChapterTable!$S$23)))</f>
        <v>1</v>
      </c>
      <c r="E1504" s="1">
        <f ca="1">IF(AND($A1504=0,$B1504=1),
    VLOOKUP(1,ChapterTable!$1:$1048576,MATCH("최종"&amp;SUBSTITUTE(SUBSTITUTE(E$1,"standard",""),"|Float",""),ChapterTable!$1:$1,0),0)*ChapterTable!$Q$17,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VLOOKUP($A1504-ChapterTable!$Q$11,ChapterTable!$1:$1048576,MATCH("최종"&amp;SUBSTITUTE(SUBSTITUTE(E$1,"standard",""),"|Float",""),ChapterTable!$1:$1,0),0)*ChapterTable!$Q$14
    ),
  OFFSET(E1504,-$B1504+IF($L1504,1,0),0)*
    (VLOOKUP(SUBSTITUTE(SUBSTITUTE(E$1,"standard",""),"|Float","")&amp;"인게임누적곱배수",ChapterTable!$S:$T,2,0)^C1504
    +VLOOKUP(SUBSTITUTE(SUBSTITUTE(E$1,"standard",""),"|Float","")&amp;"인게임누적합배수",ChapterTable!$S:$T,2,0)*C1504)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VLOOKUP(1,ChapterTable!$1:$1048576,MATCH("최종"&amp;SUBSTITUTE(SUBSTITUTE(F$1,"standard",""),"|Float",""),ChapterTable!$1:$1,0),0)*ChapterTable!$Q$17,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VLOOKUP($A1504-ChapterTable!$Q$11,ChapterTable!$1:$1048576,MATCH("최종"&amp;SUBSTITUTE(SUBSTITUTE(F$1,"standard",""),"|Float",""),ChapterTable!$1:$1,0),0)*ChapterTable!$Q$14
    ),
  OFFSET(F1504,-$B1504+IF($L1504,1,0),0)*
    (VLOOKUP(SUBSTITUTE(SUBSTITUTE(F$1,"standard",""),"|Float","")&amp;"인게임누적곱배수",ChapterTable!$S:$T,2,0)^D1504
    +VLOOKUP(SUBSTITUTE(SUBSTITUTE(F$1,"standard",""),"|Float","")&amp;"인게임누적합배수",ChapterTable!$S:$T,2,0)*D1504)
  )
  )
  )
)</f>
        <v>1161.84375</v>
      </c>
      <c r="G1504" t="s">
        <v>76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9.8000000000000007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IF(OR($L1505=TRUE,$A1505=0,MOD($A1505,ChapterTable!$S$20)&lt;&gt;0),
MAX(0,INT(($B1505+ChapterTable!$Q$26+VLOOKUP(SUBSTITUTE(C$1,"성장단계","")&amp;"단계오프셋",ChapterTable!$S:$T,2,0))/ChapterTable!$Q$23)),
MAX(0,INT(($B1505+ChapterTable!$S$26+VLOOKUP(SUBSTITUTE(C$1,"성장단계","")&amp;"보스단계오프셋",ChapterTable!$S:$T,2,0))/ChapterTable!$S$23)))</f>
        <v>1</v>
      </c>
      <c r="D1505">
        <f>IF(OR($L1505=TRUE,$A1505=0,MOD($A1505,ChapterTable!$S$20)&lt;&gt;0),
MAX(0,INT(($B1505+ChapterTable!$Q$26+VLOOKUP(SUBSTITUTE(D$1,"성장단계","")&amp;"단계오프셋",ChapterTable!$S:$T,2,0))/ChapterTable!$Q$23)),
MAX(0,INT(($B1505+ChapterTable!$S$26+VLOOKUP(SUBSTITUTE(D$1,"성장단계","")&amp;"보스단계오프셋",ChapterTable!$S:$T,2,0))/ChapterTable!$S$23)))</f>
        <v>1</v>
      </c>
      <c r="E1505" s="1">
        <f ca="1">IF(AND($A1505=0,$B1505=1),
    VLOOKUP(1,ChapterTable!$1:$1048576,MATCH("최종"&amp;SUBSTITUTE(SUBSTITUTE(E$1,"standard",""),"|Float",""),ChapterTable!$1:$1,0),0)*ChapterTable!$Q$17,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VLOOKUP($A1505-ChapterTable!$Q$11,ChapterTable!$1:$1048576,MATCH("최종"&amp;SUBSTITUTE(SUBSTITUTE(E$1,"standard",""),"|Float",""),ChapterTable!$1:$1,0),0)*ChapterTable!$Q$14
    ),
  OFFSET(E1505,-$B1505+IF($L1505,1,0),0)*
    (VLOOKUP(SUBSTITUTE(SUBSTITUTE(E$1,"standard",""),"|Float","")&amp;"인게임누적곱배수",ChapterTable!$S:$T,2,0)^C1505
    +VLOOKUP(SUBSTITUTE(SUBSTITUTE(E$1,"standard",""),"|Float","")&amp;"인게임누적합배수",ChapterTable!$S:$T,2,0)*C1505)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VLOOKUP(1,ChapterTable!$1:$1048576,MATCH("최종"&amp;SUBSTITUTE(SUBSTITUTE(F$1,"standard",""),"|Float",""),ChapterTable!$1:$1,0),0)*ChapterTable!$Q$17,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VLOOKUP($A1505-ChapterTable!$Q$11,ChapterTable!$1:$1048576,MATCH("최종"&amp;SUBSTITUTE(SUBSTITUTE(F$1,"standard",""),"|Float",""),ChapterTable!$1:$1,0),0)*ChapterTable!$Q$14
    ),
  OFFSET(F1505,-$B1505+IF($L1505,1,0),0)*
    (VLOOKUP(SUBSTITUTE(SUBSTITUTE(F$1,"standard",""),"|Float","")&amp;"인게임누적곱배수",ChapterTable!$S:$T,2,0)^D1505
    +VLOOKUP(SUBSTITUTE(SUBSTITUTE(F$1,"standard",""),"|Float","")&amp;"인게임누적합배수",ChapterTable!$S:$T,2,0)*D1505)
  )
  )
  )
)</f>
        <v>1161.84375</v>
      </c>
      <c r="G1505" t="s">
        <v>76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9.8000000000000007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IF(OR($L1506=TRUE,$A1506=0,MOD($A1506,ChapterTable!$S$20)&lt;&gt;0),
MAX(0,INT(($B1506+ChapterTable!$Q$26+VLOOKUP(SUBSTITUTE(C$1,"성장단계","")&amp;"단계오프셋",ChapterTable!$S:$T,2,0))/ChapterTable!$Q$23)),
MAX(0,INT(($B1506+ChapterTable!$S$26+VLOOKUP(SUBSTITUTE(C$1,"성장단계","")&amp;"보스단계오프셋",ChapterTable!$S:$T,2,0))/ChapterTable!$S$23)))</f>
        <v>1</v>
      </c>
      <c r="D1506">
        <f>IF(OR($L1506=TRUE,$A1506=0,MOD($A1506,ChapterTable!$S$20)&lt;&gt;0),
MAX(0,INT(($B1506+ChapterTable!$Q$26+VLOOKUP(SUBSTITUTE(D$1,"성장단계","")&amp;"단계오프셋",ChapterTable!$S:$T,2,0))/ChapterTable!$Q$23)),
MAX(0,INT(($B1506+ChapterTable!$S$26+VLOOKUP(SUBSTITUTE(D$1,"성장단계","")&amp;"보스단계오프셋",ChapterTable!$S:$T,2,0))/ChapterTable!$S$23)))</f>
        <v>1</v>
      </c>
      <c r="E1506" s="1">
        <f ca="1">IF(AND($A1506=0,$B1506=1),
    VLOOKUP(1,ChapterTable!$1:$1048576,MATCH("최종"&amp;SUBSTITUTE(SUBSTITUTE(E$1,"standard",""),"|Float",""),ChapterTable!$1:$1,0),0)*ChapterTable!$Q$17,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VLOOKUP($A1506-ChapterTable!$Q$11,ChapterTable!$1:$1048576,MATCH("최종"&amp;SUBSTITUTE(SUBSTITUTE(E$1,"standard",""),"|Float",""),ChapterTable!$1:$1,0),0)*ChapterTable!$Q$14
    ),
  OFFSET(E1506,-$B1506+IF($L1506,1,0),0)*
    (VLOOKUP(SUBSTITUTE(SUBSTITUTE(E$1,"standard",""),"|Float","")&amp;"인게임누적곱배수",ChapterTable!$S:$T,2,0)^C1506
    +VLOOKUP(SUBSTITUTE(SUBSTITUTE(E$1,"standard",""),"|Float","")&amp;"인게임누적합배수",ChapterTable!$S:$T,2,0)*C1506)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VLOOKUP(1,ChapterTable!$1:$1048576,MATCH("최종"&amp;SUBSTITUTE(SUBSTITUTE(F$1,"standard",""),"|Float",""),ChapterTable!$1:$1,0),0)*ChapterTable!$Q$17,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VLOOKUP($A1506-ChapterTable!$Q$11,ChapterTable!$1:$1048576,MATCH("최종"&amp;SUBSTITUTE(SUBSTITUTE(F$1,"standard",""),"|Float",""),ChapterTable!$1:$1,0),0)*ChapterTable!$Q$14
    ),
  OFFSET(F1506,-$B1506+IF($L1506,1,0),0)*
    (VLOOKUP(SUBSTITUTE(SUBSTITUTE(F$1,"standard",""),"|Float","")&amp;"인게임누적곱배수",ChapterTable!$S:$T,2,0)^D1506
    +VLOOKUP(SUBSTITUTE(SUBSTITUTE(F$1,"standard",""),"|Float","")&amp;"인게임누적합배수",ChapterTable!$S:$T,2,0)*D1506)
  )
  )
  )
)</f>
        <v>1161.84375</v>
      </c>
      <c r="G1506" t="s">
        <v>76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9.8000000000000007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IF(OR($L1507=TRUE,$A1507=0,MOD($A1507,ChapterTable!$S$20)&lt;&gt;0),
MAX(0,INT(($B1507+ChapterTable!$Q$26+VLOOKUP(SUBSTITUTE(C$1,"성장단계","")&amp;"단계오프셋",ChapterTable!$S:$T,2,0))/ChapterTable!$Q$23)),
MAX(0,INT(($B1507+ChapterTable!$S$26+VLOOKUP(SUBSTITUTE(C$1,"성장단계","")&amp;"보스단계오프셋",ChapterTable!$S:$T,2,0))/ChapterTable!$S$23)))</f>
        <v>2</v>
      </c>
      <c r="D1507">
        <f>IF(OR($L1507=TRUE,$A1507=0,MOD($A1507,ChapterTable!$S$20)&lt;&gt;0),
MAX(0,INT(($B1507+ChapterTable!$Q$26+VLOOKUP(SUBSTITUTE(D$1,"성장단계","")&amp;"단계오프셋",ChapterTable!$S:$T,2,0))/ChapterTable!$Q$23)),
MAX(0,INT(($B1507+ChapterTable!$S$26+VLOOKUP(SUBSTITUTE(D$1,"성장단계","")&amp;"보스단계오프셋",ChapterTable!$S:$T,2,0))/ChapterTable!$S$23)))</f>
        <v>1</v>
      </c>
      <c r="E1507" s="1">
        <f ca="1">IF(AND($A1507=0,$B1507=1),
    VLOOKUP(1,ChapterTable!$1:$1048576,MATCH("최종"&amp;SUBSTITUTE(SUBSTITUTE(E$1,"standard",""),"|Float",""),ChapterTable!$1:$1,0),0)*ChapterTable!$Q$17,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VLOOKUP($A1507-ChapterTable!$Q$11,ChapterTable!$1:$1048576,MATCH("최종"&amp;SUBSTITUTE(SUBSTITUTE(E$1,"standard",""),"|Float",""),ChapterTable!$1:$1,0),0)*ChapterTable!$Q$14
    ),
  OFFSET(E1507,-$B1507+IF($L1507,1,0),0)*
    (VLOOKUP(SUBSTITUTE(SUBSTITUTE(E$1,"standard",""),"|Float","")&amp;"인게임누적곱배수",ChapterTable!$S:$T,2,0)^C1507
    +VLOOKUP(SUBSTITUTE(SUBSTITUTE(E$1,"standard",""),"|Float","")&amp;"인게임누적합배수",ChapterTable!$S:$T,2,0)*C1507)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VLOOKUP(1,ChapterTable!$1:$1048576,MATCH("최종"&amp;SUBSTITUTE(SUBSTITUTE(F$1,"standard",""),"|Float",""),ChapterTable!$1:$1,0),0)*ChapterTable!$Q$17,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VLOOKUP($A1507-ChapterTable!$Q$11,ChapterTable!$1:$1048576,MATCH("최종"&amp;SUBSTITUTE(SUBSTITUTE(F$1,"standard",""),"|Float",""),ChapterTable!$1:$1,0),0)*ChapterTable!$Q$14
    ),
  OFFSET(F1507,-$B1507+IF($L1507,1,0),0)*
    (VLOOKUP(SUBSTITUTE(SUBSTITUTE(F$1,"standard",""),"|Float","")&amp;"인게임누적곱배수",ChapterTable!$S:$T,2,0)^D1507
    +VLOOKUP(SUBSTITUTE(SUBSTITUTE(F$1,"standard",""),"|Float","")&amp;"인게임누적합배수",ChapterTable!$S:$T,2,0)*D1507)
  )
  )
  )
)</f>
        <v>1161.84375</v>
      </c>
      <c r="G1507" t="s">
        <v>76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9.8000000000000007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IF(OR($L1508=TRUE,$A1508=0,MOD($A1508,ChapterTable!$S$20)&lt;&gt;0),
MAX(0,INT(($B1508+ChapterTable!$Q$26+VLOOKUP(SUBSTITUTE(C$1,"성장단계","")&amp;"단계오프셋",ChapterTable!$S:$T,2,0))/ChapterTable!$Q$23)),
MAX(0,INT(($B1508+ChapterTable!$S$26+VLOOKUP(SUBSTITUTE(C$1,"성장단계","")&amp;"보스단계오프셋",ChapterTable!$S:$T,2,0))/ChapterTable!$S$23)))</f>
        <v>2</v>
      </c>
      <c r="D1508">
        <f>IF(OR($L1508=TRUE,$A1508=0,MOD($A1508,ChapterTable!$S$20)&lt;&gt;0),
MAX(0,INT(($B1508+ChapterTable!$Q$26+VLOOKUP(SUBSTITUTE(D$1,"성장단계","")&amp;"단계오프셋",ChapterTable!$S:$T,2,0))/ChapterTable!$Q$23)),
MAX(0,INT(($B1508+ChapterTable!$S$26+VLOOKUP(SUBSTITUTE(D$1,"성장단계","")&amp;"보스단계오프셋",ChapterTable!$S:$T,2,0))/ChapterTable!$S$23)))</f>
        <v>1</v>
      </c>
      <c r="E1508" s="1">
        <f ca="1">IF(AND($A1508=0,$B1508=1),
    VLOOKUP(1,ChapterTable!$1:$1048576,MATCH("최종"&amp;SUBSTITUTE(SUBSTITUTE(E$1,"standard",""),"|Float",""),ChapterTable!$1:$1,0),0)*ChapterTable!$Q$17,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VLOOKUP($A1508-ChapterTable!$Q$11,ChapterTable!$1:$1048576,MATCH("최종"&amp;SUBSTITUTE(SUBSTITUTE(E$1,"standard",""),"|Float",""),ChapterTable!$1:$1,0),0)*ChapterTable!$Q$14
    ),
  OFFSET(E1508,-$B1508+IF($L1508,1,0),0)*
    (VLOOKUP(SUBSTITUTE(SUBSTITUTE(E$1,"standard",""),"|Float","")&amp;"인게임누적곱배수",ChapterTable!$S:$T,2,0)^C1508
    +VLOOKUP(SUBSTITUTE(SUBSTITUTE(E$1,"standard",""),"|Float","")&amp;"인게임누적합배수",ChapterTable!$S:$T,2,0)*C1508)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VLOOKUP(1,ChapterTable!$1:$1048576,MATCH("최종"&amp;SUBSTITUTE(SUBSTITUTE(F$1,"standard",""),"|Float",""),ChapterTable!$1:$1,0),0)*ChapterTable!$Q$17,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VLOOKUP($A1508-ChapterTable!$Q$11,ChapterTable!$1:$1048576,MATCH("최종"&amp;SUBSTITUTE(SUBSTITUTE(F$1,"standard",""),"|Float",""),ChapterTable!$1:$1,0),0)*ChapterTable!$Q$14
    ),
  OFFSET(F1508,-$B1508+IF($L1508,1,0),0)*
    (VLOOKUP(SUBSTITUTE(SUBSTITUTE(F$1,"standard",""),"|Float","")&amp;"인게임누적곱배수",ChapterTable!$S:$T,2,0)^D1508
    +VLOOKUP(SUBSTITUTE(SUBSTITUTE(F$1,"standard",""),"|Float","")&amp;"인게임누적합배수",ChapterTable!$S:$T,2,0)*D1508)
  )
  )
  )
)</f>
        <v>1161.84375</v>
      </c>
      <c r="G1508" t="s">
        <v>76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9.8000000000000007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IF(OR($L1509=TRUE,$A1509=0,MOD($A1509,ChapterTable!$S$20)&lt;&gt;0),
MAX(0,INT(($B1509+ChapterTable!$Q$26+VLOOKUP(SUBSTITUTE(C$1,"성장단계","")&amp;"단계오프셋",ChapterTable!$S:$T,2,0))/ChapterTable!$Q$23)),
MAX(0,INT(($B1509+ChapterTable!$S$26+VLOOKUP(SUBSTITUTE(C$1,"성장단계","")&amp;"보스단계오프셋",ChapterTable!$S:$T,2,0))/ChapterTable!$S$23)))</f>
        <v>2</v>
      </c>
      <c r="D1509">
        <f>IF(OR($L1509=TRUE,$A1509=0,MOD($A1509,ChapterTable!$S$20)&lt;&gt;0),
MAX(0,INT(($B1509+ChapterTable!$Q$26+VLOOKUP(SUBSTITUTE(D$1,"성장단계","")&amp;"단계오프셋",ChapterTable!$S:$T,2,0))/ChapterTable!$Q$23)),
MAX(0,INT(($B1509+ChapterTable!$S$26+VLOOKUP(SUBSTITUTE(D$1,"성장단계","")&amp;"보스단계오프셋",ChapterTable!$S:$T,2,0))/ChapterTable!$S$23)))</f>
        <v>1</v>
      </c>
      <c r="E1509" s="1">
        <f ca="1">IF(AND($A1509=0,$B1509=1),
    VLOOKUP(1,ChapterTable!$1:$1048576,MATCH("최종"&amp;SUBSTITUTE(SUBSTITUTE(E$1,"standard",""),"|Float",""),ChapterTable!$1:$1,0),0)*ChapterTable!$Q$17,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VLOOKUP($A1509-ChapterTable!$Q$11,ChapterTable!$1:$1048576,MATCH("최종"&amp;SUBSTITUTE(SUBSTITUTE(E$1,"standard",""),"|Float",""),ChapterTable!$1:$1,0),0)*ChapterTable!$Q$14
    ),
  OFFSET(E1509,-$B1509+IF($L1509,1,0),0)*
    (VLOOKUP(SUBSTITUTE(SUBSTITUTE(E$1,"standard",""),"|Float","")&amp;"인게임누적곱배수",ChapterTable!$S:$T,2,0)^C1509
    +VLOOKUP(SUBSTITUTE(SUBSTITUTE(E$1,"standard",""),"|Float","")&amp;"인게임누적합배수",ChapterTable!$S:$T,2,0)*C1509)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VLOOKUP(1,ChapterTable!$1:$1048576,MATCH("최종"&amp;SUBSTITUTE(SUBSTITUTE(F$1,"standard",""),"|Float",""),ChapterTable!$1:$1,0),0)*ChapterTable!$Q$17,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VLOOKUP($A1509-ChapterTable!$Q$11,ChapterTable!$1:$1048576,MATCH("최종"&amp;SUBSTITUTE(SUBSTITUTE(F$1,"standard",""),"|Float",""),ChapterTable!$1:$1,0),0)*ChapterTable!$Q$14
    ),
  OFFSET(F1509,-$B1509+IF($L1509,1,0),0)*
    (VLOOKUP(SUBSTITUTE(SUBSTITUTE(F$1,"standard",""),"|Float","")&amp;"인게임누적곱배수",ChapterTable!$S:$T,2,0)^D1509
    +VLOOKUP(SUBSTITUTE(SUBSTITUTE(F$1,"standard",""),"|Float","")&amp;"인게임누적합배수",ChapterTable!$S:$T,2,0)*D1509)
  )
  )
  )
)</f>
        <v>1161.84375</v>
      </c>
      <c r="G1509" t="s">
        <v>76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9.8000000000000007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IF(OR($L1510=TRUE,$A1510=0,MOD($A1510,ChapterTable!$S$20)&lt;&gt;0),
MAX(0,INT(($B1510+ChapterTable!$Q$26+VLOOKUP(SUBSTITUTE(C$1,"성장단계","")&amp;"단계오프셋",ChapterTable!$S:$T,2,0))/ChapterTable!$Q$23)),
MAX(0,INT(($B1510+ChapterTable!$S$26+VLOOKUP(SUBSTITUTE(C$1,"성장단계","")&amp;"보스단계오프셋",ChapterTable!$S:$T,2,0))/ChapterTable!$S$23)))</f>
        <v>2</v>
      </c>
      <c r="D1510">
        <f>IF(OR($L1510=TRUE,$A1510=0,MOD($A1510,ChapterTable!$S$20)&lt;&gt;0),
MAX(0,INT(($B1510+ChapterTable!$Q$26+VLOOKUP(SUBSTITUTE(D$1,"성장단계","")&amp;"단계오프셋",ChapterTable!$S:$T,2,0))/ChapterTable!$Q$23)),
MAX(0,INT(($B1510+ChapterTable!$S$26+VLOOKUP(SUBSTITUTE(D$1,"성장단계","")&amp;"보스단계오프셋",ChapterTable!$S:$T,2,0))/ChapterTable!$S$23)))</f>
        <v>1</v>
      </c>
      <c r="E1510" s="1">
        <f ca="1">IF(AND($A1510=0,$B1510=1),
    VLOOKUP(1,ChapterTable!$1:$1048576,MATCH("최종"&amp;SUBSTITUTE(SUBSTITUTE(E$1,"standard",""),"|Float",""),ChapterTable!$1:$1,0),0)*ChapterTable!$Q$17,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VLOOKUP($A1510-ChapterTable!$Q$11,ChapterTable!$1:$1048576,MATCH("최종"&amp;SUBSTITUTE(SUBSTITUTE(E$1,"standard",""),"|Float",""),ChapterTable!$1:$1,0),0)*ChapterTable!$Q$14
    ),
  OFFSET(E1510,-$B1510+IF($L1510,1,0),0)*
    (VLOOKUP(SUBSTITUTE(SUBSTITUTE(E$1,"standard",""),"|Float","")&amp;"인게임누적곱배수",ChapterTable!$S:$T,2,0)^C1510
    +VLOOKUP(SUBSTITUTE(SUBSTITUTE(E$1,"standard",""),"|Float","")&amp;"인게임누적합배수",ChapterTable!$S:$T,2,0)*C1510)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VLOOKUP(1,ChapterTable!$1:$1048576,MATCH("최종"&amp;SUBSTITUTE(SUBSTITUTE(F$1,"standard",""),"|Float",""),ChapterTable!$1:$1,0),0)*ChapterTable!$Q$17,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VLOOKUP($A1510-ChapterTable!$Q$11,ChapterTable!$1:$1048576,MATCH("최종"&amp;SUBSTITUTE(SUBSTITUTE(F$1,"standard",""),"|Float",""),ChapterTable!$1:$1,0),0)*ChapterTable!$Q$14
    ),
  OFFSET(F1510,-$B1510+IF($L1510,1,0),0)*
    (VLOOKUP(SUBSTITUTE(SUBSTITUTE(F$1,"standard",""),"|Float","")&amp;"인게임누적곱배수",ChapterTable!$S:$T,2,0)^D1510
    +VLOOKUP(SUBSTITUTE(SUBSTITUTE(F$1,"standard",""),"|Float","")&amp;"인게임누적합배수",ChapterTable!$S:$T,2,0)*D1510)
  )
  )
  )
)</f>
        <v>1161.84375</v>
      </c>
      <c r="G1510" t="s">
        <v>76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9.8000000000000007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IF(OR($L1511=TRUE,$A1511=0,MOD($A1511,ChapterTable!$S$20)&lt;&gt;0),
MAX(0,INT(($B1511+ChapterTable!$Q$26+VLOOKUP(SUBSTITUTE(C$1,"성장단계","")&amp;"단계오프셋",ChapterTable!$S:$T,2,0))/ChapterTable!$Q$23)),
MAX(0,INT(($B1511+ChapterTable!$S$26+VLOOKUP(SUBSTITUTE(C$1,"성장단계","")&amp;"보스단계오프셋",ChapterTable!$S:$T,2,0))/ChapterTable!$S$23)))</f>
        <v>2</v>
      </c>
      <c r="D1511">
        <f>IF(OR($L1511=TRUE,$A1511=0,MOD($A1511,ChapterTable!$S$20)&lt;&gt;0),
MAX(0,INT(($B1511+ChapterTable!$Q$26+VLOOKUP(SUBSTITUTE(D$1,"성장단계","")&amp;"단계오프셋",ChapterTable!$S:$T,2,0))/ChapterTable!$Q$23)),
MAX(0,INT(($B1511+ChapterTable!$S$26+VLOOKUP(SUBSTITUTE(D$1,"성장단계","")&amp;"보스단계오프셋",ChapterTable!$S:$T,2,0))/ChapterTable!$S$23)))</f>
        <v>1</v>
      </c>
      <c r="E1511" s="1">
        <f ca="1">IF(AND($A1511=0,$B1511=1),
    VLOOKUP(1,ChapterTable!$1:$1048576,MATCH("최종"&amp;SUBSTITUTE(SUBSTITUTE(E$1,"standard",""),"|Float",""),ChapterTable!$1:$1,0),0)*ChapterTable!$Q$17,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VLOOKUP($A1511-ChapterTable!$Q$11,ChapterTable!$1:$1048576,MATCH("최종"&amp;SUBSTITUTE(SUBSTITUTE(E$1,"standard",""),"|Float",""),ChapterTable!$1:$1,0),0)*ChapterTable!$Q$14
    ),
  OFFSET(E1511,-$B1511+IF($L1511,1,0),0)*
    (VLOOKUP(SUBSTITUTE(SUBSTITUTE(E$1,"standard",""),"|Float","")&amp;"인게임누적곱배수",ChapterTable!$S:$T,2,0)^C1511
    +VLOOKUP(SUBSTITUTE(SUBSTITUTE(E$1,"standard",""),"|Float","")&amp;"인게임누적합배수",ChapterTable!$S:$T,2,0)*C1511)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VLOOKUP(1,ChapterTable!$1:$1048576,MATCH("최종"&amp;SUBSTITUTE(SUBSTITUTE(F$1,"standard",""),"|Float",""),ChapterTable!$1:$1,0),0)*ChapterTable!$Q$17,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VLOOKUP($A1511-ChapterTable!$Q$11,ChapterTable!$1:$1048576,MATCH("최종"&amp;SUBSTITUTE(SUBSTITUTE(F$1,"standard",""),"|Float",""),ChapterTable!$1:$1,0),0)*ChapterTable!$Q$14
    ),
  OFFSET(F1511,-$B1511+IF($L1511,1,0),0)*
    (VLOOKUP(SUBSTITUTE(SUBSTITUTE(F$1,"standard",""),"|Float","")&amp;"인게임누적곱배수",ChapterTable!$S:$T,2,0)^D1511
    +VLOOKUP(SUBSTITUTE(SUBSTITUTE(F$1,"standard",""),"|Float","")&amp;"인게임누적합배수",ChapterTable!$S:$T,2,0)*D1511)
  )
  )
  )
)</f>
        <v>1161.84375</v>
      </c>
      <c r="G1511" t="s">
        <v>76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9.8000000000000007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IF(OR($L1512=TRUE,$A1512=0,MOD($A1512,ChapterTable!$S$20)&lt;&gt;0),
MAX(0,INT(($B1512+ChapterTable!$Q$26+VLOOKUP(SUBSTITUTE(C$1,"성장단계","")&amp;"단계오프셋",ChapterTable!$S:$T,2,0))/ChapterTable!$Q$23)),
MAX(0,INT(($B1512+ChapterTable!$S$26+VLOOKUP(SUBSTITUTE(C$1,"성장단계","")&amp;"보스단계오프셋",ChapterTable!$S:$T,2,0))/ChapterTable!$S$23)))</f>
        <v>2</v>
      </c>
      <c r="D1512">
        <f>IF(OR($L1512=TRUE,$A1512=0,MOD($A1512,ChapterTable!$S$20)&lt;&gt;0),
MAX(0,INT(($B1512+ChapterTable!$Q$26+VLOOKUP(SUBSTITUTE(D$1,"성장단계","")&amp;"단계오프셋",ChapterTable!$S:$T,2,0))/ChapterTable!$Q$23)),
MAX(0,INT(($B1512+ChapterTable!$S$26+VLOOKUP(SUBSTITUTE(D$1,"성장단계","")&amp;"보스단계오프셋",ChapterTable!$S:$T,2,0))/ChapterTable!$S$23)))</f>
        <v>2</v>
      </c>
      <c r="E1512" s="1">
        <f ca="1">IF(AND($A1512=0,$B1512=1),
    VLOOKUP(1,ChapterTable!$1:$1048576,MATCH("최종"&amp;SUBSTITUTE(SUBSTITUTE(E$1,"standard",""),"|Float",""),ChapterTable!$1:$1,0),0)*ChapterTable!$Q$17,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VLOOKUP($A1512-ChapterTable!$Q$11,ChapterTable!$1:$1048576,MATCH("최종"&amp;SUBSTITUTE(SUBSTITUTE(E$1,"standard",""),"|Float",""),ChapterTable!$1:$1,0),0)*ChapterTable!$Q$14
    ),
  OFFSET(E1512,-$B1512+IF($L1512,1,0),0)*
    (VLOOKUP(SUBSTITUTE(SUBSTITUTE(E$1,"standard",""),"|Float","")&amp;"인게임누적곱배수",ChapterTable!$S:$T,2,0)^C1512
    +VLOOKUP(SUBSTITUTE(SUBSTITUTE(E$1,"standard",""),"|Float","")&amp;"인게임누적합배수",ChapterTable!$S:$T,2,0)*C1512)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VLOOKUP(1,ChapterTable!$1:$1048576,MATCH("최종"&amp;SUBSTITUTE(SUBSTITUTE(F$1,"standard",""),"|Float",""),ChapterTable!$1:$1,0),0)*ChapterTable!$Q$17,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VLOOKUP($A1512-ChapterTable!$Q$11,ChapterTable!$1:$1048576,MATCH("최종"&amp;SUBSTITUTE(SUBSTITUTE(F$1,"standard",""),"|Float",""),ChapterTable!$1:$1,0),0)*ChapterTable!$Q$14
    ),
  OFFSET(F1512,-$B1512+IF($L1512,1,0),0)*
    (VLOOKUP(SUBSTITUTE(SUBSTITUTE(F$1,"standard",""),"|Float","")&amp;"인게임누적곱배수",ChapterTable!$S:$T,2,0)^D1512
    +VLOOKUP(SUBSTITUTE(SUBSTITUTE(F$1,"standard",""),"|Float","")&amp;"인게임누적합배수",ChapterTable!$S:$T,2,0)*D1512)
  )
  )
  )
)</f>
        <v>1355.484375</v>
      </c>
      <c r="G1512" t="s">
        <v>76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9.8000000000000007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IF(OR($L1513=TRUE,$A1513=0,MOD($A1513,ChapterTable!$S$20)&lt;&gt;0),
MAX(0,INT(($B1513+ChapterTable!$Q$26+VLOOKUP(SUBSTITUTE(C$1,"성장단계","")&amp;"단계오프셋",ChapterTable!$S:$T,2,0))/ChapterTable!$Q$23)),
MAX(0,INT(($B1513+ChapterTable!$S$26+VLOOKUP(SUBSTITUTE(C$1,"성장단계","")&amp;"보스단계오프셋",ChapterTable!$S:$T,2,0))/ChapterTable!$S$23)))</f>
        <v>2</v>
      </c>
      <c r="D1513">
        <f>IF(OR($L1513=TRUE,$A1513=0,MOD($A1513,ChapterTable!$S$20)&lt;&gt;0),
MAX(0,INT(($B1513+ChapterTable!$Q$26+VLOOKUP(SUBSTITUTE(D$1,"성장단계","")&amp;"단계오프셋",ChapterTable!$S:$T,2,0))/ChapterTable!$Q$23)),
MAX(0,INT(($B1513+ChapterTable!$S$26+VLOOKUP(SUBSTITUTE(D$1,"성장단계","")&amp;"보스단계오프셋",ChapterTable!$S:$T,2,0))/ChapterTable!$S$23)))</f>
        <v>2</v>
      </c>
      <c r="E1513" s="1">
        <f ca="1">IF(AND($A1513=0,$B1513=1),
    VLOOKUP(1,ChapterTable!$1:$1048576,MATCH("최종"&amp;SUBSTITUTE(SUBSTITUTE(E$1,"standard",""),"|Float",""),ChapterTable!$1:$1,0),0)*ChapterTable!$Q$17,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VLOOKUP($A1513-ChapterTable!$Q$11,ChapterTable!$1:$1048576,MATCH("최종"&amp;SUBSTITUTE(SUBSTITUTE(E$1,"standard",""),"|Float",""),ChapterTable!$1:$1,0),0)*ChapterTable!$Q$14
    ),
  OFFSET(E1513,-$B1513+IF($L1513,1,0),0)*
    (VLOOKUP(SUBSTITUTE(SUBSTITUTE(E$1,"standard",""),"|Float","")&amp;"인게임누적곱배수",ChapterTable!$S:$T,2,0)^C1513
    +VLOOKUP(SUBSTITUTE(SUBSTITUTE(E$1,"standard",""),"|Float","")&amp;"인게임누적합배수",ChapterTable!$S:$T,2,0)*C1513)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VLOOKUP(1,ChapterTable!$1:$1048576,MATCH("최종"&amp;SUBSTITUTE(SUBSTITUTE(F$1,"standard",""),"|Float",""),ChapterTable!$1:$1,0),0)*ChapterTable!$Q$17,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VLOOKUP($A1513-ChapterTable!$Q$11,ChapterTable!$1:$1048576,MATCH("최종"&amp;SUBSTITUTE(SUBSTITUTE(F$1,"standard",""),"|Float",""),ChapterTable!$1:$1,0),0)*ChapterTable!$Q$14
    ),
  OFFSET(F1513,-$B1513+IF($L1513,1,0),0)*
    (VLOOKUP(SUBSTITUTE(SUBSTITUTE(F$1,"standard",""),"|Float","")&amp;"인게임누적곱배수",ChapterTable!$S:$T,2,0)^D1513
    +VLOOKUP(SUBSTITUTE(SUBSTITUTE(F$1,"standard",""),"|Float","")&amp;"인게임누적합배수",ChapterTable!$S:$T,2,0)*D1513)
  )
  )
  )
)</f>
        <v>1355.484375</v>
      </c>
      <c r="G1513" t="s">
        <v>76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9.8000000000000007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IF(OR($L1514=TRUE,$A1514=0,MOD($A1514,ChapterTable!$S$20)&lt;&gt;0),
MAX(0,INT(($B1514+ChapterTable!$Q$26+VLOOKUP(SUBSTITUTE(C$1,"성장단계","")&amp;"단계오프셋",ChapterTable!$S:$T,2,0))/ChapterTable!$Q$23)),
MAX(0,INT(($B1514+ChapterTable!$S$26+VLOOKUP(SUBSTITUTE(C$1,"성장단계","")&amp;"보스단계오프셋",ChapterTable!$S:$T,2,0))/ChapterTable!$S$23)))</f>
        <v>2</v>
      </c>
      <c r="D1514">
        <f>IF(OR($L1514=TRUE,$A1514=0,MOD($A1514,ChapterTable!$S$20)&lt;&gt;0),
MAX(0,INT(($B1514+ChapterTable!$Q$26+VLOOKUP(SUBSTITUTE(D$1,"성장단계","")&amp;"단계오프셋",ChapterTable!$S:$T,2,0))/ChapterTable!$Q$23)),
MAX(0,INT(($B1514+ChapterTable!$S$26+VLOOKUP(SUBSTITUTE(D$1,"성장단계","")&amp;"보스단계오프셋",ChapterTable!$S:$T,2,0))/ChapterTable!$S$23)))</f>
        <v>2</v>
      </c>
      <c r="E1514" s="1">
        <f ca="1">IF(AND($A1514=0,$B1514=1),
    VLOOKUP(1,ChapterTable!$1:$1048576,MATCH("최종"&amp;SUBSTITUTE(SUBSTITUTE(E$1,"standard",""),"|Float",""),ChapterTable!$1:$1,0),0)*ChapterTable!$Q$17,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VLOOKUP($A1514-ChapterTable!$Q$11,ChapterTable!$1:$1048576,MATCH("최종"&amp;SUBSTITUTE(SUBSTITUTE(E$1,"standard",""),"|Float",""),ChapterTable!$1:$1,0),0)*ChapterTable!$Q$14
    ),
  OFFSET(E1514,-$B1514+IF($L1514,1,0),0)*
    (VLOOKUP(SUBSTITUTE(SUBSTITUTE(E$1,"standard",""),"|Float","")&amp;"인게임누적곱배수",ChapterTable!$S:$T,2,0)^C1514
    +VLOOKUP(SUBSTITUTE(SUBSTITUTE(E$1,"standard",""),"|Float","")&amp;"인게임누적합배수",ChapterTable!$S:$T,2,0)*C1514)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VLOOKUP(1,ChapterTable!$1:$1048576,MATCH("최종"&amp;SUBSTITUTE(SUBSTITUTE(F$1,"standard",""),"|Float",""),ChapterTable!$1:$1,0),0)*ChapterTable!$Q$17,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VLOOKUP($A1514-ChapterTable!$Q$11,ChapterTable!$1:$1048576,MATCH("최종"&amp;SUBSTITUTE(SUBSTITUTE(F$1,"standard",""),"|Float",""),ChapterTable!$1:$1,0),0)*ChapterTable!$Q$14
    ),
  OFFSET(F1514,-$B1514+IF($L1514,1,0),0)*
    (VLOOKUP(SUBSTITUTE(SUBSTITUTE(F$1,"standard",""),"|Float","")&amp;"인게임누적곱배수",ChapterTable!$S:$T,2,0)^D1514
    +VLOOKUP(SUBSTITUTE(SUBSTITUTE(F$1,"standard",""),"|Float","")&amp;"인게임누적합배수",ChapterTable!$S:$T,2,0)*D1514)
  )
  )
  )
)</f>
        <v>1355.484375</v>
      </c>
      <c r="G1514" t="s">
        <v>76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9.8000000000000007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IF(OR($L1515=TRUE,$A1515=0,MOD($A1515,ChapterTable!$S$20)&lt;&gt;0),
MAX(0,INT(($B1515+ChapterTable!$Q$26+VLOOKUP(SUBSTITUTE(C$1,"성장단계","")&amp;"단계오프셋",ChapterTable!$S:$T,2,0))/ChapterTable!$Q$23)),
MAX(0,INT(($B1515+ChapterTable!$S$26+VLOOKUP(SUBSTITUTE(C$1,"성장단계","")&amp;"보스단계오프셋",ChapterTable!$S:$T,2,0))/ChapterTable!$S$23)))</f>
        <v>2</v>
      </c>
      <c r="D1515">
        <f>IF(OR($L1515=TRUE,$A1515=0,MOD($A1515,ChapterTable!$S$20)&lt;&gt;0),
MAX(0,INT(($B1515+ChapterTable!$Q$26+VLOOKUP(SUBSTITUTE(D$1,"성장단계","")&amp;"단계오프셋",ChapterTable!$S:$T,2,0))/ChapterTable!$Q$23)),
MAX(0,INT(($B1515+ChapterTable!$S$26+VLOOKUP(SUBSTITUTE(D$1,"성장단계","")&amp;"보스단계오프셋",ChapterTable!$S:$T,2,0))/ChapterTable!$S$23)))</f>
        <v>2</v>
      </c>
      <c r="E1515" s="1">
        <f ca="1">IF(AND($A1515=0,$B1515=1),
    VLOOKUP(1,ChapterTable!$1:$1048576,MATCH("최종"&amp;SUBSTITUTE(SUBSTITUTE(E$1,"standard",""),"|Float",""),ChapterTable!$1:$1,0),0)*ChapterTable!$Q$17,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VLOOKUP($A1515-ChapterTable!$Q$11,ChapterTable!$1:$1048576,MATCH("최종"&amp;SUBSTITUTE(SUBSTITUTE(E$1,"standard",""),"|Float",""),ChapterTable!$1:$1,0),0)*ChapterTable!$Q$14
    ),
  OFFSET(E1515,-$B1515+IF($L1515,1,0),0)*
    (VLOOKUP(SUBSTITUTE(SUBSTITUTE(E$1,"standard",""),"|Float","")&amp;"인게임누적곱배수",ChapterTable!$S:$T,2,0)^C1515
    +VLOOKUP(SUBSTITUTE(SUBSTITUTE(E$1,"standard",""),"|Float","")&amp;"인게임누적합배수",ChapterTable!$S:$T,2,0)*C1515)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VLOOKUP(1,ChapterTable!$1:$1048576,MATCH("최종"&amp;SUBSTITUTE(SUBSTITUTE(F$1,"standard",""),"|Float",""),ChapterTable!$1:$1,0),0)*ChapterTable!$Q$17,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VLOOKUP($A1515-ChapterTable!$Q$11,ChapterTable!$1:$1048576,MATCH("최종"&amp;SUBSTITUTE(SUBSTITUTE(F$1,"standard",""),"|Float",""),ChapterTable!$1:$1,0),0)*ChapterTable!$Q$14
    ),
  OFFSET(F1515,-$B1515+IF($L1515,1,0),0)*
    (VLOOKUP(SUBSTITUTE(SUBSTITUTE(F$1,"standard",""),"|Float","")&amp;"인게임누적곱배수",ChapterTable!$S:$T,2,0)^D1515
    +VLOOKUP(SUBSTITUTE(SUBSTITUTE(F$1,"standard",""),"|Float","")&amp;"인게임누적합배수",ChapterTable!$S:$T,2,0)*D1515)
  )
  )
  )
)</f>
        <v>1355.484375</v>
      </c>
      <c r="G1515" t="s">
        <v>76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9.8000000000000007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IF(OR($L1516=TRUE,$A1516=0,MOD($A1516,ChapterTable!$S$20)&lt;&gt;0),
MAX(0,INT(($B1516+ChapterTable!$Q$26+VLOOKUP(SUBSTITUTE(C$1,"성장단계","")&amp;"단계오프셋",ChapterTable!$S:$T,2,0))/ChapterTable!$Q$23)),
MAX(0,INT(($B1516+ChapterTable!$S$26+VLOOKUP(SUBSTITUTE(C$1,"성장단계","")&amp;"보스단계오프셋",ChapterTable!$S:$T,2,0))/ChapterTable!$S$23)))</f>
        <v>2</v>
      </c>
      <c r="D1516">
        <f>IF(OR($L1516=TRUE,$A1516=0,MOD($A1516,ChapterTable!$S$20)&lt;&gt;0),
MAX(0,INT(($B1516+ChapterTable!$Q$26+VLOOKUP(SUBSTITUTE(D$1,"성장단계","")&amp;"단계오프셋",ChapterTable!$S:$T,2,0))/ChapterTable!$Q$23)),
MAX(0,INT(($B1516+ChapterTable!$S$26+VLOOKUP(SUBSTITUTE(D$1,"성장단계","")&amp;"보스단계오프셋",ChapterTable!$S:$T,2,0))/ChapterTable!$S$23)))</f>
        <v>2</v>
      </c>
      <c r="E1516" s="1">
        <f ca="1">IF(AND($A1516=0,$B1516=1),
    VLOOKUP(1,ChapterTable!$1:$1048576,MATCH("최종"&amp;SUBSTITUTE(SUBSTITUTE(E$1,"standard",""),"|Float",""),ChapterTable!$1:$1,0),0)*ChapterTable!$Q$17,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VLOOKUP($A1516-ChapterTable!$Q$11,ChapterTable!$1:$1048576,MATCH("최종"&amp;SUBSTITUTE(SUBSTITUTE(E$1,"standard",""),"|Float",""),ChapterTable!$1:$1,0),0)*ChapterTable!$Q$14
    ),
  OFFSET(E1516,-$B1516+IF($L1516,1,0),0)*
    (VLOOKUP(SUBSTITUTE(SUBSTITUTE(E$1,"standard",""),"|Float","")&amp;"인게임누적곱배수",ChapterTable!$S:$T,2,0)^C1516
    +VLOOKUP(SUBSTITUTE(SUBSTITUTE(E$1,"standard",""),"|Float","")&amp;"인게임누적합배수",ChapterTable!$S:$T,2,0)*C1516)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VLOOKUP(1,ChapterTable!$1:$1048576,MATCH("최종"&amp;SUBSTITUTE(SUBSTITUTE(F$1,"standard",""),"|Float",""),ChapterTable!$1:$1,0),0)*ChapterTable!$Q$17,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VLOOKUP($A1516-ChapterTable!$Q$11,ChapterTable!$1:$1048576,MATCH("최종"&amp;SUBSTITUTE(SUBSTITUTE(F$1,"standard",""),"|Float",""),ChapterTable!$1:$1,0),0)*ChapterTable!$Q$14
    ),
  OFFSET(F1516,-$B1516+IF($L1516,1,0),0)*
    (VLOOKUP(SUBSTITUTE(SUBSTITUTE(F$1,"standard",""),"|Float","")&amp;"인게임누적곱배수",ChapterTable!$S:$T,2,0)^D1516
    +VLOOKUP(SUBSTITUTE(SUBSTITUTE(F$1,"standard",""),"|Float","")&amp;"인게임누적합배수",ChapterTable!$S:$T,2,0)*D1516)
  )
  )
  )
)</f>
        <v>1355.484375</v>
      </c>
      <c r="G1516" t="s">
        <v>76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9.8000000000000007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IF(OR($L1517=TRUE,$A1517=0,MOD($A1517,ChapterTable!$S$20)&lt;&gt;0),
MAX(0,INT(($B1517+ChapterTable!$Q$26+VLOOKUP(SUBSTITUTE(C$1,"성장단계","")&amp;"단계오프셋",ChapterTable!$S:$T,2,0))/ChapterTable!$Q$23)),
MAX(0,INT(($B1517+ChapterTable!$S$26+VLOOKUP(SUBSTITUTE(C$1,"성장단계","")&amp;"보스단계오프셋",ChapterTable!$S:$T,2,0))/ChapterTable!$S$23)))</f>
        <v>3</v>
      </c>
      <c r="D1517">
        <f>IF(OR($L1517=TRUE,$A1517=0,MOD($A1517,ChapterTable!$S$20)&lt;&gt;0),
MAX(0,INT(($B1517+ChapterTable!$Q$26+VLOOKUP(SUBSTITUTE(D$1,"성장단계","")&amp;"단계오프셋",ChapterTable!$S:$T,2,0))/ChapterTable!$Q$23)),
MAX(0,INT(($B1517+ChapterTable!$S$26+VLOOKUP(SUBSTITUTE(D$1,"성장단계","")&amp;"보스단계오프셋",ChapterTable!$S:$T,2,0))/ChapterTable!$S$23)))</f>
        <v>2</v>
      </c>
      <c r="E1517" s="1">
        <f ca="1">IF(AND($A1517=0,$B1517=1),
    VLOOKUP(1,ChapterTable!$1:$1048576,MATCH("최종"&amp;SUBSTITUTE(SUBSTITUTE(E$1,"standard",""),"|Float",""),ChapterTable!$1:$1,0),0)*ChapterTable!$Q$17,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VLOOKUP($A1517-ChapterTable!$Q$11,ChapterTable!$1:$1048576,MATCH("최종"&amp;SUBSTITUTE(SUBSTITUTE(E$1,"standard",""),"|Float",""),ChapterTable!$1:$1,0),0)*ChapterTable!$Q$14
    ),
  OFFSET(E1517,-$B1517+IF($L1517,1,0),0)*
    (VLOOKUP(SUBSTITUTE(SUBSTITUTE(E$1,"standard",""),"|Float","")&amp;"인게임누적곱배수",ChapterTable!$S:$T,2,0)^C1517
    +VLOOKUP(SUBSTITUTE(SUBSTITUTE(E$1,"standard",""),"|Float","")&amp;"인게임누적합배수",ChapterTable!$S:$T,2,0)*C1517)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VLOOKUP(1,ChapterTable!$1:$1048576,MATCH("최종"&amp;SUBSTITUTE(SUBSTITUTE(F$1,"standard",""),"|Float",""),ChapterTable!$1:$1,0),0)*ChapterTable!$Q$17,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VLOOKUP($A1517-ChapterTable!$Q$11,ChapterTable!$1:$1048576,MATCH("최종"&amp;SUBSTITUTE(SUBSTITUTE(F$1,"standard",""),"|Float",""),ChapterTable!$1:$1,0),0)*ChapterTable!$Q$14
    ),
  OFFSET(F1517,-$B1517+IF($L1517,1,0),0)*
    (VLOOKUP(SUBSTITUTE(SUBSTITUTE(F$1,"standard",""),"|Float","")&amp;"인게임누적곱배수",ChapterTable!$S:$T,2,0)^D1517
    +VLOOKUP(SUBSTITUTE(SUBSTITUTE(F$1,"standard",""),"|Float","")&amp;"인게임누적합배수",ChapterTable!$S:$T,2,0)*D1517)
  )
  )
  )
)</f>
        <v>1355.484375</v>
      </c>
      <c r="G1517" t="s">
        <v>76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9.8000000000000007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IF(OR($L1518=TRUE,$A1518=0,MOD($A1518,ChapterTable!$S$20)&lt;&gt;0),
MAX(0,INT(($B1518+ChapterTable!$Q$26+VLOOKUP(SUBSTITUTE(C$1,"성장단계","")&amp;"단계오프셋",ChapterTable!$S:$T,2,0))/ChapterTable!$Q$23)),
MAX(0,INT(($B1518+ChapterTable!$S$26+VLOOKUP(SUBSTITUTE(C$1,"성장단계","")&amp;"보스단계오프셋",ChapterTable!$S:$T,2,0))/ChapterTable!$S$23)))</f>
        <v>3</v>
      </c>
      <c r="D1518">
        <f>IF(OR($L1518=TRUE,$A1518=0,MOD($A1518,ChapterTable!$S$20)&lt;&gt;0),
MAX(0,INT(($B1518+ChapterTable!$Q$26+VLOOKUP(SUBSTITUTE(D$1,"성장단계","")&amp;"단계오프셋",ChapterTable!$S:$T,2,0))/ChapterTable!$Q$23)),
MAX(0,INT(($B1518+ChapterTable!$S$26+VLOOKUP(SUBSTITUTE(D$1,"성장단계","")&amp;"보스단계오프셋",ChapterTable!$S:$T,2,0))/ChapterTable!$S$23)))</f>
        <v>2</v>
      </c>
      <c r="E1518" s="1">
        <f ca="1">IF(AND($A1518=0,$B1518=1),
    VLOOKUP(1,ChapterTable!$1:$1048576,MATCH("최종"&amp;SUBSTITUTE(SUBSTITUTE(E$1,"standard",""),"|Float",""),ChapterTable!$1:$1,0),0)*ChapterTable!$Q$17,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VLOOKUP($A1518-ChapterTable!$Q$11,ChapterTable!$1:$1048576,MATCH("최종"&amp;SUBSTITUTE(SUBSTITUTE(E$1,"standard",""),"|Float",""),ChapterTable!$1:$1,0),0)*ChapterTable!$Q$14
    ),
  OFFSET(E1518,-$B1518+IF($L1518,1,0),0)*
    (VLOOKUP(SUBSTITUTE(SUBSTITUTE(E$1,"standard",""),"|Float","")&amp;"인게임누적곱배수",ChapterTable!$S:$T,2,0)^C1518
    +VLOOKUP(SUBSTITUTE(SUBSTITUTE(E$1,"standard",""),"|Float","")&amp;"인게임누적합배수",ChapterTable!$S:$T,2,0)*C1518)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VLOOKUP(1,ChapterTable!$1:$1048576,MATCH("최종"&amp;SUBSTITUTE(SUBSTITUTE(F$1,"standard",""),"|Float",""),ChapterTable!$1:$1,0),0)*ChapterTable!$Q$17,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VLOOKUP($A1518-ChapterTable!$Q$11,ChapterTable!$1:$1048576,MATCH("최종"&amp;SUBSTITUTE(SUBSTITUTE(F$1,"standard",""),"|Float",""),ChapterTable!$1:$1,0),0)*ChapterTable!$Q$14
    ),
  OFFSET(F1518,-$B1518+IF($L1518,1,0),0)*
    (VLOOKUP(SUBSTITUTE(SUBSTITUTE(F$1,"standard",""),"|Float","")&amp;"인게임누적곱배수",ChapterTable!$S:$T,2,0)^D1518
    +VLOOKUP(SUBSTITUTE(SUBSTITUTE(F$1,"standard",""),"|Float","")&amp;"인게임누적합배수",ChapterTable!$S:$T,2,0)*D1518)
  )
  )
  )
)</f>
        <v>1355.484375</v>
      </c>
      <c r="G1518" t="s">
        <v>76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9.8000000000000007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IF(OR($L1519=TRUE,$A1519=0,MOD($A1519,ChapterTable!$S$20)&lt;&gt;0),
MAX(0,INT(($B1519+ChapterTable!$Q$26+VLOOKUP(SUBSTITUTE(C$1,"성장단계","")&amp;"단계오프셋",ChapterTable!$S:$T,2,0))/ChapterTable!$Q$23)),
MAX(0,INT(($B1519+ChapterTable!$S$26+VLOOKUP(SUBSTITUTE(C$1,"성장단계","")&amp;"보스단계오프셋",ChapterTable!$S:$T,2,0))/ChapterTable!$S$23)))</f>
        <v>3</v>
      </c>
      <c r="D1519">
        <f>IF(OR($L1519=TRUE,$A1519=0,MOD($A1519,ChapterTable!$S$20)&lt;&gt;0),
MAX(0,INT(($B1519+ChapterTable!$Q$26+VLOOKUP(SUBSTITUTE(D$1,"성장단계","")&amp;"단계오프셋",ChapterTable!$S:$T,2,0))/ChapterTable!$Q$23)),
MAX(0,INT(($B1519+ChapterTable!$S$26+VLOOKUP(SUBSTITUTE(D$1,"성장단계","")&amp;"보스단계오프셋",ChapterTable!$S:$T,2,0))/ChapterTable!$S$23)))</f>
        <v>2</v>
      </c>
      <c r="E1519" s="1">
        <f ca="1">IF(AND($A1519=0,$B1519=1),
    VLOOKUP(1,ChapterTable!$1:$1048576,MATCH("최종"&amp;SUBSTITUTE(SUBSTITUTE(E$1,"standard",""),"|Float",""),ChapterTable!$1:$1,0),0)*ChapterTable!$Q$17,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VLOOKUP($A1519-ChapterTable!$Q$11,ChapterTable!$1:$1048576,MATCH("최종"&amp;SUBSTITUTE(SUBSTITUTE(E$1,"standard",""),"|Float",""),ChapterTable!$1:$1,0),0)*ChapterTable!$Q$14
    ),
  OFFSET(E1519,-$B1519+IF($L1519,1,0),0)*
    (VLOOKUP(SUBSTITUTE(SUBSTITUTE(E$1,"standard",""),"|Float","")&amp;"인게임누적곱배수",ChapterTable!$S:$T,2,0)^C1519
    +VLOOKUP(SUBSTITUTE(SUBSTITUTE(E$1,"standard",""),"|Float","")&amp;"인게임누적합배수",ChapterTable!$S:$T,2,0)*C1519)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VLOOKUP(1,ChapterTable!$1:$1048576,MATCH("최종"&amp;SUBSTITUTE(SUBSTITUTE(F$1,"standard",""),"|Float",""),ChapterTable!$1:$1,0),0)*ChapterTable!$Q$17,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VLOOKUP($A1519-ChapterTable!$Q$11,ChapterTable!$1:$1048576,MATCH("최종"&amp;SUBSTITUTE(SUBSTITUTE(F$1,"standard",""),"|Float",""),ChapterTable!$1:$1,0),0)*ChapterTable!$Q$14
    ),
  OFFSET(F1519,-$B1519+IF($L1519,1,0),0)*
    (VLOOKUP(SUBSTITUTE(SUBSTITUTE(F$1,"standard",""),"|Float","")&amp;"인게임누적곱배수",ChapterTable!$S:$T,2,0)^D1519
    +VLOOKUP(SUBSTITUTE(SUBSTITUTE(F$1,"standard",""),"|Float","")&amp;"인게임누적합배수",ChapterTable!$S:$T,2,0)*D1519)
  )
  )
  )
)</f>
        <v>1355.484375</v>
      </c>
      <c r="G1519" t="s">
        <v>76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9.8000000000000007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IF(OR($L1520=TRUE,$A1520=0,MOD($A1520,ChapterTable!$S$20)&lt;&gt;0),
MAX(0,INT(($B1520+ChapterTable!$Q$26+VLOOKUP(SUBSTITUTE(C$1,"성장단계","")&amp;"단계오프셋",ChapterTable!$S:$T,2,0))/ChapterTable!$Q$23)),
MAX(0,INT(($B1520+ChapterTable!$S$26+VLOOKUP(SUBSTITUTE(C$1,"성장단계","")&amp;"보스단계오프셋",ChapterTable!$S:$T,2,0))/ChapterTable!$S$23)))</f>
        <v>3</v>
      </c>
      <c r="D1520">
        <f>IF(OR($L1520=TRUE,$A1520=0,MOD($A1520,ChapterTable!$S$20)&lt;&gt;0),
MAX(0,INT(($B1520+ChapterTable!$Q$26+VLOOKUP(SUBSTITUTE(D$1,"성장단계","")&amp;"단계오프셋",ChapterTable!$S:$T,2,0))/ChapterTable!$Q$23)),
MAX(0,INT(($B1520+ChapterTable!$S$26+VLOOKUP(SUBSTITUTE(D$1,"성장단계","")&amp;"보스단계오프셋",ChapterTable!$S:$T,2,0))/ChapterTable!$S$23)))</f>
        <v>2</v>
      </c>
      <c r="E1520" s="1">
        <f ca="1">IF(AND($A1520=0,$B1520=1),
    VLOOKUP(1,ChapterTable!$1:$1048576,MATCH("최종"&amp;SUBSTITUTE(SUBSTITUTE(E$1,"standard",""),"|Float",""),ChapterTable!$1:$1,0),0)*ChapterTable!$Q$17,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VLOOKUP($A1520-ChapterTable!$Q$11,ChapterTable!$1:$1048576,MATCH("최종"&amp;SUBSTITUTE(SUBSTITUTE(E$1,"standard",""),"|Float",""),ChapterTable!$1:$1,0),0)*ChapterTable!$Q$14
    ),
  OFFSET(E1520,-$B1520+IF($L1520,1,0),0)*
    (VLOOKUP(SUBSTITUTE(SUBSTITUTE(E$1,"standard",""),"|Float","")&amp;"인게임누적곱배수",ChapterTable!$S:$T,2,0)^C1520
    +VLOOKUP(SUBSTITUTE(SUBSTITUTE(E$1,"standard",""),"|Float","")&amp;"인게임누적합배수",ChapterTable!$S:$T,2,0)*C1520)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VLOOKUP(1,ChapterTable!$1:$1048576,MATCH("최종"&amp;SUBSTITUTE(SUBSTITUTE(F$1,"standard",""),"|Float",""),ChapterTable!$1:$1,0),0)*ChapterTable!$Q$17,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VLOOKUP($A1520-ChapterTable!$Q$11,ChapterTable!$1:$1048576,MATCH("최종"&amp;SUBSTITUTE(SUBSTITUTE(F$1,"standard",""),"|Float",""),ChapterTable!$1:$1,0),0)*ChapterTable!$Q$14
    ),
  OFFSET(F1520,-$B1520+IF($L1520,1,0),0)*
    (VLOOKUP(SUBSTITUTE(SUBSTITUTE(F$1,"standard",""),"|Float","")&amp;"인게임누적곱배수",ChapterTable!$S:$T,2,0)^D1520
    +VLOOKUP(SUBSTITUTE(SUBSTITUTE(F$1,"standard",""),"|Float","")&amp;"인게임누적합배수",ChapterTable!$S:$T,2,0)*D1520)
  )
  )
  )
)</f>
        <v>1355.484375</v>
      </c>
      <c r="G1520" t="s">
        <v>76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9.8000000000000007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IF(OR($L1521=TRUE,$A1521=0,MOD($A1521,ChapterTable!$S$20)&lt;&gt;0),
MAX(0,INT(($B1521+ChapterTable!$Q$26+VLOOKUP(SUBSTITUTE(C$1,"성장단계","")&amp;"단계오프셋",ChapterTable!$S:$T,2,0))/ChapterTable!$Q$23)),
MAX(0,INT(($B1521+ChapterTable!$S$26+VLOOKUP(SUBSTITUTE(C$1,"성장단계","")&amp;"보스단계오프셋",ChapterTable!$S:$T,2,0))/ChapterTable!$S$23)))</f>
        <v>3</v>
      </c>
      <c r="D1521">
        <f>IF(OR($L1521=TRUE,$A1521=0,MOD($A1521,ChapterTable!$S$20)&lt;&gt;0),
MAX(0,INT(($B1521+ChapterTable!$Q$26+VLOOKUP(SUBSTITUTE(D$1,"성장단계","")&amp;"단계오프셋",ChapterTable!$S:$T,2,0))/ChapterTable!$Q$23)),
MAX(0,INT(($B1521+ChapterTable!$S$26+VLOOKUP(SUBSTITUTE(D$1,"성장단계","")&amp;"보스단계오프셋",ChapterTable!$S:$T,2,0))/ChapterTable!$S$23)))</f>
        <v>2</v>
      </c>
      <c r="E1521" s="1">
        <f ca="1">IF(AND($A1521=0,$B1521=1),
    VLOOKUP(1,ChapterTable!$1:$1048576,MATCH("최종"&amp;SUBSTITUTE(SUBSTITUTE(E$1,"standard",""),"|Float",""),ChapterTable!$1:$1,0),0)*ChapterTable!$Q$17,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VLOOKUP($A1521-ChapterTable!$Q$11,ChapterTable!$1:$1048576,MATCH("최종"&amp;SUBSTITUTE(SUBSTITUTE(E$1,"standard",""),"|Float",""),ChapterTable!$1:$1,0),0)*ChapterTable!$Q$14
    ),
  OFFSET(E1521,-$B1521+IF($L1521,1,0),0)*
    (VLOOKUP(SUBSTITUTE(SUBSTITUTE(E$1,"standard",""),"|Float","")&amp;"인게임누적곱배수",ChapterTable!$S:$T,2,0)^C1521
    +VLOOKUP(SUBSTITUTE(SUBSTITUTE(E$1,"standard",""),"|Float","")&amp;"인게임누적합배수",ChapterTable!$S:$T,2,0)*C1521)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VLOOKUP(1,ChapterTable!$1:$1048576,MATCH("최종"&amp;SUBSTITUTE(SUBSTITUTE(F$1,"standard",""),"|Float",""),ChapterTable!$1:$1,0),0)*ChapterTable!$Q$17,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VLOOKUP($A1521-ChapterTable!$Q$11,ChapterTable!$1:$1048576,MATCH("최종"&amp;SUBSTITUTE(SUBSTITUTE(F$1,"standard",""),"|Float",""),ChapterTable!$1:$1,0),0)*ChapterTable!$Q$14
    ),
  OFFSET(F1521,-$B1521+IF($L1521,1,0),0)*
    (VLOOKUP(SUBSTITUTE(SUBSTITUTE(F$1,"standard",""),"|Float","")&amp;"인게임누적곱배수",ChapterTable!$S:$T,2,0)^D1521
    +VLOOKUP(SUBSTITUTE(SUBSTITUTE(F$1,"standard",""),"|Float","")&amp;"인게임누적합배수",ChapterTable!$S:$T,2,0)*D1521)
  )
  )
  )
)</f>
        <v>1355.484375</v>
      </c>
      <c r="G1521" t="s">
        <v>76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9.8000000000000007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IF(OR($L1522=TRUE,$A1522=0,MOD($A1522,ChapterTable!$S$20)&lt;&gt;0),
MAX(0,INT(($B1522+ChapterTable!$Q$26+VLOOKUP(SUBSTITUTE(C$1,"성장단계","")&amp;"단계오프셋",ChapterTable!$S:$T,2,0))/ChapterTable!$Q$23)),
MAX(0,INT(($B1522+ChapterTable!$S$26+VLOOKUP(SUBSTITUTE(C$1,"성장단계","")&amp;"보스단계오프셋",ChapterTable!$S:$T,2,0))/ChapterTable!$S$23)))</f>
        <v>3</v>
      </c>
      <c r="D1522">
        <f>IF(OR($L1522=TRUE,$A1522=0,MOD($A1522,ChapterTable!$S$20)&lt;&gt;0),
MAX(0,INT(($B1522+ChapterTable!$Q$26+VLOOKUP(SUBSTITUTE(D$1,"성장단계","")&amp;"단계오프셋",ChapterTable!$S:$T,2,0))/ChapterTable!$Q$23)),
MAX(0,INT(($B1522+ChapterTable!$S$26+VLOOKUP(SUBSTITUTE(D$1,"성장단계","")&amp;"보스단계오프셋",ChapterTable!$S:$T,2,0))/ChapterTable!$S$23)))</f>
        <v>3</v>
      </c>
      <c r="E1522" s="1">
        <f ca="1">IF(AND($A1522=0,$B1522=1),
    VLOOKUP(1,ChapterTable!$1:$1048576,MATCH("최종"&amp;SUBSTITUTE(SUBSTITUTE(E$1,"standard",""),"|Float",""),ChapterTable!$1:$1,0),0)*ChapterTable!$Q$17,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VLOOKUP($A1522-ChapterTable!$Q$11,ChapterTable!$1:$1048576,MATCH("최종"&amp;SUBSTITUTE(SUBSTITUTE(E$1,"standard",""),"|Float",""),ChapterTable!$1:$1,0),0)*ChapterTable!$Q$14
    ),
  OFFSET(E1522,-$B1522+IF($L1522,1,0),0)*
    (VLOOKUP(SUBSTITUTE(SUBSTITUTE(E$1,"standard",""),"|Float","")&amp;"인게임누적곱배수",ChapterTable!$S:$T,2,0)^C1522
    +VLOOKUP(SUBSTITUTE(SUBSTITUTE(E$1,"standard",""),"|Float","")&amp;"인게임누적합배수",ChapterTable!$S:$T,2,0)*C1522)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VLOOKUP(1,ChapterTable!$1:$1048576,MATCH("최종"&amp;SUBSTITUTE(SUBSTITUTE(F$1,"standard",""),"|Float",""),ChapterTable!$1:$1,0),0)*ChapterTable!$Q$17,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VLOOKUP($A1522-ChapterTable!$Q$11,ChapterTable!$1:$1048576,MATCH("최종"&amp;SUBSTITUTE(SUBSTITUTE(F$1,"standard",""),"|Float",""),ChapterTable!$1:$1,0),0)*ChapterTable!$Q$14
    ),
  OFFSET(F1522,-$B1522+IF($L1522,1,0),0)*
    (VLOOKUP(SUBSTITUTE(SUBSTITUTE(F$1,"standard",""),"|Float","")&amp;"인게임누적곱배수",ChapterTable!$S:$T,2,0)^D1522
    +VLOOKUP(SUBSTITUTE(SUBSTITUTE(F$1,"standard",""),"|Float","")&amp;"인게임누적합배수",ChapterTable!$S:$T,2,0)*D1522)
  )
  )
  )
)</f>
        <v>1549.125</v>
      </c>
      <c r="G1522" t="s">
        <v>76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9.8000000000000007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IF(OR($L1523=TRUE,$A1523=0,MOD($A1523,ChapterTable!$S$20)&lt;&gt;0),
MAX(0,INT(($B1523+ChapterTable!$Q$26+VLOOKUP(SUBSTITUTE(C$1,"성장단계","")&amp;"단계오프셋",ChapterTable!$S:$T,2,0))/ChapterTable!$Q$23)),
MAX(0,INT(($B1523+ChapterTable!$S$26+VLOOKUP(SUBSTITUTE(C$1,"성장단계","")&amp;"보스단계오프셋",ChapterTable!$S:$T,2,0))/ChapterTable!$S$23)))</f>
        <v>3</v>
      </c>
      <c r="D1523">
        <f>IF(OR($L1523=TRUE,$A1523=0,MOD($A1523,ChapterTable!$S$20)&lt;&gt;0),
MAX(0,INT(($B1523+ChapterTable!$Q$26+VLOOKUP(SUBSTITUTE(D$1,"성장단계","")&amp;"단계오프셋",ChapterTable!$S:$T,2,0))/ChapterTable!$Q$23)),
MAX(0,INT(($B1523+ChapterTable!$S$26+VLOOKUP(SUBSTITUTE(D$1,"성장단계","")&amp;"보스단계오프셋",ChapterTable!$S:$T,2,0))/ChapterTable!$S$23)))</f>
        <v>3</v>
      </c>
      <c r="E1523" s="1">
        <f ca="1">IF(AND($A1523=0,$B1523=1),
    VLOOKUP(1,ChapterTable!$1:$1048576,MATCH("최종"&amp;SUBSTITUTE(SUBSTITUTE(E$1,"standard",""),"|Float",""),ChapterTable!$1:$1,0),0)*ChapterTable!$Q$17,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VLOOKUP($A1523-ChapterTable!$Q$11,ChapterTable!$1:$1048576,MATCH("최종"&amp;SUBSTITUTE(SUBSTITUTE(E$1,"standard",""),"|Float",""),ChapterTable!$1:$1,0),0)*ChapterTable!$Q$14
    ),
  OFFSET(E1523,-$B1523+IF($L1523,1,0),0)*
    (VLOOKUP(SUBSTITUTE(SUBSTITUTE(E$1,"standard",""),"|Float","")&amp;"인게임누적곱배수",ChapterTable!$S:$T,2,0)^C1523
    +VLOOKUP(SUBSTITUTE(SUBSTITUTE(E$1,"standard",""),"|Float","")&amp;"인게임누적합배수",ChapterTable!$S:$T,2,0)*C1523)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VLOOKUP(1,ChapterTable!$1:$1048576,MATCH("최종"&amp;SUBSTITUTE(SUBSTITUTE(F$1,"standard",""),"|Float",""),ChapterTable!$1:$1,0),0)*ChapterTable!$Q$17,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VLOOKUP($A1523-ChapterTable!$Q$11,ChapterTable!$1:$1048576,MATCH("최종"&amp;SUBSTITUTE(SUBSTITUTE(F$1,"standard",""),"|Float",""),ChapterTable!$1:$1,0),0)*ChapterTable!$Q$14
    ),
  OFFSET(F1523,-$B1523+IF($L1523,1,0),0)*
    (VLOOKUP(SUBSTITUTE(SUBSTITUTE(F$1,"standard",""),"|Float","")&amp;"인게임누적곱배수",ChapterTable!$S:$T,2,0)^D1523
    +VLOOKUP(SUBSTITUTE(SUBSTITUTE(F$1,"standard",""),"|Float","")&amp;"인게임누적합배수",ChapterTable!$S:$T,2,0)*D1523)
  )
  )
  )
)</f>
        <v>1549.125</v>
      </c>
      <c r="G1523" t="s">
        <v>76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9.8000000000000007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IF(OR($L1524=TRUE,$A1524=0,MOD($A1524,ChapterTable!$S$20)&lt;&gt;0),
MAX(0,INT(($B1524+ChapterTable!$Q$26+VLOOKUP(SUBSTITUTE(C$1,"성장단계","")&amp;"단계오프셋",ChapterTable!$S:$T,2,0))/ChapterTable!$Q$23)),
MAX(0,INT(($B1524+ChapterTable!$S$26+VLOOKUP(SUBSTITUTE(C$1,"성장단계","")&amp;"보스단계오프셋",ChapterTable!$S:$T,2,0))/ChapterTable!$S$23)))</f>
        <v>3</v>
      </c>
      <c r="D1524">
        <f>IF(OR($L1524=TRUE,$A1524=0,MOD($A1524,ChapterTable!$S$20)&lt;&gt;0),
MAX(0,INT(($B1524+ChapterTable!$Q$26+VLOOKUP(SUBSTITUTE(D$1,"성장단계","")&amp;"단계오프셋",ChapterTable!$S:$T,2,0))/ChapterTable!$Q$23)),
MAX(0,INT(($B1524+ChapterTable!$S$26+VLOOKUP(SUBSTITUTE(D$1,"성장단계","")&amp;"보스단계오프셋",ChapterTable!$S:$T,2,0))/ChapterTable!$S$23)))</f>
        <v>3</v>
      </c>
      <c r="E1524" s="1">
        <f ca="1">IF(AND($A1524=0,$B1524=1),
    VLOOKUP(1,ChapterTable!$1:$1048576,MATCH("최종"&amp;SUBSTITUTE(SUBSTITUTE(E$1,"standard",""),"|Float",""),ChapterTable!$1:$1,0),0)*ChapterTable!$Q$17,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VLOOKUP($A1524-ChapterTable!$Q$11,ChapterTable!$1:$1048576,MATCH("최종"&amp;SUBSTITUTE(SUBSTITUTE(E$1,"standard",""),"|Float",""),ChapterTable!$1:$1,0),0)*ChapterTable!$Q$14
    ),
  OFFSET(E1524,-$B1524+IF($L1524,1,0),0)*
    (VLOOKUP(SUBSTITUTE(SUBSTITUTE(E$1,"standard",""),"|Float","")&amp;"인게임누적곱배수",ChapterTable!$S:$T,2,0)^C1524
    +VLOOKUP(SUBSTITUTE(SUBSTITUTE(E$1,"standard",""),"|Float","")&amp;"인게임누적합배수",ChapterTable!$S:$T,2,0)*C1524)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VLOOKUP(1,ChapterTable!$1:$1048576,MATCH("최종"&amp;SUBSTITUTE(SUBSTITUTE(F$1,"standard",""),"|Float",""),ChapterTable!$1:$1,0),0)*ChapterTable!$Q$17,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VLOOKUP($A1524-ChapterTable!$Q$11,ChapterTable!$1:$1048576,MATCH("최종"&amp;SUBSTITUTE(SUBSTITUTE(F$1,"standard",""),"|Float",""),ChapterTable!$1:$1,0),0)*ChapterTable!$Q$14
    ),
  OFFSET(F1524,-$B1524+IF($L1524,1,0),0)*
    (VLOOKUP(SUBSTITUTE(SUBSTITUTE(F$1,"standard",""),"|Float","")&amp;"인게임누적곱배수",ChapterTable!$S:$T,2,0)^D1524
    +VLOOKUP(SUBSTITUTE(SUBSTITUTE(F$1,"standard",""),"|Float","")&amp;"인게임누적합배수",ChapterTable!$S:$T,2,0)*D1524)
  )
  )
  )
)</f>
        <v>1549.125</v>
      </c>
      <c r="G1524" t="s">
        <v>76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9.8000000000000007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IF(OR($L1525=TRUE,$A1525=0,MOD($A1525,ChapterTable!$S$20)&lt;&gt;0),
MAX(0,INT(($B1525+ChapterTable!$Q$26+VLOOKUP(SUBSTITUTE(C$1,"성장단계","")&amp;"단계오프셋",ChapterTable!$S:$T,2,0))/ChapterTable!$Q$23)),
MAX(0,INT(($B1525+ChapterTable!$S$26+VLOOKUP(SUBSTITUTE(C$1,"성장단계","")&amp;"보스단계오프셋",ChapterTable!$S:$T,2,0))/ChapterTable!$S$23)))</f>
        <v>3</v>
      </c>
      <c r="D1525">
        <f>IF(OR($L1525=TRUE,$A1525=0,MOD($A1525,ChapterTable!$S$20)&lt;&gt;0),
MAX(0,INT(($B1525+ChapterTable!$Q$26+VLOOKUP(SUBSTITUTE(D$1,"성장단계","")&amp;"단계오프셋",ChapterTable!$S:$T,2,0))/ChapterTable!$Q$23)),
MAX(0,INT(($B1525+ChapterTable!$S$26+VLOOKUP(SUBSTITUTE(D$1,"성장단계","")&amp;"보스단계오프셋",ChapterTable!$S:$T,2,0))/ChapterTable!$S$23)))</f>
        <v>3</v>
      </c>
      <c r="E1525" s="1">
        <f ca="1">IF(AND($A1525=0,$B1525=1),
    VLOOKUP(1,ChapterTable!$1:$1048576,MATCH("최종"&amp;SUBSTITUTE(SUBSTITUTE(E$1,"standard",""),"|Float",""),ChapterTable!$1:$1,0),0)*ChapterTable!$Q$17,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VLOOKUP($A1525-ChapterTable!$Q$11,ChapterTable!$1:$1048576,MATCH("최종"&amp;SUBSTITUTE(SUBSTITUTE(E$1,"standard",""),"|Float",""),ChapterTable!$1:$1,0),0)*ChapterTable!$Q$14
    ),
  OFFSET(E1525,-$B1525+IF($L1525,1,0),0)*
    (VLOOKUP(SUBSTITUTE(SUBSTITUTE(E$1,"standard",""),"|Float","")&amp;"인게임누적곱배수",ChapterTable!$S:$T,2,0)^C1525
    +VLOOKUP(SUBSTITUTE(SUBSTITUTE(E$1,"standard",""),"|Float","")&amp;"인게임누적합배수",ChapterTable!$S:$T,2,0)*C1525)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VLOOKUP(1,ChapterTable!$1:$1048576,MATCH("최종"&amp;SUBSTITUTE(SUBSTITUTE(F$1,"standard",""),"|Float",""),ChapterTable!$1:$1,0),0)*ChapterTable!$Q$17,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VLOOKUP($A1525-ChapterTable!$Q$11,ChapterTable!$1:$1048576,MATCH("최종"&amp;SUBSTITUTE(SUBSTITUTE(F$1,"standard",""),"|Float",""),ChapterTable!$1:$1,0),0)*ChapterTable!$Q$14
    ),
  OFFSET(F1525,-$B1525+IF($L1525,1,0),0)*
    (VLOOKUP(SUBSTITUTE(SUBSTITUTE(F$1,"standard",""),"|Float","")&amp;"인게임누적곱배수",ChapterTable!$S:$T,2,0)^D1525
    +VLOOKUP(SUBSTITUTE(SUBSTITUTE(F$1,"standard",""),"|Float","")&amp;"인게임누적합배수",ChapterTable!$S:$T,2,0)*D1525)
  )
  )
  )
)</f>
        <v>1549.125</v>
      </c>
      <c r="G1525" t="s">
        <v>76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9.8000000000000007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IF(OR($L1526=TRUE,$A1526=0,MOD($A1526,ChapterTable!$S$20)&lt;&gt;0),
MAX(0,INT(($B1526+ChapterTable!$Q$26+VLOOKUP(SUBSTITUTE(C$1,"성장단계","")&amp;"단계오프셋",ChapterTable!$S:$T,2,0))/ChapterTable!$Q$23)),
MAX(0,INT(($B1526+ChapterTable!$S$26+VLOOKUP(SUBSTITUTE(C$1,"성장단계","")&amp;"보스단계오프셋",ChapterTable!$S:$T,2,0))/ChapterTable!$S$23)))</f>
        <v>3</v>
      </c>
      <c r="D1526">
        <f>IF(OR($L1526=TRUE,$A1526=0,MOD($A1526,ChapterTable!$S$20)&lt;&gt;0),
MAX(0,INT(($B1526+ChapterTable!$Q$26+VLOOKUP(SUBSTITUTE(D$1,"성장단계","")&amp;"단계오프셋",ChapterTable!$S:$T,2,0))/ChapterTable!$Q$23)),
MAX(0,INT(($B1526+ChapterTable!$S$26+VLOOKUP(SUBSTITUTE(D$1,"성장단계","")&amp;"보스단계오프셋",ChapterTable!$S:$T,2,0))/ChapterTable!$S$23)))</f>
        <v>3</v>
      </c>
      <c r="E1526" s="1">
        <f ca="1">IF(AND($A1526=0,$B1526=1),
    VLOOKUP(1,ChapterTable!$1:$1048576,MATCH("최종"&amp;SUBSTITUTE(SUBSTITUTE(E$1,"standard",""),"|Float",""),ChapterTable!$1:$1,0),0)*ChapterTable!$Q$17,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VLOOKUP($A1526-ChapterTable!$Q$11,ChapterTable!$1:$1048576,MATCH("최종"&amp;SUBSTITUTE(SUBSTITUTE(E$1,"standard",""),"|Float",""),ChapterTable!$1:$1,0),0)*ChapterTable!$Q$14
    ),
  OFFSET(E1526,-$B1526+IF($L1526,1,0),0)*
    (VLOOKUP(SUBSTITUTE(SUBSTITUTE(E$1,"standard",""),"|Float","")&amp;"인게임누적곱배수",ChapterTable!$S:$T,2,0)^C1526
    +VLOOKUP(SUBSTITUTE(SUBSTITUTE(E$1,"standard",""),"|Float","")&amp;"인게임누적합배수",ChapterTable!$S:$T,2,0)*C1526)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VLOOKUP(1,ChapterTable!$1:$1048576,MATCH("최종"&amp;SUBSTITUTE(SUBSTITUTE(F$1,"standard",""),"|Float",""),ChapterTable!$1:$1,0),0)*ChapterTable!$Q$17,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VLOOKUP($A1526-ChapterTable!$Q$11,ChapterTable!$1:$1048576,MATCH("최종"&amp;SUBSTITUTE(SUBSTITUTE(F$1,"standard",""),"|Float",""),ChapterTable!$1:$1,0),0)*ChapterTable!$Q$14
    ),
  OFFSET(F1526,-$B1526+IF($L1526,1,0),0)*
    (VLOOKUP(SUBSTITUTE(SUBSTITUTE(F$1,"standard",""),"|Float","")&amp;"인게임누적곱배수",ChapterTable!$S:$T,2,0)^D1526
    +VLOOKUP(SUBSTITUTE(SUBSTITUTE(F$1,"standard",""),"|Float","")&amp;"인게임누적합배수",ChapterTable!$S:$T,2,0)*D1526)
  )
  )
  )
)</f>
        <v>1549.125</v>
      </c>
      <c r="G1526" t="s">
        <v>76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9.8000000000000007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IF(OR($L1527=TRUE,$A1527=0,MOD($A1527,ChapterTable!$S$20)&lt;&gt;0),
MAX(0,INT(($B1527+ChapterTable!$Q$26+VLOOKUP(SUBSTITUTE(C$1,"성장단계","")&amp;"단계오프셋",ChapterTable!$S:$T,2,0))/ChapterTable!$Q$23)),
MAX(0,INT(($B1527+ChapterTable!$S$26+VLOOKUP(SUBSTITUTE(C$1,"성장단계","")&amp;"보스단계오프셋",ChapterTable!$S:$T,2,0))/ChapterTable!$S$23)))</f>
        <v>4</v>
      </c>
      <c r="D1527">
        <f>IF(OR($L1527=TRUE,$A1527=0,MOD($A1527,ChapterTable!$S$20)&lt;&gt;0),
MAX(0,INT(($B1527+ChapterTable!$Q$26+VLOOKUP(SUBSTITUTE(D$1,"성장단계","")&amp;"단계오프셋",ChapterTable!$S:$T,2,0))/ChapterTable!$Q$23)),
MAX(0,INT(($B1527+ChapterTable!$S$26+VLOOKUP(SUBSTITUTE(D$1,"성장단계","")&amp;"보스단계오프셋",ChapterTable!$S:$T,2,0))/ChapterTable!$S$23)))</f>
        <v>3</v>
      </c>
      <c r="E1527" s="1">
        <f ca="1">IF(AND($A1527=0,$B1527=1),
    VLOOKUP(1,ChapterTable!$1:$1048576,MATCH("최종"&amp;SUBSTITUTE(SUBSTITUTE(E$1,"standard",""),"|Float",""),ChapterTable!$1:$1,0),0)*ChapterTable!$Q$17,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VLOOKUP($A1527-ChapterTable!$Q$11,ChapterTable!$1:$1048576,MATCH("최종"&amp;SUBSTITUTE(SUBSTITUTE(E$1,"standard",""),"|Float",""),ChapterTable!$1:$1,0),0)*ChapterTable!$Q$14
    ),
  OFFSET(E1527,-$B1527+IF($L1527,1,0),0)*
    (VLOOKUP(SUBSTITUTE(SUBSTITUTE(E$1,"standard",""),"|Float","")&amp;"인게임누적곱배수",ChapterTable!$S:$T,2,0)^C1527
    +VLOOKUP(SUBSTITUTE(SUBSTITUTE(E$1,"standard",""),"|Float","")&amp;"인게임누적합배수",ChapterTable!$S:$T,2,0)*C1527)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VLOOKUP(1,ChapterTable!$1:$1048576,MATCH("최종"&amp;SUBSTITUTE(SUBSTITUTE(F$1,"standard",""),"|Float",""),ChapterTable!$1:$1,0),0)*ChapterTable!$Q$17,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VLOOKUP($A1527-ChapterTable!$Q$11,ChapterTable!$1:$1048576,MATCH("최종"&amp;SUBSTITUTE(SUBSTITUTE(F$1,"standard",""),"|Float",""),ChapterTable!$1:$1,0),0)*ChapterTable!$Q$14
    ),
  OFFSET(F1527,-$B1527+IF($L1527,1,0),0)*
    (VLOOKUP(SUBSTITUTE(SUBSTITUTE(F$1,"standard",""),"|Float","")&amp;"인게임누적곱배수",ChapterTable!$S:$T,2,0)^D1527
    +VLOOKUP(SUBSTITUTE(SUBSTITUTE(F$1,"standard",""),"|Float","")&amp;"인게임누적합배수",ChapterTable!$S:$T,2,0)*D1527)
  )
  )
  )
)</f>
        <v>1549.125</v>
      </c>
      <c r="G1527" t="s">
        <v>76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9.8000000000000007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IF(OR($L1528=TRUE,$A1528=0,MOD($A1528,ChapterTable!$S$20)&lt;&gt;0),
MAX(0,INT(($B1528+ChapterTable!$Q$26+VLOOKUP(SUBSTITUTE(C$1,"성장단계","")&amp;"단계오프셋",ChapterTable!$S:$T,2,0))/ChapterTable!$Q$23)),
MAX(0,INT(($B1528+ChapterTable!$S$26+VLOOKUP(SUBSTITUTE(C$1,"성장단계","")&amp;"보스단계오프셋",ChapterTable!$S:$T,2,0))/ChapterTable!$S$23)))</f>
        <v>4</v>
      </c>
      <c r="D1528">
        <f>IF(OR($L1528=TRUE,$A1528=0,MOD($A1528,ChapterTable!$S$20)&lt;&gt;0),
MAX(0,INT(($B1528+ChapterTable!$Q$26+VLOOKUP(SUBSTITUTE(D$1,"성장단계","")&amp;"단계오프셋",ChapterTable!$S:$T,2,0))/ChapterTable!$Q$23)),
MAX(0,INT(($B1528+ChapterTable!$S$26+VLOOKUP(SUBSTITUTE(D$1,"성장단계","")&amp;"보스단계오프셋",ChapterTable!$S:$T,2,0))/ChapterTable!$S$23)))</f>
        <v>3</v>
      </c>
      <c r="E1528" s="1">
        <f ca="1">IF(AND($A1528=0,$B1528=1),
    VLOOKUP(1,ChapterTable!$1:$1048576,MATCH("최종"&amp;SUBSTITUTE(SUBSTITUTE(E$1,"standard",""),"|Float",""),ChapterTable!$1:$1,0),0)*ChapterTable!$Q$17,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VLOOKUP($A1528-ChapterTable!$Q$11,ChapterTable!$1:$1048576,MATCH("최종"&amp;SUBSTITUTE(SUBSTITUTE(E$1,"standard",""),"|Float",""),ChapterTable!$1:$1,0),0)*ChapterTable!$Q$14
    ),
  OFFSET(E1528,-$B1528+IF($L1528,1,0),0)*
    (VLOOKUP(SUBSTITUTE(SUBSTITUTE(E$1,"standard",""),"|Float","")&amp;"인게임누적곱배수",ChapterTable!$S:$T,2,0)^C1528
    +VLOOKUP(SUBSTITUTE(SUBSTITUTE(E$1,"standard",""),"|Float","")&amp;"인게임누적합배수",ChapterTable!$S:$T,2,0)*C1528)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VLOOKUP(1,ChapterTable!$1:$1048576,MATCH("최종"&amp;SUBSTITUTE(SUBSTITUTE(F$1,"standard",""),"|Float",""),ChapterTable!$1:$1,0),0)*ChapterTable!$Q$17,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VLOOKUP($A1528-ChapterTable!$Q$11,ChapterTable!$1:$1048576,MATCH("최종"&amp;SUBSTITUTE(SUBSTITUTE(F$1,"standard",""),"|Float",""),ChapterTable!$1:$1,0),0)*ChapterTable!$Q$14
    ),
  OFFSET(F1528,-$B1528+IF($L1528,1,0),0)*
    (VLOOKUP(SUBSTITUTE(SUBSTITUTE(F$1,"standard",""),"|Float","")&amp;"인게임누적곱배수",ChapterTable!$S:$T,2,0)^D1528
    +VLOOKUP(SUBSTITUTE(SUBSTITUTE(F$1,"standard",""),"|Float","")&amp;"인게임누적합배수",ChapterTable!$S:$T,2,0)*D1528)
  )
  )
  )
)</f>
        <v>1549.125</v>
      </c>
      <c r="G1528" t="s">
        <v>76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9.8000000000000007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IF(OR($L1529=TRUE,$A1529=0,MOD($A1529,ChapterTable!$S$20)&lt;&gt;0),
MAX(0,INT(($B1529+ChapterTable!$Q$26+VLOOKUP(SUBSTITUTE(C$1,"성장단계","")&amp;"단계오프셋",ChapterTable!$S:$T,2,0))/ChapterTable!$Q$23)),
MAX(0,INT(($B1529+ChapterTable!$S$26+VLOOKUP(SUBSTITUTE(C$1,"성장단계","")&amp;"보스단계오프셋",ChapterTable!$S:$T,2,0))/ChapterTable!$S$23)))</f>
        <v>4</v>
      </c>
      <c r="D1529">
        <f>IF(OR($L1529=TRUE,$A1529=0,MOD($A1529,ChapterTable!$S$20)&lt;&gt;0),
MAX(0,INT(($B1529+ChapterTable!$Q$26+VLOOKUP(SUBSTITUTE(D$1,"성장단계","")&amp;"단계오프셋",ChapterTable!$S:$T,2,0))/ChapterTable!$Q$23)),
MAX(0,INT(($B1529+ChapterTable!$S$26+VLOOKUP(SUBSTITUTE(D$1,"성장단계","")&amp;"보스단계오프셋",ChapterTable!$S:$T,2,0))/ChapterTable!$S$23)))</f>
        <v>3</v>
      </c>
      <c r="E1529" s="1">
        <f ca="1">IF(AND($A1529=0,$B1529=1),
    VLOOKUP(1,ChapterTable!$1:$1048576,MATCH("최종"&amp;SUBSTITUTE(SUBSTITUTE(E$1,"standard",""),"|Float",""),ChapterTable!$1:$1,0),0)*ChapterTable!$Q$17,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VLOOKUP($A1529-ChapterTable!$Q$11,ChapterTable!$1:$1048576,MATCH("최종"&amp;SUBSTITUTE(SUBSTITUTE(E$1,"standard",""),"|Float",""),ChapterTable!$1:$1,0),0)*ChapterTable!$Q$14
    ),
  OFFSET(E1529,-$B1529+IF($L1529,1,0),0)*
    (VLOOKUP(SUBSTITUTE(SUBSTITUTE(E$1,"standard",""),"|Float","")&amp;"인게임누적곱배수",ChapterTable!$S:$T,2,0)^C1529
    +VLOOKUP(SUBSTITUTE(SUBSTITUTE(E$1,"standard",""),"|Float","")&amp;"인게임누적합배수",ChapterTable!$S:$T,2,0)*C1529)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VLOOKUP(1,ChapterTable!$1:$1048576,MATCH("최종"&amp;SUBSTITUTE(SUBSTITUTE(F$1,"standard",""),"|Float",""),ChapterTable!$1:$1,0),0)*ChapterTable!$Q$17,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VLOOKUP($A1529-ChapterTable!$Q$11,ChapterTable!$1:$1048576,MATCH("최종"&amp;SUBSTITUTE(SUBSTITUTE(F$1,"standard",""),"|Float",""),ChapterTable!$1:$1,0),0)*ChapterTable!$Q$14
    ),
  OFFSET(F1529,-$B1529+IF($L1529,1,0),0)*
    (VLOOKUP(SUBSTITUTE(SUBSTITUTE(F$1,"standard",""),"|Float","")&amp;"인게임누적곱배수",ChapterTable!$S:$T,2,0)^D1529
    +VLOOKUP(SUBSTITUTE(SUBSTITUTE(F$1,"standard",""),"|Float","")&amp;"인게임누적합배수",ChapterTable!$S:$T,2,0)*D1529)
  )
  )
  )
)</f>
        <v>1549.125</v>
      </c>
      <c r="G1529" t="s">
        <v>76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9.8000000000000007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IF(OR($L1530=TRUE,$A1530=0,MOD($A1530,ChapterTable!$S$20)&lt;&gt;0),
MAX(0,INT(($B1530+ChapterTable!$Q$26+VLOOKUP(SUBSTITUTE(C$1,"성장단계","")&amp;"단계오프셋",ChapterTable!$S:$T,2,0))/ChapterTable!$Q$23)),
MAX(0,INT(($B1530+ChapterTable!$S$26+VLOOKUP(SUBSTITUTE(C$1,"성장단계","")&amp;"보스단계오프셋",ChapterTable!$S:$T,2,0))/ChapterTable!$S$23)))</f>
        <v>4</v>
      </c>
      <c r="D1530">
        <f>IF(OR($L1530=TRUE,$A1530=0,MOD($A1530,ChapterTable!$S$20)&lt;&gt;0),
MAX(0,INT(($B1530+ChapterTable!$Q$26+VLOOKUP(SUBSTITUTE(D$1,"성장단계","")&amp;"단계오프셋",ChapterTable!$S:$T,2,0))/ChapterTable!$Q$23)),
MAX(0,INT(($B1530+ChapterTable!$S$26+VLOOKUP(SUBSTITUTE(D$1,"성장단계","")&amp;"보스단계오프셋",ChapterTable!$S:$T,2,0))/ChapterTable!$S$23)))</f>
        <v>3</v>
      </c>
      <c r="E1530" s="1">
        <f ca="1">IF(AND($A1530=0,$B1530=1),
    VLOOKUP(1,ChapterTable!$1:$1048576,MATCH("최종"&amp;SUBSTITUTE(SUBSTITUTE(E$1,"standard",""),"|Float",""),ChapterTable!$1:$1,0),0)*ChapterTable!$Q$17,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VLOOKUP($A1530-ChapterTable!$Q$11,ChapterTable!$1:$1048576,MATCH("최종"&amp;SUBSTITUTE(SUBSTITUTE(E$1,"standard",""),"|Float",""),ChapterTable!$1:$1,0),0)*ChapterTable!$Q$14
    ),
  OFFSET(E1530,-$B1530+IF($L1530,1,0),0)*
    (VLOOKUP(SUBSTITUTE(SUBSTITUTE(E$1,"standard",""),"|Float","")&amp;"인게임누적곱배수",ChapterTable!$S:$T,2,0)^C1530
    +VLOOKUP(SUBSTITUTE(SUBSTITUTE(E$1,"standard",""),"|Float","")&amp;"인게임누적합배수",ChapterTable!$S:$T,2,0)*C1530)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VLOOKUP(1,ChapterTable!$1:$1048576,MATCH("최종"&amp;SUBSTITUTE(SUBSTITUTE(F$1,"standard",""),"|Float",""),ChapterTable!$1:$1,0),0)*ChapterTable!$Q$17,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VLOOKUP($A1530-ChapterTable!$Q$11,ChapterTable!$1:$1048576,MATCH("최종"&amp;SUBSTITUTE(SUBSTITUTE(F$1,"standard",""),"|Float",""),ChapterTable!$1:$1,0),0)*ChapterTable!$Q$14
    ),
  OFFSET(F1530,-$B1530+IF($L1530,1,0),0)*
    (VLOOKUP(SUBSTITUTE(SUBSTITUTE(F$1,"standard",""),"|Float","")&amp;"인게임누적곱배수",ChapterTable!$S:$T,2,0)^D1530
    +VLOOKUP(SUBSTITUTE(SUBSTITUTE(F$1,"standard",""),"|Float","")&amp;"인게임누적합배수",ChapterTable!$S:$T,2,0)*D1530)
  )
  )
  )
)</f>
        <v>1549.125</v>
      </c>
      <c r="G1530" t="s">
        <v>76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9.8000000000000007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IF(OR($L1531=TRUE,$A1531=0,MOD($A1531,ChapterTable!$S$20)&lt;&gt;0),
MAX(0,INT(($B1531+ChapterTable!$Q$26+VLOOKUP(SUBSTITUTE(C$1,"성장단계","")&amp;"단계오프셋",ChapterTable!$S:$T,2,0))/ChapterTable!$Q$23)),
MAX(0,INT(($B1531+ChapterTable!$S$26+VLOOKUP(SUBSTITUTE(C$1,"성장단계","")&amp;"보스단계오프셋",ChapterTable!$S:$T,2,0))/ChapterTable!$S$23)))</f>
        <v>4</v>
      </c>
      <c r="D1531">
        <f>IF(OR($L1531=TRUE,$A1531=0,MOD($A1531,ChapterTable!$S$20)&lt;&gt;0),
MAX(0,INT(($B1531+ChapterTable!$Q$26+VLOOKUP(SUBSTITUTE(D$1,"성장단계","")&amp;"단계오프셋",ChapterTable!$S:$T,2,0))/ChapterTable!$Q$23)),
MAX(0,INT(($B1531+ChapterTable!$S$26+VLOOKUP(SUBSTITUTE(D$1,"성장단계","")&amp;"보스단계오프셋",ChapterTable!$S:$T,2,0))/ChapterTable!$S$23)))</f>
        <v>3</v>
      </c>
      <c r="E1531" s="1">
        <f ca="1">IF(AND($A1531=0,$B1531=1),
    VLOOKUP(1,ChapterTable!$1:$1048576,MATCH("최종"&amp;SUBSTITUTE(SUBSTITUTE(E$1,"standard",""),"|Float",""),ChapterTable!$1:$1,0),0)*ChapterTable!$Q$17,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VLOOKUP($A1531-ChapterTable!$Q$11,ChapterTable!$1:$1048576,MATCH("최종"&amp;SUBSTITUTE(SUBSTITUTE(E$1,"standard",""),"|Float",""),ChapterTable!$1:$1,0),0)*ChapterTable!$Q$14
    ),
  OFFSET(E1531,-$B1531+IF($L1531,1,0),0)*
    (VLOOKUP(SUBSTITUTE(SUBSTITUTE(E$1,"standard",""),"|Float","")&amp;"인게임누적곱배수",ChapterTable!$S:$T,2,0)^C1531
    +VLOOKUP(SUBSTITUTE(SUBSTITUTE(E$1,"standard",""),"|Float","")&amp;"인게임누적합배수",ChapterTable!$S:$T,2,0)*C1531)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VLOOKUP(1,ChapterTable!$1:$1048576,MATCH("최종"&amp;SUBSTITUTE(SUBSTITUTE(F$1,"standard",""),"|Float",""),ChapterTable!$1:$1,0),0)*ChapterTable!$Q$17,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VLOOKUP($A1531-ChapterTable!$Q$11,ChapterTable!$1:$1048576,MATCH("최종"&amp;SUBSTITUTE(SUBSTITUTE(F$1,"standard",""),"|Float",""),ChapterTable!$1:$1,0),0)*ChapterTable!$Q$14
    ),
  OFFSET(F1531,-$B1531+IF($L1531,1,0),0)*
    (VLOOKUP(SUBSTITUTE(SUBSTITUTE(F$1,"standard",""),"|Float","")&amp;"인게임누적곱배수",ChapterTable!$S:$T,2,0)^D1531
    +VLOOKUP(SUBSTITUTE(SUBSTITUTE(F$1,"standard",""),"|Float","")&amp;"인게임누적합배수",ChapterTable!$S:$T,2,0)*D1531)
  )
  )
  )
)</f>
        <v>1549.125</v>
      </c>
      <c r="G1531" t="s">
        <v>76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9.8000000000000007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IF(OR($L1532=TRUE,$A1532=0,MOD($A1532,ChapterTable!$S$20)&lt;&gt;0),
MAX(0,INT(($B1532+ChapterTable!$Q$26+VLOOKUP(SUBSTITUTE(C$1,"성장단계","")&amp;"단계오프셋",ChapterTable!$S:$T,2,0))/ChapterTable!$Q$23)),
MAX(0,INT(($B1532+ChapterTable!$S$26+VLOOKUP(SUBSTITUTE(C$1,"성장단계","")&amp;"보스단계오프셋",ChapterTable!$S:$T,2,0))/ChapterTable!$S$23)))</f>
        <v>4</v>
      </c>
      <c r="D1532">
        <f>IF(OR($L1532=TRUE,$A1532=0,MOD($A1532,ChapterTable!$S$20)&lt;&gt;0),
MAX(0,INT(($B1532+ChapterTable!$Q$26+VLOOKUP(SUBSTITUTE(D$1,"성장단계","")&amp;"단계오프셋",ChapterTable!$S:$T,2,0))/ChapterTable!$Q$23)),
MAX(0,INT(($B1532+ChapterTable!$S$26+VLOOKUP(SUBSTITUTE(D$1,"성장단계","")&amp;"보스단계오프셋",ChapterTable!$S:$T,2,0))/ChapterTable!$S$23)))</f>
        <v>4</v>
      </c>
      <c r="E1532" s="1">
        <f ca="1">IF(AND($A1532=0,$B1532=1),
    VLOOKUP(1,ChapterTable!$1:$1048576,MATCH("최종"&amp;SUBSTITUTE(SUBSTITUTE(E$1,"standard",""),"|Float",""),ChapterTable!$1:$1,0),0)*ChapterTable!$Q$17,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VLOOKUP($A1532-ChapterTable!$Q$11,ChapterTable!$1:$1048576,MATCH("최종"&amp;SUBSTITUTE(SUBSTITUTE(E$1,"standard",""),"|Float",""),ChapterTable!$1:$1,0),0)*ChapterTable!$Q$14
    ),
  OFFSET(E1532,-$B1532+IF($L1532,1,0),0)*
    (VLOOKUP(SUBSTITUTE(SUBSTITUTE(E$1,"standard",""),"|Float","")&amp;"인게임누적곱배수",ChapterTable!$S:$T,2,0)^C1532
    +VLOOKUP(SUBSTITUTE(SUBSTITUTE(E$1,"standard",""),"|Float","")&amp;"인게임누적합배수",ChapterTable!$S:$T,2,0)*C1532)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VLOOKUP(1,ChapterTable!$1:$1048576,MATCH("최종"&amp;SUBSTITUTE(SUBSTITUTE(F$1,"standard",""),"|Float",""),ChapterTable!$1:$1,0),0)*ChapterTable!$Q$17,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VLOOKUP($A1532-ChapterTable!$Q$11,ChapterTable!$1:$1048576,MATCH("최종"&amp;SUBSTITUTE(SUBSTITUTE(F$1,"standard",""),"|Float",""),ChapterTable!$1:$1,0),0)*ChapterTable!$Q$14
    ),
  OFFSET(F1532,-$B1532+IF($L1532,1,0),0)*
    (VLOOKUP(SUBSTITUTE(SUBSTITUTE(F$1,"standard",""),"|Float","")&amp;"인게임누적곱배수",ChapterTable!$S:$T,2,0)^D1532
    +VLOOKUP(SUBSTITUTE(SUBSTITUTE(F$1,"standard",""),"|Float","")&amp;"인게임누적합배수",ChapterTable!$S:$T,2,0)*D1532)
  )
  )
  )
)</f>
        <v>1742.765625</v>
      </c>
      <c r="G1532" t="s">
        <v>76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9.8000000000000007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IF(OR($L1533=TRUE,$A1533=0,MOD($A1533,ChapterTable!$S$20)&lt;&gt;0),
MAX(0,INT(($B1533+ChapterTable!$Q$26+VLOOKUP(SUBSTITUTE(C$1,"성장단계","")&amp;"단계오프셋",ChapterTable!$S:$T,2,0))/ChapterTable!$Q$23)),
MAX(0,INT(($B1533+ChapterTable!$S$26+VLOOKUP(SUBSTITUTE(C$1,"성장단계","")&amp;"보스단계오프셋",ChapterTable!$S:$T,2,0))/ChapterTable!$S$23)))</f>
        <v>4</v>
      </c>
      <c r="D1533">
        <f>IF(OR($L1533=TRUE,$A1533=0,MOD($A1533,ChapterTable!$S$20)&lt;&gt;0),
MAX(0,INT(($B1533+ChapterTable!$Q$26+VLOOKUP(SUBSTITUTE(D$1,"성장단계","")&amp;"단계오프셋",ChapterTable!$S:$T,2,0))/ChapterTable!$Q$23)),
MAX(0,INT(($B1533+ChapterTable!$S$26+VLOOKUP(SUBSTITUTE(D$1,"성장단계","")&amp;"보스단계오프셋",ChapterTable!$S:$T,2,0))/ChapterTable!$S$23)))</f>
        <v>4</v>
      </c>
      <c r="E1533" s="1">
        <f ca="1">IF(AND($A1533=0,$B1533=1),
    VLOOKUP(1,ChapterTable!$1:$1048576,MATCH("최종"&amp;SUBSTITUTE(SUBSTITUTE(E$1,"standard",""),"|Float",""),ChapterTable!$1:$1,0),0)*ChapterTable!$Q$17,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VLOOKUP($A1533-ChapterTable!$Q$11,ChapterTable!$1:$1048576,MATCH("최종"&amp;SUBSTITUTE(SUBSTITUTE(E$1,"standard",""),"|Float",""),ChapterTable!$1:$1,0),0)*ChapterTable!$Q$14
    ),
  OFFSET(E1533,-$B1533+IF($L1533,1,0),0)*
    (VLOOKUP(SUBSTITUTE(SUBSTITUTE(E$1,"standard",""),"|Float","")&amp;"인게임누적곱배수",ChapterTable!$S:$T,2,0)^C1533
    +VLOOKUP(SUBSTITUTE(SUBSTITUTE(E$1,"standard",""),"|Float","")&amp;"인게임누적합배수",ChapterTable!$S:$T,2,0)*C1533)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VLOOKUP(1,ChapterTable!$1:$1048576,MATCH("최종"&amp;SUBSTITUTE(SUBSTITUTE(F$1,"standard",""),"|Float",""),ChapterTable!$1:$1,0),0)*ChapterTable!$Q$17,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VLOOKUP($A1533-ChapterTable!$Q$11,ChapterTable!$1:$1048576,MATCH("최종"&amp;SUBSTITUTE(SUBSTITUTE(F$1,"standard",""),"|Float",""),ChapterTable!$1:$1,0),0)*ChapterTable!$Q$14
    ),
  OFFSET(F1533,-$B1533+IF($L1533,1,0),0)*
    (VLOOKUP(SUBSTITUTE(SUBSTITUTE(F$1,"standard",""),"|Float","")&amp;"인게임누적곱배수",ChapterTable!$S:$T,2,0)^D1533
    +VLOOKUP(SUBSTITUTE(SUBSTITUTE(F$1,"standard",""),"|Float","")&amp;"인게임누적합배수",ChapterTable!$S:$T,2,0)*D1533)
  )
  )
  )
)</f>
        <v>1742.765625</v>
      </c>
      <c r="G1533" t="s">
        <v>76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9.8000000000000007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IF(OR($L1534=TRUE,$A1534=0,MOD($A1534,ChapterTable!$S$20)&lt;&gt;0),
MAX(0,INT(($B1534+ChapterTable!$Q$26+VLOOKUP(SUBSTITUTE(C$1,"성장단계","")&amp;"단계오프셋",ChapterTable!$S:$T,2,0))/ChapterTable!$Q$23)),
MAX(0,INT(($B1534+ChapterTable!$S$26+VLOOKUP(SUBSTITUTE(C$1,"성장단계","")&amp;"보스단계오프셋",ChapterTable!$S:$T,2,0))/ChapterTable!$S$23)))</f>
        <v>4</v>
      </c>
      <c r="D1534">
        <f>IF(OR($L1534=TRUE,$A1534=0,MOD($A1534,ChapterTable!$S$20)&lt;&gt;0),
MAX(0,INT(($B1534+ChapterTable!$Q$26+VLOOKUP(SUBSTITUTE(D$1,"성장단계","")&amp;"단계오프셋",ChapterTable!$S:$T,2,0))/ChapterTable!$Q$23)),
MAX(0,INT(($B1534+ChapterTable!$S$26+VLOOKUP(SUBSTITUTE(D$1,"성장단계","")&amp;"보스단계오프셋",ChapterTable!$S:$T,2,0))/ChapterTable!$S$23)))</f>
        <v>4</v>
      </c>
      <c r="E1534" s="1">
        <f ca="1">IF(AND($A1534=0,$B1534=1),
    VLOOKUP(1,ChapterTable!$1:$1048576,MATCH("최종"&amp;SUBSTITUTE(SUBSTITUTE(E$1,"standard",""),"|Float",""),ChapterTable!$1:$1,0),0)*ChapterTable!$Q$17,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VLOOKUP($A1534-ChapterTable!$Q$11,ChapterTable!$1:$1048576,MATCH("최종"&amp;SUBSTITUTE(SUBSTITUTE(E$1,"standard",""),"|Float",""),ChapterTable!$1:$1,0),0)*ChapterTable!$Q$14
    ),
  OFFSET(E1534,-$B1534+IF($L1534,1,0),0)*
    (VLOOKUP(SUBSTITUTE(SUBSTITUTE(E$1,"standard",""),"|Float","")&amp;"인게임누적곱배수",ChapterTable!$S:$T,2,0)^C1534
    +VLOOKUP(SUBSTITUTE(SUBSTITUTE(E$1,"standard",""),"|Float","")&amp;"인게임누적합배수",ChapterTable!$S:$T,2,0)*C1534)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VLOOKUP(1,ChapterTable!$1:$1048576,MATCH("최종"&amp;SUBSTITUTE(SUBSTITUTE(F$1,"standard",""),"|Float",""),ChapterTable!$1:$1,0),0)*ChapterTable!$Q$17,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VLOOKUP($A1534-ChapterTable!$Q$11,ChapterTable!$1:$1048576,MATCH("최종"&amp;SUBSTITUTE(SUBSTITUTE(F$1,"standard",""),"|Float",""),ChapterTable!$1:$1,0),0)*ChapterTable!$Q$14
    ),
  OFFSET(F1534,-$B1534+IF($L1534,1,0),0)*
    (VLOOKUP(SUBSTITUTE(SUBSTITUTE(F$1,"standard",""),"|Float","")&amp;"인게임누적곱배수",ChapterTable!$S:$T,2,0)^D1534
    +VLOOKUP(SUBSTITUTE(SUBSTITUTE(F$1,"standard",""),"|Float","")&amp;"인게임누적합배수",ChapterTable!$S:$T,2,0)*D1534)
  )
  )
  )
)</f>
        <v>1742.765625</v>
      </c>
      <c r="G1534" t="s">
        <v>76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9.8000000000000007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IF(OR($L1535=TRUE,$A1535=0,MOD($A1535,ChapterTable!$S$20)&lt;&gt;0),
MAX(0,INT(($B1535+ChapterTable!$Q$26+VLOOKUP(SUBSTITUTE(C$1,"성장단계","")&amp;"단계오프셋",ChapterTable!$S:$T,2,0))/ChapterTable!$Q$23)),
MAX(0,INT(($B1535+ChapterTable!$S$26+VLOOKUP(SUBSTITUTE(C$1,"성장단계","")&amp;"보스단계오프셋",ChapterTable!$S:$T,2,0))/ChapterTable!$S$23)))</f>
        <v>4</v>
      </c>
      <c r="D1535">
        <f>IF(OR($L1535=TRUE,$A1535=0,MOD($A1535,ChapterTable!$S$20)&lt;&gt;0),
MAX(0,INT(($B1535+ChapterTable!$Q$26+VLOOKUP(SUBSTITUTE(D$1,"성장단계","")&amp;"단계오프셋",ChapterTable!$S:$T,2,0))/ChapterTable!$Q$23)),
MAX(0,INT(($B1535+ChapterTable!$S$26+VLOOKUP(SUBSTITUTE(D$1,"성장단계","")&amp;"보스단계오프셋",ChapterTable!$S:$T,2,0))/ChapterTable!$S$23)))</f>
        <v>4</v>
      </c>
      <c r="E1535" s="1">
        <f ca="1">IF(AND($A1535=0,$B1535=1),
    VLOOKUP(1,ChapterTable!$1:$1048576,MATCH("최종"&amp;SUBSTITUTE(SUBSTITUTE(E$1,"standard",""),"|Float",""),ChapterTable!$1:$1,0),0)*ChapterTable!$Q$17,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VLOOKUP($A1535-ChapterTable!$Q$11,ChapterTable!$1:$1048576,MATCH("최종"&amp;SUBSTITUTE(SUBSTITUTE(E$1,"standard",""),"|Float",""),ChapterTable!$1:$1,0),0)*ChapterTable!$Q$14
    ),
  OFFSET(E1535,-$B1535+IF($L1535,1,0),0)*
    (VLOOKUP(SUBSTITUTE(SUBSTITUTE(E$1,"standard",""),"|Float","")&amp;"인게임누적곱배수",ChapterTable!$S:$T,2,0)^C1535
    +VLOOKUP(SUBSTITUTE(SUBSTITUTE(E$1,"standard",""),"|Float","")&amp;"인게임누적합배수",ChapterTable!$S:$T,2,0)*C1535)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VLOOKUP(1,ChapterTable!$1:$1048576,MATCH("최종"&amp;SUBSTITUTE(SUBSTITUTE(F$1,"standard",""),"|Float",""),ChapterTable!$1:$1,0),0)*ChapterTable!$Q$17,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VLOOKUP($A1535-ChapterTable!$Q$11,ChapterTable!$1:$1048576,MATCH("최종"&amp;SUBSTITUTE(SUBSTITUTE(F$1,"standard",""),"|Float",""),ChapterTable!$1:$1,0),0)*ChapterTable!$Q$14
    ),
  OFFSET(F1535,-$B1535+IF($L1535,1,0),0)*
    (VLOOKUP(SUBSTITUTE(SUBSTITUTE(F$1,"standard",""),"|Float","")&amp;"인게임누적곱배수",ChapterTable!$S:$T,2,0)^D1535
    +VLOOKUP(SUBSTITUTE(SUBSTITUTE(F$1,"standard",""),"|Float","")&amp;"인게임누적합배수",ChapterTable!$S:$T,2,0)*D1535)
  )
  )
  )
)</f>
        <v>1742.765625</v>
      </c>
      <c r="G1535" t="s">
        <v>76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9.8000000000000007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IF(OR($L1536=TRUE,$A1536=0,MOD($A1536,ChapterTable!$S$20)&lt;&gt;0),
MAX(0,INT(($B1536+ChapterTable!$Q$26+VLOOKUP(SUBSTITUTE(C$1,"성장단계","")&amp;"단계오프셋",ChapterTable!$S:$T,2,0))/ChapterTable!$Q$23)),
MAX(0,INT(($B1536+ChapterTable!$S$26+VLOOKUP(SUBSTITUTE(C$1,"성장단계","")&amp;"보스단계오프셋",ChapterTable!$S:$T,2,0))/ChapterTable!$S$23)))</f>
        <v>4</v>
      </c>
      <c r="D1536">
        <f>IF(OR($L1536=TRUE,$A1536=0,MOD($A1536,ChapterTable!$S$20)&lt;&gt;0),
MAX(0,INT(($B1536+ChapterTable!$Q$26+VLOOKUP(SUBSTITUTE(D$1,"성장단계","")&amp;"단계오프셋",ChapterTable!$S:$T,2,0))/ChapterTable!$Q$23)),
MAX(0,INT(($B1536+ChapterTable!$S$26+VLOOKUP(SUBSTITUTE(D$1,"성장단계","")&amp;"보스단계오프셋",ChapterTable!$S:$T,2,0))/ChapterTable!$S$23)))</f>
        <v>4</v>
      </c>
      <c r="E1536" s="1">
        <f ca="1">IF(AND($A1536=0,$B1536=1),
    VLOOKUP(1,ChapterTable!$1:$1048576,MATCH("최종"&amp;SUBSTITUTE(SUBSTITUTE(E$1,"standard",""),"|Float",""),ChapterTable!$1:$1,0),0)*ChapterTable!$Q$17,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VLOOKUP($A1536-ChapterTable!$Q$11,ChapterTable!$1:$1048576,MATCH("최종"&amp;SUBSTITUTE(SUBSTITUTE(E$1,"standard",""),"|Float",""),ChapterTable!$1:$1,0),0)*ChapterTable!$Q$14
    ),
  OFFSET(E1536,-$B1536+IF($L1536,1,0),0)*
    (VLOOKUP(SUBSTITUTE(SUBSTITUTE(E$1,"standard",""),"|Float","")&amp;"인게임누적곱배수",ChapterTable!$S:$T,2,0)^C1536
    +VLOOKUP(SUBSTITUTE(SUBSTITUTE(E$1,"standard",""),"|Float","")&amp;"인게임누적합배수",ChapterTable!$S:$T,2,0)*C1536)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VLOOKUP(1,ChapterTable!$1:$1048576,MATCH("최종"&amp;SUBSTITUTE(SUBSTITUTE(F$1,"standard",""),"|Float",""),ChapterTable!$1:$1,0),0)*ChapterTable!$Q$17,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VLOOKUP($A1536-ChapterTable!$Q$11,ChapterTable!$1:$1048576,MATCH("최종"&amp;SUBSTITUTE(SUBSTITUTE(F$1,"standard",""),"|Float",""),ChapterTable!$1:$1,0),0)*ChapterTable!$Q$14
    ),
  OFFSET(F1536,-$B1536+IF($L1536,1,0),0)*
    (VLOOKUP(SUBSTITUTE(SUBSTITUTE(F$1,"standard",""),"|Float","")&amp;"인게임누적곱배수",ChapterTable!$S:$T,2,0)^D1536
    +VLOOKUP(SUBSTITUTE(SUBSTITUTE(F$1,"standard",""),"|Float","")&amp;"인게임누적합배수",ChapterTable!$S:$T,2,0)*D1536)
  )
  )
  )
)</f>
        <v>1742.765625</v>
      </c>
      <c r="G1536" t="s">
        <v>76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9.8000000000000007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IF(OR($L1537=TRUE,$A1537=0,MOD($A1537,ChapterTable!$S$20)&lt;&gt;0),
MAX(0,INT(($B1537+ChapterTable!$Q$26+VLOOKUP(SUBSTITUTE(C$1,"성장단계","")&amp;"단계오프셋",ChapterTable!$S:$T,2,0))/ChapterTable!$Q$23)),
MAX(0,INT(($B1537+ChapterTable!$S$26+VLOOKUP(SUBSTITUTE(C$1,"성장단계","")&amp;"보스단계오프셋",ChapterTable!$S:$T,2,0))/ChapterTable!$S$23)))</f>
        <v>5</v>
      </c>
      <c r="D1537">
        <f>IF(OR($L1537=TRUE,$A1537=0,MOD($A1537,ChapterTable!$S$20)&lt;&gt;0),
MAX(0,INT(($B1537+ChapterTable!$Q$26+VLOOKUP(SUBSTITUTE(D$1,"성장단계","")&amp;"단계오프셋",ChapterTable!$S:$T,2,0))/ChapterTable!$Q$23)),
MAX(0,INT(($B1537+ChapterTable!$S$26+VLOOKUP(SUBSTITUTE(D$1,"성장단계","")&amp;"보스단계오프셋",ChapterTable!$S:$T,2,0))/ChapterTable!$S$23)))</f>
        <v>4</v>
      </c>
      <c r="E1537" s="1">
        <f ca="1">IF(AND($A1537=0,$B1537=1),
    VLOOKUP(1,ChapterTable!$1:$1048576,MATCH("최종"&amp;SUBSTITUTE(SUBSTITUTE(E$1,"standard",""),"|Float",""),ChapterTable!$1:$1,0),0)*ChapterTable!$Q$17,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VLOOKUP($A1537-ChapterTable!$Q$11,ChapterTable!$1:$1048576,MATCH("최종"&amp;SUBSTITUTE(SUBSTITUTE(E$1,"standard",""),"|Float",""),ChapterTable!$1:$1,0),0)*ChapterTable!$Q$14
    ),
  OFFSET(E1537,-$B1537+IF($L1537,1,0),0)*
    (VLOOKUP(SUBSTITUTE(SUBSTITUTE(E$1,"standard",""),"|Float","")&amp;"인게임누적곱배수",ChapterTable!$S:$T,2,0)^C1537
    +VLOOKUP(SUBSTITUTE(SUBSTITUTE(E$1,"standard",""),"|Float","")&amp;"인게임누적합배수",ChapterTable!$S:$T,2,0)*C1537)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VLOOKUP(1,ChapterTable!$1:$1048576,MATCH("최종"&amp;SUBSTITUTE(SUBSTITUTE(F$1,"standard",""),"|Float",""),ChapterTable!$1:$1,0),0)*ChapterTable!$Q$17,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VLOOKUP($A1537-ChapterTable!$Q$11,ChapterTable!$1:$1048576,MATCH("최종"&amp;SUBSTITUTE(SUBSTITUTE(F$1,"standard",""),"|Float",""),ChapterTable!$1:$1,0),0)*ChapterTable!$Q$14
    ),
  OFFSET(F1537,-$B1537+IF($L1537,1,0),0)*
    (VLOOKUP(SUBSTITUTE(SUBSTITUTE(F$1,"standard",""),"|Float","")&amp;"인게임누적곱배수",ChapterTable!$S:$T,2,0)^D1537
    +VLOOKUP(SUBSTITUTE(SUBSTITUTE(F$1,"standard",""),"|Float","")&amp;"인게임누적합배수",ChapterTable!$S:$T,2,0)*D1537)
  )
  )
  )
)</f>
        <v>1742.765625</v>
      </c>
      <c r="G1537" t="s">
        <v>76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9.8000000000000007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IF(OR($L1538=TRUE,$A1538=0,MOD($A1538,ChapterTable!$S$20)&lt;&gt;0),
MAX(0,INT(($B1538+ChapterTable!$Q$26+VLOOKUP(SUBSTITUTE(C$1,"성장단계","")&amp;"단계오프셋",ChapterTable!$S:$T,2,0))/ChapterTable!$Q$23)),
MAX(0,INT(($B1538+ChapterTable!$S$26+VLOOKUP(SUBSTITUTE(C$1,"성장단계","")&amp;"보스단계오프셋",ChapterTable!$S:$T,2,0))/ChapterTable!$S$23)))</f>
        <v>5</v>
      </c>
      <c r="D1538">
        <f>IF(OR($L1538=TRUE,$A1538=0,MOD($A1538,ChapterTable!$S$20)&lt;&gt;0),
MAX(0,INT(($B1538+ChapterTable!$Q$26+VLOOKUP(SUBSTITUTE(D$1,"성장단계","")&amp;"단계오프셋",ChapterTable!$S:$T,2,0))/ChapterTable!$Q$23)),
MAX(0,INT(($B1538+ChapterTable!$S$26+VLOOKUP(SUBSTITUTE(D$1,"성장단계","")&amp;"보스단계오프셋",ChapterTable!$S:$T,2,0))/ChapterTable!$S$23)))</f>
        <v>4</v>
      </c>
      <c r="E1538" s="1">
        <f ca="1">IF(AND($A1538=0,$B1538=1),
    VLOOKUP(1,ChapterTable!$1:$1048576,MATCH("최종"&amp;SUBSTITUTE(SUBSTITUTE(E$1,"standard",""),"|Float",""),ChapterTable!$1:$1,0),0)*ChapterTable!$Q$17,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VLOOKUP($A1538-ChapterTable!$Q$11,ChapterTable!$1:$1048576,MATCH("최종"&amp;SUBSTITUTE(SUBSTITUTE(E$1,"standard",""),"|Float",""),ChapterTable!$1:$1,0),0)*ChapterTable!$Q$14
    ),
  OFFSET(E1538,-$B1538+IF($L1538,1,0),0)*
    (VLOOKUP(SUBSTITUTE(SUBSTITUTE(E$1,"standard",""),"|Float","")&amp;"인게임누적곱배수",ChapterTable!$S:$T,2,0)^C1538
    +VLOOKUP(SUBSTITUTE(SUBSTITUTE(E$1,"standard",""),"|Float","")&amp;"인게임누적합배수",ChapterTable!$S:$T,2,0)*C1538)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VLOOKUP(1,ChapterTable!$1:$1048576,MATCH("최종"&amp;SUBSTITUTE(SUBSTITUTE(F$1,"standard",""),"|Float",""),ChapterTable!$1:$1,0),0)*ChapterTable!$Q$17,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VLOOKUP($A1538-ChapterTable!$Q$11,ChapterTable!$1:$1048576,MATCH("최종"&amp;SUBSTITUTE(SUBSTITUTE(F$1,"standard",""),"|Float",""),ChapterTable!$1:$1,0),0)*ChapterTable!$Q$14
    ),
  OFFSET(F1538,-$B1538+IF($L1538,1,0),0)*
    (VLOOKUP(SUBSTITUTE(SUBSTITUTE(F$1,"standard",""),"|Float","")&amp;"인게임누적곱배수",ChapterTable!$S:$T,2,0)^D1538
    +VLOOKUP(SUBSTITUTE(SUBSTITUTE(F$1,"standard",""),"|Float","")&amp;"인게임누적합배수",ChapterTable!$S:$T,2,0)*D1538)
  )
  )
  )
)</f>
        <v>1742.765625</v>
      </c>
      <c r="G1538" t="s">
        <v>76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9.8000000000000007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IF(OR($L1539=TRUE,$A1539=0,MOD($A1539,ChapterTable!$S$20)&lt;&gt;0),
MAX(0,INT(($B1539+ChapterTable!$Q$26+VLOOKUP(SUBSTITUTE(C$1,"성장단계","")&amp;"단계오프셋",ChapterTable!$S:$T,2,0))/ChapterTable!$Q$23)),
MAX(0,INT(($B1539+ChapterTable!$S$26+VLOOKUP(SUBSTITUTE(C$1,"성장단계","")&amp;"보스단계오프셋",ChapterTable!$S:$T,2,0))/ChapterTable!$S$23)))</f>
        <v>5</v>
      </c>
      <c r="D1539">
        <f>IF(OR($L1539=TRUE,$A1539=0,MOD($A1539,ChapterTable!$S$20)&lt;&gt;0),
MAX(0,INT(($B1539+ChapterTable!$Q$26+VLOOKUP(SUBSTITUTE(D$1,"성장단계","")&amp;"단계오프셋",ChapterTable!$S:$T,2,0))/ChapterTable!$Q$23)),
MAX(0,INT(($B1539+ChapterTable!$S$26+VLOOKUP(SUBSTITUTE(D$1,"성장단계","")&amp;"보스단계오프셋",ChapterTable!$S:$T,2,0))/ChapterTable!$S$23)))</f>
        <v>4</v>
      </c>
      <c r="E1539" s="1">
        <f ca="1">IF(AND($A1539=0,$B1539=1),
    VLOOKUP(1,ChapterTable!$1:$1048576,MATCH("최종"&amp;SUBSTITUTE(SUBSTITUTE(E$1,"standard",""),"|Float",""),ChapterTable!$1:$1,0),0)*ChapterTable!$Q$17,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VLOOKUP($A1539-ChapterTable!$Q$11,ChapterTable!$1:$1048576,MATCH("최종"&amp;SUBSTITUTE(SUBSTITUTE(E$1,"standard",""),"|Float",""),ChapterTable!$1:$1,0),0)*ChapterTable!$Q$14
    ),
  OFFSET(E1539,-$B1539+IF($L1539,1,0),0)*
    (VLOOKUP(SUBSTITUTE(SUBSTITUTE(E$1,"standard",""),"|Float","")&amp;"인게임누적곱배수",ChapterTable!$S:$T,2,0)^C1539
    +VLOOKUP(SUBSTITUTE(SUBSTITUTE(E$1,"standard",""),"|Float","")&amp;"인게임누적합배수",ChapterTable!$S:$T,2,0)*C1539)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VLOOKUP(1,ChapterTable!$1:$1048576,MATCH("최종"&amp;SUBSTITUTE(SUBSTITUTE(F$1,"standard",""),"|Float",""),ChapterTable!$1:$1,0),0)*ChapterTable!$Q$17,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VLOOKUP($A1539-ChapterTable!$Q$11,ChapterTable!$1:$1048576,MATCH("최종"&amp;SUBSTITUTE(SUBSTITUTE(F$1,"standard",""),"|Float",""),ChapterTable!$1:$1,0),0)*ChapterTable!$Q$14
    ),
  OFFSET(F1539,-$B1539+IF($L1539,1,0),0)*
    (VLOOKUP(SUBSTITUTE(SUBSTITUTE(F$1,"standard",""),"|Float","")&amp;"인게임누적곱배수",ChapterTable!$S:$T,2,0)^D1539
    +VLOOKUP(SUBSTITUTE(SUBSTITUTE(F$1,"standard",""),"|Float","")&amp;"인게임누적합배수",ChapterTable!$S:$T,2,0)*D1539)
  )
  )
  )
)</f>
        <v>1742.765625</v>
      </c>
      <c r="G1539" t="s">
        <v>76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9.8000000000000007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IF(OR($L1540=TRUE,$A1540=0,MOD($A1540,ChapterTable!$S$20)&lt;&gt;0),
MAX(0,INT(($B1540+ChapterTable!$Q$26+VLOOKUP(SUBSTITUTE(C$1,"성장단계","")&amp;"단계오프셋",ChapterTable!$S:$T,2,0))/ChapterTable!$Q$23)),
MAX(0,INT(($B1540+ChapterTable!$S$26+VLOOKUP(SUBSTITUTE(C$1,"성장단계","")&amp;"보스단계오프셋",ChapterTable!$S:$T,2,0))/ChapterTable!$S$23)))</f>
        <v>5</v>
      </c>
      <c r="D1540">
        <f>IF(OR($L1540=TRUE,$A1540=0,MOD($A1540,ChapterTable!$S$20)&lt;&gt;0),
MAX(0,INT(($B1540+ChapterTable!$Q$26+VLOOKUP(SUBSTITUTE(D$1,"성장단계","")&amp;"단계오프셋",ChapterTable!$S:$T,2,0))/ChapterTable!$Q$23)),
MAX(0,INT(($B1540+ChapterTable!$S$26+VLOOKUP(SUBSTITUTE(D$1,"성장단계","")&amp;"보스단계오프셋",ChapterTable!$S:$T,2,0))/ChapterTable!$S$23)))</f>
        <v>4</v>
      </c>
      <c r="E1540" s="1">
        <f ca="1">IF(AND($A1540=0,$B1540=1),
    VLOOKUP(1,ChapterTable!$1:$1048576,MATCH("최종"&amp;SUBSTITUTE(SUBSTITUTE(E$1,"standard",""),"|Float",""),ChapterTable!$1:$1,0),0)*ChapterTable!$Q$17,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VLOOKUP($A1540-ChapterTable!$Q$11,ChapterTable!$1:$1048576,MATCH("최종"&amp;SUBSTITUTE(SUBSTITUTE(E$1,"standard",""),"|Float",""),ChapterTable!$1:$1,0),0)*ChapterTable!$Q$14
    ),
  OFFSET(E1540,-$B1540+IF($L1540,1,0),0)*
    (VLOOKUP(SUBSTITUTE(SUBSTITUTE(E$1,"standard",""),"|Float","")&amp;"인게임누적곱배수",ChapterTable!$S:$T,2,0)^C1540
    +VLOOKUP(SUBSTITUTE(SUBSTITUTE(E$1,"standard",""),"|Float","")&amp;"인게임누적합배수",ChapterTable!$S:$T,2,0)*C1540)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VLOOKUP(1,ChapterTable!$1:$1048576,MATCH("최종"&amp;SUBSTITUTE(SUBSTITUTE(F$1,"standard",""),"|Float",""),ChapterTable!$1:$1,0),0)*ChapterTable!$Q$17,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VLOOKUP($A1540-ChapterTable!$Q$11,ChapterTable!$1:$1048576,MATCH("최종"&amp;SUBSTITUTE(SUBSTITUTE(F$1,"standard",""),"|Float",""),ChapterTable!$1:$1,0),0)*ChapterTable!$Q$14
    ),
  OFFSET(F1540,-$B1540+IF($L1540,1,0),0)*
    (VLOOKUP(SUBSTITUTE(SUBSTITUTE(F$1,"standard",""),"|Float","")&amp;"인게임누적곱배수",ChapterTable!$S:$T,2,0)^D1540
    +VLOOKUP(SUBSTITUTE(SUBSTITUTE(F$1,"standard",""),"|Float","")&amp;"인게임누적합배수",ChapterTable!$S:$T,2,0)*D1540)
  )
  )
  )
)</f>
        <v>1742.765625</v>
      </c>
      <c r="G1540" t="s">
        <v>76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9.8000000000000007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IF(OR($L1541=TRUE,$A1541=0,MOD($A1541,ChapterTable!$S$20)&lt;&gt;0),
MAX(0,INT(($B1541+ChapterTable!$Q$26+VLOOKUP(SUBSTITUTE(C$1,"성장단계","")&amp;"단계오프셋",ChapterTable!$S:$T,2,0))/ChapterTable!$Q$23)),
MAX(0,INT(($B1541+ChapterTable!$S$26+VLOOKUP(SUBSTITUTE(C$1,"성장단계","")&amp;"보스단계오프셋",ChapterTable!$S:$T,2,0))/ChapterTable!$S$23)))</f>
        <v>5</v>
      </c>
      <c r="D1541">
        <f>IF(OR($L1541=TRUE,$A1541=0,MOD($A1541,ChapterTable!$S$20)&lt;&gt;0),
MAX(0,INT(($B1541+ChapterTable!$Q$26+VLOOKUP(SUBSTITUTE(D$1,"성장단계","")&amp;"단계오프셋",ChapterTable!$S:$T,2,0))/ChapterTable!$Q$23)),
MAX(0,INT(($B1541+ChapterTable!$S$26+VLOOKUP(SUBSTITUTE(D$1,"성장단계","")&amp;"보스단계오프셋",ChapterTable!$S:$T,2,0))/ChapterTable!$S$23)))</f>
        <v>4</v>
      </c>
      <c r="E1541" s="1">
        <f ca="1">IF(AND($A1541=0,$B1541=1),
    VLOOKUP(1,ChapterTable!$1:$1048576,MATCH("최종"&amp;SUBSTITUTE(SUBSTITUTE(E$1,"standard",""),"|Float",""),ChapterTable!$1:$1,0),0)*ChapterTable!$Q$17,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VLOOKUP($A1541-ChapterTable!$Q$11,ChapterTable!$1:$1048576,MATCH("최종"&amp;SUBSTITUTE(SUBSTITUTE(E$1,"standard",""),"|Float",""),ChapterTable!$1:$1,0),0)*ChapterTable!$Q$14
    ),
  OFFSET(E1541,-$B1541+IF($L1541,1,0),0)*
    (VLOOKUP(SUBSTITUTE(SUBSTITUTE(E$1,"standard",""),"|Float","")&amp;"인게임누적곱배수",ChapterTable!$S:$T,2,0)^C1541
    +VLOOKUP(SUBSTITUTE(SUBSTITUTE(E$1,"standard",""),"|Float","")&amp;"인게임누적합배수",ChapterTable!$S:$T,2,0)*C1541)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VLOOKUP(1,ChapterTable!$1:$1048576,MATCH("최종"&amp;SUBSTITUTE(SUBSTITUTE(F$1,"standard",""),"|Float",""),ChapterTable!$1:$1,0),0)*ChapterTable!$Q$17,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VLOOKUP($A1541-ChapterTable!$Q$11,ChapterTable!$1:$1048576,MATCH("최종"&amp;SUBSTITUTE(SUBSTITUTE(F$1,"standard",""),"|Float",""),ChapterTable!$1:$1,0),0)*ChapterTable!$Q$14
    ),
  OFFSET(F1541,-$B1541+IF($L1541,1,0),0)*
    (VLOOKUP(SUBSTITUTE(SUBSTITUTE(F$1,"standard",""),"|Float","")&amp;"인게임누적곱배수",ChapterTable!$S:$T,2,0)^D1541
    +VLOOKUP(SUBSTITUTE(SUBSTITUTE(F$1,"standard",""),"|Float","")&amp;"인게임누적합배수",ChapterTable!$S:$T,2,0)*D1541)
  )
  )
  )
)</f>
        <v>1742.765625</v>
      </c>
      <c r="G1541" t="s">
        <v>76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9.8000000000000007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IF(OR($L1542=TRUE,$A1542=0,MOD($A1542,ChapterTable!$S$20)&lt;&gt;0),
MAX(0,INT(($B1542+ChapterTable!$Q$26+VLOOKUP(SUBSTITUTE(C$1,"성장단계","")&amp;"단계오프셋",ChapterTable!$S:$T,2,0))/ChapterTable!$Q$23)),
MAX(0,INT(($B1542+ChapterTable!$S$26+VLOOKUP(SUBSTITUTE(C$1,"성장단계","")&amp;"보스단계오프셋",ChapterTable!$S:$T,2,0))/ChapterTable!$S$23)))</f>
        <v>0</v>
      </c>
      <c r="D1542">
        <f>IF(OR($L1542=TRUE,$A1542=0,MOD($A1542,ChapterTable!$S$20)&lt;&gt;0),
MAX(0,INT(($B1542+ChapterTable!$Q$26+VLOOKUP(SUBSTITUTE(D$1,"성장단계","")&amp;"단계오프셋",ChapterTable!$S:$T,2,0))/ChapterTable!$Q$23)),
MAX(0,INT(($B1542+ChapterTable!$S$26+VLOOKUP(SUBSTITUTE(D$1,"성장단계","")&amp;"보스단계오프셋",ChapterTable!$S:$T,2,0))/ChapterTable!$S$23)))</f>
        <v>0</v>
      </c>
      <c r="E1542" s="1">
        <f ca="1">IF(AND($A1542=0,$B1542=1),
    VLOOKUP(1,ChapterTable!$1:$1048576,MATCH("최종"&amp;SUBSTITUTE(SUBSTITUTE(E$1,"standard",""),"|Float",""),ChapterTable!$1:$1,0),0)*ChapterTable!$Q$17,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VLOOKUP($A1542-ChapterTable!$Q$11,ChapterTable!$1:$1048576,MATCH("최종"&amp;SUBSTITUTE(SUBSTITUTE(E$1,"standard",""),"|Float",""),ChapterTable!$1:$1,0),0)*ChapterTable!$Q$14
    ),
  OFFSET(E1542,-$B1542+IF($L1542,1,0),0)*
    (VLOOKUP(SUBSTITUTE(SUBSTITUTE(E$1,"standard",""),"|Float","")&amp;"인게임누적곱배수",ChapterTable!$S:$T,2,0)^C1542
    +VLOOKUP(SUBSTITUTE(SUBSTITUTE(E$1,"standard",""),"|Float","")&amp;"인게임누적합배수",ChapterTable!$S:$T,2,0)*C1542)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VLOOKUP(1,ChapterTable!$1:$1048576,MATCH("최종"&amp;SUBSTITUTE(SUBSTITUTE(F$1,"standard",""),"|Float",""),ChapterTable!$1:$1,0),0)*ChapterTable!$Q$17,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VLOOKUP($A1542-ChapterTable!$Q$11,ChapterTable!$1:$1048576,MATCH("최종"&amp;SUBSTITUTE(SUBSTITUTE(F$1,"standard",""),"|Float",""),ChapterTable!$1:$1,0),0)*ChapterTable!$Q$14
    ),
  OFFSET(F1542,-$B1542+IF($L1542,1,0),0)*
    (VLOOKUP(SUBSTITUTE(SUBSTITUTE(F$1,"standard",""),"|Float","")&amp;"인게임누적곱배수",ChapterTable!$S:$T,2,0)^D1542
    +VLOOKUP(SUBSTITUTE(SUBSTITUTE(F$1,"standard",""),"|Float","")&amp;"인게임누적합배수",ChapterTable!$S:$T,2,0)*D1542)
  )
  )
  )
)</f>
        <v>1452.3046875</v>
      </c>
      <c r="G1542" t="s">
        <v>76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9.8000000000000007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IF(OR($L1543=TRUE,$A1543=0,MOD($A1543,ChapterTable!$S$20)&lt;&gt;0),
MAX(0,INT(($B1543+ChapterTable!$Q$26+VLOOKUP(SUBSTITUTE(C$1,"성장단계","")&amp;"단계오프셋",ChapterTable!$S:$T,2,0))/ChapterTable!$Q$23)),
MAX(0,INT(($B1543+ChapterTable!$S$26+VLOOKUP(SUBSTITUTE(C$1,"성장단계","")&amp;"보스단계오프셋",ChapterTable!$S:$T,2,0))/ChapterTable!$S$23)))</f>
        <v>0</v>
      </c>
      <c r="D1543">
        <f>IF(OR($L1543=TRUE,$A1543=0,MOD($A1543,ChapterTable!$S$20)&lt;&gt;0),
MAX(0,INT(($B1543+ChapterTable!$Q$26+VLOOKUP(SUBSTITUTE(D$1,"성장단계","")&amp;"단계오프셋",ChapterTable!$S:$T,2,0))/ChapterTable!$Q$23)),
MAX(0,INT(($B1543+ChapterTable!$S$26+VLOOKUP(SUBSTITUTE(D$1,"성장단계","")&amp;"보스단계오프셋",ChapterTable!$S:$T,2,0))/ChapterTable!$S$23)))</f>
        <v>0</v>
      </c>
      <c r="E1543" s="1">
        <f ca="1">IF(AND($A1543=0,$B1543=1),
    VLOOKUP(1,ChapterTable!$1:$1048576,MATCH("최종"&amp;SUBSTITUTE(SUBSTITUTE(E$1,"standard",""),"|Float",""),ChapterTable!$1:$1,0),0)*ChapterTable!$Q$17,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VLOOKUP($A1543-ChapterTable!$Q$11,ChapterTable!$1:$1048576,MATCH("최종"&amp;SUBSTITUTE(SUBSTITUTE(E$1,"standard",""),"|Float",""),ChapterTable!$1:$1,0),0)*ChapterTable!$Q$14
    ),
  OFFSET(E1543,-$B1543+IF($L1543,1,0),0)*
    (VLOOKUP(SUBSTITUTE(SUBSTITUTE(E$1,"standard",""),"|Float","")&amp;"인게임누적곱배수",ChapterTable!$S:$T,2,0)^C1543
    +VLOOKUP(SUBSTITUTE(SUBSTITUTE(E$1,"standard",""),"|Float","")&amp;"인게임누적합배수",ChapterTable!$S:$T,2,0)*C1543)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VLOOKUP(1,ChapterTable!$1:$1048576,MATCH("최종"&amp;SUBSTITUTE(SUBSTITUTE(F$1,"standard",""),"|Float",""),ChapterTable!$1:$1,0),0)*ChapterTable!$Q$17,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VLOOKUP($A1543-ChapterTable!$Q$11,ChapterTable!$1:$1048576,MATCH("최종"&amp;SUBSTITUTE(SUBSTITUTE(F$1,"standard",""),"|Float",""),ChapterTable!$1:$1,0),0)*ChapterTable!$Q$14
    ),
  OFFSET(F1543,-$B1543+IF($L1543,1,0),0)*
    (VLOOKUP(SUBSTITUTE(SUBSTITUTE(F$1,"standard",""),"|Float","")&amp;"인게임누적곱배수",ChapterTable!$S:$T,2,0)^D1543
    +VLOOKUP(SUBSTITUTE(SUBSTITUTE(F$1,"standard",""),"|Float","")&amp;"인게임누적합배수",ChapterTable!$S:$T,2,0)*D1543)
  )
  )
  )
)</f>
        <v>1452.3046875</v>
      </c>
      <c r="G1543" t="s">
        <v>76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9.8000000000000007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IF(OR($L1544=TRUE,$A1544=0,MOD($A1544,ChapterTable!$S$20)&lt;&gt;0),
MAX(0,INT(($B1544+ChapterTable!$Q$26+VLOOKUP(SUBSTITUTE(C$1,"성장단계","")&amp;"단계오프셋",ChapterTable!$S:$T,2,0))/ChapterTable!$Q$23)),
MAX(0,INT(($B1544+ChapterTable!$S$26+VLOOKUP(SUBSTITUTE(C$1,"성장단계","")&amp;"보스단계오프셋",ChapterTable!$S:$T,2,0))/ChapterTable!$S$23)))</f>
        <v>0</v>
      </c>
      <c r="D1544">
        <f>IF(OR($L1544=TRUE,$A1544=0,MOD($A1544,ChapterTable!$S$20)&lt;&gt;0),
MAX(0,INT(($B1544+ChapterTable!$Q$26+VLOOKUP(SUBSTITUTE(D$1,"성장단계","")&amp;"단계오프셋",ChapterTable!$S:$T,2,0))/ChapterTable!$Q$23)),
MAX(0,INT(($B1544+ChapterTable!$S$26+VLOOKUP(SUBSTITUTE(D$1,"성장단계","")&amp;"보스단계오프셋",ChapterTable!$S:$T,2,0))/ChapterTable!$S$23)))</f>
        <v>0</v>
      </c>
      <c r="E1544" s="1">
        <f ca="1">IF(AND($A1544=0,$B1544=1),
    VLOOKUP(1,ChapterTable!$1:$1048576,MATCH("최종"&amp;SUBSTITUTE(SUBSTITUTE(E$1,"standard",""),"|Float",""),ChapterTable!$1:$1,0),0)*ChapterTable!$Q$17,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VLOOKUP($A1544-ChapterTable!$Q$11,ChapterTable!$1:$1048576,MATCH("최종"&amp;SUBSTITUTE(SUBSTITUTE(E$1,"standard",""),"|Float",""),ChapterTable!$1:$1,0),0)*ChapterTable!$Q$14
    ),
  OFFSET(E1544,-$B1544+IF($L1544,1,0),0)*
    (VLOOKUP(SUBSTITUTE(SUBSTITUTE(E$1,"standard",""),"|Float","")&amp;"인게임누적곱배수",ChapterTable!$S:$T,2,0)^C1544
    +VLOOKUP(SUBSTITUTE(SUBSTITUTE(E$1,"standard",""),"|Float","")&amp;"인게임누적합배수",ChapterTable!$S:$T,2,0)*C1544)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VLOOKUP(1,ChapterTable!$1:$1048576,MATCH("최종"&amp;SUBSTITUTE(SUBSTITUTE(F$1,"standard",""),"|Float",""),ChapterTable!$1:$1,0),0)*ChapterTable!$Q$17,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VLOOKUP($A1544-ChapterTable!$Q$11,ChapterTable!$1:$1048576,MATCH("최종"&amp;SUBSTITUTE(SUBSTITUTE(F$1,"standard",""),"|Float",""),ChapterTable!$1:$1,0),0)*ChapterTable!$Q$14
    ),
  OFFSET(F1544,-$B1544+IF($L1544,1,0),0)*
    (VLOOKUP(SUBSTITUTE(SUBSTITUTE(F$1,"standard",""),"|Float","")&amp;"인게임누적곱배수",ChapterTable!$S:$T,2,0)^D1544
    +VLOOKUP(SUBSTITUTE(SUBSTITUTE(F$1,"standard",""),"|Float","")&amp;"인게임누적합배수",ChapterTable!$S:$T,2,0)*D1544)
  )
  )
  )
)</f>
        <v>1452.3046875</v>
      </c>
      <c r="G1544" t="s">
        <v>76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9.8000000000000007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IF(OR($L1545=TRUE,$A1545=0,MOD($A1545,ChapterTable!$S$20)&lt;&gt;0),
MAX(0,INT(($B1545+ChapterTable!$Q$26+VLOOKUP(SUBSTITUTE(C$1,"성장단계","")&amp;"단계오프셋",ChapterTable!$S:$T,2,0))/ChapterTable!$Q$23)),
MAX(0,INT(($B1545+ChapterTable!$S$26+VLOOKUP(SUBSTITUTE(C$1,"성장단계","")&amp;"보스단계오프셋",ChapterTable!$S:$T,2,0))/ChapterTable!$S$23)))</f>
        <v>0</v>
      </c>
      <c r="D1545">
        <f>IF(OR($L1545=TRUE,$A1545=0,MOD($A1545,ChapterTable!$S$20)&lt;&gt;0),
MAX(0,INT(($B1545+ChapterTable!$Q$26+VLOOKUP(SUBSTITUTE(D$1,"성장단계","")&amp;"단계오프셋",ChapterTable!$S:$T,2,0))/ChapterTable!$Q$23)),
MAX(0,INT(($B1545+ChapterTable!$S$26+VLOOKUP(SUBSTITUTE(D$1,"성장단계","")&amp;"보스단계오프셋",ChapterTable!$S:$T,2,0))/ChapterTable!$S$23)))</f>
        <v>0</v>
      </c>
      <c r="E1545" s="1">
        <f ca="1">IF(AND($A1545=0,$B1545=1),
    VLOOKUP(1,ChapterTable!$1:$1048576,MATCH("최종"&amp;SUBSTITUTE(SUBSTITUTE(E$1,"standard",""),"|Float",""),ChapterTable!$1:$1,0),0)*ChapterTable!$Q$17,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VLOOKUP($A1545-ChapterTable!$Q$11,ChapterTable!$1:$1048576,MATCH("최종"&amp;SUBSTITUTE(SUBSTITUTE(E$1,"standard",""),"|Float",""),ChapterTable!$1:$1,0),0)*ChapterTable!$Q$14
    ),
  OFFSET(E1545,-$B1545+IF($L1545,1,0),0)*
    (VLOOKUP(SUBSTITUTE(SUBSTITUTE(E$1,"standard",""),"|Float","")&amp;"인게임누적곱배수",ChapterTable!$S:$T,2,0)^C1545
    +VLOOKUP(SUBSTITUTE(SUBSTITUTE(E$1,"standard",""),"|Float","")&amp;"인게임누적합배수",ChapterTable!$S:$T,2,0)*C1545)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VLOOKUP(1,ChapterTable!$1:$1048576,MATCH("최종"&amp;SUBSTITUTE(SUBSTITUTE(F$1,"standard",""),"|Float",""),ChapterTable!$1:$1,0),0)*ChapterTable!$Q$17,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VLOOKUP($A1545-ChapterTable!$Q$11,ChapterTable!$1:$1048576,MATCH("최종"&amp;SUBSTITUTE(SUBSTITUTE(F$1,"standard",""),"|Float",""),ChapterTable!$1:$1,0),0)*ChapterTable!$Q$14
    ),
  OFFSET(F1545,-$B1545+IF($L1545,1,0),0)*
    (VLOOKUP(SUBSTITUTE(SUBSTITUTE(F$1,"standard",""),"|Float","")&amp;"인게임누적곱배수",ChapterTable!$S:$T,2,0)^D1545
    +VLOOKUP(SUBSTITUTE(SUBSTITUTE(F$1,"standard",""),"|Float","")&amp;"인게임누적합배수",ChapterTable!$S:$T,2,0)*D1545)
  )
  )
  )
)</f>
        <v>1452.3046875</v>
      </c>
      <c r="G1545" t="s">
        <v>76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9.8000000000000007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IF(OR($L1546=TRUE,$A1546=0,MOD($A1546,ChapterTable!$S$20)&lt;&gt;0),
MAX(0,INT(($B1546+ChapterTable!$Q$26+VLOOKUP(SUBSTITUTE(C$1,"성장단계","")&amp;"단계오프셋",ChapterTable!$S:$T,2,0))/ChapterTable!$Q$23)),
MAX(0,INT(($B1546+ChapterTable!$S$26+VLOOKUP(SUBSTITUTE(C$1,"성장단계","")&amp;"보스단계오프셋",ChapterTable!$S:$T,2,0))/ChapterTable!$S$23)))</f>
        <v>0</v>
      </c>
      <c r="D1546">
        <f>IF(OR($L1546=TRUE,$A1546=0,MOD($A1546,ChapterTable!$S$20)&lt;&gt;0),
MAX(0,INT(($B1546+ChapterTable!$Q$26+VLOOKUP(SUBSTITUTE(D$1,"성장단계","")&amp;"단계오프셋",ChapterTable!$S:$T,2,0))/ChapterTable!$Q$23)),
MAX(0,INT(($B1546+ChapterTable!$S$26+VLOOKUP(SUBSTITUTE(D$1,"성장단계","")&amp;"보스단계오프셋",ChapterTable!$S:$T,2,0))/ChapterTable!$S$23)))</f>
        <v>0</v>
      </c>
      <c r="E1546" s="1">
        <f ca="1">IF(AND($A1546=0,$B1546=1),
    VLOOKUP(1,ChapterTable!$1:$1048576,MATCH("최종"&amp;SUBSTITUTE(SUBSTITUTE(E$1,"standard",""),"|Float",""),ChapterTable!$1:$1,0),0)*ChapterTable!$Q$17,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VLOOKUP($A1546-ChapterTable!$Q$11,ChapterTable!$1:$1048576,MATCH("최종"&amp;SUBSTITUTE(SUBSTITUTE(E$1,"standard",""),"|Float",""),ChapterTable!$1:$1,0),0)*ChapterTable!$Q$14
    ),
  OFFSET(E1546,-$B1546+IF($L1546,1,0),0)*
    (VLOOKUP(SUBSTITUTE(SUBSTITUTE(E$1,"standard",""),"|Float","")&amp;"인게임누적곱배수",ChapterTable!$S:$T,2,0)^C1546
    +VLOOKUP(SUBSTITUTE(SUBSTITUTE(E$1,"standard",""),"|Float","")&amp;"인게임누적합배수",ChapterTable!$S:$T,2,0)*C1546)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VLOOKUP(1,ChapterTable!$1:$1048576,MATCH("최종"&amp;SUBSTITUTE(SUBSTITUTE(F$1,"standard",""),"|Float",""),ChapterTable!$1:$1,0),0)*ChapterTable!$Q$17,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VLOOKUP($A1546-ChapterTable!$Q$11,ChapterTable!$1:$1048576,MATCH("최종"&amp;SUBSTITUTE(SUBSTITUTE(F$1,"standard",""),"|Float",""),ChapterTable!$1:$1,0),0)*ChapterTable!$Q$14
    ),
  OFFSET(F1546,-$B1546+IF($L1546,1,0),0)*
    (VLOOKUP(SUBSTITUTE(SUBSTITUTE(F$1,"standard",""),"|Float","")&amp;"인게임누적곱배수",ChapterTable!$S:$T,2,0)^D1546
    +VLOOKUP(SUBSTITUTE(SUBSTITUTE(F$1,"standard",""),"|Float","")&amp;"인게임누적합배수",ChapterTable!$S:$T,2,0)*D1546)
  )
  )
  )
)</f>
        <v>1452.3046875</v>
      </c>
      <c r="G1546" t="s">
        <v>76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9.8000000000000007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IF(OR($L1547=TRUE,$A1547=0,MOD($A1547,ChapterTable!$S$20)&lt;&gt;0),
MAX(0,INT(($B1547+ChapterTable!$Q$26+VLOOKUP(SUBSTITUTE(C$1,"성장단계","")&amp;"단계오프셋",ChapterTable!$S:$T,2,0))/ChapterTable!$Q$23)),
MAX(0,INT(($B1547+ChapterTable!$S$26+VLOOKUP(SUBSTITUTE(C$1,"성장단계","")&amp;"보스단계오프셋",ChapterTable!$S:$T,2,0))/ChapterTable!$S$23)))</f>
        <v>1</v>
      </c>
      <c r="D1547">
        <f>IF(OR($L1547=TRUE,$A1547=0,MOD($A1547,ChapterTable!$S$20)&lt;&gt;0),
MAX(0,INT(($B1547+ChapterTable!$Q$26+VLOOKUP(SUBSTITUTE(D$1,"성장단계","")&amp;"단계오프셋",ChapterTable!$S:$T,2,0))/ChapterTable!$Q$23)),
MAX(0,INT(($B1547+ChapterTable!$S$26+VLOOKUP(SUBSTITUTE(D$1,"성장단계","")&amp;"보스단계오프셋",ChapterTable!$S:$T,2,0))/ChapterTable!$S$23)))</f>
        <v>0</v>
      </c>
      <c r="E1547" s="1">
        <f ca="1">IF(AND($A1547=0,$B1547=1),
    VLOOKUP(1,ChapterTable!$1:$1048576,MATCH("최종"&amp;SUBSTITUTE(SUBSTITUTE(E$1,"standard",""),"|Float",""),ChapterTable!$1:$1,0),0)*ChapterTable!$Q$17,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VLOOKUP($A1547-ChapterTable!$Q$11,ChapterTable!$1:$1048576,MATCH("최종"&amp;SUBSTITUTE(SUBSTITUTE(E$1,"standard",""),"|Float",""),ChapterTable!$1:$1,0),0)*ChapterTable!$Q$14
    ),
  OFFSET(E1547,-$B1547+IF($L1547,1,0),0)*
    (VLOOKUP(SUBSTITUTE(SUBSTITUTE(E$1,"standard",""),"|Float","")&amp;"인게임누적곱배수",ChapterTable!$S:$T,2,0)^C1547
    +VLOOKUP(SUBSTITUTE(SUBSTITUTE(E$1,"standard",""),"|Float","")&amp;"인게임누적합배수",ChapterTable!$S:$T,2,0)*C1547)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VLOOKUP(1,ChapterTable!$1:$1048576,MATCH("최종"&amp;SUBSTITUTE(SUBSTITUTE(F$1,"standard",""),"|Float",""),ChapterTable!$1:$1,0),0)*ChapterTable!$Q$17,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VLOOKUP($A1547-ChapterTable!$Q$11,ChapterTable!$1:$1048576,MATCH("최종"&amp;SUBSTITUTE(SUBSTITUTE(F$1,"standard",""),"|Float",""),ChapterTable!$1:$1,0),0)*ChapterTable!$Q$14
    ),
  OFFSET(F1547,-$B1547+IF($L1547,1,0),0)*
    (VLOOKUP(SUBSTITUTE(SUBSTITUTE(F$1,"standard",""),"|Float","")&amp;"인게임누적곱배수",ChapterTable!$S:$T,2,0)^D1547
    +VLOOKUP(SUBSTITUTE(SUBSTITUTE(F$1,"standard",""),"|Float","")&amp;"인게임누적합배수",ChapterTable!$S:$T,2,0)*D1547)
  )
  )
  )
)</f>
        <v>1452.3046875</v>
      </c>
      <c r="G1547" t="s">
        <v>76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9.8000000000000007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IF(OR($L1548=TRUE,$A1548=0,MOD($A1548,ChapterTable!$S$20)&lt;&gt;0),
MAX(0,INT(($B1548+ChapterTable!$Q$26+VLOOKUP(SUBSTITUTE(C$1,"성장단계","")&amp;"단계오프셋",ChapterTable!$S:$T,2,0))/ChapterTable!$Q$23)),
MAX(0,INT(($B1548+ChapterTable!$S$26+VLOOKUP(SUBSTITUTE(C$1,"성장단계","")&amp;"보스단계오프셋",ChapterTable!$S:$T,2,0))/ChapterTable!$S$23)))</f>
        <v>1</v>
      </c>
      <c r="D1548">
        <f>IF(OR($L1548=TRUE,$A1548=0,MOD($A1548,ChapterTable!$S$20)&lt;&gt;0),
MAX(0,INT(($B1548+ChapterTable!$Q$26+VLOOKUP(SUBSTITUTE(D$1,"성장단계","")&amp;"단계오프셋",ChapterTable!$S:$T,2,0))/ChapterTable!$Q$23)),
MAX(0,INT(($B1548+ChapterTable!$S$26+VLOOKUP(SUBSTITUTE(D$1,"성장단계","")&amp;"보스단계오프셋",ChapterTable!$S:$T,2,0))/ChapterTable!$S$23)))</f>
        <v>0</v>
      </c>
      <c r="E1548" s="1">
        <f ca="1">IF(AND($A1548=0,$B1548=1),
    VLOOKUP(1,ChapterTable!$1:$1048576,MATCH("최종"&amp;SUBSTITUTE(SUBSTITUTE(E$1,"standard",""),"|Float",""),ChapterTable!$1:$1,0),0)*ChapterTable!$Q$17,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VLOOKUP($A1548-ChapterTable!$Q$11,ChapterTable!$1:$1048576,MATCH("최종"&amp;SUBSTITUTE(SUBSTITUTE(E$1,"standard",""),"|Float",""),ChapterTable!$1:$1,0),0)*ChapterTable!$Q$14
    ),
  OFFSET(E1548,-$B1548+IF($L1548,1,0),0)*
    (VLOOKUP(SUBSTITUTE(SUBSTITUTE(E$1,"standard",""),"|Float","")&amp;"인게임누적곱배수",ChapterTable!$S:$T,2,0)^C1548
    +VLOOKUP(SUBSTITUTE(SUBSTITUTE(E$1,"standard",""),"|Float","")&amp;"인게임누적합배수",ChapterTable!$S:$T,2,0)*C1548)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VLOOKUP(1,ChapterTable!$1:$1048576,MATCH("최종"&amp;SUBSTITUTE(SUBSTITUTE(F$1,"standard",""),"|Float",""),ChapterTable!$1:$1,0),0)*ChapterTable!$Q$17,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VLOOKUP($A1548-ChapterTable!$Q$11,ChapterTable!$1:$1048576,MATCH("최종"&amp;SUBSTITUTE(SUBSTITUTE(F$1,"standard",""),"|Float",""),ChapterTable!$1:$1,0),0)*ChapterTable!$Q$14
    ),
  OFFSET(F1548,-$B1548+IF($L1548,1,0),0)*
    (VLOOKUP(SUBSTITUTE(SUBSTITUTE(F$1,"standard",""),"|Float","")&amp;"인게임누적곱배수",ChapterTable!$S:$T,2,0)^D1548
    +VLOOKUP(SUBSTITUTE(SUBSTITUTE(F$1,"standard",""),"|Float","")&amp;"인게임누적합배수",ChapterTable!$S:$T,2,0)*D1548)
  )
  )
  )
)</f>
        <v>1452.3046875</v>
      </c>
      <c r="G1548" t="s">
        <v>76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9.8000000000000007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IF(OR($L1549=TRUE,$A1549=0,MOD($A1549,ChapterTable!$S$20)&lt;&gt;0),
MAX(0,INT(($B1549+ChapterTable!$Q$26+VLOOKUP(SUBSTITUTE(C$1,"성장단계","")&amp;"단계오프셋",ChapterTable!$S:$T,2,0))/ChapterTable!$Q$23)),
MAX(0,INT(($B1549+ChapterTable!$S$26+VLOOKUP(SUBSTITUTE(C$1,"성장단계","")&amp;"보스단계오프셋",ChapterTable!$S:$T,2,0))/ChapterTable!$S$23)))</f>
        <v>1</v>
      </c>
      <c r="D1549">
        <f>IF(OR($L1549=TRUE,$A1549=0,MOD($A1549,ChapterTable!$S$20)&lt;&gt;0),
MAX(0,INT(($B1549+ChapterTable!$Q$26+VLOOKUP(SUBSTITUTE(D$1,"성장단계","")&amp;"단계오프셋",ChapterTable!$S:$T,2,0))/ChapterTable!$Q$23)),
MAX(0,INT(($B1549+ChapterTable!$S$26+VLOOKUP(SUBSTITUTE(D$1,"성장단계","")&amp;"보스단계오프셋",ChapterTable!$S:$T,2,0))/ChapterTable!$S$23)))</f>
        <v>0</v>
      </c>
      <c r="E1549" s="1">
        <f ca="1">IF(AND($A1549=0,$B1549=1),
    VLOOKUP(1,ChapterTable!$1:$1048576,MATCH("최종"&amp;SUBSTITUTE(SUBSTITUTE(E$1,"standard",""),"|Float",""),ChapterTable!$1:$1,0),0)*ChapterTable!$Q$17,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VLOOKUP($A1549-ChapterTable!$Q$11,ChapterTable!$1:$1048576,MATCH("최종"&amp;SUBSTITUTE(SUBSTITUTE(E$1,"standard",""),"|Float",""),ChapterTable!$1:$1,0),0)*ChapterTable!$Q$14
    ),
  OFFSET(E1549,-$B1549+IF($L1549,1,0),0)*
    (VLOOKUP(SUBSTITUTE(SUBSTITUTE(E$1,"standard",""),"|Float","")&amp;"인게임누적곱배수",ChapterTable!$S:$T,2,0)^C1549
    +VLOOKUP(SUBSTITUTE(SUBSTITUTE(E$1,"standard",""),"|Float","")&amp;"인게임누적합배수",ChapterTable!$S:$T,2,0)*C1549)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VLOOKUP(1,ChapterTable!$1:$1048576,MATCH("최종"&amp;SUBSTITUTE(SUBSTITUTE(F$1,"standard",""),"|Float",""),ChapterTable!$1:$1,0),0)*ChapterTable!$Q$17,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VLOOKUP($A1549-ChapterTable!$Q$11,ChapterTable!$1:$1048576,MATCH("최종"&amp;SUBSTITUTE(SUBSTITUTE(F$1,"standard",""),"|Float",""),ChapterTable!$1:$1,0),0)*ChapterTable!$Q$14
    ),
  OFFSET(F1549,-$B1549+IF($L1549,1,0),0)*
    (VLOOKUP(SUBSTITUTE(SUBSTITUTE(F$1,"standard",""),"|Float","")&amp;"인게임누적곱배수",ChapterTable!$S:$T,2,0)^D1549
    +VLOOKUP(SUBSTITUTE(SUBSTITUTE(F$1,"standard",""),"|Float","")&amp;"인게임누적합배수",ChapterTable!$S:$T,2,0)*D1549)
  )
  )
  )
)</f>
        <v>1452.3046875</v>
      </c>
      <c r="G1549" t="s">
        <v>76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9.8000000000000007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IF(OR($L1550=TRUE,$A1550=0,MOD($A1550,ChapterTable!$S$20)&lt;&gt;0),
MAX(0,INT(($B1550+ChapterTable!$Q$26+VLOOKUP(SUBSTITUTE(C$1,"성장단계","")&amp;"단계오프셋",ChapterTable!$S:$T,2,0))/ChapterTable!$Q$23)),
MAX(0,INT(($B1550+ChapterTable!$S$26+VLOOKUP(SUBSTITUTE(C$1,"성장단계","")&amp;"보스단계오프셋",ChapterTable!$S:$T,2,0))/ChapterTable!$S$23)))</f>
        <v>1</v>
      </c>
      <c r="D1550">
        <f>IF(OR($L1550=TRUE,$A1550=0,MOD($A1550,ChapterTable!$S$20)&lt;&gt;0),
MAX(0,INT(($B1550+ChapterTable!$Q$26+VLOOKUP(SUBSTITUTE(D$1,"성장단계","")&amp;"단계오프셋",ChapterTable!$S:$T,2,0))/ChapterTable!$Q$23)),
MAX(0,INT(($B1550+ChapterTable!$S$26+VLOOKUP(SUBSTITUTE(D$1,"성장단계","")&amp;"보스단계오프셋",ChapterTable!$S:$T,2,0))/ChapterTable!$S$23)))</f>
        <v>0</v>
      </c>
      <c r="E1550" s="1">
        <f ca="1">IF(AND($A1550=0,$B1550=1),
    VLOOKUP(1,ChapterTable!$1:$1048576,MATCH("최종"&amp;SUBSTITUTE(SUBSTITUTE(E$1,"standard",""),"|Float",""),ChapterTable!$1:$1,0),0)*ChapterTable!$Q$17,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VLOOKUP($A1550-ChapterTable!$Q$11,ChapterTable!$1:$1048576,MATCH("최종"&amp;SUBSTITUTE(SUBSTITUTE(E$1,"standard",""),"|Float",""),ChapterTable!$1:$1,0),0)*ChapterTable!$Q$14
    ),
  OFFSET(E1550,-$B1550+IF($L1550,1,0),0)*
    (VLOOKUP(SUBSTITUTE(SUBSTITUTE(E$1,"standard",""),"|Float","")&amp;"인게임누적곱배수",ChapterTable!$S:$T,2,0)^C1550
    +VLOOKUP(SUBSTITUTE(SUBSTITUTE(E$1,"standard",""),"|Float","")&amp;"인게임누적합배수",ChapterTable!$S:$T,2,0)*C1550)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VLOOKUP(1,ChapterTable!$1:$1048576,MATCH("최종"&amp;SUBSTITUTE(SUBSTITUTE(F$1,"standard",""),"|Float",""),ChapterTable!$1:$1,0),0)*ChapterTable!$Q$17,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VLOOKUP($A1550-ChapterTable!$Q$11,ChapterTable!$1:$1048576,MATCH("최종"&amp;SUBSTITUTE(SUBSTITUTE(F$1,"standard",""),"|Float",""),ChapterTable!$1:$1,0),0)*ChapterTable!$Q$14
    ),
  OFFSET(F1550,-$B1550+IF($L1550,1,0),0)*
    (VLOOKUP(SUBSTITUTE(SUBSTITUTE(F$1,"standard",""),"|Float","")&amp;"인게임누적곱배수",ChapterTable!$S:$T,2,0)^D1550
    +VLOOKUP(SUBSTITUTE(SUBSTITUTE(F$1,"standard",""),"|Float","")&amp;"인게임누적합배수",ChapterTable!$S:$T,2,0)*D1550)
  )
  )
  )
)</f>
        <v>1452.3046875</v>
      </c>
      <c r="G1550" t="s">
        <v>76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9.8000000000000007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IF(OR($L1551=TRUE,$A1551=0,MOD($A1551,ChapterTable!$S$20)&lt;&gt;0),
MAX(0,INT(($B1551+ChapterTable!$Q$26+VLOOKUP(SUBSTITUTE(C$1,"성장단계","")&amp;"단계오프셋",ChapterTable!$S:$T,2,0))/ChapterTable!$Q$23)),
MAX(0,INT(($B1551+ChapterTable!$S$26+VLOOKUP(SUBSTITUTE(C$1,"성장단계","")&amp;"보스단계오프셋",ChapterTable!$S:$T,2,0))/ChapterTable!$S$23)))</f>
        <v>1</v>
      </c>
      <c r="D1551">
        <f>IF(OR($L1551=TRUE,$A1551=0,MOD($A1551,ChapterTable!$S$20)&lt;&gt;0),
MAX(0,INT(($B1551+ChapterTable!$Q$26+VLOOKUP(SUBSTITUTE(D$1,"성장단계","")&amp;"단계오프셋",ChapterTable!$S:$T,2,0))/ChapterTable!$Q$23)),
MAX(0,INT(($B1551+ChapterTable!$S$26+VLOOKUP(SUBSTITUTE(D$1,"성장단계","")&amp;"보스단계오프셋",ChapterTable!$S:$T,2,0))/ChapterTable!$S$23)))</f>
        <v>0</v>
      </c>
      <c r="E1551" s="1">
        <f ca="1">IF(AND($A1551=0,$B1551=1),
    VLOOKUP(1,ChapterTable!$1:$1048576,MATCH("최종"&amp;SUBSTITUTE(SUBSTITUTE(E$1,"standard",""),"|Float",""),ChapterTable!$1:$1,0),0)*ChapterTable!$Q$17,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VLOOKUP($A1551-ChapterTable!$Q$11,ChapterTable!$1:$1048576,MATCH("최종"&amp;SUBSTITUTE(SUBSTITUTE(E$1,"standard",""),"|Float",""),ChapterTable!$1:$1,0),0)*ChapterTable!$Q$14
    ),
  OFFSET(E1551,-$B1551+IF($L1551,1,0),0)*
    (VLOOKUP(SUBSTITUTE(SUBSTITUTE(E$1,"standard",""),"|Float","")&amp;"인게임누적곱배수",ChapterTable!$S:$T,2,0)^C1551
    +VLOOKUP(SUBSTITUTE(SUBSTITUTE(E$1,"standard",""),"|Float","")&amp;"인게임누적합배수",ChapterTable!$S:$T,2,0)*C1551)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VLOOKUP(1,ChapterTable!$1:$1048576,MATCH("최종"&amp;SUBSTITUTE(SUBSTITUTE(F$1,"standard",""),"|Float",""),ChapterTable!$1:$1,0),0)*ChapterTable!$Q$17,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VLOOKUP($A1551-ChapterTable!$Q$11,ChapterTable!$1:$1048576,MATCH("최종"&amp;SUBSTITUTE(SUBSTITUTE(F$1,"standard",""),"|Float",""),ChapterTable!$1:$1,0),0)*ChapterTable!$Q$14
    ),
  OFFSET(F1551,-$B1551+IF($L1551,1,0),0)*
    (VLOOKUP(SUBSTITUTE(SUBSTITUTE(F$1,"standard",""),"|Float","")&amp;"인게임누적곱배수",ChapterTable!$S:$T,2,0)^D1551
    +VLOOKUP(SUBSTITUTE(SUBSTITUTE(F$1,"standard",""),"|Float","")&amp;"인게임누적합배수",ChapterTable!$S:$T,2,0)*D1551)
  )
  )
  )
)</f>
        <v>1452.3046875</v>
      </c>
      <c r="G1551" t="s">
        <v>76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9.8000000000000007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IF(OR($L1552=TRUE,$A1552=0,MOD($A1552,ChapterTable!$S$20)&lt;&gt;0),
MAX(0,INT(($B1552+ChapterTable!$Q$26+VLOOKUP(SUBSTITUTE(C$1,"성장단계","")&amp;"단계오프셋",ChapterTable!$S:$T,2,0))/ChapterTable!$Q$23)),
MAX(0,INT(($B1552+ChapterTable!$S$26+VLOOKUP(SUBSTITUTE(C$1,"성장단계","")&amp;"보스단계오프셋",ChapterTable!$S:$T,2,0))/ChapterTable!$S$23)))</f>
        <v>1</v>
      </c>
      <c r="D1552">
        <f>IF(OR($L1552=TRUE,$A1552=0,MOD($A1552,ChapterTable!$S$20)&lt;&gt;0),
MAX(0,INT(($B1552+ChapterTable!$Q$26+VLOOKUP(SUBSTITUTE(D$1,"성장단계","")&amp;"단계오프셋",ChapterTable!$S:$T,2,0))/ChapterTable!$Q$23)),
MAX(0,INT(($B1552+ChapterTable!$S$26+VLOOKUP(SUBSTITUTE(D$1,"성장단계","")&amp;"보스단계오프셋",ChapterTable!$S:$T,2,0))/ChapterTable!$S$23)))</f>
        <v>1</v>
      </c>
      <c r="E1552" s="1">
        <f ca="1">IF(AND($A1552=0,$B1552=1),
    VLOOKUP(1,ChapterTable!$1:$1048576,MATCH("최종"&amp;SUBSTITUTE(SUBSTITUTE(E$1,"standard",""),"|Float",""),ChapterTable!$1:$1,0),0)*ChapterTable!$Q$17,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VLOOKUP($A1552-ChapterTable!$Q$11,ChapterTable!$1:$1048576,MATCH("최종"&amp;SUBSTITUTE(SUBSTITUTE(E$1,"standard",""),"|Float",""),ChapterTable!$1:$1,0),0)*ChapterTable!$Q$14
    ),
  OFFSET(E1552,-$B1552+IF($L1552,1,0),0)*
    (VLOOKUP(SUBSTITUTE(SUBSTITUTE(E$1,"standard",""),"|Float","")&amp;"인게임누적곱배수",ChapterTable!$S:$T,2,0)^C1552
    +VLOOKUP(SUBSTITUTE(SUBSTITUTE(E$1,"standard",""),"|Float","")&amp;"인게임누적합배수",ChapterTable!$S:$T,2,0)*C1552)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VLOOKUP(1,ChapterTable!$1:$1048576,MATCH("최종"&amp;SUBSTITUTE(SUBSTITUTE(F$1,"standard",""),"|Float",""),ChapterTable!$1:$1,0),0)*ChapterTable!$Q$17,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VLOOKUP($A1552-ChapterTable!$Q$11,ChapterTable!$1:$1048576,MATCH("최종"&amp;SUBSTITUTE(SUBSTITUTE(F$1,"standard",""),"|Float",""),ChapterTable!$1:$1,0),0)*ChapterTable!$Q$14
    ),
  OFFSET(F1552,-$B1552+IF($L1552,1,0),0)*
    (VLOOKUP(SUBSTITUTE(SUBSTITUTE(F$1,"standard",""),"|Float","")&amp;"인게임누적곱배수",ChapterTable!$S:$T,2,0)^D1552
    +VLOOKUP(SUBSTITUTE(SUBSTITUTE(F$1,"standard",""),"|Float","")&amp;"인게임누적합배수",ChapterTable!$S:$T,2,0)*D1552)
  )
  )
  )
)</f>
        <v>1742.765625</v>
      </c>
      <c r="G1552" t="s">
        <v>76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9.8000000000000007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IF(OR($L1553=TRUE,$A1553=0,MOD($A1553,ChapterTable!$S$20)&lt;&gt;0),
MAX(0,INT(($B1553+ChapterTable!$Q$26+VLOOKUP(SUBSTITUTE(C$1,"성장단계","")&amp;"단계오프셋",ChapterTable!$S:$T,2,0))/ChapterTable!$Q$23)),
MAX(0,INT(($B1553+ChapterTable!$S$26+VLOOKUP(SUBSTITUTE(C$1,"성장단계","")&amp;"보스단계오프셋",ChapterTable!$S:$T,2,0))/ChapterTable!$S$23)))</f>
        <v>1</v>
      </c>
      <c r="D1553">
        <f>IF(OR($L1553=TRUE,$A1553=0,MOD($A1553,ChapterTable!$S$20)&lt;&gt;0),
MAX(0,INT(($B1553+ChapterTable!$Q$26+VLOOKUP(SUBSTITUTE(D$1,"성장단계","")&amp;"단계오프셋",ChapterTable!$S:$T,2,0))/ChapterTable!$Q$23)),
MAX(0,INT(($B1553+ChapterTable!$S$26+VLOOKUP(SUBSTITUTE(D$1,"성장단계","")&amp;"보스단계오프셋",ChapterTable!$S:$T,2,0))/ChapterTable!$S$23)))</f>
        <v>1</v>
      </c>
      <c r="E1553" s="1">
        <f ca="1">IF(AND($A1553=0,$B1553=1),
    VLOOKUP(1,ChapterTable!$1:$1048576,MATCH("최종"&amp;SUBSTITUTE(SUBSTITUTE(E$1,"standard",""),"|Float",""),ChapterTable!$1:$1,0),0)*ChapterTable!$Q$17,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VLOOKUP($A1553-ChapterTable!$Q$11,ChapterTable!$1:$1048576,MATCH("최종"&amp;SUBSTITUTE(SUBSTITUTE(E$1,"standard",""),"|Float",""),ChapterTable!$1:$1,0),0)*ChapterTable!$Q$14
    ),
  OFFSET(E1553,-$B1553+IF($L1553,1,0),0)*
    (VLOOKUP(SUBSTITUTE(SUBSTITUTE(E$1,"standard",""),"|Float","")&amp;"인게임누적곱배수",ChapterTable!$S:$T,2,0)^C1553
    +VLOOKUP(SUBSTITUTE(SUBSTITUTE(E$1,"standard",""),"|Float","")&amp;"인게임누적합배수",ChapterTable!$S:$T,2,0)*C1553)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VLOOKUP(1,ChapterTable!$1:$1048576,MATCH("최종"&amp;SUBSTITUTE(SUBSTITUTE(F$1,"standard",""),"|Float",""),ChapterTable!$1:$1,0),0)*ChapterTable!$Q$17,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VLOOKUP($A1553-ChapterTable!$Q$11,ChapterTable!$1:$1048576,MATCH("최종"&amp;SUBSTITUTE(SUBSTITUTE(F$1,"standard",""),"|Float",""),ChapterTable!$1:$1,0),0)*ChapterTable!$Q$14
    ),
  OFFSET(F1553,-$B1553+IF($L1553,1,0),0)*
    (VLOOKUP(SUBSTITUTE(SUBSTITUTE(F$1,"standard",""),"|Float","")&amp;"인게임누적곱배수",ChapterTable!$S:$T,2,0)^D1553
    +VLOOKUP(SUBSTITUTE(SUBSTITUTE(F$1,"standard",""),"|Float","")&amp;"인게임누적합배수",ChapterTable!$S:$T,2,0)*D1553)
  )
  )
  )
)</f>
        <v>1742.765625</v>
      </c>
      <c r="G1553" t="s">
        <v>76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9.8000000000000007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IF(OR($L1554=TRUE,$A1554=0,MOD($A1554,ChapterTable!$S$20)&lt;&gt;0),
MAX(0,INT(($B1554+ChapterTable!$Q$26+VLOOKUP(SUBSTITUTE(C$1,"성장단계","")&amp;"단계오프셋",ChapterTable!$S:$T,2,0))/ChapterTable!$Q$23)),
MAX(0,INT(($B1554+ChapterTable!$S$26+VLOOKUP(SUBSTITUTE(C$1,"성장단계","")&amp;"보스단계오프셋",ChapterTable!$S:$T,2,0))/ChapterTable!$S$23)))</f>
        <v>1</v>
      </c>
      <c r="D1554">
        <f>IF(OR($L1554=TRUE,$A1554=0,MOD($A1554,ChapterTable!$S$20)&lt;&gt;0),
MAX(0,INT(($B1554+ChapterTable!$Q$26+VLOOKUP(SUBSTITUTE(D$1,"성장단계","")&amp;"단계오프셋",ChapterTable!$S:$T,2,0))/ChapterTable!$Q$23)),
MAX(0,INT(($B1554+ChapterTable!$S$26+VLOOKUP(SUBSTITUTE(D$1,"성장단계","")&amp;"보스단계오프셋",ChapterTable!$S:$T,2,0))/ChapterTable!$S$23)))</f>
        <v>1</v>
      </c>
      <c r="E1554" s="1">
        <f ca="1">IF(AND($A1554=0,$B1554=1),
    VLOOKUP(1,ChapterTable!$1:$1048576,MATCH("최종"&amp;SUBSTITUTE(SUBSTITUTE(E$1,"standard",""),"|Float",""),ChapterTable!$1:$1,0),0)*ChapterTable!$Q$17,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VLOOKUP($A1554-ChapterTable!$Q$11,ChapterTable!$1:$1048576,MATCH("최종"&amp;SUBSTITUTE(SUBSTITUTE(E$1,"standard",""),"|Float",""),ChapterTable!$1:$1,0),0)*ChapterTable!$Q$14
    ),
  OFFSET(E1554,-$B1554+IF($L1554,1,0),0)*
    (VLOOKUP(SUBSTITUTE(SUBSTITUTE(E$1,"standard",""),"|Float","")&amp;"인게임누적곱배수",ChapterTable!$S:$T,2,0)^C1554
    +VLOOKUP(SUBSTITUTE(SUBSTITUTE(E$1,"standard",""),"|Float","")&amp;"인게임누적합배수",ChapterTable!$S:$T,2,0)*C1554)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VLOOKUP(1,ChapterTable!$1:$1048576,MATCH("최종"&amp;SUBSTITUTE(SUBSTITUTE(F$1,"standard",""),"|Float",""),ChapterTable!$1:$1,0),0)*ChapterTable!$Q$17,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VLOOKUP($A1554-ChapterTable!$Q$11,ChapterTable!$1:$1048576,MATCH("최종"&amp;SUBSTITUTE(SUBSTITUTE(F$1,"standard",""),"|Float",""),ChapterTable!$1:$1,0),0)*ChapterTable!$Q$14
    ),
  OFFSET(F1554,-$B1554+IF($L1554,1,0),0)*
    (VLOOKUP(SUBSTITUTE(SUBSTITUTE(F$1,"standard",""),"|Float","")&amp;"인게임누적곱배수",ChapterTable!$S:$T,2,0)^D1554
    +VLOOKUP(SUBSTITUTE(SUBSTITUTE(F$1,"standard",""),"|Float","")&amp;"인게임누적합배수",ChapterTable!$S:$T,2,0)*D1554)
  )
  )
  )
)</f>
        <v>1742.765625</v>
      </c>
      <c r="G1554" t="s">
        <v>76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9.8000000000000007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IF(OR($L1555=TRUE,$A1555=0,MOD($A1555,ChapterTable!$S$20)&lt;&gt;0),
MAX(0,INT(($B1555+ChapterTable!$Q$26+VLOOKUP(SUBSTITUTE(C$1,"성장단계","")&amp;"단계오프셋",ChapterTable!$S:$T,2,0))/ChapterTable!$Q$23)),
MAX(0,INT(($B1555+ChapterTable!$S$26+VLOOKUP(SUBSTITUTE(C$1,"성장단계","")&amp;"보스단계오프셋",ChapterTable!$S:$T,2,0))/ChapterTable!$S$23)))</f>
        <v>1</v>
      </c>
      <c r="D1555">
        <f>IF(OR($L1555=TRUE,$A1555=0,MOD($A1555,ChapterTable!$S$20)&lt;&gt;0),
MAX(0,INT(($B1555+ChapterTable!$Q$26+VLOOKUP(SUBSTITUTE(D$1,"성장단계","")&amp;"단계오프셋",ChapterTable!$S:$T,2,0))/ChapterTable!$Q$23)),
MAX(0,INT(($B1555+ChapterTable!$S$26+VLOOKUP(SUBSTITUTE(D$1,"성장단계","")&amp;"보스단계오프셋",ChapterTable!$S:$T,2,0))/ChapterTable!$S$23)))</f>
        <v>1</v>
      </c>
      <c r="E1555" s="1">
        <f ca="1">IF(AND($A1555=0,$B1555=1),
    VLOOKUP(1,ChapterTable!$1:$1048576,MATCH("최종"&amp;SUBSTITUTE(SUBSTITUTE(E$1,"standard",""),"|Float",""),ChapterTable!$1:$1,0),0)*ChapterTable!$Q$17,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VLOOKUP($A1555-ChapterTable!$Q$11,ChapterTable!$1:$1048576,MATCH("최종"&amp;SUBSTITUTE(SUBSTITUTE(E$1,"standard",""),"|Float",""),ChapterTable!$1:$1,0),0)*ChapterTable!$Q$14
    ),
  OFFSET(E1555,-$B1555+IF($L1555,1,0),0)*
    (VLOOKUP(SUBSTITUTE(SUBSTITUTE(E$1,"standard",""),"|Float","")&amp;"인게임누적곱배수",ChapterTable!$S:$T,2,0)^C1555
    +VLOOKUP(SUBSTITUTE(SUBSTITUTE(E$1,"standard",""),"|Float","")&amp;"인게임누적합배수",ChapterTable!$S:$T,2,0)*C1555)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VLOOKUP(1,ChapterTable!$1:$1048576,MATCH("최종"&amp;SUBSTITUTE(SUBSTITUTE(F$1,"standard",""),"|Float",""),ChapterTable!$1:$1,0),0)*ChapterTable!$Q$17,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VLOOKUP($A1555-ChapterTable!$Q$11,ChapterTable!$1:$1048576,MATCH("최종"&amp;SUBSTITUTE(SUBSTITUTE(F$1,"standard",""),"|Float",""),ChapterTable!$1:$1,0),0)*ChapterTable!$Q$14
    ),
  OFFSET(F1555,-$B1555+IF($L1555,1,0),0)*
    (VLOOKUP(SUBSTITUTE(SUBSTITUTE(F$1,"standard",""),"|Float","")&amp;"인게임누적곱배수",ChapterTable!$S:$T,2,0)^D1555
    +VLOOKUP(SUBSTITUTE(SUBSTITUTE(F$1,"standard",""),"|Float","")&amp;"인게임누적합배수",ChapterTable!$S:$T,2,0)*D1555)
  )
  )
  )
)</f>
        <v>1742.765625</v>
      </c>
      <c r="G1555" t="s">
        <v>76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9.8000000000000007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IF(OR($L1556=TRUE,$A1556=0,MOD($A1556,ChapterTable!$S$20)&lt;&gt;0),
MAX(0,INT(($B1556+ChapterTable!$Q$26+VLOOKUP(SUBSTITUTE(C$1,"성장단계","")&amp;"단계오프셋",ChapterTable!$S:$T,2,0))/ChapterTable!$Q$23)),
MAX(0,INT(($B1556+ChapterTable!$S$26+VLOOKUP(SUBSTITUTE(C$1,"성장단계","")&amp;"보스단계오프셋",ChapterTable!$S:$T,2,0))/ChapterTable!$S$23)))</f>
        <v>1</v>
      </c>
      <c r="D1556">
        <f>IF(OR($L1556=TRUE,$A1556=0,MOD($A1556,ChapterTable!$S$20)&lt;&gt;0),
MAX(0,INT(($B1556+ChapterTable!$Q$26+VLOOKUP(SUBSTITUTE(D$1,"성장단계","")&amp;"단계오프셋",ChapterTable!$S:$T,2,0))/ChapterTable!$Q$23)),
MAX(0,INT(($B1556+ChapterTable!$S$26+VLOOKUP(SUBSTITUTE(D$1,"성장단계","")&amp;"보스단계오프셋",ChapterTable!$S:$T,2,0))/ChapterTable!$S$23)))</f>
        <v>1</v>
      </c>
      <c r="E1556" s="1">
        <f ca="1">IF(AND($A1556=0,$B1556=1),
    VLOOKUP(1,ChapterTable!$1:$1048576,MATCH("최종"&amp;SUBSTITUTE(SUBSTITUTE(E$1,"standard",""),"|Float",""),ChapterTable!$1:$1,0),0)*ChapterTable!$Q$17,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VLOOKUP($A1556-ChapterTable!$Q$11,ChapterTable!$1:$1048576,MATCH("최종"&amp;SUBSTITUTE(SUBSTITUTE(E$1,"standard",""),"|Float",""),ChapterTable!$1:$1,0),0)*ChapterTable!$Q$14
    ),
  OFFSET(E1556,-$B1556+IF($L1556,1,0),0)*
    (VLOOKUP(SUBSTITUTE(SUBSTITUTE(E$1,"standard",""),"|Float","")&amp;"인게임누적곱배수",ChapterTable!$S:$T,2,0)^C1556
    +VLOOKUP(SUBSTITUTE(SUBSTITUTE(E$1,"standard",""),"|Float","")&amp;"인게임누적합배수",ChapterTable!$S:$T,2,0)*C1556)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VLOOKUP(1,ChapterTable!$1:$1048576,MATCH("최종"&amp;SUBSTITUTE(SUBSTITUTE(F$1,"standard",""),"|Float",""),ChapterTable!$1:$1,0),0)*ChapterTable!$Q$17,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VLOOKUP($A1556-ChapterTable!$Q$11,ChapterTable!$1:$1048576,MATCH("최종"&amp;SUBSTITUTE(SUBSTITUTE(F$1,"standard",""),"|Float",""),ChapterTable!$1:$1,0),0)*ChapterTable!$Q$14
    ),
  OFFSET(F1556,-$B1556+IF($L1556,1,0),0)*
    (VLOOKUP(SUBSTITUTE(SUBSTITUTE(F$1,"standard",""),"|Float","")&amp;"인게임누적곱배수",ChapterTable!$S:$T,2,0)^D1556
    +VLOOKUP(SUBSTITUTE(SUBSTITUTE(F$1,"standard",""),"|Float","")&amp;"인게임누적합배수",ChapterTable!$S:$T,2,0)*D1556)
  )
  )
  )
)</f>
        <v>1742.765625</v>
      </c>
      <c r="G1556" t="s">
        <v>76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9.8000000000000007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IF(OR($L1557=TRUE,$A1557=0,MOD($A1557,ChapterTable!$S$20)&lt;&gt;0),
MAX(0,INT(($B1557+ChapterTable!$Q$26+VLOOKUP(SUBSTITUTE(C$1,"성장단계","")&amp;"단계오프셋",ChapterTable!$S:$T,2,0))/ChapterTable!$Q$23)),
MAX(0,INT(($B1557+ChapterTable!$S$26+VLOOKUP(SUBSTITUTE(C$1,"성장단계","")&amp;"보스단계오프셋",ChapterTable!$S:$T,2,0))/ChapterTable!$S$23)))</f>
        <v>2</v>
      </c>
      <c r="D1557">
        <f>IF(OR($L1557=TRUE,$A1557=0,MOD($A1557,ChapterTable!$S$20)&lt;&gt;0),
MAX(0,INT(($B1557+ChapterTable!$Q$26+VLOOKUP(SUBSTITUTE(D$1,"성장단계","")&amp;"단계오프셋",ChapterTable!$S:$T,2,0))/ChapterTable!$Q$23)),
MAX(0,INT(($B1557+ChapterTable!$S$26+VLOOKUP(SUBSTITUTE(D$1,"성장단계","")&amp;"보스단계오프셋",ChapterTable!$S:$T,2,0))/ChapterTable!$S$23)))</f>
        <v>1</v>
      </c>
      <c r="E1557" s="1">
        <f ca="1">IF(AND($A1557=0,$B1557=1),
    VLOOKUP(1,ChapterTable!$1:$1048576,MATCH("최종"&amp;SUBSTITUTE(SUBSTITUTE(E$1,"standard",""),"|Float",""),ChapterTable!$1:$1,0),0)*ChapterTable!$Q$17,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VLOOKUP($A1557-ChapterTable!$Q$11,ChapterTable!$1:$1048576,MATCH("최종"&amp;SUBSTITUTE(SUBSTITUTE(E$1,"standard",""),"|Float",""),ChapterTable!$1:$1,0),0)*ChapterTable!$Q$14
    ),
  OFFSET(E1557,-$B1557+IF($L1557,1,0),0)*
    (VLOOKUP(SUBSTITUTE(SUBSTITUTE(E$1,"standard",""),"|Float","")&amp;"인게임누적곱배수",ChapterTable!$S:$T,2,0)^C1557
    +VLOOKUP(SUBSTITUTE(SUBSTITUTE(E$1,"standard",""),"|Float","")&amp;"인게임누적합배수",ChapterTable!$S:$T,2,0)*C1557)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VLOOKUP(1,ChapterTable!$1:$1048576,MATCH("최종"&amp;SUBSTITUTE(SUBSTITUTE(F$1,"standard",""),"|Float",""),ChapterTable!$1:$1,0),0)*ChapterTable!$Q$17,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VLOOKUP($A1557-ChapterTable!$Q$11,ChapterTable!$1:$1048576,MATCH("최종"&amp;SUBSTITUTE(SUBSTITUTE(F$1,"standard",""),"|Float",""),ChapterTable!$1:$1,0),0)*ChapterTable!$Q$14
    ),
  OFFSET(F1557,-$B1557+IF($L1557,1,0),0)*
    (VLOOKUP(SUBSTITUTE(SUBSTITUTE(F$1,"standard",""),"|Float","")&amp;"인게임누적곱배수",ChapterTable!$S:$T,2,0)^D1557
    +VLOOKUP(SUBSTITUTE(SUBSTITUTE(F$1,"standard",""),"|Float","")&amp;"인게임누적합배수",ChapterTable!$S:$T,2,0)*D1557)
  )
  )
  )
)</f>
        <v>1742.765625</v>
      </c>
      <c r="G1557" t="s">
        <v>76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9.8000000000000007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IF(OR($L1558=TRUE,$A1558=0,MOD($A1558,ChapterTable!$S$20)&lt;&gt;0),
MAX(0,INT(($B1558+ChapterTable!$Q$26+VLOOKUP(SUBSTITUTE(C$1,"성장단계","")&amp;"단계오프셋",ChapterTable!$S:$T,2,0))/ChapterTable!$Q$23)),
MAX(0,INT(($B1558+ChapterTable!$S$26+VLOOKUP(SUBSTITUTE(C$1,"성장단계","")&amp;"보스단계오프셋",ChapterTable!$S:$T,2,0))/ChapterTable!$S$23)))</f>
        <v>2</v>
      </c>
      <c r="D1558">
        <f>IF(OR($L1558=TRUE,$A1558=0,MOD($A1558,ChapterTable!$S$20)&lt;&gt;0),
MAX(0,INT(($B1558+ChapterTable!$Q$26+VLOOKUP(SUBSTITUTE(D$1,"성장단계","")&amp;"단계오프셋",ChapterTable!$S:$T,2,0))/ChapterTable!$Q$23)),
MAX(0,INT(($B1558+ChapterTable!$S$26+VLOOKUP(SUBSTITUTE(D$1,"성장단계","")&amp;"보스단계오프셋",ChapterTable!$S:$T,2,0))/ChapterTable!$S$23)))</f>
        <v>1</v>
      </c>
      <c r="E1558" s="1">
        <f ca="1">IF(AND($A1558=0,$B1558=1),
    VLOOKUP(1,ChapterTable!$1:$1048576,MATCH("최종"&amp;SUBSTITUTE(SUBSTITUTE(E$1,"standard",""),"|Float",""),ChapterTable!$1:$1,0),0)*ChapterTable!$Q$17,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VLOOKUP($A1558-ChapterTable!$Q$11,ChapterTable!$1:$1048576,MATCH("최종"&amp;SUBSTITUTE(SUBSTITUTE(E$1,"standard",""),"|Float",""),ChapterTable!$1:$1,0),0)*ChapterTable!$Q$14
    ),
  OFFSET(E1558,-$B1558+IF($L1558,1,0),0)*
    (VLOOKUP(SUBSTITUTE(SUBSTITUTE(E$1,"standard",""),"|Float","")&amp;"인게임누적곱배수",ChapterTable!$S:$T,2,0)^C1558
    +VLOOKUP(SUBSTITUTE(SUBSTITUTE(E$1,"standard",""),"|Float","")&amp;"인게임누적합배수",ChapterTable!$S:$T,2,0)*C1558)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VLOOKUP(1,ChapterTable!$1:$1048576,MATCH("최종"&amp;SUBSTITUTE(SUBSTITUTE(F$1,"standard",""),"|Float",""),ChapterTable!$1:$1,0),0)*ChapterTable!$Q$17,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VLOOKUP($A1558-ChapterTable!$Q$11,ChapterTable!$1:$1048576,MATCH("최종"&amp;SUBSTITUTE(SUBSTITUTE(F$1,"standard",""),"|Float",""),ChapterTable!$1:$1,0),0)*ChapterTable!$Q$14
    ),
  OFFSET(F1558,-$B1558+IF($L1558,1,0),0)*
    (VLOOKUP(SUBSTITUTE(SUBSTITUTE(F$1,"standard",""),"|Float","")&amp;"인게임누적곱배수",ChapterTable!$S:$T,2,0)^D1558
    +VLOOKUP(SUBSTITUTE(SUBSTITUTE(F$1,"standard",""),"|Float","")&amp;"인게임누적합배수",ChapterTable!$S:$T,2,0)*D1558)
  )
  )
  )
)</f>
        <v>1742.765625</v>
      </c>
      <c r="G1558" t="s">
        <v>76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9.8000000000000007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IF(OR($L1559=TRUE,$A1559=0,MOD($A1559,ChapterTable!$S$20)&lt;&gt;0),
MAX(0,INT(($B1559+ChapterTable!$Q$26+VLOOKUP(SUBSTITUTE(C$1,"성장단계","")&amp;"단계오프셋",ChapterTable!$S:$T,2,0))/ChapterTable!$Q$23)),
MAX(0,INT(($B1559+ChapterTable!$S$26+VLOOKUP(SUBSTITUTE(C$1,"성장단계","")&amp;"보스단계오프셋",ChapterTable!$S:$T,2,0))/ChapterTable!$S$23)))</f>
        <v>2</v>
      </c>
      <c r="D1559">
        <f>IF(OR($L1559=TRUE,$A1559=0,MOD($A1559,ChapterTable!$S$20)&lt;&gt;0),
MAX(0,INT(($B1559+ChapterTable!$Q$26+VLOOKUP(SUBSTITUTE(D$1,"성장단계","")&amp;"단계오프셋",ChapterTable!$S:$T,2,0))/ChapterTable!$Q$23)),
MAX(0,INT(($B1559+ChapterTable!$S$26+VLOOKUP(SUBSTITUTE(D$1,"성장단계","")&amp;"보스단계오프셋",ChapterTable!$S:$T,2,0))/ChapterTable!$S$23)))</f>
        <v>1</v>
      </c>
      <c r="E1559" s="1">
        <f ca="1">IF(AND($A1559=0,$B1559=1),
    VLOOKUP(1,ChapterTable!$1:$1048576,MATCH("최종"&amp;SUBSTITUTE(SUBSTITUTE(E$1,"standard",""),"|Float",""),ChapterTable!$1:$1,0),0)*ChapterTable!$Q$17,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VLOOKUP($A1559-ChapterTable!$Q$11,ChapterTable!$1:$1048576,MATCH("최종"&amp;SUBSTITUTE(SUBSTITUTE(E$1,"standard",""),"|Float",""),ChapterTable!$1:$1,0),0)*ChapterTable!$Q$14
    ),
  OFFSET(E1559,-$B1559+IF($L1559,1,0),0)*
    (VLOOKUP(SUBSTITUTE(SUBSTITUTE(E$1,"standard",""),"|Float","")&amp;"인게임누적곱배수",ChapterTable!$S:$T,2,0)^C1559
    +VLOOKUP(SUBSTITUTE(SUBSTITUTE(E$1,"standard",""),"|Float","")&amp;"인게임누적합배수",ChapterTable!$S:$T,2,0)*C1559)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VLOOKUP(1,ChapterTable!$1:$1048576,MATCH("최종"&amp;SUBSTITUTE(SUBSTITUTE(F$1,"standard",""),"|Float",""),ChapterTable!$1:$1,0),0)*ChapterTable!$Q$17,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VLOOKUP($A1559-ChapterTable!$Q$11,ChapterTable!$1:$1048576,MATCH("최종"&amp;SUBSTITUTE(SUBSTITUTE(F$1,"standard",""),"|Float",""),ChapterTable!$1:$1,0),0)*ChapterTable!$Q$14
    ),
  OFFSET(F1559,-$B1559+IF($L1559,1,0),0)*
    (VLOOKUP(SUBSTITUTE(SUBSTITUTE(F$1,"standard",""),"|Float","")&amp;"인게임누적곱배수",ChapterTable!$S:$T,2,0)^D1559
    +VLOOKUP(SUBSTITUTE(SUBSTITUTE(F$1,"standard",""),"|Float","")&amp;"인게임누적합배수",ChapterTable!$S:$T,2,0)*D1559)
  )
  )
  )
)</f>
        <v>1742.765625</v>
      </c>
      <c r="G1559" t="s">
        <v>76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9.8000000000000007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IF(OR($L1560=TRUE,$A1560=0,MOD($A1560,ChapterTable!$S$20)&lt;&gt;0),
MAX(0,INT(($B1560+ChapterTable!$Q$26+VLOOKUP(SUBSTITUTE(C$1,"성장단계","")&amp;"단계오프셋",ChapterTable!$S:$T,2,0))/ChapterTable!$Q$23)),
MAX(0,INT(($B1560+ChapterTable!$S$26+VLOOKUP(SUBSTITUTE(C$1,"성장단계","")&amp;"보스단계오프셋",ChapterTable!$S:$T,2,0))/ChapterTable!$S$23)))</f>
        <v>2</v>
      </c>
      <c r="D1560">
        <f>IF(OR($L1560=TRUE,$A1560=0,MOD($A1560,ChapterTable!$S$20)&lt;&gt;0),
MAX(0,INT(($B1560+ChapterTable!$Q$26+VLOOKUP(SUBSTITUTE(D$1,"성장단계","")&amp;"단계오프셋",ChapterTable!$S:$T,2,0))/ChapterTable!$Q$23)),
MAX(0,INT(($B1560+ChapterTable!$S$26+VLOOKUP(SUBSTITUTE(D$1,"성장단계","")&amp;"보스단계오프셋",ChapterTable!$S:$T,2,0))/ChapterTable!$S$23)))</f>
        <v>1</v>
      </c>
      <c r="E1560" s="1">
        <f ca="1">IF(AND($A1560=0,$B1560=1),
    VLOOKUP(1,ChapterTable!$1:$1048576,MATCH("최종"&amp;SUBSTITUTE(SUBSTITUTE(E$1,"standard",""),"|Float",""),ChapterTable!$1:$1,0),0)*ChapterTable!$Q$17,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VLOOKUP($A1560-ChapterTable!$Q$11,ChapterTable!$1:$1048576,MATCH("최종"&amp;SUBSTITUTE(SUBSTITUTE(E$1,"standard",""),"|Float",""),ChapterTable!$1:$1,0),0)*ChapterTable!$Q$14
    ),
  OFFSET(E1560,-$B1560+IF($L1560,1,0),0)*
    (VLOOKUP(SUBSTITUTE(SUBSTITUTE(E$1,"standard",""),"|Float","")&amp;"인게임누적곱배수",ChapterTable!$S:$T,2,0)^C1560
    +VLOOKUP(SUBSTITUTE(SUBSTITUTE(E$1,"standard",""),"|Float","")&amp;"인게임누적합배수",ChapterTable!$S:$T,2,0)*C1560)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VLOOKUP(1,ChapterTable!$1:$1048576,MATCH("최종"&amp;SUBSTITUTE(SUBSTITUTE(F$1,"standard",""),"|Float",""),ChapterTable!$1:$1,0),0)*ChapterTable!$Q$17,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VLOOKUP($A1560-ChapterTable!$Q$11,ChapterTable!$1:$1048576,MATCH("최종"&amp;SUBSTITUTE(SUBSTITUTE(F$1,"standard",""),"|Float",""),ChapterTable!$1:$1,0),0)*ChapterTable!$Q$14
    ),
  OFFSET(F1560,-$B1560+IF($L1560,1,0),0)*
    (VLOOKUP(SUBSTITUTE(SUBSTITUTE(F$1,"standard",""),"|Float","")&amp;"인게임누적곱배수",ChapterTable!$S:$T,2,0)^D1560
    +VLOOKUP(SUBSTITUTE(SUBSTITUTE(F$1,"standard",""),"|Float","")&amp;"인게임누적합배수",ChapterTable!$S:$T,2,0)*D1560)
  )
  )
  )
)</f>
        <v>1742.765625</v>
      </c>
      <c r="G1560" t="s">
        <v>76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9.8000000000000007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IF(OR($L1561=TRUE,$A1561=0,MOD($A1561,ChapterTable!$S$20)&lt;&gt;0),
MAX(0,INT(($B1561+ChapterTable!$Q$26+VLOOKUP(SUBSTITUTE(C$1,"성장단계","")&amp;"단계오프셋",ChapterTable!$S:$T,2,0))/ChapterTable!$Q$23)),
MAX(0,INT(($B1561+ChapterTable!$S$26+VLOOKUP(SUBSTITUTE(C$1,"성장단계","")&amp;"보스단계오프셋",ChapterTable!$S:$T,2,0))/ChapterTable!$S$23)))</f>
        <v>2</v>
      </c>
      <c r="D1561">
        <f>IF(OR($L1561=TRUE,$A1561=0,MOD($A1561,ChapterTable!$S$20)&lt;&gt;0),
MAX(0,INT(($B1561+ChapterTable!$Q$26+VLOOKUP(SUBSTITUTE(D$1,"성장단계","")&amp;"단계오프셋",ChapterTable!$S:$T,2,0))/ChapterTable!$Q$23)),
MAX(0,INT(($B1561+ChapterTable!$S$26+VLOOKUP(SUBSTITUTE(D$1,"성장단계","")&amp;"보스단계오프셋",ChapterTable!$S:$T,2,0))/ChapterTable!$S$23)))</f>
        <v>1</v>
      </c>
      <c r="E1561" s="1">
        <f ca="1">IF(AND($A1561=0,$B1561=1),
    VLOOKUP(1,ChapterTable!$1:$1048576,MATCH("최종"&amp;SUBSTITUTE(SUBSTITUTE(E$1,"standard",""),"|Float",""),ChapterTable!$1:$1,0),0)*ChapterTable!$Q$17,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VLOOKUP($A1561-ChapterTable!$Q$11,ChapterTable!$1:$1048576,MATCH("최종"&amp;SUBSTITUTE(SUBSTITUTE(E$1,"standard",""),"|Float",""),ChapterTable!$1:$1,0),0)*ChapterTable!$Q$14
    ),
  OFFSET(E1561,-$B1561+IF($L1561,1,0),0)*
    (VLOOKUP(SUBSTITUTE(SUBSTITUTE(E$1,"standard",""),"|Float","")&amp;"인게임누적곱배수",ChapterTable!$S:$T,2,0)^C1561
    +VLOOKUP(SUBSTITUTE(SUBSTITUTE(E$1,"standard",""),"|Float","")&amp;"인게임누적합배수",ChapterTable!$S:$T,2,0)*C1561)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VLOOKUP(1,ChapterTable!$1:$1048576,MATCH("최종"&amp;SUBSTITUTE(SUBSTITUTE(F$1,"standard",""),"|Float",""),ChapterTable!$1:$1,0),0)*ChapterTable!$Q$17,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VLOOKUP($A1561-ChapterTable!$Q$11,ChapterTable!$1:$1048576,MATCH("최종"&amp;SUBSTITUTE(SUBSTITUTE(F$1,"standard",""),"|Float",""),ChapterTable!$1:$1,0),0)*ChapterTable!$Q$14
    ),
  OFFSET(F1561,-$B1561+IF($L1561,1,0),0)*
    (VLOOKUP(SUBSTITUTE(SUBSTITUTE(F$1,"standard",""),"|Float","")&amp;"인게임누적곱배수",ChapterTable!$S:$T,2,0)^D1561
    +VLOOKUP(SUBSTITUTE(SUBSTITUTE(F$1,"standard",""),"|Float","")&amp;"인게임누적합배수",ChapterTable!$S:$T,2,0)*D1561)
  )
  )
  )
)</f>
        <v>1742.765625</v>
      </c>
      <c r="G1561" t="s">
        <v>76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9.8000000000000007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IF(OR($L1562=TRUE,$A1562=0,MOD($A1562,ChapterTable!$S$20)&lt;&gt;0),
MAX(0,INT(($B1562+ChapterTable!$Q$26+VLOOKUP(SUBSTITUTE(C$1,"성장단계","")&amp;"단계오프셋",ChapterTable!$S:$T,2,0))/ChapterTable!$Q$23)),
MAX(0,INT(($B1562+ChapterTable!$S$26+VLOOKUP(SUBSTITUTE(C$1,"성장단계","")&amp;"보스단계오프셋",ChapterTable!$S:$T,2,0))/ChapterTable!$S$23)))</f>
        <v>2</v>
      </c>
      <c r="D1562">
        <f>IF(OR($L1562=TRUE,$A1562=0,MOD($A1562,ChapterTable!$S$20)&lt;&gt;0),
MAX(0,INT(($B1562+ChapterTable!$Q$26+VLOOKUP(SUBSTITUTE(D$1,"성장단계","")&amp;"단계오프셋",ChapterTable!$S:$T,2,0))/ChapterTable!$Q$23)),
MAX(0,INT(($B1562+ChapterTable!$S$26+VLOOKUP(SUBSTITUTE(D$1,"성장단계","")&amp;"보스단계오프셋",ChapterTable!$S:$T,2,0))/ChapterTable!$S$23)))</f>
        <v>2</v>
      </c>
      <c r="E1562" s="1">
        <f ca="1">IF(AND($A1562=0,$B1562=1),
    VLOOKUP(1,ChapterTable!$1:$1048576,MATCH("최종"&amp;SUBSTITUTE(SUBSTITUTE(E$1,"standard",""),"|Float",""),ChapterTable!$1:$1,0),0)*ChapterTable!$Q$17,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VLOOKUP($A1562-ChapterTable!$Q$11,ChapterTable!$1:$1048576,MATCH("최종"&amp;SUBSTITUTE(SUBSTITUTE(E$1,"standard",""),"|Float",""),ChapterTable!$1:$1,0),0)*ChapterTable!$Q$14
    ),
  OFFSET(E1562,-$B1562+IF($L1562,1,0),0)*
    (VLOOKUP(SUBSTITUTE(SUBSTITUTE(E$1,"standard",""),"|Float","")&amp;"인게임누적곱배수",ChapterTable!$S:$T,2,0)^C1562
    +VLOOKUP(SUBSTITUTE(SUBSTITUTE(E$1,"standard",""),"|Float","")&amp;"인게임누적합배수",ChapterTable!$S:$T,2,0)*C1562)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VLOOKUP(1,ChapterTable!$1:$1048576,MATCH("최종"&amp;SUBSTITUTE(SUBSTITUTE(F$1,"standard",""),"|Float",""),ChapterTable!$1:$1,0),0)*ChapterTable!$Q$17,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VLOOKUP($A1562-ChapterTable!$Q$11,ChapterTable!$1:$1048576,MATCH("최종"&amp;SUBSTITUTE(SUBSTITUTE(F$1,"standard",""),"|Float",""),ChapterTable!$1:$1,0),0)*ChapterTable!$Q$14
    ),
  OFFSET(F1562,-$B1562+IF($L1562,1,0),0)*
    (VLOOKUP(SUBSTITUTE(SUBSTITUTE(F$1,"standard",""),"|Float","")&amp;"인게임누적곱배수",ChapterTable!$S:$T,2,0)^D1562
    +VLOOKUP(SUBSTITUTE(SUBSTITUTE(F$1,"standard",""),"|Float","")&amp;"인게임누적합배수",ChapterTable!$S:$T,2,0)*D1562)
  )
  )
  )
)</f>
        <v>2033.2265624999998</v>
      </c>
      <c r="G1562" t="s">
        <v>76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9.8000000000000007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IF(OR($L1563=TRUE,$A1563=0,MOD($A1563,ChapterTable!$S$20)&lt;&gt;0),
MAX(0,INT(($B1563+ChapterTable!$Q$26+VLOOKUP(SUBSTITUTE(C$1,"성장단계","")&amp;"단계오프셋",ChapterTable!$S:$T,2,0))/ChapterTable!$Q$23)),
MAX(0,INT(($B1563+ChapterTable!$S$26+VLOOKUP(SUBSTITUTE(C$1,"성장단계","")&amp;"보스단계오프셋",ChapterTable!$S:$T,2,0))/ChapterTable!$S$23)))</f>
        <v>2</v>
      </c>
      <c r="D1563">
        <f>IF(OR($L1563=TRUE,$A1563=0,MOD($A1563,ChapterTable!$S$20)&lt;&gt;0),
MAX(0,INT(($B1563+ChapterTable!$Q$26+VLOOKUP(SUBSTITUTE(D$1,"성장단계","")&amp;"단계오프셋",ChapterTable!$S:$T,2,0))/ChapterTable!$Q$23)),
MAX(0,INT(($B1563+ChapterTable!$S$26+VLOOKUP(SUBSTITUTE(D$1,"성장단계","")&amp;"보스단계오프셋",ChapterTable!$S:$T,2,0))/ChapterTable!$S$23)))</f>
        <v>2</v>
      </c>
      <c r="E1563" s="1">
        <f ca="1">IF(AND($A1563=0,$B1563=1),
    VLOOKUP(1,ChapterTable!$1:$1048576,MATCH("최종"&amp;SUBSTITUTE(SUBSTITUTE(E$1,"standard",""),"|Float",""),ChapterTable!$1:$1,0),0)*ChapterTable!$Q$17,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VLOOKUP($A1563-ChapterTable!$Q$11,ChapterTable!$1:$1048576,MATCH("최종"&amp;SUBSTITUTE(SUBSTITUTE(E$1,"standard",""),"|Float",""),ChapterTable!$1:$1,0),0)*ChapterTable!$Q$14
    ),
  OFFSET(E1563,-$B1563+IF($L1563,1,0),0)*
    (VLOOKUP(SUBSTITUTE(SUBSTITUTE(E$1,"standard",""),"|Float","")&amp;"인게임누적곱배수",ChapterTable!$S:$T,2,0)^C1563
    +VLOOKUP(SUBSTITUTE(SUBSTITUTE(E$1,"standard",""),"|Float","")&amp;"인게임누적합배수",ChapterTable!$S:$T,2,0)*C1563)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VLOOKUP(1,ChapterTable!$1:$1048576,MATCH("최종"&amp;SUBSTITUTE(SUBSTITUTE(F$1,"standard",""),"|Float",""),ChapterTable!$1:$1,0),0)*ChapterTable!$Q$17,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VLOOKUP($A1563-ChapterTable!$Q$11,ChapterTable!$1:$1048576,MATCH("최종"&amp;SUBSTITUTE(SUBSTITUTE(F$1,"standard",""),"|Float",""),ChapterTable!$1:$1,0),0)*ChapterTable!$Q$14
    ),
  OFFSET(F1563,-$B1563+IF($L1563,1,0),0)*
    (VLOOKUP(SUBSTITUTE(SUBSTITUTE(F$1,"standard",""),"|Float","")&amp;"인게임누적곱배수",ChapterTable!$S:$T,2,0)^D1563
    +VLOOKUP(SUBSTITUTE(SUBSTITUTE(F$1,"standard",""),"|Float","")&amp;"인게임누적합배수",ChapterTable!$S:$T,2,0)*D1563)
  )
  )
  )
)</f>
        <v>2033.2265624999998</v>
      </c>
      <c r="G1563" t="s">
        <v>76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9.8000000000000007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IF(OR($L1564=TRUE,$A1564=0,MOD($A1564,ChapterTable!$S$20)&lt;&gt;0),
MAX(0,INT(($B1564+ChapterTable!$Q$26+VLOOKUP(SUBSTITUTE(C$1,"성장단계","")&amp;"단계오프셋",ChapterTable!$S:$T,2,0))/ChapterTable!$Q$23)),
MAX(0,INT(($B1564+ChapterTable!$S$26+VLOOKUP(SUBSTITUTE(C$1,"성장단계","")&amp;"보스단계오프셋",ChapterTable!$S:$T,2,0))/ChapterTable!$S$23)))</f>
        <v>2</v>
      </c>
      <c r="D1564">
        <f>IF(OR($L1564=TRUE,$A1564=0,MOD($A1564,ChapterTable!$S$20)&lt;&gt;0),
MAX(0,INT(($B1564+ChapterTable!$Q$26+VLOOKUP(SUBSTITUTE(D$1,"성장단계","")&amp;"단계오프셋",ChapterTable!$S:$T,2,0))/ChapterTable!$Q$23)),
MAX(0,INT(($B1564+ChapterTable!$S$26+VLOOKUP(SUBSTITUTE(D$1,"성장단계","")&amp;"보스단계오프셋",ChapterTable!$S:$T,2,0))/ChapterTable!$S$23)))</f>
        <v>2</v>
      </c>
      <c r="E1564" s="1">
        <f ca="1">IF(AND($A1564=0,$B1564=1),
    VLOOKUP(1,ChapterTable!$1:$1048576,MATCH("최종"&amp;SUBSTITUTE(SUBSTITUTE(E$1,"standard",""),"|Float",""),ChapterTable!$1:$1,0),0)*ChapterTable!$Q$17,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VLOOKUP($A1564-ChapterTable!$Q$11,ChapterTable!$1:$1048576,MATCH("최종"&amp;SUBSTITUTE(SUBSTITUTE(E$1,"standard",""),"|Float",""),ChapterTable!$1:$1,0),0)*ChapterTable!$Q$14
    ),
  OFFSET(E1564,-$B1564+IF($L1564,1,0),0)*
    (VLOOKUP(SUBSTITUTE(SUBSTITUTE(E$1,"standard",""),"|Float","")&amp;"인게임누적곱배수",ChapterTable!$S:$T,2,0)^C1564
    +VLOOKUP(SUBSTITUTE(SUBSTITUTE(E$1,"standard",""),"|Float","")&amp;"인게임누적합배수",ChapterTable!$S:$T,2,0)*C1564)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VLOOKUP(1,ChapterTable!$1:$1048576,MATCH("최종"&amp;SUBSTITUTE(SUBSTITUTE(F$1,"standard",""),"|Float",""),ChapterTable!$1:$1,0),0)*ChapterTable!$Q$17,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VLOOKUP($A1564-ChapterTable!$Q$11,ChapterTable!$1:$1048576,MATCH("최종"&amp;SUBSTITUTE(SUBSTITUTE(F$1,"standard",""),"|Float",""),ChapterTable!$1:$1,0),0)*ChapterTable!$Q$14
    ),
  OFFSET(F1564,-$B1564+IF($L1564,1,0),0)*
    (VLOOKUP(SUBSTITUTE(SUBSTITUTE(F$1,"standard",""),"|Float","")&amp;"인게임누적곱배수",ChapterTable!$S:$T,2,0)^D1564
    +VLOOKUP(SUBSTITUTE(SUBSTITUTE(F$1,"standard",""),"|Float","")&amp;"인게임누적합배수",ChapterTable!$S:$T,2,0)*D1564)
  )
  )
  )
)</f>
        <v>2033.2265624999998</v>
      </c>
      <c r="G1564" t="s">
        <v>76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9.8000000000000007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IF(OR($L1565=TRUE,$A1565=0,MOD($A1565,ChapterTable!$S$20)&lt;&gt;0),
MAX(0,INT(($B1565+ChapterTable!$Q$26+VLOOKUP(SUBSTITUTE(C$1,"성장단계","")&amp;"단계오프셋",ChapterTable!$S:$T,2,0))/ChapterTable!$Q$23)),
MAX(0,INT(($B1565+ChapterTable!$S$26+VLOOKUP(SUBSTITUTE(C$1,"성장단계","")&amp;"보스단계오프셋",ChapterTable!$S:$T,2,0))/ChapterTable!$S$23)))</f>
        <v>2</v>
      </c>
      <c r="D1565">
        <f>IF(OR($L1565=TRUE,$A1565=0,MOD($A1565,ChapterTable!$S$20)&lt;&gt;0),
MAX(0,INT(($B1565+ChapterTable!$Q$26+VLOOKUP(SUBSTITUTE(D$1,"성장단계","")&amp;"단계오프셋",ChapterTable!$S:$T,2,0))/ChapterTable!$Q$23)),
MAX(0,INT(($B1565+ChapterTable!$S$26+VLOOKUP(SUBSTITUTE(D$1,"성장단계","")&amp;"보스단계오프셋",ChapterTable!$S:$T,2,0))/ChapterTable!$S$23)))</f>
        <v>2</v>
      </c>
      <c r="E1565" s="1">
        <f ca="1">IF(AND($A1565=0,$B1565=1),
    VLOOKUP(1,ChapterTable!$1:$1048576,MATCH("최종"&amp;SUBSTITUTE(SUBSTITUTE(E$1,"standard",""),"|Float",""),ChapterTable!$1:$1,0),0)*ChapterTable!$Q$17,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VLOOKUP($A1565-ChapterTable!$Q$11,ChapterTable!$1:$1048576,MATCH("최종"&amp;SUBSTITUTE(SUBSTITUTE(E$1,"standard",""),"|Float",""),ChapterTable!$1:$1,0),0)*ChapterTable!$Q$14
    ),
  OFFSET(E1565,-$B1565+IF($L1565,1,0),0)*
    (VLOOKUP(SUBSTITUTE(SUBSTITUTE(E$1,"standard",""),"|Float","")&amp;"인게임누적곱배수",ChapterTable!$S:$T,2,0)^C1565
    +VLOOKUP(SUBSTITUTE(SUBSTITUTE(E$1,"standard",""),"|Float","")&amp;"인게임누적합배수",ChapterTable!$S:$T,2,0)*C1565)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VLOOKUP(1,ChapterTable!$1:$1048576,MATCH("최종"&amp;SUBSTITUTE(SUBSTITUTE(F$1,"standard",""),"|Float",""),ChapterTable!$1:$1,0),0)*ChapterTable!$Q$17,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VLOOKUP($A1565-ChapterTable!$Q$11,ChapterTable!$1:$1048576,MATCH("최종"&amp;SUBSTITUTE(SUBSTITUTE(F$1,"standard",""),"|Float",""),ChapterTable!$1:$1,0),0)*ChapterTable!$Q$14
    ),
  OFFSET(F1565,-$B1565+IF($L1565,1,0),0)*
    (VLOOKUP(SUBSTITUTE(SUBSTITUTE(F$1,"standard",""),"|Float","")&amp;"인게임누적곱배수",ChapterTable!$S:$T,2,0)^D1565
    +VLOOKUP(SUBSTITUTE(SUBSTITUTE(F$1,"standard",""),"|Float","")&amp;"인게임누적합배수",ChapterTable!$S:$T,2,0)*D1565)
  )
  )
  )
)</f>
        <v>2033.2265624999998</v>
      </c>
      <c r="G1565" t="s">
        <v>76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9.8000000000000007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IF(OR($L1566=TRUE,$A1566=0,MOD($A1566,ChapterTable!$S$20)&lt;&gt;0),
MAX(0,INT(($B1566+ChapterTable!$Q$26+VLOOKUP(SUBSTITUTE(C$1,"성장단계","")&amp;"단계오프셋",ChapterTable!$S:$T,2,0))/ChapterTable!$Q$23)),
MAX(0,INT(($B1566+ChapterTable!$S$26+VLOOKUP(SUBSTITUTE(C$1,"성장단계","")&amp;"보스단계오프셋",ChapterTable!$S:$T,2,0))/ChapterTable!$S$23)))</f>
        <v>2</v>
      </c>
      <c r="D1566">
        <f>IF(OR($L1566=TRUE,$A1566=0,MOD($A1566,ChapterTable!$S$20)&lt;&gt;0),
MAX(0,INT(($B1566+ChapterTable!$Q$26+VLOOKUP(SUBSTITUTE(D$1,"성장단계","")&amp;"단계오프셋",ChapterTable!$S:$T,2,0))/ChapterTable!$Q$23)),
MAX(0,INT(($B1566+ChapterTable!$S$26+VLOOKUP(SUBSTITUTE(D$1,"성장단계","")&amp;"보스단계오프셋",ChapterTable!$S:$T,2,0))/ChapterTable!$S$23)))</f>
        <v>2</v>
      </c>
      <c r="E1566" s="1">
        <f ca="1">IF(AND($A1566=0,$B1566=1),
    VLOOKUP(1,ChapterTable!$1:$1048576,MATCH("최종"&amp;SUBSTITUTE(SUBSTITUTE(E$1,"standard",""),"|Float",""),ChapterTable!$1:$1,0),0)*ChapterTable!$Q$17,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VLOOKUP($A1566-ChapterTable!$Q$11,ChapterTable!$1:$1048576,MATCH("최종"&amp;SUBSTITUTE(SUBSTITUTE(E$1,"standard",""),"|Float",""),ChapterTable!$1:$1,0),0)*ChapterTable!$Q$14
    ),
  OFFSET(E1566,-$B1566+IF($L1566,1,0),0)*
    (VLOOKUP(SUBSTITUTE(SUBSTITUTE(E$1,"standard",""),"|Float","")&amp;"인게임누적곱배수",ChapterTable!$S:$T,2,0)^C1566
    +VLOOKUP(SUBSTITUTE(SUBSTITUTE(E$1,"standard",""),"|Float","")&amp;"인게임누적합배수",ChapterTable!$S:$T,2,0)*C1566)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VLOOKUP(1,ChapterTable!$1:$1048576,MATCH("최종"&amp;SUBSTITUTE(SUBSTITUTE(F$1,"standard",""),"|Float",""),ChapterTable!$1:$1,0),0)*ChapterTable!$Q$17,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VLOOKUP($A1566-ChapterTable!$Q$11,ChapterTable!$1:$1048576,MATCH("최종"&amp;SUBSTITUTE(SUBSTITUTE(F$1,"standard",""),"|Float",""),ChapterTable!$1:$1,0),0)*ChapterTable!$Q$14
    ),
  OFFSET(F1566,-$B1566+IF($L1566,1,0),0)*
    (VLOOKUP(SUBSTITUTE(SUBSTITUTE(F$1,"standard",""),"|Float","")&amp;"인게임누적곱배수",ChapterTable!$S:$T,2,0)^D1566
    +VLOOKUP(SUBSTITUTE(SUBSTITUTE(F$1,"standard",""),"|Float","")&amp;"인게임누적합배수",ChapterTable!$S:$T,2,0)*D1566)
  )
  )
  )
)</f>
        <v>2033.2265624999998</v>
      </c>
      <c r="G1566" t="s">
        <v>76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9.8000000000000007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IF(OR($L1567=TRUE,$A1567=0,MOD($A1567,ChapterTable!$S$20)&lt;&gt;0),
MAX(0,INT(($B1567+ChapterTable!$Q$26+VLOOKUP(SUBSTITUTE(C$1,"성장단계","")&amp;"단계오프셋",ChapterTable!$S:$T,2,0))/ChapterTable!$Q$23)),
MAX(0,INT(($B1567+ChapterTable!$S$26+VLOOKUP(SUBSTITUTE(C$1,"성장단계","")&amp;"보스단계오프셋",ChapterTable!$S:$T,2,0))/ChapterTable!$S$23)))</f>
        <v>3</v>
      </c>
      <c r="D1567">
        <f>IF(OR($L1567=TRUE,$A1567=0,MOD($A1567,ChapterTable!$S$20)&lt;&gt;0),
MAX(0,INT(($B1567+ChapterTable!$Q$26+VLOOKUP(SUBSTITUTE(D$1,"성장단계","")&amp;"단계오프셋",ChapterTable!$S:$T,2,0))/ChapterTable!$Q$23)),
MAX(0,INT(($B1567+ChapterTable!$S$26+VLOOKUP(SUBSTITUTE(D$1,"성장단계","")&amp;"보스단계오프셋",ChapterTable!$S:$T,2,0))/ChapterTable!$S$23)))</f>
        <v>2</v>
      </c>
      <c r="E1567" s="1">
        <f ca="1">IF(AND($A1567=0,$B1567=1),
    VLOOKUP(1,ChapterTable!$1:$1048576,MATCH("최종"&amp;SUBSTITUTE(SUBSTITUTE(E$1,"standard",""),"|Float",""),ChapterTable!$1:$1,0),0)*ChapterTable!$Q$17,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VLOOKUP($A1567-ChapterTable!$Q$11,ChapterTable!$1:$1048576,MATCH("최종"&amp;SUBSTITUTE(SUBSTITUTE(E$1,"standard",""),"|Float",""),ChapterTable!$1:$1,0),0)*ChapterTable!$Q$14
    ),
  OFFSET(E1567,-$B1567+IF($L1567,1,0),0)*
    (VLOOKUP(SUBSTITUTE(SUBSTITUTE(E$1,"standard",""),"|Float","")&amp;"인게임누적곱배수",ChapterTable!$S:$T,2,0)^C1567
    +VLOOKUP(SUBSTITUTE(SUBSTITUTE(E$1,"standard",""),"|Float","")&amp;"인게임누적합배수",ChapterTable!$S:$T,2,0)*C1567)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VLOOKUP(1,ChapterTable!$1:$1048576,MATCH("최종"&amp;SUBSTITUTE(SUBSTITUTE(F$1,"standard",""),"|Float",""),ChapterTable!$1:$1,0),0)*ChapterTable!$Q$17,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VLOOKUP($A1567-ChapterTable!$Q$11,ChapterTable!$1:$1048576,MATCH("최종"&amp;SUBSTITUTE(SUBSTITUTE(F$1,"standard",""),"|Float",""),ChapterTable!$1:$1,0),0)*ChapterTable!$Q$14
    ),
  OFFSET(F1567,-$B1567+IF($L1567,1,0),0)*
    (VLOOKUP(SUBSTITUTE(SUBSTITUTE(F$1,"standard",""),"|Float","")&amp;"인게임누적곱배수",ChapterTable!$S:$T,2,0)^D1567
    +VLOOKUP(SUBSTITUTE(SUBSTITUTE(F$1,"standard",""),"|Float","")&amp;"인게임누적합배수",ChapterTable!$S:$T,2,0)*D1567)
  )
  )
  )
)</f>
        <v>2033.2265624999998</v>
      </c>
      <c r="G1567" t="s">
        <v>76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9.8000000000000007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IF(OR($L1568=TRUE,$A1568=0,MOD($A1568,ChapterTable!$S$20)&lt;&gt;0),
MAX(0,INT(($B1568+ChapterTable!$Q$26+VLOOKUP(SUBSTITUTE(C$1,"성장단계","")&amp;"단계오프셋",ChapterTable!$S:$T,2,0))/ChapterTable!$Q$23)),
MAX(0,INT(($B1568+ChapterTable!$S$26+VLOOKUP(SUBSTITUTE(C$1,"성장단계","")&amp;"보스단계오프셋",ChapterTable!$S:$T,2,0))/ChapterTable!$S$23)))</f>
        <v>3</v>
      </c>
      <c r="D1568">
        <f>IF(OR($L1568=TRUE,$A1568=0,MOD($A1568,ChapterTable!$S$20)&lt;&gt;0),
MAX(0,INT(($B1568+ChapterTable!$Q$26+VLOOKUP(SUBSTITUTE(D$1,"성장단계","")&amp;"단계오프셋",ChapterTable!$S:$T,2,0))/ChapterTable!$Q$23)),
MAX(0,INT(($B1568+ChapterTable!$S$26+VLOOKUP(SUBSTITUTE(D$1,"성장단계","")&amp;"보스단계오프셋",ChapterTable!$S:$T,2,0))/ChapterTable!$S$23)))</f>
        <v>2</v>
      </c>
      <c r="E1568" s="1">
        <f ca="1">IF(AND($A1568=0,$B1568=1),
    VLOOKUP(1,ChapterTable!$1:$1048576,MATCH("최종"&amp;SUBSTITUTE(SUBSTITUTE(E$1,"standard",""),"|Float",""),ChapterTable!$1:$1,0),0)*ChapterTable!$Q$17,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VLOOKUP($A1568-ChapterTable!$Q$11,ChapterTable!$1:$1048576,MATCH("최종"&amp;SUBSTITUTE(SUBSTITUTE(E$1,"standard",""),"|Float",""),ChapterTable!$1:$1,0),0)*ChapterTable!$Q$14
    ),
  OFFSET(E1568,-$B1568+IF($L1568,1,0),0)*
    (VLOOKUP(SUBSTITUTE(SUBSTITUTE(E$1,"standard",""),"|Float","")&amp;"인게임누적곱배수",ChapterTable!$S:$T,2,0)^C1568
    +VLOOKUP(SUBSTITUTE(SUBSTITUTE(E$1,"standard",""),"|Float","")&amp;"인게임누적합배수",ChapterTable!$S:$T,2,0)*C1568)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VLOOKUP(1,ChapterTable!$1:$1048576,MATCH("최종"&amp;SUBSTITUTE(SUBSTITUTE(F$1,"standard",""),"|Float",""),ChapterTable!$1:$1,0),0)*ChapterTable!$Q$17,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VLOOKUP($A1568-ChapterTable!$Q$11,ChapterTable!$1:$1048576,MATCH("최종"&amp;SUBSTITUTE(SUBSTITUTE(F$1,"standard",""),"|Float",""),ChapterTable!$1:$1,0),0)*ChapterTable!$Q$14
    ),
  OFFSET(F1568,-$B1568+IF($L1568,1,0),0)*
    (VLOOKUP(SUBSTITUTE(SUBSTITUTE(F$1,"standard",""),"|Float","")&amp;"인게임누적곱배수",ChapterTable!$S:$T,2,0)^D1568
    +VLOOKUP(SUBSTITUTE(SUBSTITUTE(F$1,"standard",""),"|Float","")&amp;"인게임누적합배수",ChapterTable!$S:$T,2,0)*D1568)
  )
  )
  )
)</f>
        <v>2033.2265624999998</v>
      </c>
      <c r="G1568" t="s">
        <v>76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9.8000000000000007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IF(OR($L1569=TRUE,$A1569=0,MOD($A1569,ChapterTable!$S$20)&lt;&gt;0),
MAX(0,INT(($B1569+ChapterTable!$Q$26+VLOOKUP(SUBSTITUTE(C$1,"성장단계","")&amp;"단계오프셋",ChapterTable!$S:$T,2,0))/ChapterTable!$Q$23)),
MAX(0,INT(($B1569+ChapterTable!$S$26+VLOOKUP(SUBSTITUTE(C$1,"성장단계","")&amp;"보스단계오프셋",ChapterTable!$S:$T,2,0))/ChapterTable!$S$23)))</f>
        <v>3</v>
      </c>
      <c r="D1569">
        <f>IF(OR($L1569=TRUE,$A1569=0,MOD($A1569,ChapterTable!$S$20)&lt;&gt;0),
MAX(0,INT(($B1569+ChapterTable!$Q$26+VLOOKUP(SUBSTITUTE(D$1,"성장단계","")&amp;"단계오프셋",ChapterTable!$S:$T,2,0))/ChapterTable!$Q$23)),
MAX(0,INT(($B1569+ChapterTable!$S$26+VLOOKUP(SUBSTITUTE(D$1,"성장단계","")&amp;"보스단계오프셋",ChapterTable!$S:$T,2,0))/ChapterTable!$S$23)))</f>
        <v>2</v>
      </c>
      <c r="E1569" s="1">
        <f ca="1">IF(AND($A1569=0,$B1569=1),
    VLOOKUP(1,ChapterTable!$1:$1048576,MATCH("최종"&amp;SUBSTITUTE(SUBSTITUTE(E$1,"standard",""),"|Float",""),ChapterTable!$1:$1,0),0)*ChapterTable!$Q$17,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VLOOKUP($A1569-ChapterTable!$Q$11,ChapterTable!$1:$1048576,MATCH("최종"&amp;SUBSTITUTE(SUBSTITUTE(E$1,"standard",""),"|Float",""),ChapterTable!$1:$1,0),0)*ChapterTable!$Q$14
    ),
  OFFSET(E1569,-$B1569+IF($L1569,1,0),0)*
    (VLOOKUP(SUBSTITUTE(SUBSTITUTE(E$1,"standard",""),"|Float","")&amp;"인게임누적곱배수",ChapterTable!$S:$T,2,0)^C1569
    +VLOOKUP(SUBSTITUTE(SUBSTITUTE(E$1,"standard",""),"|Float","")&amp;"인게임누적합배수",ChapterTable!$S:$T,2,0)*C1569)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VLOOKUP(1,ChapterTable!$1:$1048576,MATCH("최종"&amp;SUBSTITUTE(SUBSTITUTE(F$1,"standard",""),"|Float",""),ChapterTable!$1:$1,0),0)*ChapterTable!$Q$17,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VLOOKUP($A1569-ChapterTable!$Q$11,ChapterTable!$1:$1048576,MATCH("최종"&amp;SUBSTITUTE(SUBSTITUTE(F$1,"standard",""),"|Float",""),ChapterTable!$1:$1,0),0)*ChapterTable!$Q$14
    ),
  OFFSET(F1569,-$B1569+IF($L1569,1,0),0)*
    (VLOOKUP(SUBSTITUTE(SUBSTITUTE(F$1,"standard",""),"|Float","")&amp;"인게임누적곱배수",ChapterTable!$S:$T,2,0)^D1569
    +VLOOKUP(SUBSTITUTE(SUBSTITUTE(F$1,"standard",""),"|Float","")&amp;"인게임누적합배수",ChapterTable!$S:$T,2,0)*D1569)
  )
  )
  )
)</f>
        <v>2033.2265624999998</v>
      </c>
      <c r="G1569" t="s">
        <v>76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9.8000000000000007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IF(OR($L1570=TRUE,$A1570=0,MOD($A1570,ChapterTable!$S$20)&lt;&gt;0),
MAX(0,INT(($B1570+ChapterTable!$Q$26+VLOOKUP(SUBSTITUTE(C$1,"성장단계","")&amp;"단계오프셋",ChapterTable!$S:$T,2,0))/ChapterTable!$Q$23)),
MAX(0,INT(($B1570+ChapterTable!$S$26+VLOOKUP(SUBSTITUTE(C$1,"성장단계","")&amp;"보스단계오프셋",ChapterTable!$S:$T,2,0))/ChapterTable!$S$23)))</f>
        <v>3</v>
      </c>
      <c r="D1570">
        <f>IF(OR($L1570=TRUE,$A1570=0,MOD($A1570,ChapterTable!$S$20)&lt;&gt;0),
MAX(0,INT(($B1570+ChapterTable!$Q$26+VLOOKUP(SUBSTITUTE(D$1,"성장단계","")&amp;"단계오프셋",ChapterTable!$S:$T,2,0))/ChapterTable!$Q$23)),
MAX(0,INT(($B1570+ChapterTable!$S$26+VLOOKUP(SUBSTITUTE(D$1,"성장단계","")&amp;"보스단계오프셋",ChapterTable!$S:$T,2,0))/ChapterTable!$S$23)))</f>
        <v>2</v>
      </c>
      <c r="E1570" s="1">
        <f ca="1">IF(AND($A1570=0,$B1570=1),
    VLOOKUP(1,ChapterTable!$1:$1048576,MATCH("최종"&amp;SUBSTITUTE(SUBSTITUTE(E$1,"standard",""),"|Float",""),ChapterTable!$1:$1,0),0)*ChapterTable!$Q$17,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VLOOKUP($A1570-ChapterTable!$Q$11,ChapterTable!$1:$1048576,MATCH("최종"&amp;SUBSTITUTE(SUBSTITUTE(E$1,"standard",""),"|Float",""),ChapterTable!$1:$1,0),0)*ChapterTable!$Q$14
    ),
  OFFSET(E1570,-$B1570+IF($L1570,1,0),0)*
    (VLOOKUP(SUBSTITUTE(SUBSTITUTE(E$1,"standard",""),"|Float","")&amp;"인게임누적곱배수",ChapterTable!$S:$T,2,0)^C1570
    +VLOOKUP(SUBSTITUTE(SUBSTITUTE(E$1,"standard",""),"|Float","")&amp;"인게임누적합배수",ChapterTable!$S:$T,2,0)*C1570)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VLOOKUP(1,ChapterTable!$1:$1048576,MATCH("최종"&amp;SUBSTITUTE(SUBSTITUTE(F$1,"standard",""),"|Float",""),ChapterTable!$1:$1,0),0)*ChapterTable!$Q$17,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VLOOKUP($A1570-ChapterTable!$Q$11,ChapterTable!$1:$1048576,MATCH("최종"&amp;SUBSTITUTE(SUBSTITUTE(F$1,"standard",""),"|Float",""),ChapterTable!$1:$1,0),0)*ChapterTable!$Q$14
    ),
  OFFSET(F1570,-$B1570+IF($L1570,1,0),0)*
    (VLOOKUP(SUBSTITUTE(SUBSTITUTE(F$1,"standard",""),"|Float","")&amp;"인게임누적곱배수",ChapterTable!$S:$T,2,0)^D1570
    +VLOOKUP(SUBSTITUTE(SUBSTITUTE(F$1,"standard",""),"|Float","")&amp;"인게임누적합배수",ChapterTable!$S:$T,2,0)*D1570)
  )
  )
  )
)</f>
        <v>2033.2265624999998</v>
      </c>
      <c r="G1570" t="s">
        <v>76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9.8000000000000007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IF(OR($L1571=TRUE,$A1571=0,MOD($A1571,ChapterTable!$S$20)&lt;&gt;0),
MAX(0,INT(($B1571+ChapterTable!$Q$26+VLOOKUP(SUBSTITUTE(C$1,"성장단계","")&amp;"단계오프셋",ChapterTable!$S:$T,2,0))/ChapterTable!$Q$23)),
MAX(0,INT(($B1571+ChapterTable!$S$26+VLOOKUP(SUBSTITUTE(C$1,"성장단계","")&amp;"보스단계오프셋",ChapterTable!$S:$T,2,0))/ChapterTable!$S$23)))</f>
        <v>3</v>
      </c>
      <c r="D1571">
        <f>IF(OR($L1571=TRUE,$A1571=0,MOD($A1571,ChapterTable!$S$20)&lt;&gt;0),
MAX(0,INT(($B1571+ChapterTable!$Q$26+VLOOKUP(SUBSTITUTE(D$1,"성장단계","")&amp;"단계오프셋",ChapterTable!$S:$T,2,0))/ChapterTable!$Q$23)),
MAX(0,INT(($B1571+ChapterTable!$S$26+VLOOKUP(SUBSTITUTE(D$1,"성장단계","")&amp;"보스단계오프셋",ChapterTable!$S:$T,2,0))/ChapterTable!$S$23)))</f>
        <v>2</v>
      </c>
      <c r="E1571" s="1">
        <f ca="1">IF(AND($A1571=0,$B1571=1),
    VLOOKUP(1,ChapterTable!$1:$1048576,MATCH("최종"&amp;SUBSTITUTE(SUBSTITUTE(E$1,"standard",""),"|Float",""),ChapterTable!$1:$1,0),0)*ChapterTable!$Q$17,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VLOOKUP($A1571-ChapterTable!$Q$11,ChapterTable!$1:$1048576,MATCH("최종"&amp;SUBSTITUTE(SUBSTITUTE(E$1,"standard",""),"|Float",""),ChapterTable!$1:$1,0),0)*ChapterTable!$Q$14
    ),
  OFFSET(E1571,-$B1571+IF($L1571,1,0),0)*
    (VLOOKUP(SUBSTITUTE(SUBSTITUTE(E$1,"standard",""),"|Float","")&amp;"인게임누적곱배수",ChapterTable!$S:$T,2,0)^C1571
    +VLOOKUP(SUBSTITUTE(SUBSTITUTE(E$1,"standard",""),"|Float","")&amp;"인게임누적합배수",ChapterTable!$S:$T,2,0)*C1571)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VLOOKUP(1,ChapterTable!$1:$1048576,MATCH("최종"&amp;SUBSTITUTE(SUBSTITUTE(F$1,"standard",""),"|Float",""),ChapterTable!$1:$1,0),0)*ChapterTable!$Q$17,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VLOOKUP($A1571-ChapterTable!$Q$11,ChapterTable!$1:$1048576,MATCH("최종"&amp;SUBSTITUTE(SUBSTITUTE(F$1,"standard",""),"|Float",""),ChapterTable!$1:$1,0),0)*ChapterTable!$Q$14
    ),
  OFFSET(F1571,-$B1571+IF($L1571,1,0),0)*
    (VLOOKUP(SUBSTITUTE(SUBSTITUTE(F$1,"standard",""),"|Float","")&amp;"인게임누적곱배수",ChapterTable!$S:$T,2,0)^D1571
    +VLOOKUP(SUBSTITUTE(SUBSTITUTE(F$1,"standard",""),"|Float","")&amp;"인게임누적합배수",ChapterTable!$S:$T,2,0)*D1571)
  )
  )
  )
)</f>
        <v>2033.2265624999998</v>
      </c>
      <c r="G1571" t="s">
        <v>76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9.8000000000000007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IF(OR($L1572=TRUE,$A1572=0,MOD($A1572,ChapterTable!$S$20)&lt;&gt;0),
MAX(0,INT(($B1572+ChapterTable!$Q$26+VLOOKUP(SUBSTITUTE(C$1,"성장단계","")&amp;"단계오프셋",ChapterTable!$S:$T,2,0))/ChapterTable!$Q$23)),
MAX(0,INT(($B1572+ChapterTable!$S$26+VLOOKUP(SUBSTITUTE(C$1,"성장단계","")&amp;"보스단계오프셋",ChapterTable!$S:$T,2,0))/ChapterTable!$S$23)))</f>
        <v>3</v>
      </c>
      <c r="D1572">
        <f>IF(OR($L1572=TRUE,$A1572=0,MOD($A1572,ChapterTable!$S$20)&lt;&gt;0),
MAX(0,INT(($B1572+ChapterTable!$Q$26+VLOOKUP(SUBSTITUTE(D$1,"성장단계","")&amp;"단계오프셋",ChapterTable!$S:$T,2,0))/ChapterTable!$Q$23)),
MAX(0,INT(($B1572+ChapterTable!$S$26+VLOOKUP(SUBSTITUTE(D$1,"성장단계","")&amp;"보스단계오프셋",ChapterTable!$S:$T,2,0))/ChapterTable!$S$23)))</f>
        <v>3</v>
      </c>
      <c r="E1572" s="1">
        <f ca="1">IF(AND($A1572=0,$B1572=1),
    VLOOKUP(1,ChapterTable!$1:$1048576,MATCH("최종"&amp;SUBSTITUTE(SUBSTITUTE(E$1,"standard",""),"|Float",""),ChapterTable!$1:$1,0),0)*ChapterTable!$Q$17,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VLOOKUP($A1572-ChapterTable!$Q$11,ChapterTable!$1:$1048576,MATCH("최종"&amp;SUBSTITUTE(SUBSTITUTE(E$1,"standard",""),"|Float",""),ChapterTable!$1:$1,0),0)*ChapterTable!$Q$14
    ),
  OFFSET(E1572,-$B1572+IF($L1572,1,0),0)*
    (VLOOKUP(SUBSTITUTE(SUBSTITUTE(E$1,"standard",""),"|Float","")&amp;"인게임누적곱배수",ChapterTable!$S:$T,2,0)^C1572
    +VLOOKUP(SUBSTITUTE(SUBSTITUTE(E$1,"standard",""),"|Float","")&amp;"인게임누적합배수",ChapterTable!$S:$T,2,0)*C1572)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VLOOKUP(1,ChapterTable!$1:$1048576,MATCH("최종"&amp;SUBSTITUTE(SUBSTITUTE(F$1,"standard",""),"|Float",""),ChapterTable!$1:$1,0),0)*ChapterTable!$Q$17,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VLOOKUP($A1572-ChapterTable!$Q$11,ChapterTable!$1:$1048576,MATCH("최종"&amp;SUBSTITUTE(SUBSTITUTE(F$1,"standard",""),"|Float",""),ChapterTable!$1:$1,0),0)*ChapterTable!$Q$14
    ),
  OFFSET(F1572,-$B1572+IF($L1572,1,0),0)*
    (VLOOKUP(SUBSTITUTE(SUBSTITUTE(F$1,"standard",""),"|Float","")&amp;"인게임누적곱배수",ChapterTable!$S:$T,2,0)^D1572
    +VLOOKUP(SUBSTITUTE(SUBSTITUTE(F$1,"standard",""),"|Float","")&amp;"인게임누적합배수",ChapterTable!$S:$T,2,0)*D1572)
  )
  )
  )
)</f>
        <v>2323.6875</v>
      </c>
      <c r="G1572" t="s">
        <v>76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9.8000000000000007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IF(OR($L1573=TRUE,$A1573=0,MOD($A1573,ChapterTable!$S$20)&lt;&gt;0),
MAX(0,INT(($B1573+ChapterTable!$Q$26+VLOOKUP(SUBSTITUTE(C$1,"성장단계","")&amp;"단계오프셋",ChapterTable!$S:$T,2,0))/ChapterTable!$Q$23)),
MAX(0,INT(($B1573+ChapterTable!$S$26+VLOOKUP(SUBSTITUTE(C$1,"성장단계","")&amp;"보스단계오프셋",ChapterTable!$S:$T,2,0))/ChapterTable!$S$23)))</f>
        <v>3</v>
      </c>
      <c r="D1573">
        <f>IF(OR($L1573=TRUE,$A1573=0,MOD($A1573,ChapterTable!$S$20)&lt;&gt;0),
MAX(0,INT(($B1573+ChapterTable!$Q$26+VLOOKUP(SUBSTITUTE(D$1,"성장단계","")&amp;"단계오프셋",ChapterTable!$S:$T,2,0))/ChapterTable!$Q$23)),
MAX(0,INT(($B1573+ChapterTable!$S$26+VLOOKUP(SUBSTITUTE(D$1,"성장단계","")&amp;"보스단계오프셋",ChapterTable!$S:$T,2,0))/ChapterTable!$S$23)))</f>
        <v>3</v>
      </c>
      <c r="E1573" s="1">
        <f ca="1">IF(AND($A1573=0,$B1573=1),
    VLOOKUP(1,ChapterTable!$1:$1048576,MATCH("최종"&amp;SUBSTITUTE(SUBSTITUTE(E$1,"standard",""),"|Float",""),ChapterTable!$1:$1,0),0)*ChapterTable!$Q$17,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VLOOKUP($A1573-ChapterTable!$Q$11,ChapterTable!$1:$1048576,MATCH("최종"&amp;SUBSTITUTE(SUBSTITUTE(E$1,"standard",""),"|Float",""),ChapterTable!$1:$1,0),0)*ChapterTable!$Q$14
    ),
  OFFSET(E1573,-$B1573+IF($L1573,1,0),0)*
    (VLOOKUP(SUBSTITUTE(SUBSTITUTE(E$1,"standard",""),"|Float","")&amp;"인게임누적곱배수",ChapterTable!$S:$T,2,0)^C1573
    +VLOOKUP(SUBSTITUTE(SUBSTITUTE(E$1,"standard",""),"|Float","")&amp;"인게임누적합배수",ChapterTable!$S:$T,2,0)*C1573)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VLOOKUP(1,ChapterTable!$1:$1048576,MATCH("최종"&amp;SUBSTITUTE(SUBSTITUTE(F$1,"standard",""),"|Float",""),ChapterTable!$1:$1,0),0)*ChapterTable!$Q$17,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VLOOKUP($A1573-ChapterTable!$Q$11,ChapterTable!$1:$1048576,MATCH("최종"&amp;SUBSTITUTE(SUBSTITUTE(F$1,"standard",""),"|Float",""),ChapterTable!$1:$1,0),0)*ChapterTable!$Q$14
    ),
  OFFSET(F1573,-$B1573+IF($L1573,1,0),0)*
    (VLOOKUP(SUBSTITUTE(SUBSTITUTE(F$1,"standard",""),"|Float","")&amp;"인게임누적곱배수",ChapterTable!$S:$T,2,0)^D1573
    +VLOOKUP(SUBSTITUTE(SUBSTITUTE(F$1,"standard",""),"|Float","")&amp;"인게임누적합배수",ChapterTable!$S:$T,2,0)*D1573)
  )
  )
  )
)</f>
        <v>2323.6875</v>
      </c>
      <c r="G1573" t="s">
        <v>76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9.8000000000000007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IF(OR($L1574=TRUE,$A1574=0,MOD($A1574,ChapterTable!$S$20)&lt;&gt;0),
MAX(0,INT(($B1574+ChapterTable!$Q$26+VLOOKUP(SUBSTITUTE(C$1,"성장단계","")&amp;"단계오프셋",ChapterTable!$S:$T,2,0))/ChapterTable!$Q$23)),
MAX(0,INT(($B1574+ChapterTable!$S$26+VLOOKUP(SUBSTITUTE(C$1,"성장단계","")&amp;"보스단계오프셋",ChapterTable!$S:$T,2,0))/ChapterTable!$S$23)))</f>
        <v>3</v>
      </c>
      <c r="D1574">
        <f>IF(OR($L1574=TRUE,$A1574=0,MOD($A1574,ChapterTable!$S$20)&lt;&gt;0),
MAX(0,INT(($B1574+ChapterTable!$Q$26+VLOOKUP(SUBSTITUTE(D$1,"성장단계","")&amp;"단계오프셋",ChapterTable!$S:$T,2,0))/ChapterTable!$Q$23)),
MAX(0,INT(($B1574+ChapterTable!$S$26+VLOOKUP(SUBSTITUTE(D$1,"성장단계","")&amp;"보스단계오프셋",ChapterTable!$S:$T,2,0))/ChapterTable!$S$23)))</f>
        <v>3</v>
      </c>
      <c r="E1574" s="1">
        <f ca="1">IF(AND($A1574=0,$B1574=1),
    VLOOKUP(1,ChapterTable!$1:$1048576,MATCH("최종"&amp;SUBSTITUTE(SUBSTITUTE(E$1,"standard",""),"|Float",""),ChapterTable!$1:$1,0),0)*ChapterTable!$Q$17,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VLOOKUP($A1574-ChapterTable!$Q$11,ChapterTable!$1:$1048576,MATCH("최종"&amp;SUBSTITUTE(SUBSTITUTE(E$1,"standard",""),"|Float",""),ChapterTable!$1:$1,0),0)*ChapterTable!$Q$14
    ),
  OFFSET(E1574,-$B1574+IF($L1574,1,0),0)*
    (VLOOKUP(SUBSTITUTE(SUBSTITUTE(E$1,"standard",""),"|Float","")&amp;"인게임누적곱배수",ChapterTable!$S:$T,2,0)^C1574
    +VLOOKUP(SUBSTITUTE(SUBSTITUTE(E$1,"standard",""),"|Float","")&amp;"인게임누적합배수",ChapterTable!$S:$T,2,0)*C1574)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VLOOKUP(1,ChapterTable!$1:$1048576,MATCH("최종"&amp;SUBSTITUTE(SUBSTITUTE(F$1,"standard",""),"|Float",""),ChapterTable!$1:$1,0),0)*ChapterTable!$Q$17,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VLOOKUP($A1574-ChapterTable!$Q$11,ChapterTable!$1:$1048576,MATCH("최종"&amp;SUBSTITUTE(SUBSTITUTE(F$1,"standard",""),"|Float",""),ChapterTable!$1:$1,0),0)*ChapterTable!$Q$14
    ),
  OFFSET(F1574,-$B1574+IF($L1574,1,0),0)*
    (VLOOKUP(SUBSTITUTE(SUBSTITUTE(F$1,"standard",""),"|Float","")&amp;"인게임누적곱배수",ChapterTable!$S:$T,2,0)^D1574
    +VLOOKUP(SUBSTITUTE(SUBSTITUTE(F$1,"standard",""),"|Float","")&amp;"인게임누적합배수",ChapterTable!$S:$T,2,0)*D1574)
  )
  )
  )
)</f>
        <v>2323.6875</v>
      </c>
      <c r="G1574" t="s">
        <v>76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9.8000000000000007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IF(OR($L1575=TRUE,$A1575=0,MOD($A1575,ChapterTable!$S$20)&lt;&gt;0),
MAX(0,INT(($B1575+ChapterTable!$Q$26+VLOOKUP(SUBSTITUTE(C$1,"성장단계","")&amp;"단계오프셋",ChapterTable!$S:$T,2,0))/ChapterTable!$Q$23)),
MAX(0,INT(($B1575+ChapterTable!$S$26+VLOOKUP(SUBSTITUTE(C$1,"성장단계","")&amp;"보스단계오프셋",ChapterTable!$S:$T,2,0))/ChapterTable!$S$23)))</f>
        <v>3</v>
      </c>
      <c r="D1575">
        <f>IF(OR($L1575=TRUE,$A1575=0,MOD($A1575,ChapterTable!$S$20)&lt;&gt;0),
MAX(0,INT(($B1575+ChapterTable!$Q$26+VLOOKUP(SUBSTITUTE(D$1,"성장단계","")&amp;"단계오프셋",ChapterTable!$S:$T,2,0))/ChapterTable!$Q$23)),
MAX(0,INT(($B1575+ChapterTable!$S$26+VLOOKUP(SUBSTITUTE(D$1,"성장단계","")&amp;"보스단계오프셋",ChapterTable!$S:$T,2,0))/ChapterTable!$S$23)))</f>
        <v>3</v>
      </c>
      <c r="E1575" s="1">
        <f ca="1">IF(AND($A1575=0,$B1575=1),
    VLOOKUP(1,ChapterTable!$1:$1048576,MATCH("최종"&amp;SUBSTITUTE(SUBSTITUTE(E$1,"standard",""),"|Float",""),ChapterTable!$1:$1,0),0)*ChapterTable!$Q$17,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VLOOKUP($A1575-ChapterTable!$Q$11,ChapterTable!$1:$1048576,MATCH("최종"&amp;SUBSTITUTE(SUBSTITUTE(E$1,"standard",""),"|Float",""),ChapterTable!$1:$1,0),0)*ChapterTable!$Q$14
    ),
  OFFSET(E1575,-$B1575+IF($L1575,1,0),0)*
    (VLOOKUP(SUBSTITUTE(SUBSTITUTE(E$1,"standard",""),"|Float","")&amp;"인게임누적곱배수",ChapterTable!$S:$T,2,0)^C1575
    +VLOOKUP(SUBSTITUTE(SUBSTITUTE(E$1,"standard",""),"|Float","")&amp;"인게임누적합배수",ChapterTable!$S:$T,2,0)*C1575)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VLOOKUP(1,ChapterTable!$1:$1048576,MATCH("최종"&amp;SUBSTITUTE(SUBSTITUTE(F$1,"standard",""),"|Float",""),ChapterTable!$1:$1,0),0)*ChapterTable!$Q$17,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VLOOKUP($A1575-ChapterTable!$Q$11,ChapterTable!$1:$1048576,MATCH("최종"&amp;SUBSTITUTE(SUBSTITUTE(F$1,"standard",""),"|Float",""),ChapterTable!$1:$1,0),0)*ChapterTable!$Q$14
    ),
  OFFSET(F1575,-$B1575+IF($L1575,1,0),0)*
    (VLOOKUP(SUBSTITUTE(SUBSTITUTE(F$1,"standard",""),"|Float","")&amp;"인게임누적곱배수",ChapterTable!$S:$T,2,0)^D1575
    +VLOOKUP(SUBSTITUTE(SUBSTITUTE(F$1,"standard",""),"|Float","")&amp;"인게임누적합배수",ChapterTable!$S:$T,2,0)*D1575)
  )
  )
  )
)</f>
        <v>2323.6875</v>
      </c>
      <c r="G1575" t="s">
        <v>76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9.8000000000000007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IF(OR($L1576=TRUE,$A1576=0,MOD($A1576,ChapterTable!$S$20)&lt;&gt;0),
MAX(0,INT(($B1576+ChapterTable!$Q$26+VLOOKUP(SUBSTITUTE(C$1,"성장단계","")&amp;"단계오프셋",ChapterTable!$S:$T,2,0))/ChapterTable!$Q$23)),
MAX(0,INT(($B1576+ChapterTable!$S$26+VLOOKUP(SUBSTITUTE(C$1,"성장단계","")&amp;"보스단계오프셋",ChapterTable!$S:$T,2,0))/ChapterTable!$S$23)))</f>
        <v>3</v>
      </c>
      <c r="D1576">
        <f>IF(OR($L1576=TRUE,$A1576=0,MOD($A1576,ChapterTable!$S$20)&lt;&gt;0),
MAX(0,INT(($B1576+ChapterTable!$Q$26+VLOOKUP(SUBSTITUTE(D$1,"성장단계","")&amp;"단계오프셋",ChapterTable!$S:$T,2,0))/ChapterTable!$Q$23)),
MAX(0,INT(($B1576+ChapterTable!$S$26+VLOOKUP(SUBSTITUTE(D$1,"성장단계","")&amp;"보스단계오프셋",ChapterTable!$S:$T,2,0))/ChapterTable!$S$23)))</f>
        <v>3</v>
      </c>
      <c r="E1576" s="1">
        <f ca="1">IF(AND($A1576=0,$B1576=1),
    VLOOKUP(1,ChapterTable!$1:$1048576,MATCH("최종"&amp;SUBSTITUTE(SUBSTITUTE(E$1,"standard",""),"|Float",""),ChapterTable!$1:$1,0),0)*ChapterTable!$Q$17,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VLOOKUP($A1576-ChapterTable!$Q$11,ChapterTable!$1:$1048576,MATCH("최종"&amp;SUBSTITUTE(SUBSTITUTE(E$1,"standard",""),"|Float",""),ChapterTable!$1:$1,0),0)*ChapterTable!$Q$14
    ),
  OFFSET(E1576,-$B1576+IF($L1576,1,0),0)*
    (VLOOKUP(SUBSTITUTE(SUBSTITUTE(E$1,"standard",""),"|Float","")&amp;"인게임누적곱배수",ChapterTable!$S:$T,2,0)^C1576
    +VLOOKUP(SUBSTITUTE(SUBSTITUTE(E$1,"standard",""),"|Float","")&amp;"인게임누적합배수",ChapterTable!$S:$T,2,0)*C1576)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VLOOKUP(1,ChapterTable!$1:$1048576,MATCH("최종"&amp;SUBSTITUTE(SUBSTITUTE(F$1,"standard",""),"|Float",""),ChapterTable!$1:$1,0),0)*ChapterTable!$Q$17,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VLOOKUP($A1576-ChapterTable!$Q$11,ChapterTable!$1:$1048576,MATCH("최종"&amp;SUBSTITUTE(SUBSTITUTE(F$1,"standard",""),"|Float",""),ChapterTable!$1:$1,0),0)*ChapterTable!$Q$14
    ),
  OFFSET(F1576,-$B1576+IF($L1576,1,0),0)*
    (VLOOKUP(SUBSTITUTE(SUBSTITUTE(F$1,"standard",""),"|Float","")&amp;"인게임누적곱배수",ChapterTable!$S:$T,2,0)^D1576
    +VLOOKUP(SUBSTITUTE(SUBSTITUTE(F$1,"standard",""),"|Float","")&amp;"인게임누적합배수",ChapterTable!$S:$T,2,0)*D1576)
  )
  )
  )
)</f>
        <v>2323.6875</v>
      </c>
      <c r="G1576" t="s">
        <v>76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9.8000000000000007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IF(OR($L1577=TRUE,$A1577=0,MOD($A1577,ChapterTable!$S$20)&lt;&gt;0),
MAX(0,INT(($B1577+ChapterTable!$Q$26+VLOOKUP(SUBSTITUTE(C$1,"성장단계","")&amp;"단계오프셋",ChapterTable!$S:$T,2,0))/ChapterTable!$Q$23)),
MAX(0,INT(($B1577+ChapterTable!$S$26+VLOOKUP(SUBSTITUTE(C$1,"성장단계","")&amp;"보스단계오프셋",ChapterTable!$S:$T,2,0))/ChapterTable!$S$23)))</f>
        <v>4</v>
      </c>
      <c r="D1577">
        <f>IF(OR($L1577=TRUE,$A1577=0,MOD($A1577,ChapterTable!$S$20)&lt;&gt;0),
MAX(0,INT(($B1577+ChapterTable!$Q$26+VLOOKUP(SUBSTITUTE(D$1,"성장단계","")&amp;"단계오프셋",ChapterTable!$S:$T,2,0))/ChapterTable!$Q$23)),
MAX(0,INT(($B1577+ChapterTable!$S$26+VLOOKUP(SUBSTITUTE(D$1,"성장단계","")&amp;"보스단계오프셋",ChapterTable!$S:$T,2,0))/ChapterTable!$S$23)))</f>
        <v>3</v>
      </c>
      <c r="E1577" s="1">
        <f ca="1">IF(AND($A1577=0,$B1577=1),
    VLOOKUP(1,ChapterTable!$1:$1048576,MATCH("최종"&amp;SUBSTITUTE(SUBSTITUTE(E$1,"standard",""),"|Float",""),ChapterTable!$1:$1,0),0)*ChapterTable!$Q$17,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VLOOKUP($A1577-ChapterTable!$Q$11,ChapterTable!$1:$1048576,MATCH("최종"&amp;SUBSTITUTE(SUBSTITUTE(E$1,"standard",""),"|Float",""),ChapterTable!$1:$1,0),0)*ChapterTable!$Q$14
    ),
  OFFSET(E1577,-$B1577+IF($L1577,1,0),0)*
    (VLOOKUP(SUBSTITUTE(SUBSTITUTE(E$1,"standard",""),"|Float","")&amp;"인게임누적곱배수",ChapterTable!$S:$T,2,0)^C1577
    +VLOOKUP(SUBSTITUTE(SUBSTITUTE(E$1,"standard",""),"|Float","")&amp;"인게임누적합배수",ChapterTable!$S:$T,2,0)*C1577)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VLOOKUP(1,ChapterTable!$1:$1048576,MATCH("최종"&amp;SUBSTITUTE(SUBSTITUTE(F$1,"standard",""),"|Float",""),ChapterTable!$1:$1,0),0)*ChapterTable!$Q$17,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VLOOKUP($A1577-ChapterTable!$Q$11,ChapterTable!$1:$1048576,MATCH("최종"&amp;SUBSTITUTE(SUBSTITUTE(F$1,"standard",""),"|Float",""),ChapterTable!$1:$1,0),0)*ChapterTable!$Q$14
    ),
  OFFSET(F1577,-$B1577+IF($L1577,1,0),0)*
    (VLOOKUP(SUBSTITUTE(SUBSTITUTE(F$1,"standard",""),"|Float","")&amp;"인게임누적곱배수",ChapterTable!$S:$T,2,0)^D1577
    +VLOOKUP(SUBSTITUTE(SUBSTITUTE(F$1,"standard",""),"|Float","")&amp;"인게임누적합배수",ChapterTable!$S:$T,2,0)*D1577)
  )
  )
  )
)</f>
        <v>2323.6875</v>
      </c>
      <c r="G1577" t="s">
        <v>76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9.8000000000000007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IF(OR($L1578=TRUE,$A1578=0,MOD($A1578,ChapterTable!$S$20)&lt;&gt;0),
MAX(0,INT(($B1578+ChapterTable!$Q$26+VLOOKUP(SUBSTITUTE(C$1,"성장단계","")&amp;"단계오프셋",ChapterTable!$S:$T,2,0))/ChapterTable!$Q$23)),
MAX(0,INT(($B1578+ChapterTable!$S$26+VLOOKUP(SUBSTITUTE(C$1,"성장단계","")&amp;"보스단계오프셋",ChapterTable!$S:$T,2,0))/ChapterTable!$S$23)))</f>
        <v>4</v>
      </c>
      <c r="D1578">
        <f>IF(OR($L1578=TRUE,$A1578=0,MOD($A1578,ChapterTable!$S$20)&lt;&gt;0),
MAX(0,INT(($B1578+ChapterTable!$Q$26+VLOOKUP(SUBSTITUTE(D$1,"성장단계","")&amp;"단계오프셋",ChapterTable!$S:$T,2,0))/ChapterTable!$Q$23)),
MAX(0,INT(($B1578+ChapterTable!$S$26+VLOOKUP(SUBSTITUTE(D$1,"성장단계","")&amp;"보스단계오프셋",ChapterTable!$S:$T,2,0))/ChapterTable!$S$23)))</f>
        <v>3</v>
      </c>
      <c r="E1578" s="1">
        <f ca="1">IF(AND($A1578=0,$B1578=1),
    VLOOKUP(1,ChapterTable!$1:$1048576,MATCH("최종"&amp;SUBSTITUTE(SUBSTITUTE(E$1,"standard",""),"|Float",""),ChapterTable!$1:$1,0),0)*ChapterTable!$Q$17,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VLOOKUP($A1578-ChapterTable!$Q$11,ChapterTable!$1:$1048576,MATCH("최종"&amp;SUBSTITUTE(SUBSTITUTE(E$1,"standard",""),"|Float",""),ChapterTable!$1:$1,0),0)*ChapterTable!$Q$14
    ),
  OFFSET(E1578,-$B1578+IF($L1578,1,0),0)*
    (VLOOKUP(SUBSTITUTE(SUBSTITUTE(E$1,"standard",""),"|Float","")&amp;"인게임누적곱배수",ChapterTable!$S:$T,2,0)^C1578
    +VLOOKUP(SUBSTITUTE(SUBSTITUTE(E$1,"standard",""),"|Float","")&amp;"인게임누적합배수",ChapterTable!$S:$T,2,0)*C1578)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VLOOKUP(1,ChapterTable!$1:$1048576,MATCH("최종"&amp;SUBSTITUTE(SUBSTITUTE(F$1,"standard",""),"|Float",""),ChapterTable!$1:$1,0),0)*ChapterTable!$Q$17,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VLOOKUP($A1578-ChapterTable!$Q$11,ChapterTable!$1:$1048576,MATCH("최종"&amp;SUBSTITUTE(SUBSTITUTE(F$1,"standard",""),"|Float",""),ChapterTable!$1:$1,0),0)*ChapterTable!$Q$14
    ),
  OFFSET(F1578,-$B1578+IF($L1578,1,0),0)*
    (VLOOKUP(SUBSTITUTE(SUBSTITUTE(F$1,"standard",""),"|Float","")&amp;"인게임누적곱배수",ChapterTable!$S:$T,2,0)^D1578
    +VLOOKUP(SUBSTITUTE(SUBSTITUTE(F$1,"standard",""),"|Float","")&amp;"인게임누적합배수",ChapterTable!$S:$T,2,0)*D1578)
  )
  )
  )
)</f>
        <v>2323.6875</v>
      </c>
      <c r="G1578" t="s">
        <v>76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9.8000000000000007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IF(OR($L1579=TRUE,$A1579=0,MOD($A1579,ChapterTable!$S$20)&lt;&gt;0),
MAX(0,INT(($B1579+ChapterTable!$Q$26+VLOOKUP(SUBSTITUTE(C$1,"성장단계","")&amp;"단계오프셋",ChapterTable!$S:$T,2,0))/ChapterTable!$Q$23)),
MAX(0,INT(($B1579+ChapterTable!$S$26+VLOOKUP(SUBSTITUTE(C$1,"성장단계","")&amp;"보스단계오프셋",ChapterTable!$S:$T,2,0))/ChapterTable!$S$23)))</f>
        <v>4</v>
      </c>
      <c r="D1579">
        <f>IF(OR($L1579=TRUE,$A1579=0,MOD($A1579,ChapterTable!$S$20)&lt;&gt;0),
MAX(0,INT(($B1579+ChapterTable!$Q$26+VLOOKUP(SUBSTITUTE(D$1,"성장단계","")&amp;"단계오프셋",ChapterTable!$S:$T,2,0))/ChapterTable!$Q$23)),
MAX(0,INT(($B1579+ChapterTable!$S$26+VLOOKUP(SUBSTITUTE(D$1,"성장단계","")&amp;"보스단계오프셋",ChapterTable!$S:$T,2,0))/ChapterTable!$S$23)))</f>
        <v>3</v>
      </c>
      <c r="E1579" s="1">
        <f ca="1">IF(AND($A1579=0,$B1579=1),
    VLOOKUP(1,ChapterTable!$1:$1048576,MATCH("최종"&amp;SUBSTITUTE(SUBSTITUTE(E$1,"standard",""),"|Float",""),ChapterTable!$1:$1,0),0)*ChapterTable!$Q$17,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VLOOKUP($A1579-ChapterTable!$Q$11,ChapterTable!$1:$1048576,MATCH("최종"&amp;SUBSTITUTE(SUBSTITUTE(E$1,"standard",""),"|Float",""),ChapterTable!$1:$1,0),0)*ChapterTable!$Q$14
    ),
  OFFSET(E1579,-$B1579+IF($L1579,1,0),0)*
    (VLOOKUP(SUBSTITUTE(SUBSTITUTE(E$1,"standard",""),"|Float","")&amp;"인게임누적곱배수",ChapterTable!$S:$T,2,0)^C1579
    +VLOOKUP(SUBSTITUTE(SUBSTITUTE(E$1,"standard",""),"|Float","")&amp;"인게임누적합배수",ChapterTable!$S:$T,2,0)*C1579)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VLOOKUP(1,ChapterTable!$1:$1048576,MATCH("최종"&amp;SUBSTITUTE(SUBSTITUTE(F$1,"standard",""),"|Float",""),ChapterTable!$1:$1,0),0)*ChapterTable!$Q$17,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VLOOKUP($A1579-ChapterTable!$Q$11,ChapterTable!$1:$1048576,MATCH("최종"&amp;SUBSTITUTE(SUBSTITUTE(F$1,"standard",""),"|Float",""),ChapterTable!$1:$1,0),0)*ChapterTable!$Q$14
    ),
  OFFSET(F1579,-$B1579+IF($L1579,1,0),0)*
    (VLOOKUP(SUBSTITUTE(SUBSTITUTE(F$1,"standard",""),"|Float","")&amp;"인게임누적곱배수",ChapterTable!$S:$T,2,0)^D1579
    +VLOOKUP(SUBSTITUTE(SUBSTITUTE(F$1,"standard",""),"|Float","")&amp;"인게임누적합배수",ChapterTable!$S:$T,2,0)*D1579)
  )
  )
  )
)</f>
        <v>2323.6875</v>
      </c>
      <c r="G1579" t="s">
        <v>76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9.8000000000000007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IF(OR($L1580=TRUE,$A1580=0,MOD($A1580,ChapterTable!$S$20)&lt;&gt;0),
MAX(0,INT(($B1580+ChapterTable!$Q$26+VLOOKUP(SUBSTITUTE(C$1,"성장단계","")&amp;"단계오프셋",ChapterTable!$S:$T,2,0))/ChapterTable!$Q$23)),
MAX(0,INT(($B1580+ChapterTable!$S$26+VLOOKUP(SUBSTITUTE(C$1,"성장단계","")&amp;"보스단계오프셋",ChapterTable!$S:$T,2,0))/ChapterTable!$S$23)))</f>
        <v>4</v>
      </c>
      <c r="D1580">
        <f>IF(OR($L1580=TRUE,$A1580=0,MOD($A1580,ChapterTable!$S$20)&lt;&gt;0),
MAX(0,INT(($B1580+ChapterTable!$Q$26+VLOOKUP(SUBSTITUTE(D$1,"성장단계","")&amp;"단계오프셋",ChapterTable!$S:$T,2,0))/ChapterTable!$Q$23)),
MAX(0,INT(($B1580+ChapterTable!$S$26+VLOOKUP(SUBSTITUTE(D$1,"성장단계","")&amp;"보스단계오프셋",ChapterTable!$S:$T,2,0))/ChapterTable!$S$23)))</f>
        <v>3</v>
      </c>
      <c r="E1580" s="1">
        <f ca="1">IF(AND($A1580=0,$B1580=1),
    VLOOKUP(1,ChapterTable!$1:$1048576,MATCH("최종"&amp;SUBSTITUTE(SUBSTITUTE(E$1,"standard",""),"|Float",""),ChapterTable!$1:$1,0),0)*ChapterTable!$Q$17,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VLOOKUP($A1580-ChapterTable!$Q$11,ChapterTable!$1:$1048576,MATCH("최종"&amp;SUBSTITUTE(SUBSTITUTE(E$1,"standard",""),"|Float",""),ChapterTable!$1:$1,0),0)*ChapterTable!$Q$14
    ),
  OFFSET(E1580,-$B1580+IF($L1580,1,0),0)*
    (VLOOKUP(SUBSTITUTE(SUBSTITUTE(E$1,"standard",""),"|Float","")&amp;"인게임누적곱배수",ChapterTable!$S:$T,2,0)^C1580
    +VLOOKUP(SUBSTITUTE(SUBSTITUTE(E$1,"standard",""),"|Float","")&amp;"인게임누적합배수",ChapterTable!$S:$T,2,0)*C1580)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VLOOKUP(1,ChapterTable!$1:$1048576,MATCH("최종"&amp;SUBSTITUTE(SUBSTITUTE(F$1,"standard",""),"|Float",""),ChapterTable!$1:$1,0),0)*ChapterTable!$Q$17,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VLOOKUP($A1580-ChapterTable!$Q$11,ChapterTable!$1:$1048576,MATCH("최종"&amp;SUBSTITUTE(SUBSTITUTE(F$1,"standard",""),"|Float",""),ChapterTable!$1:$1,0),0)*ChapterTable!$Q$14
    ),
  OFFSET(F1580,-$B1580+IF($L1580,1,0),0)*
    (VLOOKUP(SUBSTITUTE(SUBSTITUTE(F$1,"standard",""),"|Float","")&amp;"인게임누적곱배수",ChapterTable!$S:$T,2,0)^D1580
    +VLOOKUP(SUBSTITUTE(SUBSTITUTE(F$1,"standard",""),"|Float","")&amp;"인게임누적합배수",ChapterTable!$S:$T,2,0)*D1580)
  )
  )
  )
)</f>
        <v>2323.6875</v>
      </c>
      <c r="G1580" t="s">
        <v>76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9.8000000000000007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IF(OR($L1581=TRUE,$A1581=0,MOD($A1581,ChapterTable!$S$20)&lt;&gt;0),
MAX(0,INT(($B1581+ChapterTable!$Q$26+VLOOKUP(SUBSTITUTE(C$1,"성장단계","")&amp;"단계오프셋",ChapterTable!$S:$T,2,0))/ChapterTable!$Q$23)),
MAX(0,INT(($B1581+ChapterTable!$S$26+VLOOKUP(SUBSTITUTE(C$1,"성장단계","")&amp;"보스단계오프셋",ChapterTable!$S:$T,2,0))/ChapterTable!$S$23)))</f>
        <v>4</v>
      </c>
      <c r="D1581">
        <f>IF(OR($L1581=TRUE,$A1581=0,MOD($A1581,ChapterTable!$S$20)&lt;&gt;0),
MAX(0,INT(($B1581+ChapterTable!$Q$26+VLOOKUP(SUBSTITUTE(D$1,"성장단계","")&amp;"단계오프셋",ChapterTable!$S:$T,2,0))/ChapterTable!$Q$23)),
MAX(0,INT(($B1581+ChapterTable!$S$26+VLOOKUP(SUBSTITUTE(D$1,"성장단계","")&amp;"보스단계오프셋",ChapterTable!$S:$T,2,0))/ChapterTable!$S$23)))</f>
        <v>3</v>
      </c>
      <c r="E1581" s="1">
        <f ca="1">IF(AND($A1581=0,$B1581=1),
    VLOOKUP(1,ChapterTable!$1:$1048576,MATCH("최종"&amp;SUBSTITUTE(SUBSTITUTE(E$1,"standard",""),"|Float",""),ChapterTable!$1:$1,0),0)*ChapterTable!$Q$17,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VLOOKUP($A1581-ChapterTable!$Q$11,ChapterTable!$1:$1048576,MATCH("최종"&amp;SUBSTITUTE(SUBSTITUTE(E$1,"standard",""),"|Float",""),ChapterTable!$1:$1,0),0)*ChapterTable!$Q$14
    ),
  OFFSET(E1581,-$B1581+IF($L1581,1,0),0)*
    (VLOOKUP(SUBSTITUTE(SUBSTITUTE(E$1,"standard",""),"|Float","")&amp;"인게임누적곱배수",ChapterTable!$S:$T,2,0)^C1581
    +VLOOKUP(SUBSTITUTE(SUBSTITUTE(E$1,"standard",""),"|Float","")&amp;"인게임누적합배수",ChapterTable!$S:$T,2,0)*C1581)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VLOOKUP(1,ChapterTable!$1:$1048576,MATCH("최종"&amp;SUBSTITUTE(SUBSTITUTE(F$1,"standard",""),"|Float",""),ChapterTable!$1:$1,0),0)*ChapterTable!$Q$17,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VLOOKUP($A1581-ChapterTable!$Q$11,ChapterTable!$1:$1048576,MATCH("최종"&amp;SUBSTITUTE(SUBSTITUTE(F$1,"standard",""),"|Float",""),ChapterTable!$1:$1,0),0)*ChapterTable!$Q$14
    ),
  OFFSET(F1581,-$B1581+IF($L1581,1,0),0)*
    (VLOOKUP(SUBSTITUTE(SUBSTITUTE(F$1,"standard",""),"|Float","")&amp;"인게임누적곱배수",ChapterTable!$S:$T,2,0)^D1581
    +VLOOKUP(SUBSTITUTE(SUBSTITUTE(F$1,"standard",""),"|Float","")&amp;"인게임누적합배수",ChapterTable!$S:$T,2,0)*D1581)
  )
  )
  )
)</f>
        <v>2323.6875</v>
      </c>
      <c r="G1581" t="s">
        <v>76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9.8000000000000007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IF(OR($L1582=TRUE,$A1582=0,MOD($A1582,ChapterTable!$S$20)&lt;&gt;0),
MAX(0,INT(($B1582+ChapterTable!$Q$26+VLOOKUP(SUBSTITUTE(C$1,"성장단계","")&amp;"단계오프셋",ChapterTable!$S:$T,2,0))/ChapterTable!$Q$23)),
MAX(0,INT(($B1582+ChapterTable!$S$26+VLOOKUP(SUBSTITUTE(C$1,"성장단계","")&amp;"보스단계오프셋",ChapterTable!$S:$T,2,0))/ChapterTable!$S$23)))</f>
        <v>4</v>
      </c>
      <c r="D1582">
        <f>IF(OR($L1582=TRUE,$A1582=0,MOD($A1582,ChapterTable!$S$20)&lt;&gt;0),
MAX(0,INT(($B1582+ChapterTable!$Q$26+VLOOKUP(SUBSTITUTE(D$1,"성장단계","")&amp;"단계오프셋",ChapterTable!$S:$T,2,0))/ChapterTable!$Q$23)),
MAX(0,INT(($B1582+ChapterTable!$S$26+VLOOKUP(SUBSTITUTE(D$1,"성장단계","")&amp;"보스단계오프셋",ChapterTable!$S:$T,2,0))/ChapterTable!$S$23)))</f>
        <v>4</v>
      </c>
      <c r="E1582" s="1">
        <f ca="1">IF(AND($A1582=0,$B1582=1),
    VLOOKUP(1,ChapterTable!$1:$1048576,MATCH("최종"&amp;SUBSTITUTE(SUBSTITUTE(E$1,"standard",""),"|Float",""),ChapterTable!$1:$1,0),0)*ChapterTable!$Q$17,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VLOOKUP($A1582-ChapterTable!$Q$11,ChapterTable!$1:$1048576,MATCH("최종"&amp;SUBSTITUTE(SUBSTITUTE(E$1,"standard",""),"|Float",""),ChapterTable!$1:$1,0),0)*ChapterTable!$Q$14
    ),
  OFFSET(E1582,-$B1582+IF($L1582,1,0),0)*
    (VLOOKUP(SUBSTITUTE(SUBSTITUTE(E$1,"standard",""),"|Float","")&amp;"인게임누적곱배수",ChapterTable!$S:$T,2,0)^C1582
    +VLOOKUP(SUBSTITUTE(SUBSTITUTE(E$1,"standard",""),"|Float","")&amp;"인게임누적합배수",ChapterTable!$S:$T,2,0)*C1582)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VLOOKUP(1,ChapterTable!$1:$1048576,MATCH("최종"&amp;SUBSTITUTE(SUBSTITUTE(F$1,"standard",""),"|Float",""),ChapterTable!$1:$1,0),0)*ChapterTable!$Q$17,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VLOOKUP($A1582-ChapterTable!$Q$11,ChapterTable!$1:$1048576,MATCH("최종"&amp;SUBSTITUTE(SUBSTITUTE(F$1,"standard",""),"|Float",""),ChapterTable!$1:$1,0),0)*ChapterTable!$Q$14
    ),
  OFFSET(F1582,-$B1582+IF($L1582,1,0),0)*
    (VLOOKUP(SUBSTITUTE(SUBSTITUTE(F$1,"standard",""),"|Float","")&amp;"인게임누적곱배수",ChapterTable!$S:$T,2,0)^D1582
    +VLOOKUP(SUBSTITUTE(SUBSTITUTE(F$1,"standard",""),"|Float","")&amp;"인게임누적합배수",ChapterTable!$S:$T,2,0)*D1582)
  )
  )
  )
)</f>
        <v>2614.1484375</v>
      </c>
      <c r="G1582" t="s">
        <v>76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9.8000000000000007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IF(OR($L1583=TRUE,$A1583=0,MOD($A1583,ChapterTable!$S$20)&lt;&gt;0),
MAX(0,INT(($B1583+ChapterTable!$Q$26+VLOOKUP(SUBSTITUTE(C$1,"성장단계","")&amp;"단계오프셋",ChapterTable!$S:$T,2,0))/ChapterTable!$Q$23)),
MAX(0,INT(($B1583+ChapterTable!$S$26+VLOOKUP(SUBSTITUTE(C$1,"성장단계","")&amp;"보스단계오프셋",ChapterTable!$S:$T,2,0))/ChapterTable!$S$23)))</f>
        <v>4</v>
      </c>
      <c r="D1583">
        <f>IF(OR($L1583=TRUE,$A1583=0,MOD($A1583,ChapterTable!$S$20)&lt;&gt;0),
MAX(0,INT(($B1583+ChapterTable!$Q$26+VLOOKUP(SUBSTITUTE(D$1,"성장단계","")&amp;"단계오프셋",ChapterTable!$S:$T,2,0))/ChapterTable!$Q$23)),
MAX(0,INT(($B1583+ChapterTable!$S$26+VLOOKUP(SUBSTITUTE(D$1,"성장단계","")&amp;"보스단계오프셋",ChapterTable!$S:$T,2,0))/ChapterTable!$S$23)))</f>
        <v>4</v>
      </c>
      <c r="E1583" s="1">
        <f ca="1">IF(AND($A1583=0,$B1583=1),
    VLOOKUP(1,ChapterTable!$1:$1048576,MATCH("최종"&amp;SUBSTITUTE(SUBSTITUTE(E$1,"standard",""),"|Float",""),ChapterTable!$1:$1,0),0)*ChapterTable!$Q$17,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VLOOKUP($A1583-ChapterTable!$Q$11,ChapterTable!$1:$1048576,MATCH("최종"&amp;SUBSTITUTE(SUBSTITUTE(E$1,"standard",""),"|Float",""),ChapterTable!$1:$1,0),0)*ChapterTable!$Q$14
    ),
  OFFSET(E1583,-$B1583+IF($L1583,1,0),0)*
    (VLOOKUP(SUBSTITUTE(SUBSTITUTE(E$1,"standard",""),"|Float","")&amp;"인게임누적곱배수",ChapterTable!$S:$T,2,0)^C1583
    +VLOOKUP(SUBSTITUTE(SUBSTITUTE(E$1,"standard",""),"|Float","")&amp;"인게임누적합배수",ChapterTable!$S:$T,2,0)*C1583)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VLOOKUP(1,ChapterTable!$1:$1048576,MATCH("최종"&amp;SUBSTITUTE(SUBSTITUTE(F$1,"standard",""),"|Float",""),ChapterTable!$1:$1,0),0)*ChapterTable!$Q$17,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VLOOKUP($A1583-ChapterTable!$Q$11,ChapterTable!$1:$1048576,MATCH("최종"&amp;SUBSTITUTE(SUBSTITUTE(F$1,"standard",""),"|Float",""),ChapterTable!$1:$1,0),0)*ChapterTable!$Q$14
    ),
  OFFSET(F1583,-$B1583+IF($L1583,1,0),0)*
    (VLOOKUP(SUBSTITUTE(SUBSTITUTE(F$1,"standard",""),"|Float","")&amp;"인게임누적곱배수",ChapterTable!$S:$T,2,0)^D1583
    +VLOOKUP(SUBSTITUTE(SUBSTITUTE(F$1,"standard",""),"|Float","")&amp;"인게임누적합배수",ChapterTable!$S:$T,2,0)*D1583)
  )
  )
  )
)</f>
        <v>2614.1484375</v>
      </c>
      <c r="G1583" t="s">
        <v>76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9.8000000000000007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IF(OR($L1584=TRUE,$A1584=0,MOD($A1584,ChapterTable!$S$20)&lt;&gt;0),
MAX(0,INT(($B1584+ChapterTable!$Q$26+VLOOKUP(SUBSTITUTE(C$1,"성장단계","")&amp;"단계오프셋",ChapterTable!$S:$T,2,0))/ChapterTable!$Q$23)),
MAX(0,INT(($B1584+ChapterTable!$S$26+VLOOKUP(SUBSTITUTE(C$1,"성장단계","")&amp;"보스단계오프셋",ChapterTable!$S:$T,2,0))/ChapterTable!$S$23)))</f>
        <v>4</v>
      </c>
      <c r="D1584">
        <f>IF(OR($L1584=TRUE,$A1584=0,MOD($A1584,ChapterTable!$S$20)&lt;&gt;0),
MAX(0,INT(($B1584+ChapterTable!$Q$26+VLOOKUP(SUBSTITUTE(D$1,"성장단계","")&amp;"단계오프셋",ChapterTable!$S:$T,2,0))/ChapterTable!$Q$23)),
MAX(0,INT(($B1584+ChapterTable!$S$26+VLOOKUP(SUBSTITUTE(D$1,"성장단계","")&amp;"보스단계오프셋",ChapterTable!$S:$T,2,0))/ChapterTable!$S$23)))</f>
        <v>4</v>
      </c>
      <c r="E1584" s="1">
        <f ca="1">IF(AND($A1584=0,$B1584=1),
    VLOOKUP(1,ChapterTable!$1:$1048576,MATCH("최종"&amp;SUBSTITUTE(SUBSTITUTE(E$1,"standard",""),"|Float",""),ChapterTable!$1:$1,0),0)*ChapterTable!$Q$17,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VLOOKUP($A1584-ChapterTable!$Q$11,ChapterTable!$1:$1048576,MATCH("최종"&amp;SUBSTITUTE(SUBSTITUTE(E$1,"standard",""),"|Float",""),ChapterTable!$1:$1,0),0)*ChapterTable!$Q$14
    ),
  OFFSET(E1584,-$B1584+IF($L1584,1,0),0)*
    (VLOOKUP(SUBSTITUTE(SUBSTITUTE(E$1,"standard",""),"|Float","")&amp;"인게임누적곱배수",ChapterTable!$S:$T,2,0)^C1584
    +VLOOKUP(SUBSTITUTE(SUBSTITUTE(E$1,"standard",""),"|Float","")&amp;"인게임누적합배수",ChapterTable!$S:$T,2,0)*C1584)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VLOOKUP(1,ChapterTable!$1:$1048576,MATCH("최종"&amp;SUBSTITUTE(SUBSTITUTE(F$1,"standard",""),"|Float",""),ChapterTable!$1:$1,0),0)*ChapterTable!$Q$17,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VLOOKUP($A1584-ChapterTable!$Q$11,ChapterTable!$1:$1048576,MATCH("최종"&amp;SUBSTITUTE(SUBSTITUTE(F$1,"standard",""),"|Float",""),ChapterTable!$1:$1,0),0)*ChapterTable!$Q$14
    ),
  OFFSET(F1584,-$B1584+IF($L1584,1,0),0)*
    (VLOOKUP(SUBSTITUTE(SUBSTITUTE(F$1,"standard",""),"|Float","")&amp;"인게임누적곱배수",ChapterTable!$S:$T,2,0)^D1584
    +VLOOKUP(SUBSTITUTE(SUBSTITUTE(F$1,"standard",""),"|Float","")&amp;"인게임누적합배수",ChapterTable!$S:$T,2,0)*D1584)
  )
  )
  )
)</f>
        <v>2614.1484375</v>
      </c>
      <c r="G1584" t="s">
        <v>76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9.8000000000000007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IF(OR($L1585=TRUE,$A1585=0,MOD($A1585,ChapterTable!$S$20)&lt;&gt;0),
MAX(0,INT(($B1585+ChapterTable!$Q$26+VLOOKUP(SUBSTITUTE(C$1,"성장단계","")&amp;"단계오프셋",ChapterTable!$S:$T,2,0))/ChapterTable!$Q$23)),
MAX(0,INT(($B1585+ChapterTable!$S$26+VLOOKUP(SUBSTITUTE(C$1,"성장단계","")&amp;"보스단계오프셋",ChapterTable!$S:$T,2,0))/ChapterTable!$S$23)))</f>
        <v>4</v>
      </c>
      <c r="D1585">
        <f>IF(OR($L1585=TRUE,$A1585=0,MOD($A1585,ChapterTable!$S$20)&lt;&gt;0),
MAX(0,INT(($B1585+ChapterTable!$Q$26+VLOOKUP(SUBSTITUTE(D$1,"성장단계","")&amp;"단계오프셋",ChapterTable!$S:$T,2,0))/ChapterTable!$Q$23)),
MAX(0,INT(($B1585+ChapterTable!$S$26+VLOOKUP(SUBSTITUTE(D$1,"성장단계","")&amp;"보스단계오프셋",ChapterTable!$S:$T,2,0))/ChapterTable!$S$23)))</f>
        <v>4</v>
      </c>
      <c r="E1585" s="1">
        <f ca="1">IF(AND($A1585=0,$B1585=1),
    VLOOKUP(1,ChapterTable!$1:$1048576,MATCH("최종"&amp;SUBSTITUTE(SUBSTITUTE(E$1,"standard",""),"|Float",""),ChapterTable!$1:$1,0),0)*ChapterTable!$Q$17,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VLOOKUP($A1585-ChapterTable!$Q$11,ChapterTable!$1:$1048576,MATCH("최종"&amp;SUBSTITUTE(SUBSTITUTE(E$1,"standard",""),"|Float",""),ChapterTable!$1:$1,0),0)*ChapterTable!$Q$14
    ),
  OFFSET(E1585,-$B1585+IF($L1585,1,0),0)*
    (VLOOKUP(SUBSTITUTE(SUBSTITUTE(E$1,"standard",""),"|Float","")&amp;"인게임누적곱배수",ChapterTable!$S:$T,2,0)^C1585
    +VLOOKUP(SUBSTITUTE(SUBSTITUTE(E$1,"standard",""),"|Float","")&amp;"인게임누적합배수",ChapterTable!$S:$T,2,0)*C1585)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VLOOKUP(1,ChapterTable!$1:$1048576,MATCH("최종"&amp;SUBSTITUTE(SUBSTITUTE(F$1,"standard",""),"|Float",""),ChapterTable!$1:$1,0),0)*ChapterTable!$Q$17,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VLOOKUP($A1585-ChapterTable!$Q$11,ChapterTable!$1:$1048576,MATCH("최종"&amp;SUBSTITUTE(SUBSTITUTE(F$1,"standard",""),"|Float",""),ChapterTable!$1:$1,0),0)*ChapterTable!$Q$14
    ),
  OFFSET(F1585,-$B1585+IF($L1585,1,0),0)*
    (VLOOKUP(SUBSTITUTE(SUBSTITUTE(F$1,"standard",""),"|Float","")&amp;"인게임누적곱배수",ChapterTable!$S:$T,2,0)^D1585
    +VLOOKUP(SUBSTITUTE(SUBSTITUTE(F$1,"standard",""),"|Float","")&amp;"인게임누적합배수",ChapterTable!$S:$T,2,0)*D1585)
  )
  )
  )
)</f>
        <v>2614.1484375</v>
      </c>
      <c r="G1585" t="s">
        <v>76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9.8000000000000007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IF(OR($L1586=TRUE,$A1586=0,MOD($A1586,ChapterTable!$S$20)&lt;&gt;0),
MAX(0,INT(($B1586+ChapterTable!$Q$26+VLOOKUP(SUBSTITUTE(C$1,"성장단계","")&amp;"단계오프셋",ChapterTable!$S:$T,2,0))/ChapterTable!$Q$23)),
MAX(0,INT(($B1586+ChapterTable!$S$26+VLOOKUP(SUBSTITUTE(C$1,"성장단계","")&amp;"보스단계오프셋",ChapterTable!$S:$T,2,0))/ChapterTable!$S$23)))</f>
        <v>4</v>
      </c>
      <c r="D1586">
        <f>IF(OR($L1586=TRUE,$A1586=0,MOD($A1586,ChapterTable!$S$20)&lt;&gt;0),
MAX(0,INT(($B1586+ChapterTable!$Q$26+VLOOKUP(SUBSTITUTE(D$1,"성장단계","")&amp;"단계오프셋",ChapterTable!$S:$T,2,0))/ChapterTable!$Q$23)),
MAX(0,INT(($B1586+ChapterTable!$S$26+VLOOKUP(SUBSTITUTE(D$1,"성장단계","")&amp;"보스단계오프셋",ChapterTable!$S:$T,2,0))/ChapterTable!$S$23)))</f>
        <v>4</v>
      </c>
      <c r="E1586" s="1">
        <f ca="1">IF(AND($A1586=0,$B1586=1),
    VLOOKUP(1,ChapterTable!$1:$1048576,MATCH("최종"&amp;SUBSTITUTE(SUBSTITUTE(E$1,"standard",""),"|Float",""),ChapterTable!$1:$1,0),0)*ChapterTable!$Q$17,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VLOOKUP($A1586-ChapterTable!$Q$11,ChapterTable!$1:$1048576,MATCH("최종"&amp;SUBSTITUTE(SUBSTITUTE(E$1,"standard",""),"|Float",""),ChapterTable!$1:$1,0),0)*ChapterTable!$Q$14
    ),
  OFFSET(E1586,-$B1586+IF($L1586,1,0),0)*
    (VLOOKUP(SUBSTITUTE(SUBSTITUTE(E$1,"standard",""),"|Float","")&amp;"인게임누적곱배수",ChapterTable!$S:$T,2,0)^C1586
    +VLOOKUP(SUBSTITUTE(SUBSTITUTE(E$1,"standard",""),"|Float","")&amp;"인게임누적합배수",ChapterTable!$S:$T,2,0)*C1586)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VLOOKUP(1,ChapterTable!$1:$1048576,MATCH("최종"&amp;SUBSTITUTE(SUBSTITUTE(F$1,"standard",""),"|Float",""),ChapterTable!$1:$1,0),0)*ChapterTable!$Q$17,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VLOOKUP($A1586-ChapterTable!$Q$11,ChapterTable!$1:$1048576,MATCH("최종"&amp;SUBSTITUTE(SUBSTITUTE(F$1,"standard",""),"|Float",""),ChapterTable!$1:$1,0),0)*ChapterTable!$Q$14
    ),
  OFFSET(F1586,-$B1586+IF($L1586,1,0),0)*
    (VLOOKUP(SUBSTITUTE(SUBSTITUTE(F$1,"standard",""),"|Float","")&amp;"인게임누적곱배수",ChapterTable!$S:$T,2,0)^D1586
    +VLOOKUP(SUBSTITUTE(SUBSTITUTE(F$1,"standard",""),"|Float","")&amp;"인게임누적합배수",ChapterTable!$S:$T,2,0)*D1586)
  )
  )
  )
)</f>
        <v>2614.1484375</v>
      </c>
      <c r="G1586" t="s">
        <v>76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9.8000000000000007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IF(OR($L1587=TRUE,$A1587=0,MOD($A1587,ChapterTable!$S$20)&lt;&gt;0),
MAX(0,INT(($B1587+ChapterTable!$Q$26+VLOOKUP(SUBSTITUTE(C$1,"성장단계","")&amp;"단계오프셋",ChapterTable!$S:$T,2,0))/ChapterTable!$Q$23)),
MAX(0,INT(($B1587+ChapterTable!$S$26+VLOOKUP(SUBSTITUTE(C$1,"성장단계","")&amp;"보스단계오프셋",ChapterTable!$S:$T,2,0))/ChapterTable!$S$23)))</f>
        <v>5</v>
      </c>
      <c r="D1587">
        <f>IF(OR($L1587=TRUE,$A1587=0,MOD($A1587,ChapterTable!$S$20)&lt;&gt;0),
MAX(0,INT(($B1587+ChapterTable!$Q$26+VLOOKUP(SUBSTITUTE(D$1,"성장단계","")&amp;"단계오프셋",ChapterTable!$S:$T,2,0))/ChapterTable!$Q$23)),
MAX(0,INT(($B1587+ChapterTable!$S$26+VLOOKUP(SUBSTITUTE(D$1,"성장단계","")&amp;"보스단계오프셋",ChapterTable!$S:$T,2,0))/ChapterTable!$S$23)))</f>
        <v>4</v>
      </c>
      <c r="E1587" s="1">
        <f ca="1">IF(AND($A1587=0,$B1587=1),
    VLOOKUP(1,ChapterTable!$1:$1048576,MATCH("최종"&amp;SUBSTITUTE(SUBSTITUTE(E$1,"standard",""),"|Float",""),ChapterTable!$1:$1,0),0)*ChapterTable!$Q$17,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VLOOKUP($A1587-ChapterTable!$Q$11,ChapterTable!$1:$1048576,MATCH("최종"&amp;SUBSTITUTE(SUBSTITUTE(E$1,"standard",""),"|Float",""),ChapterTable!$1:$1,0),0)*ChapterTable!$Q$14
    ),
  OFFSET(E1587,-$B1587+IF($L1587,1,0),0)*
    (VLOOKUP(SUBSTITUTE(SUBSTITUTE(E$1,"standard",""),"|Float","")&amp;"인게임누적곱배수",ChapterTable!$S:$T,2,0)^C1587
    +VLOOKUP(SUBSTITUTE(SUBSTITUTE(E$1,"standard",""),"|Float","")&amp;"인게임누적합배수",ChapterTable!$S:$T,2,0)*C1587)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VLOOKUP(1,ChapterTable!$1:$1048576,MATCH("최종"&amp;SUBSTITUTE(SUBSTITUTE(F$1,"standard",""),"|Float",""),ChapterTable!$1:$1,0),0)*ChapterTable!$Q$17,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VLOOKUP($A1587-ChapterTable!$Q$11,ChapterTable!$1:$1048576,MATCH("최종"&amp;SUBSTITUTE(SUBSTITUTE(F$1,"standard",""),"|Float",""),ChapterTable!$1:$1,0),0)*ChapterTable!$Q$14
    ),
  OFFSET(F1587,-$B1587+IF($L1587,1,0),0)*
    (VLOOKUP(SUBSTITUTE(SUBSTITUTE(F$1,"standard",""),"|Float","")&amp;"인게임누적곱배수",ChapterTable!$S:$T,2,0)^D1587
    +VLOOKUP(SUBSTITUTE(SUBSTITUTE(F$1,"standard",""),"|Float","")&amp;"인게임누적합배수",ChapterTable!$S:$T,2,0)*D1587)
  )
  )
  )
)</f>
        <v>2614.1484375</v>
      </c>
      <c r="G1587" t="s">
        <v>76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9.8000000000000007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IF(OR($L1588=TRUE,$A1588=0,MOD($A1588,ChapterTable!$S$20)&lt;&gt;0),
MAX(0,INT(($B1588+ChapterTable!$Q$26+VLOOKUP(SUBSTITUTE(C$1,"성장단계","")&amp;"단계오프셋",ChapterTable!$S:$T,2,0))/ChapterTable!$Q$23)),
MAX(0,INT(($B1588+ChapterTable!$S$26+VLOOKUP(SUBSTITUTE(C$1,"성장단계","")&amp;"보스단계오프셋",ChapterTable!$S:$T,2,0))/ChapterTable!$S$23)))</f>
        <v>5</v>
      </c>
      <c r="D1588">
        <f>IF(OR($L1588=TRUE,$A1588=0,MOD($A1588,ChapterTable!$S$20)&lt;&gt;0),
MAX(0,INT(($B1588+ChapterTable!$Q$26+VLOOKUP(SUBSTITUTE(D$1,"성장단계","")&amp;"단계오프셋",ChapterTable!$S:$T,2,0))/ChapterTable!$Q$23)),
MAX(0,INT(($B1588+ChapterTable!$S$26+VLOOKUP(SUBSTITUTE(D$1,"성장단계","")&amp;"보스단계오프셋",ChapterTable!$S:$T,2,0))/ChapterTable!$S$23)))</f>
        <v>4</v>
      </c>
      <c r="E1588" s="1">
        <f ca="1">IF(AND($A1588=0,$B1588=1),
    VLOOKUP(1,ChapterTable!$1:$1048576,MATCH("최종"&amp;SUBSTITUTE(SUBSTITUTE(E$1,"standard",""),"|Float",""),ChapterTable!$1:$1,0),0)*ChapterTable!$Q$17,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VLOOKUP($A1588-ChapterTable!$Q$11,ChapterTable!$1:$1048576,MATCH("최종"&amp;SUBSTITUTE(SUBSTITUTE(E$1,"standard",""),"|Float",""),ChapterTable!$1:$1,0),0)*ChapterTable!$Q$14
    ),
  OFFSET(E1588,-$B1588+IF($L1588,1,0),0)*
    (VLOOKUP(SUBSTITUTE(SUBSTITUTE(E$1,"standard",""),"|Float","")&amp;"인게임누적곱배수",ChapterTable!$S:$T,2,0)^C1588
    +VLOOKUP(SUBSTITUTE(SUBSTITUTE(E$1,"standard",""),"|Float","")&amp;"인게임누적합배수",ChapterTable!$S:$T,2,0)*C1588)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VLOOKUP(1,ChapterTable!$1:$1048576,MATCH("최종"&amp;SUBSTITUTE(SUBSTITUTE(F$1,"standard",""),"|Float",""),ChapterTable!$1:$1,0),0)*ChapterTable!$Q$17,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VLOOKUP($A1588-ChapterTable!$Q$11,ChapterTable!$1:$1048576,MATCH("최종"&amp;SUBSTITUTE(SUBSTITUTE(F$1,"standard",""),"|Float",""),ChapterTable!$1:$1,0),0)*ChapterTable!$Q$14
    ),
  OFFSET(F1588,-$B1588+IF($L1588,1,0),0)*
    (VLOOKUP(SUBSTITUTE(SUBSTITUTE(F$1,"standard",""),"|Float","")&amp;"인게임누적곱배수",ChapterTable!$S:$T,2,0)^D1588
    +VLOOKUP(SUBSTITUTE(SUBSTITUTE(F$1,"standard",""),"|Float","")&amp;"인게임누적합배수",ChapterTable!$S:$T,2,0)*D1588)
  )
  )
  )
)</f>
        <v>2614.1484375</v>
      </c>
      <c r="G1588" t="s">
        <v>76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9.8000000000000007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IF(OR($L1589=TRUE,$A1589=0,MOD($A1589,ChapterTable!$S$20)&lt;&gt;0),
MAX(0,INT(($B1589+ChapterTable!$Q$26+VLOOKUP(SUBSTITUTE(C$1,"성장단계","")&amp;"단계오프셋",ChapterTable!$S:$T,2,0))/ChapterTable!$Q$23)),
MAX(0,INT(($B1589+ChapterTable!$S$26+VLOOKUP(SUBSTITUTE(C$1,"성장단계","")&amp;"보스단계오프셋",ChapterTable!$S:$T,2,0))/ChapterTable!$S$23)))</f>
        <v>5</v>
      </c>
      <c r="D1589">
        <f>IF(OR($L1589=TRUE,$A1589=0,MOD($A1589,ChapterTable!$S$20)&lt;&gt;0),
MAX(0,INT(($B1589+ChapterTable!$Q$26+VLOOKUP(SUBSTITUTE(D$1,"성장단계","")&amp;"단계오프셋",ChapterTable!$S:$T,2,0))/ChapterTable!$Q$23)),
MAX(0,INT(($B1589+ChapterTable!$S$26+VLOOKUP(SUBSTITUTE(D$1,"성장단계","")&amp;"보스단계오프셋",ChapterTable!$S:$T,2,0))/ChapterTable!$S$23)))</f>
        <v>4</v>
      </c>
      <c r="E1589" s="1">
        <f ca="1">IF(AND($A1589=0,$B1589=1),
    VLOOKUP(1,ChapterTable!$1:$1048576,MATCH("최종"&amp;SUBSTITUTE(SUBSTITUTE(E$1,"standard",""),"|Float",""),ChapterTable!$1:$1,0),0)*ChapterTable!$Q$17,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VLOOKUP($A1589-ChapterTable!$Q$11,ChapterTable!$1:$1048576,MATCH("최종"&amp;SUBSTITUTE(SUBSTITUTE(E$1,"standard",""),"|Float",""),ChapterTable!$1:$1,0),0)*ChapterTable!$Q$14
    ),
  OFFSET(E1589,-$B1589+IF($L1589,1,0),0)*
    (VLOOKUP(SUBSTITUTE(SUBSTITUTE(E$1,"standard",""),"|Float","")&amp;"인게임누적곱배수",ChapterTable!$S:$T,2,0)^C1589
    +VLOOKUP(SUBSTITUTE(SUBSTITUTE(E$1,"standard",""),"|Float","")&amp;"인게임누적합배수",ChapterTable!$S:$T,2,0)*C1589)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VLOOKUP(1,ChapterTable!$1:$1048576,MATCH("최종"&amp;SUBSTITUTE(SUBSTITUTE(F$1,"standard",""),"|Float",""),ChapterTable!$1:$1,0),0)*ChapterTable!$Q$17,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VLOOKUP($A1589-ChapterTable!$Q$11,ChapterTable!$1:$1048576,MATCH("최종"&amp;SUBSTITUTE(SUBSTITUTE(F$1,"standard",""),"|Float",""),ChapterTable!$1:$1,0),0)*ChapterTable!$Q$14
    ),
  OFFSET(F1589,-$B1589+IF($L1589,1,0),0)*
    (VLOOKUP(SUBSTITUTE(SUBSTITUTE(F$1,"standard",""),"|Float","")&amp;"인게임누적곱배수",ChapterTable!$S:$T,2,0)^D1589
    +VLOOKUP(SUBSTITUTE(SUBSTITUTE(F$1,"standard",""),"|Float","")&amp;"인게임누적합배수",ChapterTable!$S:$T,2,0)*D1589)
  )
  )
  )
)</f>
        <v>2614.1484375</v>
      </c>
      <c r="G1589" t="s">
        <v>76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9.8000000000000007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IF(OR($L1590=TRUE,$A1590=0,MOD($A1590,ChapterTable!$S$20)&lt;&gt;0),
MAX(0,INT(($B1590+ChapterTable!$Q$26+VLOOKUP(SUBSTITUTE(C$1,"성장단계","")&amp;"단계오프셋",ChapterTable!$S:$T,2,0))/ChapterTable!$Q$23)),
MAX(0,INT(($B1590+ChapterTable!$S$26+VLOOKUP(SUBSTITUTE(C$1,"성장단계","")&amp;"보스단계오프셋",ChapterTable!$S:$T,2,0))/ChapterTable!$S$23)))</f>
        <v>5</v>
      </c>
      <c r="D1590">
        <f>IF(OR($L1590=TRUE,$A1590=0,MOD($A1590,ChapterTable!$S$20)&lt;&gt;0),
MAX(0,INT(($B1590+ChapterTable!$Q$26+VLOOKUP(SUBSTITUTE(D$1,"성장단계","")&amp;"단계오프셋",ChapterTable!$S:$T,2,0))/ChapterTable!$Q$23)),
MAX(0,INT(($B1590+ChapterTable!$S$26+VLOOKUP(SUBSTITUTE(D$1,"성장단계","")&amp;"보스단계오프셋",ChapterTable!$S:$T,2,0))/ChapterTable!$S$23)))</f>
        <v>4</v>
      </c>
      <c r="E1590" s="1">
        <f ca="1">IF(AND($A1590=0,$B1590=1),
    VLOOKUP(1,ChapterTable!$1:$1048576,MATCH("최종"&amp;SUBSTITUTE(SUBSTITUTE(E$1,"standard",""),"|Float",""),ChapterTable!$1:$1,0),0)*ChapterTable!$Q$17,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VLOOKUP($A1590-ChapterTable!$Q$11,ChapterTable!$1:$1048576,MATCH("최종"&amp;SUBSTITUTE(SUBSTITUTE(E$1,"standard",""),"|Float",""),ChapterTable!$1:$1,0),0)*ChapterTable!$Q$14
    ),
  OFFSET(E1590,-$B1590+IF($L1590,1,0),0)*
    (VLOOKUP(SUBSTITUTE(SUBSTITUTE(E$1,"standard",""),"|Float","")&amp;"인게임누적곱배수",ChapterTable!$S:$T,2,0)^C1590
    +VLOOKUP(SUBSTITUTE(SUBSTITUTE(E$1,"standard",""),"|Float","")&amp;"인게임누적합배수",ChapterTable!$S:$T,2,0)*C1590)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VLOOKUP(1,ChapterTable!$1:$1048576,MATCH("최종"&amp;SUBSTITUTE(SUBSTITUTE(F$1,"standard",""),"|Float",""),ChapterTable!$1:$1,0),0)*ChapterTable!$Q$17,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VLOOKUP($A1590-ChapterTable!$Q$11,ChapterTable!$1:$1048576,MATCH("최종"&amp;SUBSTITUTE(SUBSTITUTE(F$1,"standard",""),"|Float",""),ChapterTable!$1:$1,0),0)*ChapterTable!$Q$14
    ),
  OFFSET(F1590,-$B1590+IF($L1590,1,0),0)*
    (VLOOKUP(SUBSTITUTE(SUBSTITUTE(F$1,"standard",""),"|Float","")&amp;"인게임누적곱배수",ChapterTable!$S:$T,2,0)^D1590
    +VLOOKUP(SUBSTITUTE(SUBSTITUTE(F$1,"standard",""),"|Float","")&amp;"인게임누적합배수",ChapterTable!$S:$T,2,0)*D1590)
  )
  )
  )
)</f>
        <v>2614.1484375</v>
      </c>
      <c r="G1590" t="s">
        <v>76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9.8000000000000007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IF(OR($L1591=TRUE,$A1591=0,MOD($A1591,ChapterTable!$S$20)&lt;&gt;0),
MAX(0,INT(($B1591+ChapterTable!$Q$26+VLOOKUP(SUBSTITUTE(C$1,"성장단계","")&amp;"단계오프셋",ChapterTable!$S:$T,2,0))/ChapterTable!$Q$23)),
MAX(0,INT(($B1591+ChapterTable!$S$26+VLOOKUP(SUBSTITUTE(C$1,"성장단계","")&amp;"보스단계오프셋",ChapterTable!$S:$T,2,0))/ChapterTable!$S$23)))</f>
        <v>5</v>
      </c>
      <c r="D1591">
        <f>IF(OR($L1591=TRUE,$A1591=0,MOD($A1591,ChapterTable!$S$20)&lt;&gt;0),
MAX(0,INT(($B1591+ChapterTable!$Q$26+VLOOKUP(SUBSTITUTE(D$1,"성장단계","")&amp;"단계오프셋",ChapterTable!$S:$T,2,0))/ChapterTable!$Q$23)),
MAX(0,INT(($B1591+ChapterTable!$S$26+VLOOKUP(SUBSTITUTE(D$1,"성장단계","")&amp;"보스단계오프셋",ChapterTable!$S:$T,2,0))/ChapterTable!$S$23)))</f>
        <v>4</v>
      </c>
      <c r="E1591" s="1">
        <f ca="1">IF(AND($A1591=0,$B1591=1),
    VLOOKUP(1,ChapterTable!$1:$1048576,MATCH("최종"&amp;SUBSTITUTE(SUBSTITUTE(E$1,"standard",""),"|Float",""),ChapterTable!$1:$1,0),0)*ChapterTable!$Q$17,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VLOOKUP($A1591-ChapterTable!$Q$11,ChapterTable!$1:$1048576,MATCH("최종"&amp;SUBSTITUTE(SUBSTITUTE(E$1,"standard",""),"|Float",""),ChapterTable!$1:$1,0),0)*ChapterTable!$Q$14
    ),
  OFFSET(E1591,-$B1591+IF($L1591,1,0),0)*
    (VLOOKUP(SUBSTITUTE(SUBSTITUTE(E$1,"standard",""),"|Float","")&amp;"인게임누적곱배수",ChapterTable!$S:$T,2,0)^C1591
    +VLOOKUP(SUBSTITUTE(SUBSTITUTE(E$1,"standard",""),"|Float","")&amp;"인게임누적합배수",ChapterTable!$S:$T,2,0)*C1591)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VLOOKUP(1,ChapterTable!$1:$1048576,MATCH("최종"&amp;SUBSTITUTE(SUBSTITUTE(F$1,"standard",""),"|Float",""),ChapterTable!$1:$1,0),0)*ChapterTable!$Q$17,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VLOOKUP($A1591-ChapterTable!$Q$11,ChapterTable!$1:$1048576,MATCH("최종"&amp;SUBSTITUTE(SUBSTITUTE(F$1,"standard",""),"|Float",""),ChapterTable!$1:$1,0),0)*ChapterTable!$Q$14
    ),
  OFFSET(F1591,-$B1591+IF($L1591,1,0),0)*
    (VLOOKUP(SUBSTITUTE(SUBSTITUTE(F$1,"standard",""),"|Float","")&amp;"인게임누적곱배수",ChapterTable!$S:$T,2,0)^D1591
    +VLOOKUP(SUBSTITUTE(SUBSTITUTE(F$1,"standard",""),"|Float","")&amp;"인게임누적합배수",ChapterTable!$S:$T,2,0)*D1591)
  )
  )
  )
)</f>
        <v>2614.1484375</v>
      </c>
      <c r="G1591" t="s">
        <v>76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9.8000000000000007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IF(OR($L1592=TRUE,$A1592=0,MOD($A1592,ChapterTable!$S$20)&lt;&gt;0),
MAX(0,INT(($B1592+ChapterTable!$Q$26+VLOOKUP(SUBSTITUTE(C$1,"성장단계","")&amp;"단계오프셋",ChapterTable!$S:$T,2,0))/ChapterTable!$Q$23)),
MAX(0,INT(($B1592+ChapterTable!$S$26+VLOOKUP(SUBSTITUTE(C$1,"성장단계","")&amp;"보스단계오프셋",ChapterTable!$S:$T,2,0))/ChapterTable!$S$23)))</f>
        <v>0</v>
      </c>
      <c r="D1592">
        <f>IF(OR($L1592=TRUE,$A1592=0,MOD($A1592,ChapterTable!$S$20)&lt;&gt;0),
MAX(0,INT(($B1592+ChapterTable!$Q$26+VLOOKUP(SUBSTITUTE(D$1,"성장단계","")&amp;"단계오프셋",ChapterTable!$S:$T,2,0))/ChapterTable!$Q$23)),
MAX(0,INT(($B1592+ChapterTable!$S$26+VLOOKUP(SUBSTITUTE(D$1,"성장단계","")&amp;"보스단계오프셋",ChapterTable!$S:$T,2,0))/ChapterTable!$S$23)))</f>
        <v>0</v>
      </c>
      <c r="E1592" s="1">
        <f ca="1">IF(AND($A1592=0,$B1592=1),
    VLOOKUP(1,ChapterTable!$1:$1048576,MATCH("최종"&amp;SUBSTITUTE(SUBSTITUTE(E$1,"standard",""),"|Float",""),ChapterTable!$1:$1,0),0)*ChapterTable!$Q$17,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VLOOKUP($A1592-ChapterTable!$Q$11,ChapterTable!$1:$1048576,MATCH("최종"&amp;SUBSTITUTE(SUBSTITUTE(E$1,"standard",""),"|Float",""),ChapterTable!$1:$1,0),0)*ChapterTable!$Q$14
    ),
  OFFSET(E1592,-$B1592+IF($L1592,1,0),0)*
    (VLOOKUP(SUBSTITUTE(SUBSTITUTE(E$1,"standard",""),"|Float","")&amp;"인게임누적곱배수",ChapterTable!$S:$T,2,0)^C1592
    +VLOOKUP(SUBSTITUTE(SUBSTITUTE(E$1,"standard",""),"|Float","")&amp;"인게임누적합배수",ChapterTable!$S:$T,2,0)*C1592)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VLOOKUP(1,ChapterTable!$1:$1048576,MATCH("최종"&amp;SUBSTITUTE(SUBSTITUTE(F$1,"standard",""),"|Float",""),ChapterTable!$1:$1,0),0)*ChapterTable!$Q$17,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VLOOKUP($A1592-ChapterTable!$Q$11,ChapterTable!$1:$1048576,MATCH("최종"&amp;SUBSTITUTE(SUBSTITUTE(F$1,"standard",""),"|Float",""),ChapterTable!$1:$1,0),0)*ChapterTable!$Q$14
    ),
  OFFSET(F1592,-$B1592+IF($L1592,1,0),0)*
    (VLOOKUP(SUBSTITUTE(SUBSTITUTE(F$1,"standard",""),"|Float","")&amp;"인게임누적곱배수",ChapterTable!$S:$T,2,0)^D1592
    +VLOOKUP(SUBSTITUTE(SUBSTITUTE(F$1,"standard",""),"|Float","")&amp;"인게임누적합배수",ChapterTable!$S:$T,2,0)*D1592)
  )
  )
  )
)</f>
        <v>2178.45703125</v>
      </c>
      <c r="G1592" t="s">
        <v>76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9.8000000000000007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IF(OR($L1593=TRUE,$A1593=0,MOD($A1593,ChapterTable!$S$20)&lt;&gt;0),
MAX(0,INT(($B1593+ChapterTable!$Q$26+VLOOKUP(SUBSTITUTE(C$1,"성장단계","")&amp;"단계오프셋",ChapterTable!$S:$T,2,0))/ChapterTable!$Q$23)),
MAX(0,INT(($B1593+ChapterTable!$S$26+VLOOKUP(SUBSTITUTE(C$1,"성장단계","")&amp;"보스단계오프셋",ChapterTable!$S:$T,2,0))/ChapterTable!$S$23)))</f>
        <v>0</v>
      </c>
      <c r="D1593">
        <f>IF(OR($L1593=TRUE,$A1593=0,MOD($A1593,ChapterTable!$S$20)&lt;&gt;0),
MAX(0,INT(($B1593+ChapterTable!$Q$26+VLOOKUP(SUBSTITUTE(D$1,"성장단계","")&amp;"단계오프셋",ChapterTable!$S:$T,2,0))/ChapterTable!$Q$23)),
MAX(0,INT(($B1593+ChapterTable!$S$26+VLOOKUP(SUBSTITUTE(D$1,"성장단계","")&amp;"보스단계오프셋",ChapterTable!$S:$T,2,0))/ChapterTable!$S$23)))</f>
        <v>0</v>
      </c>
      <c r="E1593" s="1">
        <f ca="1">IF(AND($A1593=0,$B1593=1),
    VLOOKUP(1,ChapterTable!$1:$1048576,MATCH("최종"&amp;SUBSTITUTE(SUBSTITUTE(E$1,"standard",""),"|Float",""),ChapterTable!$1:$1,0),0)*ChapterTable!$Q$17,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VLOOKUP($A1593-ChapterTable!$Q$11,ChapterTable!$1:$1048576,MATCH("최종"&amp;SUBSTITUTE(SUBSTITUTE(E$1,"standard",""),"|Float",""),ChapterTable!$1:$1,0),0)*ChapterTable!$Q$14
    ),
  OFFSET(E1593,-$B1593+IF($L1593,1,0),0)*
    (VLOOKUP(SUBSTITUTE(SUBSTITUTE(E$1,"standard",""),"|Float","")&amp;"인게임누적곱배수",ChapterTable!$S:$T,2,0)^C1593
    +VLOOKUP(SUBSTITUTE(SUBSTITUTE(E$1,"standard",""),"|Float","")&amp;"인게임누적합배수",ChapterTable!$S:$T,2,0)*C1593)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VLOOKUP(1,ChapterTable!$1:$1048576,MATCH("최종"&amp;SUBSTITUTE(SUBSTITUTE(F$1,"standard",""),"|Float",""),ChapterTable!$1:$1,0),0)*ChapterTable!$Q$17,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VLOOKUP($A1593-ChapterTable!$Q$11,ChapterTable!$1:$1048576,MATCH("최종"&amp;SUBSTITUTE(SUBSTITUTE(F$1,"standard",""),"|Float",""),ChapterTable!$1:$1,0),0)*ChapterTable!$Q$14
    ),
  OFFSET(F1593,-$B1593+IF($L1593,1,0),0)*
    (VLOOKUP(SUBSTITUTE(SUBSTITUTE(F$1,"standard",""),"|Float","")&amp;"인게임누적곱배수",ChapterTable!$S:$T,2,0)^D1593
    +VLOOKUP(SUBSTITUTE(SUBSTITUTE(F$1,"standard",""),"|Float","")&amp;"인게임누적합배수",ChapterTable!$S:$T,2,0)*D1593)
  )
  )
  )
)</f>
        <v>2178.45703125</v>
      </c>
      <c r="G1593" t="s">
        <v>76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9.8000000000000007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IF(OR($L1594=TRUE,$A1594=0,MOD($A1594,ChapterTable!$S$20)&lt;&gt;0),
MAX(0,INT(($B1594+ChapterTable!$Q$26+VLOOKUP(SUBSTITUTE(C$1,"성장단계","")&amp;"단계오프셋",ChapterTable!$S:$T,2,0))/ChapterTable!$Q$23)),
MAX(0,INT(($B1594+ChapterTable!$S$26+VLOOKUP(SUBSTITUTE(C$1,"성장단계","")&amp;"보스단계오프셋",ChapterTable!$S:$T,2,0))/ChapterTable!$S$23)))</f>
        <v>0</v>
      </c>
      <c r="D1594">
        <f>IF(OR($L1594=TRUE,$A1594=0,MOD($A1594,ChapterTable!$S$20)&lt;&gt;0),
MAX(0,INT(($B1594+ChapterTable!$Q$26+VLOOKUP(SUBSTITUTE(D$1,"성장단계","")&amp;"단계오프셋",ChapterTable!$S:$T,2,0))/ChapterTable!$Q$23)),
MAX(0,INT(($B1594+ChapterTable!$S$26+VLOOKUP(SUBSTITUTE(D$1,"성장단계","")&amp;"보스단계오프셋",ChapterTable!$S:$T,2,0))/ChapterTable!$S$23)))</f>
        <v>0</v>
      </c>
      <c r="E1594" s="1">
        <f ca="1">IF(AND($A1594=0,$B1594=1),
    VLOOKUP(1,ChapterTable!$1:$1048576,MATCH("최종"&amp;SUBSTITUTE(SUBSTITUTE(E$1,"standard",""),"|Float",""),ChapterTable!$1:$1,0),0)*ChapterTable!$Q$17,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VLOOKUP($A1594-ChapterTable!$Q$11,ChapterTable!$1:$1048576,MATCH("최종"&amp;SUBSTITUTE(SUBSTITUTE(E$1,"standard",""),"|Float",""),ChapterTable!$1:$1,0),0)*ChapterTable!$Q$14
    ),
  OFFSET(E1594,-$B1594+IF($L1594,1,0),0)*
    (VLOOKUP(SUBSTITUTE(SUBSTITUTE(E$1,"standard",""),"|Float","")&amp;"인게임누적곱배수",ChapterTable!$S:$T,2,0)^C1594
    +VLOOKUP(SUBSTITUTE(SUBSTITUTE(E$1,"standard",""),"|Float","")&amp;"인게임누적합배수",ChapterTable!$S:$T,2,0)*C1594)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VLOOKUP(1,ChapterTable!$1:$1048576,MATCH("최종"&amp;SUBSTITUTE(SUBSTITUTE(F$1,"standard",""),"|Float",""),ChapterTable!$1:$1,0),0)*ChapterTable!$Q$17,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VLOOKUP($A1594-ChapterTable!$Q$11,ChapterTable!$1:$1048576,MATCH("최종"&amp;SUBSTITUTE(SUBSTITUTE(F$1,"standard",""),"|Float",""),ChapterTable!$1:$1,0),0)*ChapterTable!$Q$14
    ),
  OFFSET(F1594,-$B1594+IF($L1594,1,0),0)*
    (VLOOKUP(SUBSTITUTE(SUBSTITUTE(F$1,"standard",""),"|Float","")&amp;"인게임누적곱배수",ChapterTable!$S:$T,2,0)^D1594
    +VLOOKUP(SUBSTITUTE(SUBSTITUTE(F$1,"standard",""),"|Float","")&amp;"인게임누적합배수",ChapterTable!$S:$T,2,0)*D1594)
  )
  )
  )
)</f>
        <v>2178.45703125</v>
      </c>
      <c r="G1594" t="s">
        <v>76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9.8000000000000007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IF(OR($L1595=TRUE,$A1595=0,MOD($A1595,ChapterTable!$S$20)&lt;&gt;0),
MAX(0,INT(($B1595+ChapterTable!$Q$26+VLOOKUP(SUBSTITUTE(C$1,"성장단계","")&amp;"단계오프셋",ChapterTable!$S:$T,2,0))/ChapterTable!$Q$23)),
MAX(0,INT(($B1595+ChapterTable!$S$26+VLOOKUP(SUBSTITUTE(C$1,"성장단계","")&amp;"보스단계오프셋",ChapterTable!$S:$T,2,0))/ChapterTable!$S$23)))</f>
        <v>0</v>
      </c>
      <c r="D1595">
        <f>IF(OR($L1595=TRUE,$A1595=0,MOD($A1595,ChapterTable!$S$20)&lt;&gt;0),
MAX(0,INT(($B1595+ChapterTable!$Q$26+VLOOKUP(SUBSTITUTE(D$1,"성장단계","")&amp;"단계오프셋",ChapterTable!$S:$T,2,0))/ChapterTable!$Q$23)),
MAX(0,INT(($B1595+ChapterTable!$S$26+VLOOKUP(SUBSTITUTE(D$1,"성장단계","")&amp;"보스단계오프셋",ChapterTable!$S:$T,2,0))/ChapterTable!$S$23)))</f>
        <v>0</v>
      </c>
      <c r="E1595" s="1">
        <f ca="1">IF(AND($A1595=0,$B1595=1),
    VLOOKUP(1,ChapterTable!$1:$1048576,MATCH("최종"&amp;SUBSTITUTE(SUBSTITUTE(E$1,"standard",""),"|Float",""),ChapterTable!$1:$1,0),0)*ChapterTable!$Q$17,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VLOOKUP($A1595-ChapterTable!$Q$11,ChapterTable!$1:$1048576,MATCH("최종"&amp;SUBSTITUTE(SUBSTITUTE(E$1,"standard",""),"|Float",""),ChapterTable!$1:$1,0),0)*ChapterTable!$Q$14
    ),
  OFFSET(E1595,-$B1595+IF($L1595,1,0),0)*
    (VLOOKUP(SUBSTITUTE(SUBSTITUTE(E$1,"standard",""),"|Float","")&amp;"인게임누적곱배수",ChapterTable!$S:$T,2,0)^C1595
    +VLOOKUP(SUBSTITUTE(SUBSTITUTE(E$1,"standard",""),"|Float","")&amp;"인게임누적합배수",ChapterTable!$S:$T,2,0)*C1595)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VLOOKUP(1,ChapterTable!$1:$1048576,MATCH("최종"&amp;SUBSTITUTE(SUBSTITUTE(F$1,"standard",""),"|Float",""),ChapterTable!$1:$1,0),0)*ChapterTable!$Q$17,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VLOOKUP($A1595-ChapterTable!$Q$11,ChapterTable!$1:$1048576,MATCH("최종"&amp;SUBSTITUTE(SUBSTITUTE(F$1,"standard",""),"|Float",""),ChapterTable!$1:$1,0),0)*ChapterTable!$Q$14
    ),
  OFFSET(F1595,-$B1595+IF($L1595,1,0),0)*
    (VLOOKUP(SUBSTITUTE(SUBSTITUTE(F$1,"standard",""),"|Float","")&amp;"인게임누적곱배수",ChapterTable!$S:$T,2,0)^D1595
    +VLOOKUP(SUBSTITUTE(SUBSTITUTE(F$1,"standard",""),"|Float","")&amp;"인게임누적합배수",ChapterTable!$S:$T,2,0)*D1595)
  )
  )
  )
)</f>
        <v>2178.45703125</v>
      </c>
      <c r="G1595" t="s">
        <v>76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9.8000000000000007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IF(OR($L1596=TRUE,$A1596=0,MOD($A1596,ChapterTable!$S$20)&lt;&gt;0),
MAX(0,INT(($B1596+ChapterTable!$Q$26+VLOOKUP(SUBSTITUTE(C$1,"성장단계","")&amp;"단계오프셋",ChapterTable!$S:$T,2,0))/ChapterTable!$Q$23)),
MAX(0,INT(($B1596+ChapterTable!$S$26+VLOOKUP(SUBSTITUTE(C$1,"성장단계","")&amp;"보스단계오프셋",ChapterTable!$S:$T,2,0))/ChapterTable!$S$23)))</f>
        <v>0</v>
      </c>
      <c r="D1596">
        <f>IF(OR($L1596=TRUE,$A1596=0,MOD($A1596,ChapterTable!$S$20)&lt;&gt;0),
MAX(0,INT(($B1596+ChapterTable!$Q$26+VLOOKUP(SUBSTITUTE(D$1,"성장단계","")&amp;"단계오프셋",ChapterTable!$S:$T,2,0))/ChapterTable!$Q$23)),
MAX(0,INT(($B1596+ChapterTable!$S$26+VLOOKUP(SUBSTITUTE(D$1,"성장단계","")&amp;"보스단계오프셋",ChapterTable!$S:$T,2,0))/ChapterTable!$S$23)))</f>
        <v>0</v>
      </c>
      <c r="E1596" s="1">
        <f ca="1">IF(AND($A1596=0,$B1596=1),
    VLOOKUP(1,ChapterTable!$1:$1048576,MATCH("최종"&amp;SUBSTITUTE(SUBSTITUTE(E$1,"standard",""),"|Float",""),ChapterTable!$1:$1,0),0)*ChapterTable!$Q$17,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VLOOKUP($A1596-ChapterTable!$Q$11,ChapterTable!$1:$1048576,MATCH("최종"&amp;SUBSTITUTE(SUBSTITUTE(E$1,"standard",""),"|Float",""),ChapterTable!$1:$1,0),0)*ChapterTable!$Q$14
    ),
  OFFSET(E1596,-$B1596+IF($L1596,1,0),0)*
    (VLOOKUP(SUBSTITUTE(SUBSTITUTE(E$1,"standard",""),"|Float","")&amp;"인게임누적곱배수",ChapterTable!$S:$T,2,0)^C1596
    +VLOOKUP(SUBSTITUTE(SUBSTITUTE(E$1,"standard",""),"|Float","")&amp;"인게임누적합배수",ChapterTable!$S:$T,2,0)*C1596)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VLOOKUP(1,ChapterTable!$1:$1048576,MATCH("최종"&amp;SUBSTITUTE(SUBSTITUTE(F$1,"standard",""),"|Float",""),ChapterTable!$1:$1,0),0)*ChapterTable!$Q$17,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VLOOKUP($A1596-ChapterTable!$Q$11,ChapterTable!$1:$1048576,MATCH("최종"&amp;SUBSTITUTE(SUBSTITUTE(F$1,"standard",""),"|Float",""),ChapterTable!$1:$1,0),0)*ChapterTable!$Q$14
    ),
  OFFSET(F1596,-$B1596+IF($L1596,1,0),0)*
    (VLOOKUP(SUBSTITUTE(SUBSTITUTE(F$1,"standard",""),"|Float","")&amp;"인게임누적곱배수",ChapterTable!$S:$T,2,0)^D1596
    +VLOOKUP(SUBSTITUTE(SUBSTITUTE(F$1,"standard",""),"|Float","")&amp;"인게임누적합배수",ChapterTable!$S:$T,2,0)*D1596)
  )
  )
  )
)</f>
        <v>2178.45703125</v>
      </c>
      <c r="G1596" t="s">
        <v>76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9.8000000000000007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IF(OR($L1597=TRUE,$A1597=0,MOD($A1597,ChapterTable!$S$20)&lt;&gt;0),
MAX(0,INT(($B1597+ChapterTable!$Q$26+VLOOKUP(SUBSTITUTE(C$1,"성장단계","")&amp;"단계오프셋",ChapterTable!$S:$T,2,0))/ChapterTable!$Q$23)),
MAX(0,INT(($B1597+ChapterTable!$S$26+VLOOKUP(SUBSTITUTE(C$1,"성장단계","")&amp;"보스단계오프셋",ChapterTable!$S:$T,2,0))/ChapterTable!$S$23)))</f>
        <v>1</v>
      </c>
      <c r="D1597">
        <f>IF(OR($L1597=TRUE,$A1597=0,MOD($A1597,ChapterTable!$S$20)&lt;&gt;0),
MAX(0,INT(($B1597+ChapterTable!$Q$26+VLOOKUP(SUBSTITUTE(D$1,"성장단계","")&amp;"단계오프셋",ChapterTable!$S:$T,2,0))/ChapterTable!$Q$23)),
MAX(0,INT(($B1597+ChapterTable!$S$26+VLOOKUP(SUBSTITUTE(D$1,"성장단계","")&amp;"보스단계오프셋",ChapterTable!$S:$T,2,0))/ChapterTable!$S$23)))</f>
        <v>0</v>
      </c>
      <c r="E1597" s="1">
        <f ca="1">IF(AND($A1597=0,$B1597=1),
    VLOOKUP(1,ChapterTable!$1:$1048576,MATCH("최종"&amp;SUBSTITUTE(SUBSTITUTE(E$1,"standard",""),"|Float",""),ChapterTable!$1:$1,0),0)*ChapterTable!$Q$17,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VLOOKUP($A1597-ChapterTable!$Q$11,ChapterTable!$1:$1048576,MATCH("최종"&amp;SUBSTITUTE(SUBSTITUTE(E$1,"standard",""),"|Float",""),ChapterTable!$1:$1,0),0)*ChapterTable!$Q$14
    ),
  OFFSET(E1597,-$B1597+IF($L1597,1,0),0)*
    (VLOOKUP(SUBSTITUTE(SUBSTITUTE(E$1,"standard",""),"|Float","")&amp;"인게임누적곱배수",ChapterTable!$S:$T,2,0)^C1597
    +VLOOKUP(SUBSTITUTE(SUBSTITUTE(E$1,"standard",""),"|Float","")&amp;"인게임누적합배수",ChapterTable!$S:$T,2,0)*C1597)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VLOOKUP(1,ChapterTable!$1:$1048576,MATCH("최종"&amp;SUBSTITUTE(SUBSTITUTE(F$1,"standard",""),"|Float",""),ChapterTable!$1:$1,0),0)*ChapterTable!$Q$17,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VLOOKUP($A1597-ChapterTable!$Q$11,ChapterTable!$1:$1048576,MATCH("최종"&amp;SUBSTITUTE(SUBSTITUTE(F$1,"standard",""),"|Float",""),ChapterTable!$1:$1,0),0)*ChapterTable!$Q$14
    ),
  OFFSET(F1597,-$B1597+IF($L1597,1,0),0)*
    (VLOOKUP(SUBSTITUTE(SUBSTITUTE(F$1,"standard",""),"|Float","")&amp;"인게임누적곱배수",ChapterTable!$S:$T,2,0)^D1597
    +VLOOKUP(SUBSTITUTE(SUBSTITUTE(F$1,"standard",""),"|Float","")&amp;"인게임누적합배수",ChapterTable!$S:$T,2,0)*D1597)
  )
  )
  )
)</f>
        <v>2178.45703125</v>
      </c>
      <c r="G1597" t="s">
        <v>76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9.8000000000000007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IF(OR($L1598=TRUE,$A1598=0,MOD($A1598,ChapterTable!$S$20)&lt;&gt;0),
MAX(0,INT(($B1598+ChapterTable!$Q$26+VLOOKUP(SUBSTITUTE(C$1,"성장단계","")&amp;"단계오프셋",ChapterTable!$S:$T,2,0))/ChapterTable!$Q$23)),
MAX(0,INT(($B1598+ChapterTable!$S$26+VLOOKUP(SUBSTITUTE(C$1,"성장단계","")&amp;"보스단계오프셋",ChapterTable!$S:$T,2,0))/ChapterTable!$S$23)))</f>
        <v>1</v>
      </c>
      <c r="D1598">
        <f>IF(OR($L1598=TRUE,$A1598=0,MOD($A1598,ChapterTable!$S$20)&lt;&gt;0),
MAX(0,INT(($B1598+ChapterTable!$Q$26+VLOOKUP(SUBSTITUTE(D$1,"성장단계","")&amp;"단계오프셋",ChapterTable!$S:$T,2,0))/ChapterTable!$Q$23)),
MAX(0,INT(($B1598+ChapterTable!$S$26+VLOOKUP(SUBSTITUTE(D$1,"성장단계","")&amp;"보스단계오프셋",ChapterTable!$S:$T,2,0))/ChapterTable!$S$23)))</f>
        <v>0</v>
      </c>
      <c r="E1598" s="1">
        <f ca="1">IF(AND($A1598=0,$B1598=1),
    VLOOKUP(1,ChapterTable!$1:$1048576,MATCH("최종"&amp;SUBSTITUTE(SUBSTITUTE(E$1,"standard",""),"|Float",""),ChapterTable!$1:$1,0),0)*ChapterTable!$Q$17,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VLOOKUP($A1598-ChapterTable!$Q$11,ChapterTable!$1:$1048576,MATCH("최종"&amp;SUBSTITUTE(SUBSTITUTE(E$1,"standard",""),"|Float",""),ChapterTable!$1:$1,0),0)*ChapterTable!$Q$14
    ),
  OFFSET(E1598,-$B1598+IF($L1598,1,0),0)*
    (VLOOKUP(SUBSTITUTE(SUBSTITUTE(E$1,"standard",""),"|Float","")&amp;"인게임누적곱배수",ChapterTable!$S:$T,2,0)^C1598
    +VLOOKUP(SUBSTITUTE(SUBSTITUTE(E$1,"standard",""),"|Float","")&amp;"인게임누적합배수",ChapterTable!$S:$T,2,0)*C1598)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VLOOKUP(1,ChapterTable!$1:$1048576,MATCH("최종"&amp;SUBSTITUTE(SUBSTITUTE(F$1,"standard",""),"|Float",""),ChapterTable!$1:$1,0),0)*ChapterTable!$Q$17,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VLOOKUP($A1598-ChapterTable!$Q$11,ChapterTable!$1:$1048576,MATCH("최종"&amp;SUBSTITUTE(SUBSTITUTE(F$1,"standard",""),"|Float",""),ChapterTable!$1:$1,0),0)*ChapterTable!$Q$14
    ),
  OFFSET(F1598,-$B1598+IF($L1598,1,0),0)*
    (VLOOKUP(SUBSTITUTE(SUBSTITUTE(F$1,"standard",""),"|Float","")&amp;"인게임누적곱배수",ChapterTable!$S:$T,2,0)^D1598
    +VLOOKUP(SUBSTITUTE(SUBSTITUTE(F$1,"standard",""),"|Float","")&amp;"인게임누적합배수",ChapterTable!$S:$T,2,0)*D1598)
  )
  )
  )
)</f>
        <v>2178.45703125</v>
      </c>
      <c r="G1598" t="s">
        <v>76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9.8000000000000007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IF(OR($L1599=TRUE,$A1599=0,MOD($A1599,ChapterTable!$S$20)&lt;&gt;0),
MAX(0,INT(($B1599+ChapterTable!$Q$26+VLOOKUP(SUBSTITUTE(C$1,"성장단계","")&amp;"단계오프셋",ChapterTable!$S:$T,2,0))/ChapterTable!$Q$23)),
MAX(0,INT(($B1599+ChapterTable!$S$26+VLOOKUP(SUBSTITUTE(C$1,"성장단계","")&amp;"보스단계오프셋",ChapterTable!$S:$T,2,0))/ChapterTable!$S$23)))</f>
        <v>1</v>
      </c>
      <c r="D1599">
        <f>IF(OR($L1599=TRUE,$A1599=0,MOD($A1599,ChapterTable!$S$20)&lt;&gt;0),
MAX(0,INT(($B1599+ChapterTable!$Q$26+VLOOKUP(SUBSTITUTE(D$1,"성장단계","")&amp;"단계오프셋",ChapterTable!$S:$T,2,0))/ChapterTable!$Q$23)),
MAX(0,INT(($B1599+ChapterTable!$S$26+VLOOKUP(SUBSTITUTE(D$1,"성장단계","")&amp;"보스단계오프셋",ChapterTable!$S:$T,2,0))/ChapterTable!$S$23)))</f>
        <v>0</v>
      </c>
      <c r="E1599" s="1">
        <f ca="1">IF(AND($A1599=0,$B1599=1),
    VLOOKUP(1,ChapterTable!$1:$1048576,MATCH("최종"&amp;SUBSTITUTE(SUBSTITUTE(E$1,"standard",""),"|Float",""),ChapterTable!$1:$1,0),0)*ChapterTable!$Q$17,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VLOOKUP($A1599-ChapterTable!$Q$11,ChapterTable!$1:$1048576,MATCH("최종"&amp;SUBSTITUTE(SUBSTITUTE(E$1,"standard",""),"|Float",""),ChapterTable!$1:$1,0),0)*ChapterTable!$Q$14
    ),
  OFFSET(E1599,-$B1599+IF($L1599,1,0),0)*
    (VLOOKUP(SUBSTITUTE(SUBSTITUTE(E$1,"standard",""),"|Float","")&amp;"인게임누적곱배수",ChapterTable!$S:$T,2,0)^C1599
    +VLOOKUP(SUBSTITUTE(SUBSTITUTE(E$1,"standard",""),"|Float","")&amp;"인게임누적합배수",ChapterTable!$S:$T,2,0)*C1599)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VLOOKUP(1,ChapterTable!$1:$1048576,MATCH("최종"&amp;SUBSTITUTE(SUBSTITUTE(F$1,"standard",""),"|Float",""),ChapterTable!$1:$1,0),0)*ChapterTable!$Q$17,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VLOOKUP($A1599-ChapterTable!$Q$11,ChapterTable!$1:$1048576,MATCH("최종"&amp;SUBSTITUTE(SUBSTITUTE(F$1,"standard",""),"|Float",""),ChapterTable!$1:$1,0),0)*ChapterTable!$Q$14
    ),
  OFFSET(F1599,-$B1599+IF($L1599,1,0),0)*
    (VLOOKUP(SUBSTITUTE(SUBSTITUTE(F$1,"standard",""),"|Float","")&amp;"인게임누적곱배수",ChapterTable!$S:$T,2,0)^D1599
    +VLOOKUP(SUBSTITUTE(SUBSTITUTE(F$1,"standard",""),"|Float","")&amp;"인게임누적합배수",ChapterTable!$S:$T,2,0)*D1599)
  )
  )
  )
)</f>
        <v>2178.45703125</v>
      </c>
      <c r="G1599" t="s">
        <v>76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9.8000000000000007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IF(OR($L1600=TRUE,$A1600=0,MOD($A1600,ChapterTable!$S$20)&lt;&gt;0),
MAX(0,INT(($B1600+ChapterTable!$Q$26+VLOOKUP(SUBSTITUTE(C$1,"성장단계","")&amp;"단계오프셋",ChapterTable!$S:$T,2,0))/ChapterTable!$Q$23)),
MAX(0,INT(($B1600+ChapterTable!$S$26+VLOOKUP(SUBSTITUTE(C$1,"성장단계","")&amp;"보스단계오프셋",ChapterTable!$S:$T,2,0))/ChapterTable!$S$23)))</f>
        <v>1</v>
      </c>
      <c r="D1600">
        <f>IF(OR($L1600=TRUE,$A1600=0,MOD($A1600,ChapterTable!$S$20)&lt;&gt;0),
MAX(0,INT(($B1600+ChapterTable!$Q$26+VLOOKUP(SUBSTITUTE(D$1,"성장단계","")&amp;"단계오프셋",ChapterTable!$S:$T,2,0))/ChapterTable!$Q$23)),
MAX(0,INT(($B1600+ChapterTable!$S$26+VLOOKUP(SUBSTITUTE(D$1,"성장단계","")&amp;"보스단계오프셋",ChapterTable!$S:$T,2,0))/ChapterTable!$S$23)))</f>
        <v>0</v>
      </c>
      <c r="E1600" s="1">
        <f ca="1">IF(AND($A1600=0,$B1600=1),
    VLOOKUP(1,ChapterTable!$1:$1048576,MATCH("최종"&amp;SUBSTITUTE(SUBSTITUTE(E$1,"standard",""),"|Float",""),ChapterTable!$1:$1,0),0)*ChapterTable!$Q$17,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VLOOKUP($A1600-ChapterTable!$Q$11,ChapterTable!$1:$1048576,MATCH("최종"&amp;SUBSTITUTE(SUBSTITUTE(E$1,"standard",""),"|Float",""),ChapterTable!$1:$1,0),0)*ChapterTable!$Q$14
    ),
  OFFSET(E1600,-$B1600+IF($L1600,1,0),0)*
    (VLOOKUP(SUBSTITUTE(SUBSTITUTE(E$1,"standard",""),"|Float","")&amp;"인게임누적곱배수",ChapterTable!$S:$T,2,0)^C1600
    +VLOOKUP(SUBSTITUTE(SUBSTITUTE(E$1,"standard",""),"|Float","")&amp;"인게임누적합배수",ChapterTable!$S:$T,2,0)*C1600)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VLOOKUP(1,ChapterTable!$1:$1048576,MATCH("최종"&amp;SUBSTITUTE(SUBSTITUTE(F$1,"standard",""),"|Float",""),ChapterTable!$1:$1,0),0)*ChapterTable!$Q$17,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VLOOKUP($A1600-ChapterTable!$Q$11,ChapterTable!$1:$1048576,MATCH("최종"&amp;SUBSTITUTE(SUBSTITUTE(F$1,"standard",""),"|Float",""),ChapterTable!$1:$1,0),0)*ChapterTable!$Q$14
    ),
  OFFSET(F1600,-$B1600+IF($L1600,1,0),0)*
    (VLOOKUP(SUBSTITUTE(SUBSTITUTE(F$1,"standard",""),"|Float","")&amp;"인게임누적곱배수",ChapterTable!$S:$T,2,0)^D1600
    +VLOOKUP(SUBSTITUTE(SUBSTITUTE(F$1,"standard",""),"|Float","")&amp;"인게임누적합배수",ChapterTable!$S:$T,2,0)*D1600)
  )
  )
  )
)</f>
        <v>2178.45703125</v>
      </c>
      <c r="G1600" t="s">
        <v>76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9.8000000000000007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IF(OR($L1601=TRUE,$A1601=0,MOD($A1601,ChapterTable!$S$20)&lt;&gt;0),
MAX(0,INT(($B1601+ChapterTable!$Q$26+VLOOKUP(SUBSTITUTE(C$1,"성장단계","")&amp;"단계오프셋",ChapterTable!$S:$T,2,0))/ChapterTable!$Q$23)),
MAX(0,INT(($B1601+ChapterTable!$S$26+VLOOKUP(SUBSTITUTE(C$1,"성장단계","")&amp;"보스단계오프셋",ChapterTable!$S:$T,2,0))/ChapterTable!$S$23)))</f>
        <v>1</v>
      </c>
      <c r="D1601">
        <f>IF(OR($L1601=TRUE,$A1601=0,MOD($A1601,ChapterTable!$S$20)&lt;&gt;0),
MAX(0,INT(($B1601+ChapterTable!$Q$26+VLOOKUP(SUBSTITUTE(D$1,"성장단계","")&amp;"단계오프셋",ChapterTable!$S:$T,2,0))/ChapterTable!$Q$23)),
MAX(0,INT(($B1601+ChapterTable!$S$26+VLOOKUP(SUBSTITUTE(D$1,"성장단계","")&amp;"보스단계오프셋",ChapterTable!$S:$T,2,0))/ChapterTable!$S$23)))</f>
        <v>0</v>
      </c>
      <c r="E1601" s="1">
        <f ca="1">IF(AND($A1601=0,$B1601=1),
    VLOOKUP(1,ChapterTable!$1:$1048576,MATCH("최종"&amp;SUBSTITUTE(SUBSTITUTE(E$1,"standard",""),"|Float",""),ChapterTable!$1:$1,0),0)*ChapterTable!$Q$17,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VLOOKUP($A1601-ChapterTable!$Q$11,ChapterTable!$1:$1048576,MATCH("최종"&amp;SUBSTITUTE(SUBSTITUTE(E$1,"standard",""),"|Float",""),ChapterTable!$1:$1,0),0)*ChapterTable!$Q$14
    ),
  OFFSET(E1601,-$B1601+IF($L1601,1,0),0)*
    (VLOOKUP(SUBSTITUTE(SUBSTITUTE(E$1,"standard",""),"|Float","")&amp;"인게임누적곱배수",ChapterTable!$S:$T,2,0)^C1601
    +VLOOKUP(SUBSTITUTE(SUBSTITUTE(E$1,"standard",""),"|Float","")&amp;"인게임누적합배수",ChapterTable!$S:$T,2,0)*C1601)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VLOOKUP(1,ChapterTable!$1:$1048576,MATCH("최종"&amp;SUBSTITUTE(SUBSTITUTE(F$1,"standard",""),"|Float",""),ChapterTable!$1:$1,0),0)*ChapterTable!$Q$17,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VLOOKUP($A1601-ChapterTable!$Q$11,ChapterTable!$1:$1048576,MATCH("최종"&amp;SUBSTITUTE(SUBSTITUTE(F$1,"standard",""),"|Float",""),ChapterTable!$1:$1,0),0)*ChapterTable!$Q$14
    ),
  OFFSET(F1601,-$B1601+IF($L1601,1,0),0)*
    (VLOOKUP(SUBSTITUTE(SUBSTITUTE(F$1,"standard",""),"|Float","")&amp;"인게임누적곱배수",ChapterTable!$S:$T,2,0)^D1601
    +VLOOKUP(SUBSTITUTE(SUBSTITUTE(F$1,"standard",""),"|Float","")&amp;"인게임누적합배수",ChapterTable!$S:$T,2,0)*D1601)
  )
  )
  )
)</f>
        <v>2178.45703125</v>
      </c>
      <c r="G1601" t="s">
        <v>76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9.8000000000000007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IF(OR($L1602=TRUE,$A1602=0,MOD($A1602,ChapterTable!$S$20)&lt;&gt;0),
MAX(0,INT(($B1602+ChapterTable!$Q$26+VLOOKUP(SUBSTITUTE(C$1,"성장단계","")&amp;"단계오프셋",ChapterTable!$S:$T,2,0))/ChapterTable!$Q$23)),
MAX(0,INT(($B1602+ChapterTable!$S$26+VLOOKUP(SUBSTITUTE(C$1,"성장단계","")&amp;"보스단계오프셋",ChapterTable!$S:$T,2,0))/ChapterTable!$S$23)))</f>
        <v>1</v>
      </c>
      <c r="D1602">
        <f>IF(OR($L1602=TRUE,$A1602=0,MOD($A1602,ChapterTable!$S$20)&lt;&gt;0),
MAX(0,INT(($B1602+ChapterTable!$Q$26+VLOOKUP(SUBSTITUTE(D$1,"성장단계","")&amp;"단계오프셋",ChapterTable!$S:$T,2,0))/ChapterTable!$Q$23)),
MAX(0,INT(($B1602+ChapterTable!$S$26+VLOOKUP(SUBSTITUTE(D$1,"성장단계","")&amp;"보스단계오프셋",ChapterTable!$S:$T,2,0))/ChapterTable!$S$23)))</f>
        <v>1</v>
      </c>
      <c r="E1602" s="1">
        <f ca="1">IF(AND($A1602=0,$B1602=1),
    VLOOKUP(1,ChapterTable!$1:$1048576,MATCH("최종"&amp;SUBSTITUTE(SUBSTITUTE(E$1,"standard",""),"|Float",""),ChapterTable!$1:$1,0),0)*ChapterTable!$Q$17,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VLOOKUP($A1602-ChapterTable!$Q$11,ChapterTable!$1:$1048576,MATCH("최종"&amp;SUBSTITUTE(SUBSTITUTE(E$1,"standard",""),"|Float",""),ChapterTable!$1:$1,0),0)*ChapterTable!$Q$14
    ),
  OFFSET(E1602,-$B1602+IF($L1602,1,0),0)*
    (VLOOKUP(SUBSTITUTE(SUBSTITUTE(E$1,"standard",""),"|Float","")&amp;"인게임누적곱배수",ChapterTable!$S:$T,2,0)^C1602
    +VLOOKUP(SUBSTITUTE(SUBSTITUTE(E$1,"standard",""),"|Float","")&amp;"인게임누적합배수",ChapterTable!$S:$T,2,0)*C1602)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VLOOKUP(1,ChapterTable!$1:$1048576,MATCH("최종"&amp;SUBSTITUTE(SUBSTITUTE(F$1,"standard",""),"|Float",""),ChapterTable!$1:$1,0),0)*ChapterTable!$Q$17,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VLOOKUP($A1602-ChapterTable!$Q$11,ChapterTable!$1:$1048576,MATCH("최종"&amp;SUBSTITUTE(SUBSTITUTE(F$1,"standard",""),"|Float",""),ChapterTable!$1:$1,0),0)*ChapterTable!$Q$14
    ),
  OFFSET(F1602,-$B1602+IF($L1602,1,0),0)*
    (VLOOKUP(SUBSTITUTE(SUBSTITUTE(F$1,"standard",""),"|Float","")&amp;"인게임누적곱배수",ChapterTable!$S:$T,2,0)^D1602
    +VLOOKUP(SUBSTITUTE(SUBSTITUTE(F$1,"standard",""),"|Float","")&amp;"인게임누적합배수",ChapterTable!$S:$T,2,0)*D1602)
  )
  )
  )
)</f>
        <v>2614.1484375</v>
      </c>
      <c r="G1602" t="s">
        <v>76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9.8000000000000007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IF(OR($L1603=TRUE,$A1603=0,MOD($A1603,ChapterTable!$S$20)&lt;&gt;0),
MAX(0,INT(($B1603+ChapterTable!$Q$26+VLOOKUP(SUBSTITUTE(C$1,"성장단계","")&amp;"단계오프셋",ChapterTable!$S:$T,2,0))/ChapterTable!$Q$23)),
MAX(0,INT(($B1603+ChapterTable!$S$26+VLOOKUP(SUBSTITUTE(C$1,"성장단계","")&amp;"보스단계오프셋",ChapterTable!$S:$T,2,0))/ChapterTable!$S$23)))</f>
        <v>1</v>
      </c>
      <c r="D1603">
        <f>IF(OR($L1603=TRUE,$A1603=0,MOD($A1603,ChapterTable!$S$20)&lt;&gt;0),
MAX(0,INT(($B1603+ChapterTable!$Q$26+VLOOKUP(SUBSTITUTE(D$1,"성장단계","")&amp;"단계오프셋",ChapterTable!$S:$T,2,0))/ChapterTable!$Q$23)),
MAX(0,INT(($B1603+ChapterTable!$S$26+VLOOKUP(SUBSTITUTE(D$1,"성장단계","")&amp;"보스단계오프셋",ChapterTable!$S:$T,2,0))/ChapterTable!$S$23)))</f>
        <v>1</v>
      </c>
      <c r="E1603" s="1">
        <f ca="1">IF(AND($A1603=0,$B1603=1),
    VLOOKUP(1,ChapterTable!$1:$1048576,MATCH("최종"&amp;SUBSTITUTE(SUBSTITUTE(E$1,"standard",""),"|Float",""),ChapterTable!$1:$1,0),0)*ChapterTable!$Q$17,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VLOOKUP($A1603-ChapterTable!$Q$11,ChapterTable!$1:$1048576,MATCH("최종"&amp;SUBSTITUTE(SUBSTITUTE(E$1,"standard",""),"|Float",""),ChapterTable!$1:$1,0),0)*ChapterTable!$Q$14
    ),
  OFFSET(E1603,-$B1603+IF($L1603,1,0),0)*
    (VLOOKUP(SUBSTITUTE(SUBSTITUTE(E$1,"standard",""),"|Float","")&amp;"인게임누적곱배수",ChapterTable!$S:$T,2,0)^C1603
    +VLOOKUP(SUBSTITUTE(SUBSTITUTE(E$1,"standard",""),"|Float","")&amp;"인게임누적합배수",ChapterTable!$S:$T,2,0)*C1603)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VLOOKUP(1,ChapterTable!$1:$1048576,MATCH("최종"&amp;SUBSTITUTE(SUBSTITUTE(F$1,"standard",""),"|Float",""),ChapterTable!$1:$1,0),0)*ChapterTable!$Q$17,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VLOOKUP($A1603-ChapterTable!$Q$11,ChapterTable!$1:$1048576,MATCH("최종"&amp;SUBSTITUTE(SUBSTITUTE(F$1,"standard",""),"|Float",""),ChapterTable!$1:$1,0),0)*ChapterTable!$Q$14
    ),
  OFFSET(F1603,-$B1603+IF($L1603,1,0),0)*
    (VLOOKUP(SUBSTITUTE(SUBSTITUTE(F$1,"standard",""),"|Float","")&amp;"인게임누적곱배수",ChapterTable!$S:$T,2,0)^D1603
    +VLOOKUP(SUBSTITUTE(SUBSTITUTE(F$1,"standard",""),"|Float","")&amp;"인게임누적합배수",ChapterTable!$S:$T,2,0)*D1603)
  )
  )
  )
)</f>
        <v>2614.1484375</v>
      </c>
      <c r="G1603" t="s">
        <v>76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9.8000000000000007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IF(OR($L1604=TRUE,$A1604=0,MOD($A1604,ChapterTable!$S$20)&lt;&gt;0),
MAX(0,INT(($B1604+ChapterTable!$Q$26+VLOOKUP(SUBSTITUTE(C$1,"성장단계","")&amp;"단계오프셋",ChapterTable!$S:$T,2,0))/ChapterTable!$Q$23)),
MAX(0,INT(($B1604+ChapterTable!$S$26+VLOOKUP(SUBSTITUTE(C$1,"성장단계","")&amp;"보스단계오프셋",ChapterTable!$S:$T,2,0))/ChapterTable!$S$23)))</f>
        <v>1</v>
      </c>
      <c r="D1604">
        <f>IF(OR($L1604=TRUE,$A1604=0,MOD($A1604,ChapterTable!$S$20)&lt;&gt;0),
MAX(0,INT(($B1604+ChapterTable!$Q$26+VLOOKUP(SUBSTITUTE(D$1,"성장단계","")&amp;"단계오프셋",ChapterTable!$S:$T,2,0))/ChapterTable!$Q$23)),
MAX(0,INT(($B1604+ChapterTable!$S$26+VLOOKUP(SUBSTITUTE(D$1,"성장단계","")&amp;"보스단계오프셋",ChapterTable!$S:$T,2,0))/ChapterTable!$S$23)))</f>
        <v>1</v>
      </c>
      <c r="E1604" s="1">
        <f ca="1">IF(AND($A1604=0,$B1604=1),
    VLOOKUP(1,ChapterTable!$1:$1048576,MATCH("최종"&amp;SUBSTITUTE(SUBSTITUTE(E$1,"standard",""),"|Float",""),ChapterTable!$1:$1,0),0)*ChapterTable!$Q$17,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VLOOKUP($A1604-ChapterTable!$Q$11,ChapterTable!$1:$1048576,MATCH("최종"&amp;SUBSTITUTE(SUBSTITUTE(E$1,"standard",""),"|Float",""),ChapterTable!$1:$1,0),0)*ChapterTable!$Q$14
    ),
  OFFSET(E1604,-$B1604+IF($L1604,1,0),0)*
    (VLOOKUP(SUBSTITUTE(SUBSTITUTE(E$1,"standard",""),"|Float","")&amp;"인게임누적곱배수",ChapterTable!$S:$T,2,0)^C1604
    +VLOOKUP(SUBSTITUTE(SUBSTITUTE(E$1,"standard",""),"|Float","")&amp;"인게임누적합배수",ChapterTable!$S:$T,2,0)*C1604)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VLOOKUP(1,ChapterTable!$1:$1048576,MATCH("최종"&amp;SUBSTITUTE(SUBSTITUTE(F$1,"standard",""),"|Float",""),ChapterTable!$1:$1,0),0)*ChapterTable!$Q$17,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VLOOKUP($A1604-ChapterTable!$Q$11,ChapterTable!$1:$1048576,MATCH("최종"&amp;SUBSTITUTE(SUBSTITUTE(F$1,"standard",""),"|Float",""),ChapterTable!$1:$1,0),0)*ChapterTable!$Q$14
    ),
  OFFSET(F1604,-$B1604+IF($L1604,1,0),0)*
    (VLOOKUP(SUBSTITUTE(SUBSTITUTE(F$1,"standard",""),"|Float","")&amp;"인게임누적곱배수",ChapterTable!$S:$T,2,0)^D1604
    +VLOOKUP(SUBSTITUTE(SUBSTITUTE(F$1,"standard",""),"|Float","")&amp;"인게임누적합배수",ChapterTable!$S:$T,2,0)*D1604)
  )
  )
  )
)</f>
        <v>2614.1484375</v>
      </c>
      <c r="G1604" t="s">
        <v>76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9.8000000000000007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IF(OR($L1605=TRUE,$A1605=0,MOD($A1605,ChapterTable!$S$20)&lt;&gt;0),
MAX(0,INT(($B1605+ChapterTable!$Q$26+VLOOKUP(SUBSTITUTE(C$1,"성장단계","")&amp;"단계오프셋",ChapterTable!$S:$T,2,0))/ChapterTable!$Q$23)),
MAX(0,INT(($B1605+ChapterTable!$S$26+VLOOKUP(SUBSTITUTE(C$1,"성장단계","")&amp;"보스단계오프셋",ChapterTable!$S:$T,2,0))/ChapterTable!$S$23)))</f>
        <v>1</v>
      </c>
      <c r="D1605">
        <f>IF(OR($L1605=TRUE,$A1605=0,MOD($A1605,ChapterTable!$S$20)&lt;&gt;0),
MAX(0,INT(($B1605+ChapterTable!$Q$26+VLOOKUP(SUBSTITUTE(D$1,"성장단계","")&amp;"단계오프셋",ChapterTable!$S:$T,2,0))/ChapterTable!$Q$23)),
MAX(0,INT(($B1605+ChapterTable!$S$26+VLOOKUP(SUBSTITUTE(D$1,"성장단계","")&amp;"보스단계오프셋",ChapterTable!$S:$T,2,0))/ChapterTable!$S$23)))</f>
        <v>1</v>
      </c>
      <c r="E1605" s="1">
        <f ca="1">IF(AND($A1605=0,$B1605=1),
    VLOOKUP(1,ChapterTable!$1:$1048576,MATCH("최종"&amp;SUBSTITUTE(SUBSTITUTE(E$1,"standard",""),"|Float",""),ChapterTable!$1:$1,0),0)*ChapterTable!$Q$17,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VLOOKUP($A1605-ChapterTable!$Q$11,ChapterTable!$1:$1048576,MATCH("최종"&amp;SUBSTITUTE(SUBSTITUTE(E$1,"standard",""),"|Float",""),ChapterTable!$1:$1,0),0)*ChapterTable!$Q$14
    ),
  OFFSET(E1605,-$B1605+IF($L1605,1,0),0)*
    (VLOOKUP(SUBSTITUTE(SUBSTITUTE(E$1,"standard",""),"|Float","")&amp;"인게임누적곱배수",ChapterTable!$S:$T,2,0)^C1605
    +VLOOKUP(SUBSTITUTE(SUBSTITUTE(E$1,"standard",""),"|Float","")&amp;"인게임누적합배수",ChapterTable!$S:$T,2,0)*C1605)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VLOOKUP(1,ChapterTable!$1:$1048576,MATCH("최종"&amp;SUBSTITUTE(SUBSTITUTE(F$1,"standard",""),"|Float",""),ChapterTable!$1:$1,0),0)*ChapterTable!$Q$17,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VLOOKUP($A1605-ChapterTable!$Q$11,ChapterTable!$1:$1048576,MATCH("최종"&amp;SUBSTITUTE(SUBSTITUTE(F$1,"standard",""),"|Float",""),ChapterTable!$1:$1,0),0)*ChapterTable!$Q$14
    ),
  OFFSET(F1605,-$B1605+IF($L1605,1,0),0)*
    (VLOOKUP(SUBSTITUTE(SUBSTITUTE(F$1,"standard",""),"|Float","")&amp;"인게임누적곱배수",ChapterTable!$S:$T,2,0)^D1605
    +VLOOKUP(SUBSTITUTE(SUBSTITUTE(F$1,"standard",""),"|Float","")&amp;"인게임누적합배수",ChapterTable!$S:$T,2,0)*D1605)
  )
  )
  )
)</f>
        <v>2614.1484375</v>
      </c>
      <c r="G1605" t="s">
        <v>76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9.8000000000000007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IF(OR($L1606=TRUE,$A1606=0,MOD($A1606,ChapterTable!$S$20)&lt;&gt;0),
MAX(0,INT(($B1606+ChapterTable!$Q$26+VLOOKUP(SUBSTITUTE(C$1,"성장단계","")&amp;"단계오프셋",ChapterTable!$S:$T,2,0))/ChapterTable!$Q$23)),
MAX(0,INT(($B1606+ChapterTable!$S$26+VLOOKUP(SUBSTITUTE(C$1,"성장단계","")&amp;"보스단계오프셋",ChapterTable!$S:$T,2,0))/ChapterTable!$S$23)))</f>
        <v>1</v>
      </c>
      <c r="D1606">
        <f>IF(OR($L1606=TRUE,$A1606=0,MOD($A1606,ChapterTable!$S$20)&lt;&gt;0),
MAX(0,INT(($B1606+ChapterTable!$Q$26+VLOOKUP(SUBSTITUTE(D$1,"성장단계","")&amp;"단계오프셋",ChapterTable!$S:$T,2,0))/ChapterTable!$Q$23)),
MAX(0,INT(($B1606+ChapterTable!$S$26+VLOOKUP(SUBSTITUTE(D$1,"성장단계","")&amp;"보스단계오프셋",ChapterTable!$S:$T,2,0))/ChapterTable!$S$23)))</f>
        <v>1</v>
      </c>
      <c r="E1606" s="1">
        <f ca="1">IF(AND($A1606=0,$B1606=1),
    VLOOKUP(1,ChapterTable!$1:$1048576,MATCH("최종"&amp;SUBSTITUTE(SUBSTITUTE(E$1,"standard",""),"|Float",""),ChapterTable!$1:$1,0),0)*ChapterTable!$Q$17,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VLOOKUP($A1606-ChapterTable!$Q$11,ChapterTable!$1:$1048576,MATCH("최종"&amp;SUBSTITUTE(SUBSTITUTE(E$1,"standard",""),"|Float",""),ChapterTable!$1:$1,0),0)*ChapterTable!$Q$14
    ),
  OFFSET(E1606,-$B1606+IF($L1606,1,0),0)*
    (VLOOKUP(SUBSTITUTE(SUBSTITUTE(E$1,"standard",""),"|Float","")&amp;"인게임누적곱배수",ChapterTable!$S:$T,2,0)^C1606
    +VLOOKUP(SUBSTITUTE(SUBSTITUTE(E$1,"standard",""),"|Float","")&amp;"인게임누적합배수",ChapterTable!$S:$T,2,0)*C1606)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VLOOKUP(1,ChapterTable!$1:$1048576,MATCH("최종"&amp;SUBSTITUTE(SUBSTITUTE(F$1,"standard",""),"|Float",""),ChapterTable!$1:$1,0),0)*ChapterTable!$Q$17,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VLOOKUP($A1606-ChapterTable!$Q$11,ChapterTable!$1:$1048576,MATCH("최종"&amp;SUBSTITUTE(SUBSTITUTE(F$1,"standard",""),"|Float",""),ChapterTable!$1:$1,0),0)*ChapterTable!$Q$14
    ),
  OFFSET(F1606,-$B1606+IF($L1606,1,0),0)*
    (VLOOKUP(SUBSTITUTE(SUBSTITUTE(F$1,"standard",""),"|Float","")&amp;"인게임누적곱배수",ChapterTable!$S:$T,2,0)^D1606
    +VLOOKUP(SUBSTITUTE(SUBSTITUTE(F$1,"standard",""),"|Float","")&amp;"인게임누적합배수",ChapterTable!$S:$T,2,0)*D1606)
  )
  )
  )
)</f>
        <v>2614.1484375</v>
      </c>
      <c r="G1606" t="s">
        <v>76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9.8000000000000007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IF(OR($L1607=TRUE,$A1607=0,MOD($A1607,ChapterTable!$S$20)&lt;&gt;0),
MAX(0,INT(($B1607+ChapterTable!$Q$26+VLOOKUP(SUBSTITUTE(C$1,"성장단계","")&amp;"단계오프셋",ChapterTable!$S:$T,2,0))/ChapterTable!$Q$23)),
MAX(0,INT(($B1607+ChapterTable!$S$26+VLOOKUP(SUBSTITUTE(C$1,"성장단계","")&amp;"보스단계오프셋",ChapterTable!$S:$T,2,0))/ChapterTable!$S$23)))</f>
        <v>2</v>
      </c>
      <c r="D1607">
        <f>IF(OR($L1607=TRUE,$A1607=0,MOD($A1607,ChapterTable!$S$20)&lt;&gt;0),
MAX(0,INT(($B1607+ChapterTable!$Q$26+VLOOKUP(SUBSTITUTE(D$1,"성장단계","")&amp;"단계오프셋",ChapterTable!$S:$T,2,0))/ChapterTable!$Q$23)),
MAX(0,INT(($B1607+ChapterTable!$S$26+VLOOKUP(SUBSTITUTE(D$1,"성장단계","")&amp;"보스단계오프셋",ChapterTable!$S:$T,2,0))/ChapterTable!$S$23)))</f>
        <v>1</v>
      </c>
      <c r="E1607" s="1">
        <f ca="1">IF(AND($A1607=0,$B1607=1),
    VLOOKUP(1,ChapterTable!$1:$1048576,MATCH("최종"&amp;SUBSTITUTE(SUBSTITUTE(E$1,"standard",""),"|Float",""),ChapterTable!$1:$1,0),0)*ChapterTable!$Q$17,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VLOOKUP($A1607-ChapterTable!$Q$11,ChapterTable!$1:$1048576,MATCH("최종"&amp;SUBSTITUTE(SUBSTITUTE(E$1,"standard",""),"|Float",""),ChapterTable!$1:$1,0),0)*ChapterTable!$Q$14
    ),
  OFFSET(E1607,-$B1607+IF($L1607,1,0),0)*
    (VLOOKUP(SUBSTITUTE(SUBSTITUTE(E$1,"standard",""),"|Float","")&amp;"인게임누적곱배수",ChapterTable!$S:$T,2,0)^C1607
    +VLOOKUP(SUBSTITUTE(SUBSTITUTE(E$1,"standard",""),"|Float","")&amp;"인게임누적합배수",ChapterTable!$S:$T,2,0)*C1607)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VLOOKUP(1,ChapterTable!$1:$1048576,MATCH("최종"&amp;SUBSTITUTE(SUBSTITUTE(F$1,"standard",""),"|Float",""),ChapterTable!$1:$1,0),0)*ChapterTable!$Q$17,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VLOOKUP($A1607-ChapterTable!$Q$11,ChapterTable!$1:$1048576,MATCH("최종"&amp;SUBSTITUTE(SUBSTITUTE(F$1,"standard",""),"|Float",""),ChapterTable!$1:$1,0),0)*ChapterTable!$Q$14
    ),
  OFFSET(F1607,-$B1607+IF($L1607,1,0),0)*
    (VLOOKUP(SUBSTITUTE(SUBSTITUTE(F$1,"standard",""),"|Float","")&amp;"인게임누적곱배수",ChapterTable!$S:$T,2,0)^D1607
    +VLOOKUP(SUBSTITUTE(SUBSTITUTE(F$1,"standard",""),"|Float","")&amp;"인게임누적합배수",ChapterTable!$S:$T,2,0)*D1607)
  )
  )
  )
)</f>
        <v>2614.1484375</v>
      </c>
      <c r="G1607" t="s">
        <v>76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9.8000000000000007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IF(OR($L1608=TRUE,$A1608=0,MOD($A1608,ChapterTable!$S$20)&lt;&gt;0),
MAX(0,INT(($B1608+ChapterTable!$Q$26+VLOOKUP(SUBSTITUTE(C$1,"성장단계","")&amp;"단계오프셋",ChapterTable!$S:$T,2,0))/ChapterTable!$Q$23)),
MAX(0,INT(($B1608+ChapterTable!$S$26+VLOOKUP(SUBSTITUTE(C$1,"성장단계","")&amp;"보스단계오프셋",ChapterTable!$S:$T,2,0))/ChapterTable!$S$23)))</f>
        <v>2</v>
      </c>
      <c r="D1608">
        <f>IF(OR($L1608=TRUE,$A1608=0,MOD($A1608,ChapterTable!$S$20)&lt;&gt;0),
MAX(0,INT(($B1608+ChapterTable!$Q$26+VLOOKUP(SUBSTITUTE(D$1,"성장단계","")&amp;"단계오프셋",ChapterTable!$S:$T,2,0))/ChapterTable!$Q$23)),
MAX(0,INT(($B1608+ChapterTable!$S$26+VLOOKUP(SUBSTITUTE(D$1,"성장단계","")&amp;"보스단계오프셋",ChapterTable!$S:$T,2,0))/ChapterTable!$S$23)))</f>
        <v>1</v>
      </c>
      <c r="E1608" s="1">
        <f ca="1">IF(AND($A1608=0,$B1608=1),
    VLOOKUP(1,ChapterTable!$1:$1048576,MATCH("최종"&amp;SUBSTITUTE(SUBSTITUTE(E$1,"standard",""),"|Float",""),ChapterTable!$1:$1,0),0)*ChapterTable!$Q$17,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VLOOKUP($A1608-ChapterTable!$Q$11,ChapterTable!$1:$1048576,MATCH("최종"&amp;SUBSTITUTE(SUBSTITUTE(E$1,"standard",""),"|Float",""),ChapterTable!$1:$1,0),0)*ChapterTable!$Q$14
    ),
  OFFSET(E1608,-$B1608+IF($L1608,1,0),0)*
    (VLOOKUP(SUBSTITUTE(SUBSTITUTE(E$1,"standard",""),"|Float","")&amp;"인게임누적곱배수",ChapterTable!$S:$T,2,0)^C1608
    +VLOOKUP(SUBSTITUTE(SUBSTITUTE(E$1,"standard",""),"|Float","")&amp;"인게임누적합배수",ChapterTable!$S:$T,2,0)*C1608)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VLOOKUP(1,ChapterTable!$1:$1048576,MATCH("최종"&amp;SUBSTITUTE(SUBSTITUTE(F$1,"standard",""),"|Float",""),ChapterTable!$1:$1,0),0)*ChapterTable!$Q$17,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VLOOKUP($A1608-ChapterTable!$Q$11,ChapterTable!$1:$1048576,MATCH("최종"&amp;SUBSTITUTE(SUBSTITUTE(F$1,"standard",""),"|Float",""),ChapterTable!$1:$1,0),0)*ChapterTable!$Q$14
    ),
  OFFSET(F1608,-$B1608+IF($L1608,1,0),0)*
    (VLOOKUP(SUBSTITUTE(SUBSTITUTE(F$1,"standard",""),"|Float","")&amp;"인게임누적곱배수",ChapterTable!$S:$T,2,0)^D1608
    +VLOOKUP(SUBSTITUTE(SUBSTITUTE(F$1,"standard",""),"|Float","")&amp;"인게임누적합배수",ChapterTable!$S:$T,2,0)*D1608)
  )
  )
  )
)</f>
        <v>2614.1484375</v>
      </c>
      <c r="G1608" t="s">
        <v>76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9.8000000000000007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IF(OR($L1609=TRUE,$A1609=0,MOD($A1609,ChapterTable!$S$20)&lt;&gt;0),
MAX(0,INT(($B1609+ChapterTable!$Q$26+VLOOKUP(SUBSTITUTE(C$1,"성장단계","")&amp;"단계오프셋",ChapterTable!$S:$T,2,0))/ChapterTable!$Q$23)),
MAX(0,INT(($B1609+ChapterTable!$S$26+VLOOKUP(SUBSTITUTE(C$1,"성장단계","")&amp;"보스단계오프셋",ChapterTable!$S:$T,2,0))/ChapterTable!$S$23)))</f>
        <v>2</v>
      </c>
      <c r="D1609">
        <f>IF(OR($L1609=TRUE,$A1609=0,MOD($A1609,ChapterTable!$S$20)&lt;&gt;0),
MAX(0,INT(($B1609+ChapterTable!$Q$26+VLOOKUP(SUBSTITUTE(D$1,"성장단계","")&amp;"단계오프셋",ChapterTable!$S:$T,2,0))/ChapterTable!$Q$23)),
MAX(0,INT(($B1609+ChapterTable!$S$26+VLOOKUP(SUBSTITUTE(D$1,"성장단계","")&amp;"보스단계오프셋",ChapterTable!$S:$T,2,0))/ChapterTable!$S$23)))</f>
        <v>1</v>
      </c>
      <c r="E1609" s="1">
        <f ca="1">IF(AND($A1609=0,$B1609=1),
    VLOOKUP(1,ChapterTable!$1:$1048576,MATCH("최종"&amp;SUBSTITUTE(SUBSTITUTE(E$1,"standard",""),"|Float",""),ChapterTable!$1:$1,0),0)*ChapterTable!$Q$17,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VLOOKUP($A1609-ChapterTable!$Q$11,ChapterTable!$1:$1048576,MATCH("최종"&amp;SUBSTITUTE(SUBSTITUTE(E$1,"standard",""),"|Float",""),ChapterTable!$1:$1,0),0)*ChapterTable!$Q$14
    ),
  OFFSET(E1609,-$B1609+IF($L1609,1,0),0)*
    (VLOOKUP(SUBSTITUTE(SUBSTITUTE(E$1,"standard",""),"|Float","")&amp;"인게임누적곱배수",ChapterTable!$S:$T,2,0)^C1609
    +VLOOKUP(SUBSTITUTE(SUBSTITUTE(E$1,"standard",""),"|Float","")&amp;"인게임누적합배수",ChapterTable!$S:$T,2,0)*C1609)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VLOOKUP(1,ChapterTable!$1:$1048576,MATCH("최종"&amp;SUBSTITUTE(SUBSTITUTE(F$1,"standard",""),"|Float",""),ChapterTable!$1:$1,0),0)*ChapterTable!$Q$17,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VLOOKUP($A1609-ChapterTable!$Q$11,ChapterTable!$1:$1048576,MATCH("최종"&amp;SUBSTITUTE(SUBSTITUTE(F$1,"standard",""),"|Float",""),ChapterTable!$1:$1,0),0)*ChapterTable!$Q$14
    ),
  OFFSET(F1609,-$B1609+IF($L1609,1,0),0)*
    (VLOOKUP(SUBSTITUTE(SUBSTITUTE(F$1,"standard",""),"|Float","")&amp;"인게임누적곱배수",ChapterTable!$S:$T,2,0)^D1609
    +VLOOKUP(SUBSTITUTE(SUBSTITUTE(F$1,"standard",""),"|Float","")&amp;"인게임누적합배수",ChapterTable!$S:$T,2,0)*D1609)
  )
  )
  )
)</f>
        <v>2614.1484375</v>
      </c>
      <c r="G1609" t="s">
        <v>76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9.8000000000000007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IF(OR($L1610=TRUE,$A1610=0,MOD($A1610,ChapterTable!$S$20)&lt;&gt;0),
MAX(0,INT(($B1610+ChapterTable!$Q$26+VLOOKUP(SUBSTITUTE(C$1,"성장단계","")&amp;"단계오프셋",ChapterTable!$S:$T,2,0))/ChapterTable!$Q$23)),
MAX(0,INT(($B1610+ChapterTable!$S$26+VLOOKUP(SUBSTITUTE(C$1,"성장단계","")&amp;"보스단계오프셋",ChapterTable!$S:$T,2,0))/ChapterTable!$S$23)))</f>
        <v>2</v>
      </c>
      <c r="D1610">
        <f>IF(OR($L1610=TRUE,$A1610=0,MOD($A1610,ChapterTable!$S$20)&lt;&gt;0),
MAX(0,INT(($B1610+ChapterTable!$Q$26+VLOOKUP(SUBSTITUTE(D$1,"성장단계","")&amp;"단계오프셋",ChapterTable!$S:$T,2,0))/ChapterTable!$Q$23)),
MAX(0,INT(($B1610+ChapterTable!$S$26+VLOOKUP(SUBSTITUTE(D$1,"성장단계","")&amp;"보스단계오프셋",ChapterTable!$S:$T,2,0))/ChapterTable!$S$23)))</f>
        <v>1</v>
      </c>
      <c r="E1610" s="1">
        <f ca="1">IF(AND($A1610=0,$B1610=1),
    VLOOKUP(1,ChapterTable!$1:$1048576,MATCH("최종"&amp;SUBSTITUTE(SUBSTITUTE(E$1,"standard",""),"|Float",""),ChapterTable!$1:$1,0),0)*ChapterTable!$Q$17,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VLOOKUP($A1610-ChapterTable!$Q$11,ChapterTable!$1:$1048576,MATCH("최종"&amp;SUBSTITUTE(SUBSTITUTE(E$1,"standard",""),"|Float",""),ChapterTable!$1:$1,0),0)*ChapterTable!$Q$14
    ),
  OFFSET(E1610,-$B1610+IF($L1610,1,0),0)*
    (VLOOKUP(SUBSTITUTE(SUBSTITUTE(E$1,"standard",""),"|Float","")&amp;"인게임누적곱배수",ChapterTable!$S:$T,2,0)^C1610
    +VLOOKUP(SUBSTITUTE(SUBSTITUTE(E$1,"standard",""),"|Float","")&amp;"인게임누적합배수",ChapterTable!$S:$T,2,0)*C1610)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VLOOKUP(1,ChapterTable!$1:$1048576,MATCH("최종"&amp;SUBSTITUTE(SUBSTITUTE(F$1,"standard",""),"|Float",""),ChapterTable!$1:$1,0),0)*ChapterTable!$Q$17,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VLOOKUP($A1610-ChapterTable!$Q$11,ChapterTable!$1:$1048576,MATCH("최종"&amp;SUBSTITUTE(SUBSTITUTE(F$1,"standard",""),"|Float",""),ChapterTable!$1:$1,0),0)*ChapterTable!$Q$14
    ),
  OFFSET(F1610,-$B1610+IF($L1610,1,0),0)*
    (VLOOKUP(SUBSTITUTE(SUBSTITUTE(F$1,"standard",""),"|Float","")&amp;"인게임누적곱배수",ChapterTable!$S:$T,2,0)^D1610
    +VLOOKUP(SUBSTITUTE(SUBSTITUTE(F$1,"standard",""),"|Float","")&amp;"인게임누적합배수",ChapterTable!$S:$T,2,0)*D1610)
  )
  )
  )
)</f>
        <v>2614.1484375</v>
      </c>
      <c r="G1610" t="s">
        <v>76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9.8000000000000007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IF(OR($L1611=TRUE,$A1611=0,MOD($A1611,ChapterTable!$S$20)&lt;&gt;0),
MAX(0,INT(($B1611+ChapterTable!$Q$26+VLOOKUP(SUBSTITUTE(C$1,"성장단계","")&amp;"단계오프셋",ChapterTable!$S:$T,2,0))/ChapterTable!$Q$23)),
MAX(0,INT(($B1611+ChapterTable!$S$26+VLOOKUP(SUBSTITUTE(C$1,"성장단계","")&amp;"보스단계오프셋",ChapterTable!$S:$T,2,0))/ChapterTable!$S$23)))</f>
        <v>2</v>
      </c>
      <c r="D1611">
        <f>IF(OR($L1611=TRUE,$A1611=0,MOD($A1611,ChapterTable!$S$20)&lt;&gt;0),
MAX(0,INT(($B1611+ChapterTable!$Q$26+VLOOKUP(SUBSTITUTE(D$1,"성장단계","")&amp;"단계오프셋",ChapterTable!$S:$T,2,0))/ChapterTable!$Q$23)),
MAX(0,INT(($B1611+ChapterTable!$S$26+VLOOKUP(SUBSTITUTE(D$1,"성장단계","")&amp;"보스단계오프셋",ChapterTable!$S:$T,2,0))/ChapterTable!$S$23)))</f>
        <v>1</v>
      </c>
      <c r="E1611" s="1">
        <f ca="1">IF(AND($A1611=0,$B1611=1),
    VLOOKUP(1,ChapterTable!$1:$1048576,MATCH("최종"&amp;SUBSTITUTE(SUBSTITUTE(E$1,"standard",""),"|Float",""),ChapterTable!$1:$1,0),0)*ChapterTable!$Q$17,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VLOOKUP($A1611-ChapterTable!$Q$11,ChapterTable!$1:$1048576,MATCH("최종"&amp;SUBSTITUTE(SUBSTITUTE(E$1,"standard",""),"|Float",""),ChapterTable!$1:$1,0),0)*ChapterTable!$Q$14
    ),
  OFFSET(E1611,-$B1611+IF($L1611,1,0),0)*
    (VLOOKUP(SUBSTITUTE(SUBSTITUTE(E$1,"standard",""),"|Float","")&amp;"인게임누적곱배수",ChapterTable!$S:$T,2,0)^C1611
    +VLOOKUP(SUBSTITUTE(SUBSTITUTE(E$1,"standard",""),"|Float","")&amp;"인게임누적합배수",ChapterTable!$S:$T,2,0)*C1611)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VLOOKUP(1,ChapterTable!$1:$1048576,MATCH("최종"&amp;SUBSTITUTE(SUBSTITUTE(F$1,"standard",""),"|Float",""),ChapterTable!$1:$1,0),0)*ChapterTable!$Q$17,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VLOOKUP($A1611-ChapterTable!$Q$11,ChapterTable!$1:$1048576,MATCH("최종"&amp;SUBSTITUTE(SUBSTITUTE(F$1,"standard",""),"|Float",""),ChapterTable!$1:$1,0),0)*ChapterTable!$Q$14
    ),
  OFFSET(F1611,-$B1611+IF($L1611,1,0),0)*
    (VLOOKUP(SUBSTITUTE(SUBSTITUTE(F$1,"standard",""),"|Float","")&amp;"인게임누적곱배수",ChapterTable!$S:$T,2,0)^D1611
    +VLOOKUP(SUBSTITUTE(SUBSTITUTE(F$1,"standard",""),"|Float","")&amp;"인게임누적합배수",ChapterTable!$S:$T,2,0)*D1611)
  )
  )
  )
)</f>
        <v>2614.1484375</v>
      </c>
      <c r="G1611" t="s">
        <v>76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9.8000000000000007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IF(OR($L1612=TRUE,$A1612=0,MOD($A1612,ChapterTable!$S$20)&lt;&gt;0),
MAX(0,INT(($B1612+ChapterTable!$Q$26+VLOOKUP(SUBSTITUTE(C$1,"성장단계","")&amp;"단계오프셋",ChapterTable!$S:$T,2,0))/ChapterTable!$Q$23)),
MAX(0,INT(($B1612+ChapterTable!$S$26+VLOOKUP(SUBSTITUTE(C$1,"성장단계","")&amp;"보스단계오프셋",ChapterTable!$S:$T,2,0))/ChapterTable!$S$23)))</f>
        <v>2</v>
      </c>
      <c r="D1612">
        <f>IF(OR($L1612=TRUE,$A1612=0,MOD($A1612,ChapterTable!$S$20)&lt;&gt;0),
MAX(0,INT(($B1612+ChapterTable!$Q$26+VLOOKUP(SUBSTITUTE(D$1,"성장단계","")&amp;"단계오프셋",ChapterTable!$S:$T,2,0))/ChapterTable!$Q$23)),
MAX(0,INT(($B1612+ChapterTable!$S$26+VLOOKUP(SUBSTITUTE(D$1,"성장단계","")&amp;"보스단계오프셋",ChapterTable!$S:$T,2,0))/ChapterTable!$S$23)))</f>
        <v>2</v>
      </c>
      <c r="E1612" s="1">
        <f ca="1">IF(AND($A1612=0,$B1612=1),
    VLOOKUP(1,ChapterTable!$1:$1048576,MATCH("최종"&amp;SUBSTITUTE(SUBSTITUTE(E$1,"standard",""),"|Float",""),ChapterTable!$1:$1,0),0)*ChapterTable!$Q$17,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VLOOKUP($A1612-ChapterTable!$Q$11,ChapterTable!$1:$1048576,MATCH("최종"&amp;SUBSTITUTE(SUBSTITUTE(E$1,"standard",""),"|Float",""),ChapterTable!$1:$1,0),0)*ChapterTable!$Q$14
    ),
  OFFSET(E1612,-$B1612+IF($L1612,1,0),0)*
    (VLOOKUP(SUBSTITUTE(SUBSTITUTE(E$1,"standard",""),"|Float","")&amp;"인게임누적곱배수",ChapterTable!$S:$T,2,0)^C1612
    +VLOOKUP(SUBSTITUTE(SUBSTITUTE(E$1,"standard",""),"|Float","")&amp;"인게임누적합배수",ChapterTable!$S:$T,2,0)*C1612)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VLOOKUP(1,ChapterTable!$1:$1048576,MATCH("최종"&amp;SUBSTITUTE(SUBSTITUTE(F$1,"standard",""),"|Float",""),ChapterTable!$1:$1,0),0)*ChapterTable!$Q$17,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VLOOKUP($A1612-ChapterTable!$Q$11,ChapterTable!$1:$1048576,MATCH("최종"&amp;SUBSTITUTE(SUBSTITUTE(F$1,"standard",""),"|Float",""),ChapterTable!$1:$1,0),0)*ChapterTable!$Q$14
    ),
  OFFSET(F1612,-$B1612+IF($L1612,1,0),0)*
    (VLOOKUP(SUBSTITUTE(SUBSTITUTE(F$1,"standard",""),"|Float","")&amp;"인게임누적곱배수",ChapterTable!$S:$T,2,0)^D1612
    +VLOOKUP(SUBSTITUTE(SUBSTITUTE(F$1,"standard",""),"|Float","")&amp;"인게임누적합배수",ChapterTable!$S:$T,2,0)*D1612)
  )
  )
  )
)</f>
        <v>3049.83984375</v>
      </c>
      <c r="G1612" t="s">
        <v>76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9.8000000000000007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IF(OR($L1613=TRUE,$A1613=0,MOD($A1613,ChapterTable!$S$20)&lt;&gt;0),
MAX(0,INT(($B1613+ChapterTable!$Q$26+VLOOKUP(SUBSTITUTE(C$1,"성장단계","")&amp;"단계오프셋",ChapterTable!$S:$T,2,0))/ChapterTable!$Q$23)),
MAX(0,INT(($B1613+ChapterTable!$S$26+VLOOKUP(SUBSTITUTE(C$1,"성장단계","")&amp;"보스단계오프셋",ChapterTable!$S:$T,2,0))/ChapterTable!$S$23)))</f>
        <v>2</v>
      </c>
      <c r="D1613">
        <f>IF(OR($L1613=TRUE,$A1613=0,MOD($A1613,ChapterTable!$S$20)&lt;&gt;0),
MAX(0,INT(($B1613+ChapterTable!$Q$26+VLOOKUP(SUBSTITUTE(D$1,"성장단계","")&amp;"단계오프셋",ChapterTable!$S:$T,2,0))/ChapterTable!$Q$23)),
MAX(0,INT(($B1613+ChapterTable!$S$26+VLOOKUP(SUBSTITUTE(D$1,"성장단계","")&amp;"보스단계오프셋",ChapterTable!$S:$T,2,0))/ChapterTable!$S$23)))</f>
        <v>2</v>
      </c>
      <c r="E1613" s="1">
        <f ca="1">IF(AND($A1613=0,$B1613=1),
    VLOOKUP(1,ChapterTable!$1:$1048576,MATCH("최종"&amp;SUBSTITUTE(SUBSTITUTE(E$1,"standard",""),"|Float",""),ChapterTable!$1:$1,0),0)*ChapterTable!$Q$17,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VLOOKUP($A1613-ChapterTable!$Q$11,ChapterTable!$1:$1048576,MATCH("최종"&amp;SUBSTITUTE(SUBSTITUTE(E$1,"standard",""),"|Float",""),ChapterTable!$1:$1,0),0)*ChapterTable!$Q$14
    ),
  OFFSET(E1613,-$B1613+IF($L1613,1,0),0)*
    (VLOOKUP(SUBSTITUTE(SUBSTITUTE(E$1,"standard",""),"|Float","")&amp;"인게임누적곱배수",ChapterTable!$S:$T,2,0)^C1613
    +VLOOKUP(SUBSTITUTE(SUBSTITUTE(E$1,"standard",""),"|Float","")&amp;"인게임누적합배수",ChapterTable!$S:$T,2,0)*C1613)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VLOOKUP(1,ChapterTable!$1:$1048576,MATCH("최종"&amp;SUBSTITUTE(SUBSTITUTE(F$1,"standard",""),"|Float",""),ChapterTable!$1:$1,0),0)*ChapterTable!$Q$17,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VLOOKUP($A1613-ChapterTable!$Q$11,ChapterTable!$1:$1048576,MATCH("최종"&amp;SUBSTITUTE(SUBSTITUTE(F$1,"standard",""),"|Float",""),ChapterTable!$1:$1,0),0)*ChapterTable!$Q$14
    ),
  OFFSET(F1613,-$B1613+IF($L1613,1,0),0)*
    (VLOOKUP(SUBSTITUTE(SUBSTITUTE(F$1,"standard",""),"|Float","")&amp;"인게임누적곱배수",ChapterTable!$S:$T,2,0)^D1613
    +VLOOKUP(SUBSTITUTE(SUBSTITUTE(F$1,"standard",""),"|Float","")&amp;"인게임누적합배수",ChapterTable!$S:$T,2,0)*D1613)
  )
  )
  )
)</f>
        <v>3049.83984375</v>
      </c>
      <c r="G1613" t="s">
        <v>76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9.8000000000000007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IF(OR($L1614=TRUE,$A1614=0,MOD($A1614,ChapterTable!$S$20)&lt;&gt;0),
MAX(0,INT(($B1614+ChapterTable!$Q$26+VLOOKUP(SUBSTITUTE(C$1,"성장단계","")&amp;"단계오프셋",ChapterTable!$S:$T,2,0))/ChapterTable!$Q$23)),
MAX(0,INT(($B1614+ChapterTable!$S$26+VLOOKUP(SUBSTITUTE(C$1,"성장단계","")&amp;"보스단계오프셋",ChapterTable!$S:$T,2,0))/ChapterTable!$S$23)))</f>
        <v>2</v>
      </c>
      <c r="D1614">
        <f>IF(OR($L1614=TRUE,$A1614=0,MOD($A1614,ChapterTable!$S$20)&lt;&gt;0),
MAX(0,INT(($B1614+ChapterTable!$Q$26+VLOOKUP(SUBSTITUTE(D$1,"성장단계","")&amp;"단계오프셋",ChapterTable!$S:$T,2,0))/ChapterTable!$Q$23)),
MAX(0,INT(($B1614+ChapterTable!$S$26+VLOOKUP(SUBSTITUTE(D$1,"성장단계","")&amp;"보스단계오프셋",ChapterTable!$S:$T,2,0))/ChapterTable!$S$23)))</f>
        <v>2</v>
      </c>
      <c r="E1614" s="1">
        <f ca="1">IF(AND($A1614=0,$B1614=1),
    VLOOKUP(1,ChapterTable!$1:$1048576,MATCH("최종"&amp;SUBSTITUTE(SUBSTITUTE(E$1,"standard",""),"|Float",""),ChapterTable!$1:$1,0),0)*ChapterTable!$Q$17,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VLOOKUP($A1614-ChapterTable!$Q$11,ChapterTable!$1:$1048576,MATCH("최종"&amp;SUBSTITUTE(SUBSTITUTE(E$1,"standard",""),"|Float",""),ChapterTable!$1:$1,0),0)*ChapterTable!$Q$14
    ),
  OFFSET(E1614,-$B1614+IF($L1614,1,0),0)*
    (VLOOKUP(SUBSTITUTE(SUBSTITUTE(E$1,"standard",""),"|Float","")&amp;"인게임누적곱배수",ChapterTable!$S:$T,2,0)^C1614
    +VLOOKUP(SUBSTITUTE(SUBSTITUTE(E$1,"standard",""),"|Float","")&amp;"인게임누적합배수",ChapterTable!$S:$T,2,0)*C1614)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VLOOKUP(1,ChapterTable!$1:$1048576,MATCH("최종"&amp;SUBSTITUTE(SUBSTITUTE(F$1,"standard",""),"|Float",""),ChapterTable!$1:$1,0),0)*ChapterTable!$Q$17,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VLOOKUP($A1614-ChapterTable!$Q$11,ChapterTable!$1:$1048576,MATCH("최종"&amp;SUBSTITUTE(SUBSTITUTE(F$1,"standard",""),"|Float",""),ChapterTable!$1:$1,0),0)*ChapterTable!$Q$14
    ),
  OFFSET(F1614,-$B1614+IF($L1614,1,0),0)*
    (VLOOKUP(SUBSTITUTE(SUBSTITUTE(F$1,"standard",""),"|Float","")&amp;"인게임누적곱배수",ChapterTable!$S:$T,2,0)^D1614
    +VLOOKUP(SUBSTITUTE(SUBSTITUTE(F$1,"standard",""),"|Float","")&amp;"인게임누적합배수",ChapterTable!$S:$T,2,0)*D1614)
  )
  )
  )
)</f>
        <v>3049.83984375</v>
      </c>
      <c r="G1614" t="s">
        <v>76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9.8000000000000007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IF(OR($L1615=TRUE,$A1615=0,MOD($A1615,ChapterTable!$S$20)&lt;&gt;0),
MAX(0,INT(($B1615+ChapterTable!$Q$26+VLOOKUP(SUBSTITUTE(C$1,"성장단계","")&amp;"단계오프셋",ChapterTable!$S:$T,2,0))/ChapterTable!$Q$23)),
MAX(0,INT(($B1615+ChapterTable!$S$26+VLOOKUP(SUBSTITUTE(C$1,"성장단계","")&amp;"보스단계오프셋",ChapterTable!$S:$T,2,0))/ChapterTable!$S$23)))</f>
        <v>2</v>
      </c>
      <c r="D1615">
        <f>IF(OR($L1615=TRUE,$A1615=0,MOD($A1615,ChapterTable!$S$20)&lt;&gt;0),
MAX(0,INT(($B1615+ChapterTable!$Q$26+VLOOKUP(SUBSTITUTE(D$1,"성장단계","")&amp;"단계오프셋",ChapterTable!$S:$T,2,0))/ChapterTable!$Q$23)),
MAX(0,INT(($B1615+ChapterTable!$S$26+VLOOKUP(SUBSTITUTE(D$1,"성장단계","")&amp;"보스단계오프셋",ChapterTable!$S:$T,2,0))/ChapterTable!$S$23)))</f>
        <v>2</v>
      </c>
      <c r="E1615" s="1">
        <f ca="1">IF(AND($A1615=0,$B1615=1),
    VLOOKUP(1,ChapterTable!$1:$1048576,MATCH("최종"&amp;SUBSTITUTE(SUBSTITUTE(E$1,"standard",""),"|Float",""),ChapterTable!$1:$1,0),0)*ChapterTable!$Q$17,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VLOOKUP($A1615-ChapterTable!$Q$11,ChapterTable!$1:$1048576,MATCH("최종"&amp;SUBSTITUTE(SUBSTITUTE(E$1,"standard",""),"|Float",""),ChapterTable!$1:$1,0),0)*ChapterTable!$Q$14
    ),
  OFFSET(E1615,-$B1615+IF($L1615,1,0),0)*
    (VLOOKUP(SUBSTITUTE(SUBSTITUTE(E$1,"standard",""),"|Float","")&amp;"인게임누적곱배수",ChapterTable!$S:$T,2,0)^C1615
    +VLOOKUP(SUBSTITUTE(SUBSTITUTE(E$1,"standard",""),"|Float","")&amp;"인게임누적합배수",ChapterTable!$S:$T,2,0)*C1615)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VLOOKUP(1,ChapterTable!$1:$1048576,MATCH("최종"&amp;SUBSTITUTE(SUBSTITUTE(F$1,"standard",""),"|Float",""),ChapterTable!$1:$1,0),0)*ChapterTable!$Q$17,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VLOOKUP($A1615-ChapterTable!$Q$11,ChapterTable!$1:$1048576,MATCH("최종"&amp;SUBSTITUTE(SUBSTITUTE(F$1,"standard",""),"|Float",""),ChapterTable!$1:$1,0),0)*ChapterTable!$Q$14
    ),
  OFFSET(F1615,-$B1615+IF($L1615,1,0),0)*
    (VLOOKUP(SUBSTITUTE(SUBSTITUTE(F$1,"standard",""),"|Float","")&amp;"인게임누적곱배수",ChapterTable!$S:$T,2,0)^D1615
    +VLOOKUP(SUBSTITUTE(SUBSTITUTE(F$1,"standard",""),"|Float","")&amp;"인게임누적합배수",ChapterTable!$S:$T,2,0)*D1615)
  )
  )
  )
)</f>
        <v>3049.83984375</v>
      </c>
      <c r="G1615" t="s">
        <v>76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9.8000000000000007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IF(OR($L1616=TRUE,$A1616=0,MOD($A1616,ChapterTable!$S$20)&lt;&gt;0),
MAX(0,INT(($B1616+ChapterTable!$Q$26+VLOOKUP(SUBSTITUTE(C$1,"성장단계","")&amp;"단계오프셋",ChapterTable!$S:$T,2,0))/ChapterTable!$Q$23)),
MAX(0,INT(($B1616+ChapterTable!$S$26+VLOOKUP(SUBSTITUTE(C$1,"성장단계","")&amp;"보스단계오프셋",ChapterTable!$S:$T,2,0))/ChapterTable!$S$23)))</f>
        <v>2</v>
      </c>
      <c r="D1616">
        <f>IF(OR($L1616=TRUE,$A1616=0,MOD($A1616,ChapterTable!$S$20)&lt;&gt;0),
MAX(0,INT(($B1616+ChapterTable!$Q$26+VLOOKUP(SUBSTITUTE(D$1,"성장단계","")&amp;"단계오프셋",ChapterTable!$S:$T,2,0))/ChapterTable!$Q$23)),
MAX(0,INT(($B1616+ChapterTable!$S$26+VLOOKUP(SUBSTITUTE(D$1,"성장단계","")&amp;"보스단계오프셋",ChapterTable!$S:$T,2,0))/ChapterTable!$S$23)))</f>
        <v>2</v>
      </c>
      <c r="E1616" s="1">
        <f ca="1">IF(AND($A1616=0,$B1616=1),
    VLOOKUP(1,ChapterTable!$1:$1048576,MATCH("최종"&amp;SUBSTITUTE(SUBSTITUTE(E$1,"standard",""),"|Float",""),ChapterTable!$1:$1,0),0)*ChapterTable!$Q$17,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VLOOKUP($A1616-ChapterTable!$Q$11,ChapterTable!$1:$1048576,MATCH("최종"&amp;SUBSTITUTE(SUBSTITUTE(E$1,"standard",""),"|Float",""),ChapterTable!$1:$1,0),0)*ChapterTable!$Q$14
    ),
  OFFSET(E1616,-$B1616+IF($L1616,1,0),0)*
    (VLOOKUP(SUBSTITUTE(SUBSTITUTE(E$1,"standard",""),"|Float","")&amp;"인게임누적곱배수",ChapterTable!$S:$T,2,0)^C1616
    +VLOOKUP(SUBSTITUTE(SUBSTITUTE(E$1,"standard",""),"|Float","")&amp;"인게임누적합배수",ChapterTable!$S:$T,2,0)*C1616)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VLOOKUP(1,ChapterTable!$1:$1048576,MATCH("최종"&amp;SUBSTITUTE(SUBSTITUTE(F$1,"standard",""),"|Float",""),ChapterTable!$1:$1,0),0)*ChapterTable!$Q$17,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VLOOKUP($A1616-ChapterTable!$Q$11,ChapterTable!$1:$1048576,MATCH("최종"&amp;SUBSTITUTE(SUBSTITUTE(F$1,"standard",""),"|Float",""),ChapterTable!$1:$1,0),0)*ChapterTable!$Q$14
    ),
  OFFSET(F1616,-$B1616+IF($L1616,1,0),0)*
    (VLOOKUP(SUBSTITUTE(SUBSTITUTE(F$1,"standard",""),"|Float","")&amp;"인게임누적곱배수",ChapterTable!$S:$T,2,0)^D1616
    +VLOOKUP(SUBSTITUTE(SUBSTITUTE(F$1,"standard",""),"|Float","")&amp;"인게임누적합배수",ChapterTable!$S:$T,2,0)*D1616)
  )
  )
  )
)</f>
        <v>3049.83984375</v>
      </c>
      <c r="G1616" t="s">
        <v>76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9.8000000000000007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IF(OR($L1617=TRUE,$A1617=0,MOD($A1617,ChapterTable!$S$20)&lt;&gt;0),
MAX(0,INT(($B1617+ChapterTable!$Q$26+VLOOKUP(SUBSTITUTE(C$1,"성장단계","")&amp;"단계오프셋",ChapterTable!$S:$T,2,0))/ChapterTable!$Q$23)),
MAX(0,INT(($B1617+ChapterTable!$S$26+VLOOKUP(SUBSTITUTE(C$1,"성장단계","")&amp;"보스단계오프셋",ChapterTable!$S:$T,2,0))/ChapterTable!$S$23)))</f>
        <v>3</v>
      </c>
      <c r="D1617">
        <f>IF(OR($L1617=TRUE,$A1617=0,MOD($A1617,ChapterTable!$S$20)&lt;&gt;0),
MAX(0,INT(($B1617+ChapterTable!$Q$26+VLOOKUP(SUBSTITUTE(D$1,"성장단계","")&amp;"단계오프셋",ChapterTable!$S:$T,2,0))/ChapterTable!$Q$23)),
MAX(0,INT(($B1617+ChapterTable!$S$26+VLOOKUP(SUBSTITUTE(D$1,"성장단계","")&amp;"보스단계오프셋",ChapterTable!$S:$T,2,0))/ChapterTable!$S$23)))</f>
        <v>2</v>
      </c>
      <c r="E1617" s="1">
        <f ca="1">IF(AND($A1617=0,$B1617=1),
    VLOOKUP(1,ChapterTable!$1:$1048576,MATCH("최종"&amp;SUBSTITUTE(SUBSTITUTE(E$1,"standard",""),"|Float",""),ChapterTable!$1:$1,0),0)*ChapterTable!$Q$17,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VLOOKUP($A1617-ChapterTable!$Q$11,ChapterTable!$1:$1048576,MATCH("최종"&amp;SUBSTITUTE(SUBSTITUTE(E$1,"standard",""),"|Float",""),ChapterTable!$1:$1,0),0)*ChapterTable!$Q$14
    ),
  OFFSET(E1617,-$B1617+IF($L1617,1,0),0)*
    (VLOOKUP(SUBSTITUTE(SUBSTITUTE(E$1,"standard",""),"|Float","")&amp;"인게임누적곱배수",ChapterTable!$S:$T,2,0)^C1617
    +VLOOKUP(SUBSTITUTE(SUBSTITUTE(E$1,"standard",""),"|Float","")&amp;"인게임누적합배수",ChapterTable!$S:$T,2,0)*C1617)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VLOOKUP(1,ChapterTable!$1:$1048576,MATCH("최종"&amp;SUBSTITUTE(SUBSTITUTE(F$1,"standard",""),"|Float",""),ChapterTable!$1:$1,0),0)*ChapterTable!$Q$17,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VLOOKUP($A1617-ChapterTable!$Q$11,ChapterTable!$1:$1048576,MATCH("최종"&amp;SUBSTITUTE(SUBSTITUTE(F$1,"standard",""),"|Float",""),ChapterTable!$1:$1,0),0)*ChapterTable!$Q$14
    ),
  OFFSET(F1617,-$B1617+IF($L1617,1,0),0)*
    (VLOOKUP(SUBSTITUTE(SUBSTITUTE(F$1,"standard",""),"|Float","")&amp;"인게임누적곱배수",ChapterTable!$S:$T,2,0)^D1617
    +VLOOKUP(SUBSTITUTE(SUBSTITUTE(F$1,"standard",""),"|Float","")&amp;"인게임누적합배수",ChapterTable!$S:$T,2,0)*D1617)
  )
  )
  )
)</f>
        <v>3049.83984375</v>
      </c>
      <c r="G1617" t="s">
        <v>76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9.8000000000000007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IF(OR($L1618=TRUE,$A1618=0,MOD($A1618,ChapterTable!$S$20)&lt;&gt;0),
MAX(0,INT(($B1618+ChapterTable!$Q$26+VLOOKUP(SUBSTITUTE(C$1,"성장단계","")&amp;"단계오프셋",ChapterTable!$S:$T,2,0))/ChapterTable!$Q$23)),
MAX(0,INT(($B1618+ChapterTable!$S$26+VLOOKUP(SUBSTITUTE(C$1,"성장단계","")&amp;"보스단계오프셋",ChapterTable!$S:$T,2,0))/ChapterTable!$S$23)))</f>
        <v>3</v>
      </c>
      <c r="D1618">
        <f>IF(OR($L1618=TRUE,$A1618=0,MOD($A1618,ChapterTable!$S$20)&lt;&gt;0),
MAX(0,INT(($B1618+ChapterTable!$Q$26+VLOOKUP(SUBSTITUTE(D$1,"성장단계","")&amp;"단계오프셋",ChapterTable!$S:$T,2,0))/ChapterTable!$Q$23)),
MAX(0,INT(($B1618+ChapterTable!$S$26+VLOOKUP(SUBSTITUTE(D$1,"성장단계","")&amp;"보스단계오프셋",ChapterTable!$S:$T,2,0))/ChapterTable!$S$23)))</f>
        <v>2</v>
      </c>
      <c r="E1618" s="1">
        <f ca="1">IF(AND($A1618=0,$B1618=1),
    VLOOKUP(1,ChapterTable!$1:$1048576,MATCH("최종"&amp;SUBSTITUTE(SUBSTITUTE(E$1,"standard",""),"|Float",""),ChapterTable!$1:$1,0),0)*ChapterTable!$Q$17,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VLOOKUP($A1618-ChapterTable!$Q$11,ChapterTable!$1:$1048576,MATCH("최종"&amp;SUBSTITUTE(SUBSTITUTE(E$1,"standard",""),"|Float",""),ChapterTable!$1:$1,0),0)*ChapterTable!$Q$14
    ),
  OFFSET(E1618,-$B1618+IF($L1618,1,0),0)*
    (VLOOKUP(SUBSTITUTE(SUBSTITUTE(E$1,"standard",""),"|Float","")&amp;"인게임누적곱배수",ChapterTable!$S:$T,2,0)^C1618
    +VLOOKUP(SUBSTITUTE(SUBSTITUTE(E$1,"standard",""),"|Float","")&amp;"인게임누적합배수",ChapterTable!$S:$T,2,0)*C1618)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VLOOKUP(1,ChapterTable!$1:$1048576,MATCH("최종"&amp;SUBSTITUTE(SUBSTITUTE(F$1,"standard",""),"|Float",""),ChapterTable!$1:$1,0),0)*ChapterTable!$Q$17,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VLOOKUP($A1618-ChapterTable!$Q$11,ChapterTable!$1:$1048576,MATCH("최종"&amp;SUBSTITUTE(SUBSTITUTE(F$1,"standard",""),"|Float",""),ChapterTable!$1:$1,0),0)*ChapterTable!$Q$14
    ),
  OFFSET(F1618,-$B1618+IF($L1618,1,0),0)*
    (VLOOKUP(SUBSTITUTE(SUBSTITUTE(F$1,"standard",""),"|Float","")&amp;"인게임누적곱배수",ChapterTable!$S:$T,2,0)^D1618
    +VLOOKUP(SUBSTITUTE(SUBSTITUTE(F$1,"standard",""),"|Float","")&amp;"인게임누적합배수",ChapterTable!$S:$T,2,0)*D1618)
  )
  )
  )
)</f>
        <v>3049.83984375</v>
      </c>
      <c r="G1618" t="s">
        <v>76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9.8000000000000007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IF(OR($L1619=TRUE,$A1619=0,MOD($A1619,ChapterTable!$S$20)&lt;&gt;0),
MAX(0,INT(($B1619+ChapterTable!$Q$26+VLOOKUP(SUBSTITUTE(C$1,"성장단계","")&amp;"단계오프셋",ChapterTable!$S:$T,2,0))/ChapterTable!$Q$23)),
MAX(0,INT(($B1619+ChapterTable!$S$26+VLOOKUP(SUBSTITUTE(C$1,"성장단계","")&amp;"보스단계오프셋",ChapterTable!$S:$T,2,0))/ChapterTable!$S$23)))</f>
        <v>3</v>
      </c>
      <c r="D1619">
        <f>IF(OR($L1619=TRUE,$A1619=0,MOD($A1619,ChapterTable!$S$20)&lt;&gt;0),
MAX(0,INT(($B1619+ChapterTable!$Q$26+VLOOKUP(SUBSTITUTE(D$1,"성장단계","")&amp;"단계오프셋",ChapterTable!$S:$T,2,0))/ChapterTable!$Q$23)),
MAX(0,INT(($B1619+ChapterTable!$S$26+VLOOKUP(SUBSTITUTE(D$1,"성장단계","")&amp;"보스단계오프셋",ChapterTable!$S:$T,2,0))/ChapterTable!$S$23)))</f>
        <v>2</v>
      </c>
      <c r="E1619" s="1">
        <f ca="1">IF(AND($A1619=0,$B1619=1),
    VLOOKUP(1,ChapterTable!$1:$1048576,MATCH("최종"&amp;SUBSTITUTE(SUBSTITUTE(E$1,"standard",""),"|Float",""),ChapterTable!$1:$1,0),0)*ChapterTable!$Q$17,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VLOOKUP($A1619-ChapterTable!$Q$11,ChapterTable!$1:$1048576,MATCH("최종"&amp;SUBSTITUTE(SUBSTITUTE(E$1,"standard",""),"|Float",""),ChapterTable!$1:$1,0),0)*ChapterTable!$Q$14
    ),
  OFFSET(E1619,-$B1619+IF($L1619,1,0),0)*
    (VLOOKUP(SUBSTITUTE(SUBSTITUTE(E$1,"standard",""),"|Float","")&amp;"인게임누적곱배수",ChapterTable!$S:$T,2,0)^C1619
    +VLOOKUP(SUBSTITUTE(SUBSTITUTE(E$1,"standard",""),"|Float","")&amp;"인게임누적합배수",ChapterTable!$S:$T,2,0)*C1619)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VLOOKUP(1,ChapterTable!$1:$1048576,MATCH("최종"&amp;SUBSTITUTE(SUBSTITUTE(F$1,"standard",""),"|Float",""),ChapterTable!$1:$1,0),0)*ChapterTable!$Q$17,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VLOOKUP($A1619-ChapterTable!$Q$11,ChapterTable!$1:$1048576,MATCH("최종"&amp;SUBSTITUTE(SUBSTITUTE(F$1,"standard",""),"|Float",""),ChapterTable!$1:$1,0),0)*ChapterTable!$Q$14
    ),
  OFFSET(F1619,-$B1619+IF($L1619,1,0),0)*
    (VLOOKUP(SUBSTITUTE(SUBSTITUTE(F$1,"standard",""),"|Float","")&amp;"인게임누적곱배수",ChapterTable!$S:$T,2,0)^D1619
    +VLOOKUP(SUBSTITUTE(SUBSTITUTE(F$1,"standard",""),"|Float","")&amp;"인게임누적합배수",ChapterTable!$S:$T,2,0)*D1619)
  )
  )
  )
)</f>
        <v>3049.83984375</v>
      </c>
      <c r="G1619" t="s">
        <v>76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9.8000000000000007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IF(OR($L1620=TRUE,$A1620=0,MOD($A1620,ChapterTable!$S$20)&lt;&gt;0),
MAX(0,INT(($B1620+ChapterTable!$Q$26+VLOOKUP(SUBSTITUTE(C$1,"성장단계","")&amp;"단계오프셋",ChapterTable!$S:$T,2,0))/ChapterTable!$Q$23)),
MAX(0,INT(($B1620+ChapterTable!$S$26+VLOOKUP(SUBSTITUTE(C$1,"성장단계","")&amp;"보스단계오프셋",ChapterTable!$S:$T,2,0))/ChapterTable!$S$23)))</f>
        <v>3</v>
      </c>
      <c r="D1620">
        <f>IF(OR($L1620=TRUE,$A1620=0,MOD($A1620,ChapterTable!$S$20)&lt;&gt;0),
MAX(0,INT(($B1620+ChapterTable!$Q$26+VLOOKUP(SUBSTITUTE(D$1,"성장단계","")&amp;"단계오프셋",ChapterTable!$S:$T,2,0))/ChapterTable!$Q$23)),
MAX(0,INT(($B1620+ChapterTable!$S$26+VLOOKUP(SUBSTITUTE(D$1,"성장단계","")&amp;"보스단계오프셋",ChapterTable!$S:$T,2,0))/ChapterTable!$S$23)))</f>
        <v>2</v>
      </c>
      <c r="E1620" s="1">
        <f ca="1">IF(AND($A1620=0,$B1620=1),
    VLOOKUP(1,ChapterTable!$1:$1048576,MATCH("최종"&amp;SUBSTITUTE(SUBSTITUTE(E$1,"standard",""),"|Float",""),ChapterTable!$1:$1,0),0)*ChapterTable!$Q$17,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VLOOKUP($A1620-ChapterTable!$Q$11,ChapterTable!$1:$1048576,MATCH("최종"&amp;SUBSTITUTE(SUBSTITUTE(E$1,"standard",""),"|Float",""),ChapterTable!$1:$1,0),0)*ChapterTable!$Q$14
    ),
  OFFSET(E1620,-$B1620+IF($L1620,1,0),0)*
    (VLOOKUP(SUBSTITUTE(SUBSTITUTE(E$1,"standard",""),"|Float","")&amp;"인게임누적곱배수",ChapterTable!$S:$T,2,0)^C1620
    +VLOOKUP(SUBSTITUTE(SUBSTITUTE(E$1,"standard",""),"|Float","")&amp;"인게임누적합배수",ChapterTable!$S:$T,2,0)*C1620)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VLOOKUP(1,ChapterTable!$1:$1048576,MATCH("최종"&amp;SUBSTITUTE(SUBSTITUTE(F$1,"standard",""),"|Float",""),ChapterTable!$1:$1,0),0)*ChapterTable!$Q$17,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VLOOKUP($A1620-ChapterTable!$Q$11,ChapterTable!$1:$1048576,MATCH("최종"&amp;SUBSTITUTE(SUBSTITUTE(F$1,"standard",""),"|Float",""),ChapterTable!$1:$1,0),0)*ChapterTable!$Q$14
    ),
  OFFSET(F1620,-$B1620+IF($L1620,1,0),0)*
    (VLOOKUP(SUBSTITUTE(SUBSTITUTE(F$1,"standard",""),"|Float","")&amp;"인게임누적곱배수",ChapterTable!$S:$T,2,0)^D1620
    +VLOOKUP(SUBSTITUTE(SUBSTITUTE(F$1,"standard",""),"|Float","")&amp;"인게임누적합배수",ChapterTable!$S:$T,2,0)*D1620)
  )
  )
  )
)</f>
        <v>3049.83984375</v>
      </c>
      <c r="G1620" t="s">
        <v>76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9.8000000000000007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IF(OR($L1621=TRUE,$A1621=0,MOD($A1621,ChapterTable!$S$20)&lt;&gt;0),
MAX(0,INT(($B1621+ChapterTable!$Q$26+VLOOKUP(SUBSTITUTE(C$1,"성장단계","")&amp;"단계오프셋",ChapterTable!$S:$T,2,0))/ChapterTable!$Q$23)),
MAX(0,INT(($B1621+ChapterTable!$S$26+VLOOKUP(SUBSTITUTE(C$1,"성장단계","")&amp;"보스단계오프셋",ChapterTable!$S:$T,2,0))/ChapterTable!$S$23)))</f>
        <v>3</v>
      </c>
      <c r="D1621">
        <f>IF(OR($L1621=TRUE,$A1621=0,MOD($A1621,ChapterTable!$S$20)&lt;&gt;0),
MAX(0,INT(($B1621+ChapterTable!$Q$26+VLOOKUP(SUBSTITUTE(D$1,"성장단계","")&amp;"단계오프셋",ChapterTable!$S:$T,2,0))/ChapterTable!$Q$23)),
MAX(0,INT(($B1621+ChapterTable!$S$26+VLOOKUP(SUBSTITUTE(D$1,"성장단계","")&amp;"보스단계오프셋",ChapterTable!$S:$T,2,0))/ChapterTable!$S$23)))</f>
        <v>2</v>
      </c>
      <c r="E1621" s="1">
        <f ca="1">IF(AND($A1621=0,$B1621=1),
    VLOOKUP(1,ChapterTable!$1:$1048576,MATCH("최종"&amp;SUBSTITUTE(SUBSTITUTE(E$1,"standard",""),"|Float",""),ChapterTable!$1:$1,0),0)*ChapterTable!$Q$17,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VLOOKUP($A1621-ChapterTable!$Q$11,ChapterTable!$1:$1048576,MATCH("최종"&amp;SUBSTITUTE(SUBSTITUTE(E$1,"standard",""),"|Float",""),ChapterTable!$1:$1,0),0)*ChapterTable!$Q$14
    ),
  OFFSET(E1621,-$B1621+IF($L1621,1,0),0)*
    (VLOOKUP(SUBSTITUTE(SUBSTITUTE(E$1,"standard",""),"|Float","")&amp;"인게임누적곱배수",ChapterTable!$S:$T,2,0)^C1621
    +VLOOKUP(SUBSTITUTE(SUBSTITUTE(E$1,"standard",""),"|Float","")&amp;"인게임누적합배수",ChapterTable!$S:$T,2,0)*C1621)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VLOOKUP(1,ChapterTable!$1:$1048576,MATCH("최종"&amp;SUBSTITUTE(SUBSTITUTE(F$1,"standard",""),"|Float",""),ChapterTable!$1:$1,0),0)*ChapterTable!$Q$17,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VLOOKUP($A1621-ChapterTable!$Q$11,ChapterTable!$1:$1048576,MATCH("최종"&amp;SUBSTITUTE(SUBSTITUTE(F$1,"standard",""),"|Float",""),ChapterTable!$1:$1,0),0)*ChapterTable!$Q$14
    ),
  OFFSET(F1621,-$B1621+IF($L1621,1,0),0)*
    (VLOOKUP(SUBSTITUTE(SUBSTITUTE(F$1,"standard",""),"|Float","")&amp;"인게임누적곱배수",ChapterTable!$S:$T,2,0)^D1621
    +VLOOKUP(SUBSTITUTE(SUBSTITUTE(F$1,"standard",""),"|Float","")&amp;"인게임누적합배수",ChapterTable!$S:$T,2,0)*D1621)
  )
  )
  )
)</f>
        <v>3049.83984375</v>
      </c>
      <c r="G1621" t="s">
        <v>76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9.8000000000000007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IF(OR($L1622=TRUE,$A1622=0,MOD($A1622,ChapterTable!$S$20)&lt;&gt;0),
MAX(0,INT(($B1622+ChapterTable!$Q$26+VLOOKUP(SUBSTITUTE(C$1,"성장단계","")&amp;"단계오프셋",ChapterTable!$S:$T,2,0))/ChapterTable!$Q$23)),
MAX(0,INT(($B1622+ChapterTable!$S$26+VLOOKUP(SUBSTITUTE(C$1,"성장단계","")&amp;"보스단계오프셋",ChapterTable!$S:$T,2,0))/ChapterTable!$S$23)))</f>
        <v>3</v>
      </c>
      <c r="D1622">
        <f>IF(OR($L1622=TRUE,$A1622=0,MOD($A1622,ChapterTable!$S$20)&lt;&gt;0),
MAX(0,INT(($B1622+ChapterTable!$Q$26+VLOOKUP(SUBSTITUTE(D$1,"성장단계","")&amp;"단계오프셋",ChapterTable!$S:$T,2,0))/ChapterTable!$Q$23)),
MAX(0,INT(($B1622+ChapterTable!$S$26+VLOOKUP(SUBSTITUTE(D$1,"성장단계","")&amp;"보스단계오프셋",ChapterTable!$S:$T,2,0))/ChapterTable!$S$23)))</f>
        <v>3</v>
      </c>
      <c r="E1622" s="1">
        <f ca="1">IF(AND($A1622=0,$B1622=1),
    VLOOKUP(1,ChapterTable!$1:$1048576,MATCH("최종"&amp;SUBSTITUTE(SUBSTITUTE(E$1,"standard",""),"|Float",""),ChapterTable!$1:$1,0),0)*ChapterTable!$Q$17,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VLOOKUP($A1622-ChapterTable!$Q$11,ChapterTable!$1:$1048576,MATCH("최종"&amp;SUBSTITUTE(SUBSTITUTE(E$1,"standard",""),"|Float",""),ChapterTable!$1:$1,0),0)*ChapterTable!$Q$14
    ),
  OFFSET(E1622,-$B1622+IF($L1622,1,0),0)*
    (VLOOKUP(SUBSTITUTE(SUBSTITUTE(E$1,"standard",""),"|Float","")&amp;"인게임누적곱배수",ChapterTable!$S:$T,2,0)^C1622
    +VLOOKUP(SUBSTITUTE(SUBSTITUTE(E$1,"standard",""),"|Float","")&amp;"인게임누적합배수",ChapterTable!$S:$T,2,0)*C1622)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VLOOKUP(1,ChapterTable!$1:$1048576,MATCH("최종"&amp;SUBSTITUTE(SUBSTITUTE(F$1,"standard",""),"|Float",""),ChapterTable!$1:$1,0),0)*ChapterTable!$Q$17,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VLOOKUP($A1622-ChapterTable!$Q$11,ChapterTable!$1:$1048576,MATCH("최종"&amp;SUBSTITUTE(SUBSTITUTE(F$1,"standard",""),"|Float",""),ChapterTable!$1:$1,0),0)*ChapterTable!$Q$14
    ),
  OFFSET(F1622,-$B1622+IF($L1622,1,0),0)*
    (VLOOKUP(SUBSTITUTE(SUBSTITUTE(F$1,"standard",""),"|Float","")&amp;"인게임누적곱배수",ChapterTable!$S:$T,2,0)^D1622
    +VLOOKUP(SUBSTITUTE(SUBSTITUTE(F$1,"standard",""),"|Float","")&amp;"인게임누적합배수",ChapterTable!$S:$T,2,0)*D1622)
  )
  )
  )
)</f>
        <v>3485.53125</v>
      </c>
      <c r="G1622" t="s">
        <v>76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9.8000000000000007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IF(OR($L1623=TRUE,$A1623=0,MOD($A1623,ChapterTable!$S$20)&lt;&gt;0),
MAX(0,INT(($B1623+ChapterTable!$Q$26+VLOOKUP(SUBSTITUTE(C$1,"성장단계","")&amp;"단계오프셋",ChapterTable!$S:$T,2,0))/ChapterTable!$Q$23)),
MAX(0,INT(($B1623+ChapterTable!$S$26+VLOOKUP(SUBSTITUTE(C$1,"성장단계","")&amp;"보스단계오프셋",ChapterTable!$S:$T,2,0))/ChapterTable!$S$23)))</f>
        <v>3</v>
      </c>
      <c r="D1623">
        <f>IF(OR($L1623=TRUE,$A1623=0,MOD($A1623,ChapterTable!$S$20)&lt;&gt;0),
MAX(0,INT(($B1623+ChapterTable!$Q$26+VLOOKUP(SUBSTITUTE(D$1,"성장단계","")&amp;"단계오프셋",ChapterTable!$S:$T,2,0))/ChapterTable!$Q$23)),
MAX(0,INT(($B1623+ChapterTable!$S$26+VLOOKUP(SUBSTITUTE(D$1,"성장단계","")&amp;"보스단계오프셋",ChapterTable!$S:$T,2,0))/ChapterTable!$S$23)))</f>
        <v>3</v>
      </c>
      <c r="E1623" s="1">
        <f ca="1">IF(AND($A1623=0,$B1623=1),
    VLOOKUP(1,ChapterTable!$1:$1048576,MATCH("최종"&amp;SUBSTITUTE(SUBSTITUTE(E$1,"standard",""),"|Float",""),ChapterTable!$1:$1,0),0)*ChapterTable!$Q$17,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VLOOKUP($A1623-ChapterTable!$Q$11,ChapterTable!$1:$1048576,MATCH("최종"&amp;SUBSTITUTE(SUBSTITUTE(E$1,"standard",""),"|Float",""),ChapterTable!$1:$1,0),0)*ChapterTable!$Q$14
    ),
  OFFSET(E1623,-$B1623+IF($L1623,1,0),0)*
    (VLOOKUP(SUBSTITUTE(SUBSTITUTE(E$1,"standard",""),"|Float","")&amp;"인게임누적곱배수",ChapterTable!$S:$T,2,0)^C1623
    +VLOOKUP(SUBSTITUTE(SUBSTITUTE(E$1,"standard",""),"|Float","")&amp;"인게임누적합배수",ChapterTable!$S:$T,2,0)*C1623)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VLOOKUP(1,ChapterTable!$1:$1048576,MATCH("최종"&amp;SUBSTITUTE(SUBSTITUTE(F$1,"standard",""),"|Float",""),ChapterTable!$1:$1,0),0)*ChapterTable!$Q$17,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VLOOKUP($A1623-ChapterTable!$Q$11,ChapterTable!$1:$1048576,MATCH("최종"&amp;SUBSTITUTE(SUBSTITUTE(F$1,"standard",""),"|Float",""),ChapterTable!$1:$1,0),0)*ChapterTable!$Q$14
    ),
  OFFSET(F1623,-$B1623+IF($L1623,1,0),0)*
    (VLOOKUP(SUBSTITUTE(SUBSTITUTE(F$1,"standard",""),"|Float","")&amp;"인게임누적곱배수",ChapterTable!$S:$T,2,0)^D1623
    +VLOOKUP(SUBSTITUTE(SUBSTITUTE(F$1,"standard",""),"|Float","")&amp;"인게임누적합배수",ChapterTable!$S:$T,2,0)*D1623)
  )
  )
  )
)</f>
        <v>3485.53125</v>
      </c>
      <c r="G1623" t="s">
        <v>76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9.8000000000000007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IF(OR($L1624=TRUE,$A1624=0,MOD($A1624,ChapterTable!$S$20)&lt;&gt;0),
MAX(0,INT(($B1624+ChapterTable!$Q$26+VLOOKUP(SUBSTITUTE(C$1,"성장단계","")&amp;"단계오프셋",ChapterTable!$S:$T,2,0))/ChapterTable!$Q$23)),
MAX(0,INT(($B1624+ChapterTable!$S$26+VLOOKUP(SUBSTITUTE(C$1,"성장단계","")&amp;"보스단계오프셋",ChapterTable!$S:$T,2,0))/ChapterTable!$S$23)))</f>
        <v>3</v>
      </c>
      <c r="D1624">
        <f>IF(OR($L1624=TRUE,$A1624=0,MOD($A1624,ChapterTable!$S$20)&lt;&gt;0),
MAX(0,INT(($B1624+ChapterTable!$Q$26+VLOOKUP(SUBSTITUTE(D$1,"성장단계","")&amp;"단계오프셋",ChapterTable!$S:$T,2,0))/ChapterTable!$Q$23)),
MAX(0,INT(($B1624+ChapterTable!$S$26+VLOOKUP(SUBSTITUTE(D$1,"성장단계","")&amp;"보스단계오프셋",ChapterTable!$S:$T,2,0))/ChapterTable!$S$23)))</f>
        <v>3</v>
      </c>
      <c r="E1624" s="1">
        <f ca="1">IF(AND($A1624=0,$B1624=1),
    VLOOKUP(1,ChapterTable!$1:$1048576,MATCH("최종"&amp;SUBSTITUTE(SUBSTITUTE(E$1,"standard",""),"|Float",""),ChapterTable!$1:$1,0),0)*ChapterTable!$Q$17,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VLOOKUP($A1624-ChapterTable!$Q$11,ChapterTable!$1:$1048576,MATCH("최종"&amp;SUBSTITUTE(SUBSTITUTE(E$1,"standard",""),"|Float",""),ChapterTable!$1:$1,0),0)*ChapterTable!$Q$14
    ),
  OFFSET(E1624,-$B1624+IF($L1624,1,0),0)*
    (VLOOKUP(SUBSTITUTE(SUBSTITUTE(E$1,"standard",""),"|Float","")&amp;"인게임누적곱배수",ChapterTable!$S:$T,2,0)^C1624
    +VLOOKUP(SUBSTITUTE(SUBSTITUTE(E$1,"standard",""),"|Float","")&amp;"인게임누적합배수",ChapterTable!$S:$T,2,0)*C1624)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VLOOKUP(1,ChapterTable!$1:$1048576,MATCH("최종"&amp;SUBSTITUTE(SUBSTITUTE(F$1,"standard",""),"|Float",""),ChapterTable!$1:$1,0),0)*ChapterTable!$Q$17,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VLOOKUP($A1624-ChapterTable!$Q$11,ChapterTable!$1:$1048576,MATCH("최종"&amp;SUBSTITUTE(SUBSTITUTE(F$1,"standard",""),"|Float",""),ChapterTable!$1:$1,0),0)*ChapterTable!$Q$14
    ),
  OFFSET(F1624,-$B1624+IF($L1624,1,0),0)*
    (VLOOKUP(SUBSTITUTE(SUBSTITUTE(F$1,"standard",""),"|Float","")&amp;"인게임누적곱배수",ChapterTable!$S:$T,2,0)^D1624
    +VLOOKUP(SUBSTITUTE(SUBSTITUTE(F$1,"standard",""),"|Float","")&amp;"인게임누적합배수",ChapterTable!$S:$T,2,0)*D1624)
  )
  )
  )
)</f>
        <v>3485.53125</v>
      </c>
      <c r="G1624" t="s">
        <v>76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9.8000000000000007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IF(OR($L1625=TRUE,$A1625=0,MOD($A1625,ChapterTable!$S$20)&lt;&gt;0),
MAX(0,INT(($B1625+ChapterTable!$Q$26+VLOOKUP(SUBSTITUTE(C$1,"성장단계","")&amp;"단계오프셋",ChapterTable!$S:$T,2,0))/ChapterTable!$Q$23)),
MAX(0,INT(($B1625+ChapterTable!$S$26+VLOOKUP(SUBSTITUTE(C$1,"성장단계","")&amp;"보스단계오프셋",ChapterTable!$S:$T,2,0))/ChapterTable!$S$23)))</f>
        <v>3</v>
      </c>
      <c r="D1625">
        <f>IF(OR($L1625=TRUE,$A1625=0,MOD($A1625,ChapterTable!$S$20)&lt;&gt;0),
MAX(0,INT(($B1625+ChapterTable!$Q$26+VLOOKUP(SUBSTITUTE(D$1,"성장단계","")&amp;"단계오프셋",ChapterTable!$S:$T,2,0))/ChapterTable!$Q$23)),
MAX(0,INT(($B1625+ChapterTable!$S$26+VLOOKUP(SUBSTITUTE(D$1,"성장단계","")&amp;"보스단계오프셋",ChapterTable!$S:$T,2,0))/ChapterTable!$S$23)))</f>
        <v>3</v>
      </c>
      <c r="E1625" s="1">
        <f ca="1">IF(AND($A1625=0,$B1625=1),
    VLOOKUP(1,ChapterTable!$1:$1048576,MATCH("최종"&amp;SUBSTITUTE(SUBSTITUTE(E$1,"standard",""),"|Float",""),ChapterTable!$1:$1,0),0)*ChapterTable!$Q$17,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VLOOKUP($A1625-ChapterTable!$Q$11,ChapterTable!$1:$1048576,MATCH("최종"&amp;SUBSTITUTE(SUBSTITUTE(E$1,"standard",""),"|Float",""),ChapterTable!$1:$1,0),0)*ChapterTable!$Q$14
    ),
  OFFSET(E1625,-$B1625+IF($L1625,1,0),0)*
    (VLOOKUP(SUBSTITUTE(SUBSTITUTE(E$1,"standard",""),"|Float","")&amp;"인게임누적곱배수",ChapterTable!$S:$T,2,0)^C1625
    +VLOOKUP(SUBSTITUTE(SUBSTITUTE(E$1,"standard",""),"|Float","")&amp;"인게임누적합배수",ChapterTable!$S:$T,2,0)*C1625)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VLOOKUP(1,ChapterTable!$1:$1048576,MATCH("최종"&amp;SUBSTITUTE(SUBSTITUTE(F$1,"standard",""),"|Float",""),ChapterTable!$1:$1,0),0)*ChapterTable!$Q$17,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VLOOKUP($A1625-ChapterTable!$Q$11,ChapterTable!$1:$1048576,MATCH("최종"&amp;SUBSTITUTE(SUBSTITUTE(F$1,"standard",""),"|Float",""),ChapterTable!$1:$1,0),0)*ChapterTable!$Q$14
    ),
  OFFSET(F1625,-$B1625+IF($L1625,1,0),0)*
    (VLOOKUP(SUBSTITUTE(SUBSTITUTE(F$1,"standard",""),"|Float","")&amp;"인게임누적곱배수",ChapterTable!$S:$T,2,0)^D1625
    +VLOOKUP(SUBSTITUTE(SUBSTITUTE(F$1,"standard",""),"|Float","")&amp;"인게임누적합배수",ChapterTable!$S:$T,2,0)*D1625)
  )
  )
  )
)</f>
        <v>3485.53125</v>
      </c>
      <c r="G1625" t="s">
        <v>76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9.8000000000000007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IF(OR($L1626=TRUE,$A1626=0,MOD($A1626,ChapterTable!$S$20)&lt;&gt;0),
MAX(0,INT(($B1626+ChapterTable!$Q$26+VLOOKUP(SUBSTITUTE(C$1,"성장단계","")&amp;"단계오프셋",ChapterTable!$S:$T,2,0))/ChapterTable!$Q$23)),
MAX(0,INT(($B1626+ChapterTable!$S$26+VLOOKUP(SUBSTITUTE(C$1,"성장단계","")&amp;"보스단계오프셋",ChapterTable!$S:$T,2,0))/ChapterTable!$S$23)))</f>
        <v>3</v>
      </c>
      <c r="D1626">
        <f>IF(OR($L1626=TRUE,$A1626=0,MOD($A1626,ChapterTable!$S$20)&lt;&gt;0),
MAX(0,INT(($B1626+ChapterTable!$Q$26+VLOOKUP(SUBSTITUTE(D$1,"성장단계","")&amp;"단계오프셋",ChapterTable!$S:$T,2,0))/ChapterTable!$Q$23)),
MAX(0,INT(($B1626+ChapterTable!$S$26+VLOOKUP(SUBSTITUTE(D$1,"성장단계","")&amp;"보스단계오프셋",ChapterTable!$S:$T,2,0))/ChapterTable!$S$23)))</f>
        <v>3</v>
      </c>
      <c r="E1626" s="1">
        <f ca="1">IF(AND($A1626=0,$B1626=1),
    VLOOKUP(1,ChapterTable!$1:$1048576,MATCH("최종"&amp;SUBSTITUTE(SUBSTITUTE(E$1,"standard",""),"|Float",""),ChapterTable!$1:$1,0),0)*ChapterTable!$Q$17,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VLOOKUP($A1626-ChapterTable!$Q$11,ChapterTable!$1:$1048576,MATCH("최종"&amp;SUBSTITUTE(SUBSTITUTE(E$1,"standard",""),"|Float",""),ChapterTable!$1:$1,0),0)*ChapterTable!$Q$14
    ),
  OFFSET(E1626,-$B1626+IF($L1626,1,0),0)*
    (VLOOKUP(SUBSTITUTE(SUBSTITUTE(E$1,"standard",""),"|Float","")&amp;"인게임누적곱배수",ChapterTable!$S:$T,2,0)^C1626
    +VLOOKUP(SUBSTITUTE(SUBSTITUTE(E$1,"standard",""),"|Float","")&amp;"인게임누적합배수",ChapterTable!$S:$T,2,0)*C1626)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VLOOKUP(1,ChapterTable!$1:$1048576,MATCH("최종"&amp;SUBSTITUTE(SUBSTITUTE(F$1,"standard",""),"|Float",""),ChapterTable!$1:$1,0),0)*ChapterTable!$Q$17,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VLOOKUP($A1626-ChapterTable!$Q$11,ChapterTable!$1:$1048576,MATCH("최종"&amp;SUBSTITUTE(SUBSTITUTE(F$1,"standard",""),"|Float",""),ChapterTable!$1:$1,0),0)*ChapterTable!$Q$14
    ),
  OFFSET(F1626,-$B1626+IF($L1626,1,0),0)*
    (VLOOKUP(SUBSTITUTE(SUBSTITUTE(F$1,"standard",""),"|Float","")&amp;"인게임누적곱배수",ChapterTable!$S:$T,2,0)^D1626
    +VLOOKUP(SUBSTITUTE(SUBSTITUTE(F$1,"standard",""),"|Float","")&amp;"인게임누적합배수",ChapterTable!$S:$T,2,0)*D1626)
  )
  )
  )
)</f>
        <v>3485.53125</v>
      </c>
      <c r="G1626" t="s">
        <v>76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9.8000000000000007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IF(OR($L1627=TRUE,$A1627=0,MOD($A1627,ChapterTable!$S$20)&lt;&gt;0),
MAX(0,INT(($B1627+ChapterTable!$Q$26+VLOOKUP(SUBSTITUTE(C$1,"성장단계","")&amp;"단계오프셋",ChapterTable!$S:$T,2,0))/ChapterTable!$Q$23)),
MAX(0,INT(($B1627+ChapterTable!$S$26+VLOOKUP(SUBSTITUTE(C$1,"성장단계","")&amp;"보스단계오프셋",ChapterTable!$S:$T,2,0))/ChapterTable!$S$23)))</f>
        <v>4</v>
      </c>
      <c r="D1627">
        <f>IF(OR($L1627=TRUE,$A1627=0,MOD($A1627,ChapterTable!$S$20)&lt;&gt;0),
MAX(0,INT(($B1627+ChapterTable!$Q$26+VLOOKUP(SUBSTITUTE(D$1,"성장단계","")&amp;"단계오프셋",ChapterTable!$S:$T,2,0))/ChapterTable!$Q$23)),
MAX(0,INT(($B1627+ChapterTable!$S$26+VLOOKUP(SUBSTITUTE(D$1,"성장단계","")&amp;"보스단계오프셋",ChapterTable!$S:$T,2,0))/ChapterTable!$S$23)))</f>
        <v>3</v>
      </c>
      <c r="E1627" s="1">
        <f ca="1">IF(AND($A1627=0,$B1627=1),
    VLOOKUP(1,ChapterTable!$1:$1048576,MATCH("최종"&amp;SUBSTITUTE(SUBSTITUTE(E$1,"standard",""),"|Float",""),ChapterTable!$1:$1,0),0)*ChapterTable!$Q$17,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VLOOKUP($A1627-ChapterTable!$Q$11,ChapterTable!$1:$1048576,MATCH("최종"&amp;SUBSTITUTE(SUBSTITUTE(E$1,"standard",""),"|Float",""),ChapterTable!$1:$1,0),0)*ChapterTable!$Q$14
    ),
  OFFSET(E1627,-$B1627+IF($L1627,1,0),0)*
    (VLOOKUP(SUBSTITUTE(SUBSTITUTE(E$1,"standard",""),"|Float","")&amp;"인게임누적곱배수",ChapterTable!$S:$T,2,0)^C1627
    +VLOOKUP(SUBSTITUTE(SUBSTITUTE(E$1,"standard",""),"|Float","")&amp;"인게임누적합배수",ChapterTable!$S:$T,2,0)*C1627)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VLOOKUP(1,ChapterTable!$1:$1048576,MATCH("최종"&amp;SUBSTITUTE(SUBSTITUTE(F$1,"standard",""),"|Float",""),ChapterTable!$1:$1,0),0)*ChapterTable!$Q$17,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VLOOKUP($A1627-ChapterTable!$Q$11,ChapterTable!$1:$1048576,MATCH("최종"&amp;SUBSTITUTE(SUBSTITUTE(F$1,"standard",""),"|Float",""),ChapterTable!$1:$1,0),0)*ChapterTable!$Q$14
    ),
  OFFSET(F1627,-$B1627+IF($L1627,1,0),0)*
    (VLOOKUP(SUBSTITUTE(SUBSTITUTE(F$1,"standard",""),"|Float","")&amp;"인게임누적곱배수",ChapterTable!$S:$T,2,0)^D1627
    +VLOOKUP(SUBSTITUTE(SUBSTITUTE(F$1,"standard",""),"|Float","")&amp;"인게임누적합배수",ChapterTable!$S:$T,2,0)*D1627)
  )
  )
  )
)</f>
        <v>3485.53125</v>
      </c>
      <c r="G1627" t="s">
        <v>76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9.8000000000000007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IF(OR($L1628=TRUE,$A1628=0,MOD($A1628,ChapterTable!$S$20)&lt;&gt;0),
MAX(0,INT(($B1628+ChapterTable!$Q$26+VLOOKUP(SUBSTITUTE(C$1,"성장단계","")&amp;"단계오프셋",ChapterTable!$S:$T,2,0))/ChapterTable!$Q$23)),
MAX(0,INT(($B1628+ChapterTable!$S$26+VLOOKUP(SUBSTITUTE(C$1,"성장단계","")&amp;"보스단계오프셋",ChapterTable!$S:$T,2,0))/ChapterTable!$S$23)))</f>
        <v>4</v>
      </c>
      <c r="D1628">
        <f>IF(OR($L1628=TRUE,$A1628=0,MOD($A1628,ChapterTable!$S$20)&lt;&gt;0),
MAX(0,INT(($B1628+ChapterTable!$Q$26+VLOOKUP(SUBSTITUTE(D$1,"성장단계","")&amp;"단계오프셋",ChapterTable!$S:$T,2,0))/ChapterTable!$Q$23)),
MAX(0,INT(($B1628+ChapterTable!$S$26+VLOOKUP(SUBSTITUTE(D$1,"성장단계","")&amp;"보스단계오프셋",ChapterTable!$S:$T,2,0))/ChapterTable!$S$23)))</f>
        <v>3</v>
      </c>
      <c r="E1628" s="1">
        <f ca="1">IF(AND($A1628=0,$B1628=1),
    VLOOKUP(1,ChapterTable!$1:$1048576,MATCH("최종"&amp;SUBSTITUTE(SUBSTITUTE(E$1,"standard",""),"|Float",""),ChapterTable!$1:$1,0),0)*ChapterTable!$Q$17,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VLOOKUP($A1628-ChapterTable!$Q$11,ChapterTable!$1:$1048576,MATCH("최종"&amp;SUBSTITUTE(SUBSTITUTE(E$1,"standard",""),"|Float",""),ChapterTable!$1:$1,0),0)*ChapterTable!$Q$14
    ),
  OFFSET(E1628,-$B1628+IF($L1628,1,0),0)*
    (VLOOKUP(SUBSTITUTE(SUBSTITUTE(E$1,"standard",""),"|Float","")&amp;"인게임누적곱배수",ChapterTable!$S:$T,2,0)^C1628
    +VLOOKUP(SUBSTITUTE(SUBSTITUTE(E$1,"standard",""),"|Float","")&amp;"인게임누적합배수",ChapterTable!$S:$T,2,0)*C1628)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VLOOKUP(1,ChapterTable!$1:$1048576,MATCH("최종"&amp;SUBSTITUTE(SUBSTITUTE(F$1,"standard",""),"|Float",""),ChapterTable!$1:$1,0),0)*ChapterTable!$Q$17,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VLOOKUP($A1628-ChapterTable!$Q$11,ChapterTable!$1:$1048576,MATCH("최종"&amp;SUBSTITUTE(SUBSTITUTE(F$1,"standard",""),"|Float",""),ChapterTable!$1:$1,0),0)*ChapterTable!$Q$14
    ),
  OFFSET(F1628,-$B1628+IF($L1628,1,0),0)*
    (VLOOKUP(SUBSTITUTE(SUBSTITUTE(F$1,"standard",""),"|Float","")&amp;"인게임누적곱배수",ChapterTable!$S:$T,2,0)^D1628
    +VLOOKUP(SUBSTITUTE(SUBSTITUTE(F$1,"standard",""),"|Float","")&amp;"인게임누적합배수",ChapterTable!$S:$T,2,0)*D1628)
  )
  )
  )
)</f>
        <v>3485.53125</v>
      </c>
      <c r="G1628" t="s">
        <v>76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9.8000000000000007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IF(OR($L1629=TRUE,$A1629=0,MOD($A1629,ChapterTable!$S$20)&lt;&gt;0),
MAX(0,INT(($B1629+ChapterTable!$Q$26+VLOOKUP(SUBSTITUTE(C$1,"성장단계","")&amp;"단계오프셋",ChapterTable!$S:$T,2,0))/ChapterTable!$Q$23)),
MAX(0,INT(($B1629+ChapterTable!$S$26+VLOOKUP(SUBSTITUTE(C$1,"성장단계","")&amp;"보스단계오프셋",ChapterTable!$S:$T,2,0))/ChapterTable!$S$23)))</f>
        <v>4</v>
      </c>
      <c r="D1629">
        <f>IF(OR($L1629=TRUE,$A1629=0,MOD($A1629,ChapterTable!$S$20)&lt;&gt;0),
MAX(0,INT(($B1629+ChapterTable!$Q$26+VLOOKUP(SUBSTITUTE(D$1,"성장단계","")&amp;"단계오프셋",ChapterTable!$S:$T,2,0))/ChapterTable!$Q$23)),
MAX(0,INT(($B1629+ChapterTable!$S$26+VLOOKUP(SUBSTITUTE(D$1,"성장단계","")&amp;"보스단계오프셋",ChapterTable!$S:$T,2,0))/ChapterTable!$S$23)))</f>
        <v>3</v>
      </c>
      <c r="E1629" s="1">
        <f ca="1">IF(AND($A1629=0,$B1629=1),
    VLOOKUP(1,ChapterTable!$1:$1048576,MATCH("최종"&amp;SUBSTITUTE(SUBSTITUTE(E$1,"standard",""),"|Float",""),ChapterTable!$1:$1,0),0)*ChapterTable!$Q$17,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VLOOKUP($A1629-ChapterTable!$Q$11,ChapterTable!$1:$1048576,MATCH("최종"&amp;SUBSTITUTE(SUBSTITUTE(E$1,"standard",""),"|Float",""),ChapterTable!$1:$1,0),0)*ChapterTable!$Q$14
    ),
  OFFSET(E1629,-$B1629+IF($L1629,1,0),0)*
    (VLOOKUP(SUBSTITUTE(SUBSTITUTE(E$1,"standard",""),"|Float","")&amp;"인게임누적곱배수",ChapterTable!$S:$T,2,0)^C1629
    +VLOOKUP(SUBSTITUTE(SUBSTITUTE(E$1,"standard",""),"|Float","")&amp;"인게임누적합배수",ChapterTable!$S:$T,2,0)*C1629)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VLOOKUP(1,ChapterTable!$1:$1048576,MATCH("최종"&amp;SUBSTITUTE(SUBSTITUTE(F$1,"standard",""),"|Float",""),ChapterTable!$1:$1,0),0)*ChapterTable!$Q$17,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VLOOKUP($A1629-ChapterTable!$Q$11,ChapterTable!$1:$1048576,MATCH("최종"&amp;SUBSTITUTE(SUBSTITUTE(F$1,"standard",""),"|Float",""),ChapterTable!$1:$1,0),0)*ChapterTable!$Q$14
    ),
  OFFSET(F1629,-$B1629+IF($L1629,1,0),0)*
    (VLOOKUP(SUBSTITUTE(SUBSTITUTE(F$1,"standard",""),"|Float","")&amp;"인게임누적곱배수",ChapterTable!$S:$T,2,0)^D1629
    +VLOOKUP(SUBSTITUTE(SUBSTITUTE(F$1,"standard",""),"|Float","")&amp;"인게임누적합배수",ChapterTable!$S:$T,2,0)*D1629)
  )
  )
  )
)</f>
        <v>3485.53125</v>
      </c>
      <c r="G1629" t="s">
        <v>76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9.8000000000000007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IF(OR($L1630=TRUE,$A1630=0,MOD($A1630,ChapterTable!$S$20)&lt;&gt;0),
MAX(0,INT(($B1630+ChapterTable!$Q$26+VLOOKUP(SUBSTITUTE(C$1,"성장단계","")&amp;"단계오프셋",ChapterTable!$S:$T,2,0))/ChapterTable!$Q$23)),
MAX(0,INT(($B1630+ChapterTable!$S$26+VLOOKUP(SUBSTITUTE(C$1,"성장단계","")&amp;"보스단계오프셋",ChapterTable!$S:$T,2,0))/ChapterTable!$S$23)))</f>
        <v>4</v>
      </c>
      <c r="D1630">
        <f>IF(OR($L1630=TRUE,$A1630=0,MOD($A1630,ChapterTable!$S$20)&lt;&gt;0),
MAX(0,INT(($B1630+ChapterTable!$Q$26+VLOOKUP(SUBSTITUTE(D$1,"성장단계","")&amp;"단계오프셋",ChapterTable!$S:$T,2,0))/ChapterTable!$Q$23)),
MAX(0,INT(($B1630+ChapterTable!$S$26+VLOOKUP(SUBSTITUTE(D$1,"성장단계","")&amp;"보스단계오프셋",ChapterTable!$S:$T,2,0))/ChapterTable!$S$23)))</f>
        <v>3</v>
      </c>
      <c r="E1630" s="1">
        <f ca="1">IF(AND($A1630=0,$B1630=1),
    VLOOKUP(1,ChapterTable!$1:$1048576,MATCH("최종"&amp;SUBSTITUTE(SUBSTITUTE(E$1,"standard",""),"|Float",""),ChapterTable!$1:$1,0),0)*ChapterTable!$Q$17,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VLOOKUP($A1630-ChapterTable!$Q$11,ChapterTable!$1:$1048576,MATCH("최종"&amp;SUBSTITUTE(SUBSTITUTE(E$1,"standard",""),"|Float",""),ChapterTable!$1:$1,0),0)*ChapterTable!$Q$14
    ),
  OFFSET(E1630,-$B1630+IF($L1630,1,0),0)*
    (VLOOKUP(SUBSTITUTE(SUBSTITUTE(E$1,"standard",""),"|Float","")&amp;"인게임누적곱배수",ChapterTable!$S:$T,2,0)^C1630
    +VLOOKUP(SUBSTITUTE(SUBSTITUTE(E$1,"standard",""),"|Float","")&amp;"인게임누적합배수",ChapterTable!$S:$T,2,0)*C1630)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VLOOKUP(1,ChapterTable!$1:$1048576,MATCH("최종"&amp;SUBSTITUTE(SUBSTITUTE(F$1,"standard",""),"|Float",""),ChapterTable!$1:$1,0),0)*ChapterTable!$Q$17,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VLOOKUP($A1630-ChapterTable!$Q$11,ChapterTable!$1:$1048576,MATCH("최종"&amp;SUBSTITUTE(SUBSTITUTE(F$1,"standard",""),"|Float",""),ChapterTable!$1:$1,0),0)*ChapterTable!$Q$14
    ),
  OFFSET(F1630,-$B1630+IF($L1630,1,0),0)*
    (VLOOKUP(SUBSTITUTE(SUBSTITUTE(F$1,"standard",""),"|Float","")&amp;"인게임누적곱배수",ChapterTable!$S:$T,2,0)^D1630
    +VLOOKUP(SUBSTITUTE(SUBSTITUTE(F$1,"standard",""),"|Float","")&amp;"인게임누적합배수",ChapterTable!$S:$T,2,0)*D1630)
  )
  )
  )
)</f>
        <v>3485.53125</v>
      </c>
      <c r="G1630" t="s">
        <v>76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9.8000000000000007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IF(OR($L1631=TRUE,$A1631=0,MOD($A1631,ChapterTable!$S$20)&lt;&gt;0),
MAX(0,INT(($B1631+ChapterTable!$Q$26+VLOOKUP(SUBSTITUTE(C$1,"성장단계","")&amp;"단계오프셋",ChapterTable!$S:$T,2,0))/ChapterTable!$Q$23)),
MAX(0,INT(($B1631+ChapterTable!$S$26+VLOOKUP(SUBSTITUTE(C$1,"성장단계","")&amp;"보스단계오프셋",ChapterTable!$S:$T,2,0))/ChapterTable!$S$23)))</f>
        <v>4</v>
      </c>
      <c r="D1631">
        <f>IF(OR($L1631=TRUE,$A1631=0,MOD($A1631,ChapterTable!$S$20)&lt;&gt;0),
MAX(0,INT(($B1631+ChapterTable!$Q$26+VLOOKUP(SUBSTITUTE(D$1,"성장단계","")&amp;"단계오프셋",ChapterTable!$S:$T,2,0))/ChapterTable!$Q$23)),
MAX(0,INT(($B1631+ChapterTable!$S$26+VLOOKUP(SUBSTITUTE(D$1,"성장단계","")&amp;"보스단계오프셋",ChapterTable!$S:$T,2,0))/ChapterTable!$S$23)))</f>
        <v>3</v>
      </c>
      <c r="E1631" s="1">
        <f ca="1">IF(AND($A1631=0,$B1631=1),
    VLOOKUP(1,ChapterTable!$1:$1048576,MATCH("최종"&amp;SUBSTITUTE(SUBSTITUTE(E$1,"standard",""),"|Float",""),ChapterTable!$1:$1,0),0)*ChapterTable!$Q$17,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VLOOKUP($A1631-ChapterTable!$Q$11,ChapterTable!$1:$1048576,MATCH("최종"&amp;SUBSTITUTE(SUBSTITUTE(E$1,"standard",""),"|Float",""),ChapterTable!$1:$1,0),0)*ChapterTable!$Q$14
    ),
  OFFSET(E1631,-$B1631+IF($L1631,1,0),0)*
    (VLOOKUP(SUBSTITUTE(SUBSTITUTE(E$1,"standard",""),"|Float","")&amp;"인게임누적곱배수",ChapterTable!$S:$T,2,0)^C1631
    +VLOOKUP(SUBSTITUTE(SUBSTITUTE(E$1,"standard",""),"|Float","")&amp;"인게임누적합배수",ChapterTable!$S:$T,2,0)*C1631)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VLOOKUP(1,ChapterTable!$1:$1048576,MATCH("최종"&amp;SUBSTITUTE(SUBSTITUTE(F$1,"standard",""),"|Float",""),ChapterTable!$1:$1,0),0)*ChapterTable!$Q$17,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VLOOKUP($A1631-ChapterTable!$Q$11,ChapterTable!$1:$1048576,MATCH("최종"&amp;SUBSTITUTE(SUBSTITUTE(F$1,"standard",""),"|Float",""),ChapterTable!$1:$1,0),0)*ChapterTable!$Q$14
    ),
  OFFSET(F1631,-$B1631+IF($L1631,1,0),0)*
    (VLOOKUP(SUBSTITUTE(SUBSTITUTE(F$1,"standard",""),"|Float","")&amp;"인게임누적곱배수",ChapterTable!$S:$T,2,0)^D1631
    +VLOOKUP(SUBSTITUTE(SUBSTITUTE(F$1,"standard",""),"|Float","")&amp;"인게임누적합배수",ChapterTable!$S:$T,2,0)*D1631)
  )
  )
  )
)</f>
        <v>3485.53125</v>
      </c>
      <c r="G1631" t="s">
        <v>76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9.8000000000000007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IF(OR($L1632=TRUE,$A1632=0,MOD($A1632,ChapterTable!$S$20)&lt;&gt;0),
MAX(0,INT(($B1632+ChapterTable!$Q$26+VLOOKUP(SUBSTITUTE(C$1,"성장단계","")&amp;"단계오프셋",ChapterTable!$S:$T,2,0))/ChapterTable!$Q$23)),
MAX(0,INT(($B1632+ChapterTable!$S$26+VLOOKUP(SUBSTITUTE(C$1,"성장단계","")&amp;"보스단계오프셋",ChapterTable!$S:$T,2,0))/ChapterTable!$S$23)))</f>
        <v>4</v>
      </c>
      <c r="D1632">
        <f>IF(OR($L1632=TRUE,$A1632=0,MOD($A1632,ChapterTable!$S$20)&lt;&gt;0),
MAX(0,INT(($B1632+ChapterTable!$Q$26+VLOOKUP(SUBSTITUTE(D$1,"성장단계","")&amp;"단계오프셋",ChapterTable!$S:$T,2,0))/ChapterTable!$Q$23)),
MAX(0,INT(($B1632+ChapterTable!$S$26+VLOOKUP(SUBSTITUTE(D$1,"성장단계","")&amp;"보스단계오프셋",ChapterTable!$S:$T,2,0))/ChapterTable!$S$23)))</f>
        <v>4</v>
      </c>
      <c r="E1632" s="1">
        <f ca="1">IF(AND($A1632=0,$B1632=1),
    VLOOKUP(1,ChapterTable!$1:$1048576,MATCH("최종"&amp;SUBSTITUTE(SUBSTITUTE(E$1,"standard",""),"|Float",""),ChapterTable!$1:$1,0),0)*ChapterTable!$Q$17,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VLOOKUP($A1632-ChapterTable!$Q$11,ChapterTable!$1:$1048576,MATCH("최종"&amp;SUBSTITUTE(SUBSTITUTE(E$1,"standard",""),"|Float",""),ChapterTable!$1:$1,0),0)*ChapterTable!$Q$14
    ),
  OFFSET(E1632,-$B1632+IF($L1632,1,0),0)*
    (VLOOKUP(SUBSTITUTE(SUBSTITUTE(E$1,"standard",""),"|Float","")&amp;"인게임누적곱배수",ChapterTable!$S:$T,2,0)^C1632
    +VLOOKUP(SUBSTITUTE(SUBSTITUTE(E$1,"standard",""),"|Float","")&amp;"인게임누적합배수",ChapterTable!$S:$T,2,0)*C1632)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VLOOKUP(1,ChapterTable!$1:$1048576,MATCH("최종"&amp;SUBSTITUTE(SUBSTITUTE(F$1,"standard",""),"|Float",""),ChapterTable!$1:$1,0),0)*ChapterTable!$Q$17,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VLOOKUP($A1632-ChapterTable!$Q$11,ChapterTable!$1:$1048576,MATCH("최종"&amp;SUBSTITUTE(SUBSTITUTE(F$1,"standard",""),"|Float",""),ChapterTable!$1:$1,0),0)*ChapterTable!$Q$14
    ),
  OFFSET(F1632,-$B1632+IF($L1632,1,0),0)*
    (VLOOKUP(SUBSTITUTE(SUBSTITUTE(F$1,"standard",""),"|Float","")&amp;"인게임누적곱배수",ChapterTable!$S:$T,2,0)^D1632
    +VLOOKUP(SUBSTITUTE(SUBSTITUTE(F$1,"standard",""),"|Float","")&amp;"인게임누적합배수",ChapterTable!$S:$T,2,0)*D1632)
  )
  )
  )
)</f>
        <v>3921.22265625</v>
      </c>
      <c r="G1632" t="s">
        <v>76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9.8000000000000007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IF(OR($L1633=TRUE,$A1633=0,MOD($A1633,ChapterTable!$S$20)&lt;&gt;0),
MAX(0,INT(($B1633+ChapterTable!$Q$26+VLOOKUP(SUBSTITUTE(C$1,"성장단계","")&amp;"단계오프셋",ChapterTable!$S:$T,2,0))/ChapterTable!$Q$23)),
MAX(0,INT(($B1633+ChapterTable!$S$26+VLOOKUP(SUBSTITUTE(C$1,"성장단계","")&amp;"보스단계오프셋",ChapterTable!$S:$T,2,0))/ChapterTable!$S$23)))</f>
        <v>4</v>
      </c>
      <c r="D1633">
        <f>IF(OR($L1633=TRUE,$A1633=0,MOD($A1633,ChapterTable!$S$20)&lt;&gt;0),
MAX(0,INT(($B1633+ChapterTable!$Q$26+VLOOKUP(SUBSTITUTE(D$1,"성장단계","")&amp;"단계오프셋",ChapterTable!$S:$T,2,0))/ChapterTable!$Q$23)),
MAX(0,INT(($B1633+ChapterTable!$S$26+VLOOKUP(SUBSTITUTE(D$1,"성장단계","")&amp;"보스단계오프셋",ChapterTable!$S:$T,2,0))/ChapterTable!$S$23)))</f>
        <v>4</v>
      </c>
      <c r="E1633" s="1">
        <f ca="1">IF(AND($A1633=0,$B1633=1),
    VLOOKUP(1,ChapterTable!$1:$1048576,MATCH("최종"&amp;SUBSTITUTE(SUBSTITUTE(E$1,"standard",""),"|Float",""),ChapterTable!$1:$1,0),0)*ChapterTable!$Q$17,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VLOOKUP($A1633-ChapterTable!$Q$11,ChapterTable!$1:$1048576,MATCH("최종"&amp;SUBSTITUTE(SUBSTITUTE(E$1,"standard",""),"|Float",""),ChapterTable!$1:$1,0),0)*ChapterTable!$Q$14
    ),
  OFFSET(E1633,-$B1633+IF($L1633,1,0),0)*
    (VLOOKUP(SUBSTITUTE(SUBSTITUTE(E$1,"standard",""),"|Float","")&amp;"인게임누적곱배수",ChapterTable!$S:$T,2,0)^C1633
    +VLOOKUP(SUBSTITUTE(SUBSTITUTE(E$1,"standard",""),"|Float","")&amp;"인게임누적합배수",ChapterTable!$S:$T,2,0)*C1633)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VLOOKUP(1,ChapterTable!$1:$1048576,MATCH("최종"&amp;SUBSTITUTE(SUBSTITUTE(F$1,"standard",""),"|Float",""),ChapterTable!$1:$1,0),0)*ChapterTable!$Q$17,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VLOOKUP($A1633-ChapterTable!$Q$11,ChapterTable!$1:$1048576,MATCH("최종"&amp;SUBSTITUTE(SUBSTITUTE(F$1,"standard",""),"|Float",""),ChapterTable!$1:$1,0),0)*ChapterTable!$Q$14
    ),
  OFFSET(F1633,-$B1633+IF($L1633,1,0),0)*
    (VLOOKUP(SUBSTITUTE(SUBSTITUTE(F$1,"standard",""),"|Float","")&amp;"인게임누적곱배수",ChapterTable!$S:$T,2,0)^D1633
    +VLOOKUP(SUBSTITUTE(SUBSTITUTE(F$1,"standard",""),"|Float","")&amp;"인게임누적합배수",ChapterTable!$S:$T,2,0)*D1633)
  )
  )
  )
)</f>
        <v>3921.22265625</v>
      </c>
      <c r="G1633" t="s">
        <v>76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9.8000000000000007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IF(OR($L1634=TRUE,$A1634=0,MOD($A1634,ChapterTable!$S$20)&lt;&gt;0),
MAX(0,INT(($B1634+ChapterTable!$Q$26+VLOOKUP(SUBSTITUTE(C$1,"성장단계","")&amp;"단계오프셋",ChapterTable!$S:$T,2,0))/ChapterTable!$Q$23)),
MAX(0,INT(($B1634+ChapterTable!$S$26+VLOOKUP(SUBSTITUTE(C$1,"성장단계","")&amp;"보스단계오프셋",ChapterTable!$S:$T,2,0))/ChapterTable!$S$23)))</f>
        <v>4</v>
      </c>
      <c r="D1634">
        <f>IF(OR($L1634=TRUE,$A1634=0,MOD($A1634,ChapterTable!$S$20)&lt;&gt;0),
MAX(0,INT(($B1634+ChapterTable!$Q$26+VLOOKUP(SUBSTITUTE(D$1,"성장단계","")&amp;"단계오프셋",ChapterTable!$S:$T,2,0))/ChapterTable!$Q$23)),
MAX(0,INT(($B1634+ChapterTable!$S$26+VLOOKUP(SUBSTITUTE(D$1,"성장단계","")&amp;"보스단계오프셋",ChapterTable!$S:$T,2,0))/ChapterTable!$S$23)))</f>
        <v>4</v>
      </c>
      <c r="E1634" s="1">
        <f ca="1">IF(AND($A1634=0,$B1634=1),
    VLOOKUP(1,ChapterTable!$1:$1048576,MATCH("최종"&amp;SUBSTITUTE(SUBSTITUTE(E$1,"standard",""),"|Float",""),ChapterTable!$1:$1,0),0)*ChapterTable!$Q$17,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VLOOKUP($A1634-ChapterTable!$Q$11,ChapterTable!$1:$1048576,MATCH("최종"&amp;SUBSTITUTE(SUBSTITUTE(E$1,"standard",""),"|Float",""),ChapterTable!$1:$1,0),0)*ChapterTable!$Q$14
    ),
  OFFSET(E1634,-$B1634+IF($L1634,1,0),0)*
    (VLOOKUP(SUBSTITUTE(SUBSTITUTE(E$1,"standard",""),"|Float","")&amp;"인게임누적곱배수",ChapterTable!$S:$T,2,0)^C1634
    +VLOOKUP(SUBSTITUTE(SUBSTITUTE(E$1,"standard",""),"|Float","")&amp;"인게임누적합배수",ChapterTable!$S:$T,2,0)*C1634)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VLOOKUP(1,ChapterTable!$1:$1048576,MATCH("최종"&amp;SUBSTITUTE(SUBSTITUTE(F$1,"standard",""),"|Float",""),ChapterTable!$1:$1,0),0)*ChapterTable!$Q$17,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VLOOKUP($A1634-ChapterTable!$Q$11,ChapterTable!$1:$1048576,MATCH("최종"&amp;SUBSTITUTE(SUBSTITUTE(F$1,"standard",""),"|Float",""),ChapterTable!$1:$1,0),0)*ChapterTable!$Q$14
    ),
  OFFSET(F1634,-$B1634+IF($L1634,1,0),0)*
    (VLOOKUP(SUBSTITUTE(SUBSTITUTE(F$1,"standard",""),"|Float","")&amp;"인게임누적곱배수",ChapterTable!$S:$T,2,0)^D1634
    +VLOOKUP(SUBSTITUTE(SUBSTITUTE(F$1,"standard",""),"|Float","")&amp;"인게임누적합배수",ChapterTable!$S:$T,2,0)*D1634)
  )
  )
  )
)</f>
        <v>3921.22265625</v>
      </c>
      <c r="G1634" t="s">
        <v>76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9.8000000000000007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IF(OR($L1635=TRUE,$A1635=0,MOD($A1635,ChapterTable!$S$20)&lt;&gt;0),
MAX(0,INT(($B1635+ChapterTable!$Q$26+VLOOKUP(SUBSTITUTE(C$1,"성장단계","")&amp;"단계오프셋",ChapterTable!$S:$T,2,0))/ChapterTable!$Q$23)),
MAX(0,INT(($B1635+ChapterTable!$S$26+VLOOKUP(SUBSTITUTE(C$1,"성장단계","")&amp;"보스단계오프셋",ChapterTable!$S:$T,2,0))/ChapterTable!$S$23)))</f>
        <v>4</v>
      </c>
      <c r="D1635">
        <f>IF(OR($L1635=TRUE,$A1635=0,MOD($A1635,ChapterTable!$S$20)&lt;&gt;0),
MAX(0,INT(($B1635+ChapterTable!$Q$26+VLOOKUP(SUBSTITUTE(D$1,"성장단계","")&amp;"단계오프셋",ChapterTable!$S:$T,2,0))/ChapterTable!$Q$23)),
MAX(0,INT(($B1635+ChapterTable!$S$26+VLOOKUP(SUBSTITUTE(D$1,"성장단계","")&amp;"보스단계오프셋",ChapterTable!$S:$T,2,0))/ChapterTable!$S$23)))</f>
        <v>4</v>
      </c>
      <c r="E1635" s="1">
        <f ca="1">IF(AND($A1635=0,$B1635=1),
    VLOOKUP(1,ChapterTable!$1:$1048576,MATCH("최종"&amp;SUBSTITUTE(SUBSTITUTE(E$1,"standard",""),"|Float",""),ChapterTable!$1:$1,0),0)*ChapterTable!$Q$17,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VLOOKUP($A1635-ChapterTable!$Q$11,ChapterTable!$1:$1048576,MATCH("최종"&amp;SUBSTITUTE(SUBSTITUTE(E$1,"standard",""),"|Float",""),ChapterTable!$1:$1,0),0)*ChapterTable!$Q$14
    ),
  OFFSET(E1635,-$B1635+IF($L1635,1,0),0)*
    (VLOOKUP(SUBSTITUTE(SUBSTITUTE(E$1,"standard",""),"|Float","")&amp;"인게임누적곱배수",ChapterTable!$S:$T,2,0)^C1635
    +VLOOKUP(SUBSTITUTE(SUBSTITUTE(E$1,"standard",""),"|Float","")&amp;"인게임누적합배수",ChapterTable!$S:$T,2,0)*C1635)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VLOOKUP(1,ChapterTable!$1:$1048576,MATCH("최종"&amp;SUBSTITUTE(SUBSTITUTE(F$1,"standard",""),"|Float",""),ChapterTable!$1:$1,0),0)*ChapterTable!$Q$17,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VLOOKUP($A1635-ChapterTable!$Q$11,ChapterTable!$1:$1048576,MATCH("최종"&amp;SUBSTITUTE(SUBSTITUTE(F$1,"standard",""),"|Float",""),ChapterTable!$1:$1,0),0)*ChapterTable!$Q$14
    ),
  OFFSET(F1635,-$B1635+IF($L1635,1,0),0)*
    (VLOOKUP(SUBSTITUTE(SUBSTITUTE(F$1,"standard",""),"|Float","")&amp;"인게임누적곱배수",ChapterTable!$S:$T,2,0)^D1635
    +VLOOKUP(SUBSTITUTE(SUBSTITUTE(F$1,"standard",""),"|Float","")&amp;"인게임누적합배수",ChapterTable!$S:$T,2,0)*D1635)
  )
  )
  )
)</f>
        <v>3921.22265625</v>
      </c>
      <c r="G1635" t="s">
        <v>76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9.8000000000000007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IF(OR($L1636=TRUE,$A1636=0,MOD($A1636,ChapterTable!$S$20)&lt;&gt;0),
MAX(0,INT(($B1636+ChapterTable!$Q$26+VLOOKUP(SUBSTITUTE(C$1,"성장단계","")&amp;"단계오프셋",ChapterTable!$S:$T,2,0))/ChapterTable!$Q$23)),
MAX(0,INT(($B1636+ChapterTable!$S$26+VLOOKUP(SUBSTITUTE(C$1,"성장단계","")&amp;"보스단계오프셋",ChapterTable!$S:$T,2,0))/ChapterTable!$S$23)))</f>
        <v>4</v>
      </c>
      <c r="D1636">
        <f>IF(OR($L1636=TRUE,$A1636=0,MOD($A1636,ChapterTable!$S$20)&lt;&gt;0),
MAX(0,INT(($B1636+ChapterTable!$Q$26+VLOOKUP(SUBSTITUTE(D$1,"성장단계","")&amp;"단계오프셋",ChapterTable!$S:$T,2,0))/ChapterTable!$Q$23)),
MAX(0,INT(($B1636+ChapterTable!$S$26+VLOOKUP(SUBSTITUTE(D$1,"성장단계","")&amp;"보스단계오프셋",ChapterTable!$S:$T,2,0))/ChapterTable!$S$23)))</f>
        <v>4</v>
      </c>
      <c r="E1636" s="1">
        <f ca="1">IF(AND($A1636=0,$B1636=1),
    VLOOKUP(1,ChapterTable!$1:$1048576,MATCH("최종"&amp;SUBSTITUTE(SUBSTITUTE(E$1,"standard",""),"|Float",""),ChapterTable!$1:$1,0),0)*ChapterTable!$Q$17,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VLOOKUP($A1636-ChapterTable!$Q$11,ChapterTable!$1:$1048576,MATCH("최종"&amp;SUBSTITUTE(SUBSTITUTE(E$1,"standard",""),"|Float",""),ChapterTable!$1:$1,0),0)*ChapterTable!$Q$14
    ),
  OFFSET(E1636,-$B1636+IF($L1636,1,0),0)*
    (VLOOKUP(SUBSTITUTE(SUBSTITUTE(E$1,"standard",""),"|Float","")&amp;"인게임누적곱배수",ChapterTable!$S:$T,2,0)^C1636
    +VLOOKUP(SUBSTITUTE(SUBSTITUTE(E$1,"standard",""),"|Float","")&amp;"인게임누적합배수",ChapterTable!$S:$T,2,0)*C1636)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VLOOKUP(1,ChapterTable!$1:$1048576,MATCH("최종"&amp;SUBSTITUTE(SUBSTITUTE(F$1,"standard",""),"|Float",""),ChapterTable!$1:$1,0),0)*ChapterTable!$Q$17,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VLOOKUP($A1636-ChapterTable!$Q$11,ChapterTable!$1:$1048576,MATCH("최종"&amp;SUBSTITUTE(SUBSTITUTE(F$1,"standard",""),"|Float",""),ChapterTable!$1:$1,0),0)*ChapterTable!$Q$14
    ),
  OFFSET(F1636,-$B1636+IF($L1636,1,0),0)*
    (VLOOKUP(SUBSTITUTE(SUBSTITUTE(F$1,"standard",""),"|Float","")&amp;"인게임누적곱배수",ChapterTable!$S:$T,2,0)^D1636
    +VLOOKUP(SUBSTITUTE(SUBSTITUTE(F$1,"standard",""),"|Float","")&amp;"인게임누적합배수",ChapterTable!$S:$T,2,0)*D1636)
  )
  )
  )
)</f>
        <v>3921.22265625</v>
      </c>
      <c r="G1636" t="s">
        <v>76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9.8000000000000007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IF(OR($L1637=TRUE,$A1637=0,MOD($A1637,ChapterTable!$S$20)&lt;&gt;0),
MAX(0,INT(($B1637+ChapterTable!$Q$26+VLOOKUP(SUBSTITUTE(C$1,"성장단계","")&amp;"단계오프셋",ChapterTable!$S:$T,2,0))/ChapterTable!$Q$23)),
MAX(0,INT(($B1637+ChapterTable!$S$26+VLOOKUP(SUBSTITUTE(C$1,"성장단계","")&amp;"보스단계오프셋",ChapterTable!$S:$T,2,0))/ChapterTable!$S$23)))</f>
        <v>5</v>
      </c>
      <c r="D1637">
        <f>IF(OR($L1637=TRUE,$A1637=0,MOD($A1637,ChapterTable!$S$20)&lt;&gt;0),
MAX(0,INT(($B1637+ChapterTable!$Q$26+VLOOKUP(SUBSTITUTE(D$1,"성장단계","")&amp;"단계오프셋",ChapterTable!$S:$T,2,0))/ChapterTable!$Q$23)),
MAX(0,INT(($B1637+ChapterTable!$S$26+VLOOKUP(SUBSTITUTE(D$1,"성장단계","")&amp;"보스단계오프셋",ChapterTable!$S:$T,2,0))/ChapterTable!$S$23)))</f>
        <v>4</v>
      </c>
      <c r="E1637" s="1">
        <f ca="1">IF(AND($A1637=0,$B1637=1),
    VLOOKUP(1,ChapterTable!$1:$1048576,MATCH("최종"&amp;SUBSTITUTE(SUBSTITUTE(E$1,"standard",""),"|Float",""),ChapterTable!$1:$1,0),0)*ChapterTable!$Q$17,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VLOOKUP($A1637-ChapterTable!$Q$11,ChapterTable!$1:$1048576,MATCH("최종"&amp;SUBSTITUTE(SUBSTITUTE(E$1,"standard",""),"|Float",""),ChapterTable!$1:$1,0),0)*ChapterTable!$Q$14
    ),
  OFFSET(E1637,-$B1637+IF($L1637,1,0),0)*
    (VLOOKUP(SUBSTITUTE(SUBSTITUTE(E$1,"standard",""),"|Float","")&amp;"인게임누적곱배수",ChapterTable!$S:$T,2,0)^C1637
    +VLOOKUP(SUBSTITUTE(SUBSTITUTE(E$1,"standard",""),"|Float","")&amp;"인게임누적합배수",ChapterTable!$S:$T,2,0)*C1637)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VLOOKUP(1,ChapterTable!$1:$1048576,MATCH("최종"&amp;SUBSTITUTE(SUBSTITUTE(F$1,"standard",""),"|Float",""),ChapterTable!$1:$1,0),0)*ChapterTable!$Q$17,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VLOOKUP($A1637-ChapterTable!$Q$11,ChapterTable!$1:$1048576,MATCH("최종"&amp;SUBSTITUTE(SUBSTITUTE(F$1,"standard",""),"|Float",""),ChapterTable!$1:$1,0),0)*ChapterTable!$Q$14
    ),
  OFFSET(F1637,-$B1637+IF($L1637,1,0),0)*
    (VLOOKUP(SUBSTITUTE(SUBSTITUTE(F$1,"standard",""),"|Float","")&amp;"인게임누적곱배수",ChapterTable!$S:$T,2,0)^D1637
    +VLOOKUP(SUBSTITUTE(SUBSTITUTE(F$1,"standard",""),"|Float","")&amp;"인게임누적합배수",ChapterTable!$S:$T,2,0)*D1637)
  )
  )
  )
)</f>
        <v>3921.22265625</v>
      </c>
      <c r="G1637" t="s">
        <v>76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9.8000000000000007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IF(OR($L1638=TRUE,$A1638=0,MOD($A1638,ChapterTable!$S$20)&lt;&gt;0),
MAX(0,INT(($B1638+ChapterTable!$Q$26+VLOOKUP(SUBSTITUTE(C$1,"성장단계","")&amp;"단계오프셋",ChapterTable!$S:$T,2,0))/ChapterTable!$Q$23)),
MAX(0,INT(($B1638+ChapterTable!$S$26+VLOOKUP(SUBSTITUTE(C$1,"성장단계","")&amp;"보스단계오프셋",ChapterTable!$S:$T,2,0))/ChapterTable!$S$23)))</f>
        <v>5</v>
      </c>
      <c r="D1638">
        <f>IF(OR($L1638=TRUE,$A1638=0,MOD($A1638,ChapterTable!$S$20)&lt;&gt;0),
MAX(0,INT(($B1638+ChapterTable!$Q$26+VLOOKUP(SUBSTITUTE(D$1,"성장단계","")&amp;"단계오프셋",ChapterTable!$S:$T,2,0))/ChapterTable!$Q$23)),
MAX(0,INT(($B1638+ChapterTable!$S$26+VLOOKUP(SUBSTITUTE(D$1,"성장단계","")&amp;"보스단계오프셋",ChapterTable!$S:$T,2,0))/ChapterTable!$S$23)))</f>
        <v>4</v>
      </c>
      <c r="E1638" s="1">
        <f ca="1">IF(AND($A1638=0,$B1638=1),
    VLOOKUP(1,ChapterTable!$1:$1048576,MATCH("최종"&amp;SUBSTITUTE(SUBSTITUTE(E$1,"standard",""),"|Float",""),ChapterTable!$1:$1,0),0)*ChapterTable!$Q$17,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VLOOKUP($A1638-ChapterTable!$Q$11,ChapterTable!$1:$1048576,MATCH("최종"&amp;SUBSTITUTE(SUBSTITUTE(E$1,"standard",""),"|Float",""),ChapterTable!$1:$1,0),0)*ChapterTable!$Q$14
    ),
  OFFSET(E1638,-$B1638+IF($L1638,1,0),0)*
    (VLOOKUP(SUBSTITUTE(SUBSTITUTE(E$1,"standard",""),"|Float","")&amp;"인게임누적곱배수",ChapterTable!$S:$T,2,0)^C1638
    +VLOOKUP(SUBSTITUTE(SUBSTITUTE(E$1,"standard",""),"|Float","")&amp;"인게임누적합배수",ChapterTable!$S:$T,2,0)*C1638)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VLOOKUP(1,ChapterTable!$1:$1048576,MATCH("최종"&amp;SUBSTITUTE(SUBSTITUTE(F$1,"standard",""),"|Float",""),ChapterTable!$1:$1,0),0)*ChapterTable!$Q$17,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VLOOKUP($A1638-ChapterTable!$Q$11,ChapterTable!$1:$1048576,MATCH("최종"&amp;SUBSTITUTE(SUBSTITUTE(F$1,"standard",""),"|Float",""),ChapterTable!$1:$1,0),0)*ChapterTable!$Q$14
    ),
  OFFSET(F1638,-$B1638+IF($L1638,1,0),0)*
    (VLOOKUP(SUBSTITUTE(SUBSTITUTE(F$1,"standard",""),"|Float","")&amp;"인게임누적곱배수",ChapterTable!$S:$T,2,0)^D1638
    +VLOOKUP(SUBSTITUTE(SUBSTITUTE(F$1,"standard",""),"|Float","")&amp;"인게임누적합배수",ChapterTable!$S:$T,2,0)*D1638)
  )
  )
  )
)</f>
        <v>3921.22265625</v>
      </c>
      <c r="G1638" t="s">
        <v>76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9.8000000000000007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IF(OR($L1639=TRUE,$A1639=0,MOD($A1639,ChapterTable!$S$20)&lt;&gt;0),
MAX(0,INT(($B1639+ChapterTable!$Q$26+VLOOKUP(SUBSTITUTE(C$1,"성장단계","")&amp;"단계오프셋",ChapterTable!$S:$T,2,0))/ChapterTable!$Q$23)),
MAX(0,INT(($B1639+ChapterTable!$S$26+VLOOKUP(SUBSTITUTE(C$1,"성장단계","")&amp;"보스단계오프셋",ChapterTable!$S:$T,2,0))/ChapterTable!$S$23)))</f>
        <v>5</v>
      </c>
      <c r="D1639">
        <f>IF(OR($L1639=TRUE,$A1639=0,MOD($A1639,ChapterTable!$S$20)&lt;&gt;0),
MAX(0,INT(($B1639+ChapterTable!$Q$26+VLOOKUP(SUBSTITUTE(D$1,"성장단계","")&amp;"단계오프셋",ChapterTable!$S:$T,2,0))/ChapterTable!$Q$23)),
MAX(0,INT(($B1639+ChapterTable!$S$26+VLOOKUP(SUBSTITUTE(D$1,"성장단계","")&amp;"보스단계오프셋",ChapterTable!$S:$T,2,0))/ChapterTable!$S$23)))</f>
        <v>4</v>
      </c>
      <c r="E1639" s="1">
        <f ca="1">IF(AND($A1639=0,$B1639=1),
    VLOOKUP(1,ChapterTable!$1:$1048576,MATCH("최종"&amp;SUBSTITUTE(SUBSTITUTE(E$1,"standard",""),"|Float",""),ChapterTable!$1:$1,0),0)*ChapterTable!$Q$17,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VLOOKUP($A1639-ChapterTable!$Q$11,ChapterTable!$1:$1048576,MATCH("최종"&amp;SUBSTITUTE(SUBSTITUTE(E$1,"standard",""),"|Float",""),ChapterTable!$1:$1,0),0)*ChapterTable!$Q$14
    ),
  OFFSET(E1639,-$B1639+IF($L1639,1,0),0)*
    (VLOOKUP(SUBSTITUTE(SUBSTITUTE(E$1,"standard",""),"|Float","")&amp;"인게임누적곱배수",ChapterTable!$S:$T,2,0)^C1639
    +VLOOKUP(SUBSTITUTE(SUBSTITUTE(E$1,"standard",""),"|Float","")&amp;"인게임누적합배수",ChapterTable!$S:$T,2,0)*C1639)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VLOOKUP(1,ChapterTable!$1:$1048576,MATCH("최종"&amp;SUBSTITUTE(SUBSTITUTE(F$1,"standard",""),"|Float",""),ChapterTable!$1:$1,0),0)*ChapterTable!$Q$17,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VLOOKUP($A1639-ChapterTable!$Q$11,ChapterTable!$1:$1048576,MATCH("최종"&amp;SUBSTITUTE(SUBSTITUTE(F$1,"standard",""),"|Float",""),ChapterTable!$1:$1,0),0)*ChapterTable!$Q$14
    ),
  OFFSET(F1639,-$B1639+IF($L1639,1,0),0)*
    (VLOOKUP(SUBSTITUTE(SUBSTITUTE(F$1,"standard",""),"|Float","")&amp;"인게임누적곱배수",ChapterTable!$S:$T,2,0)^D1639
    +VLOOKUP(SUBSTITUTE(SUBSTITUTE(F$1,"standard",""),"|Float","")&amp;"인게임누적합배수",ChapterTable!$S:$T,2,0)*D1639)
  )
  )
  )
)</f>
        <v>3921.22265625</v>
      </c>
      <c r="G1639" t="s">
        <v>76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9.8000000000000007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IF(OR($L1640=TRUE,$A1640=0,MOD($A1640,ChapterTable!$S$20)&lt;&gt;0),
MAX(0,INT(($B1640+ChapterTable!$Q$26+VLOOKUP(SUBSTITUTE(C$1,"성장단계","")&amp;"단계오프셋",ChapterTable!$S:$T,2,0))/ChapterTable!$Q$23)),
MAX(0,INT(($B1640+ChapterTable!$S$26+VLOOKUP(SUBSTITUTE(C$1,"성장단계","")&amp;"보스단계오프셋",ChapterTable!$S:$T,2,0))/ChapterTable!$S$23)))</f>
        <v>5</v>
      </c>
      <c r="D1640">
        <f>IF(OR($L1640=TRUE,$A1640=0,MOD($A1640,ChapterTable!$S$20)&lt;&gt;0),
MAX(0,INT(($B1640+ChapterTable!$Q$26+VLOOKUP(SUBSTITUTE(D$1,"성장단계","")&amp;"단계오프셋",ChapterTable!$S:$T,2,0))/ChapterTable!$Q$23)),
MAX(0,INT(($B1640+ChapterTable!$S$26+VLOOKUP(SUBSTITUTE(D$1,"성장단계","")&amp;"보스단계오프셋",ChapterTable!$S:$T,2,0))/ChapterTable!$S$23)))</f>
        <v>4</v>
      </c>
      <c r="E1640" s="1">
        <f ca="1">IF(AND($A1640=0,$B1640=1),
    VLOOKUP(1,ChapterTable!$1:$1048576,MATCH("최종"&amp;SUBSTITUTE(SUBSTITUTE(E$1,"standard",""),"|Float",""),ChapterTable!$1:$1,0),0)*ChapterTable!$Q$17,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VLOOKUP($A1640-ChapterTable!$Q$11,ChapterTable!$1:$1048576,MATCH("최종"&amp;SUBSTITUTE(SUBSTITUTE(E$1,"standard",""),"|Float",""),ChapterTable!$1:$1,0),0)*ChapterTable!$Q$14
    ),
  OFFSET(E1640,-$B1640+IF($L1640,1,0),0)*
    (VLOOKUP(SUBSTITUTE(SUBSTITUTE(E$1,"standard",""),"|Float","")&amp;"인게임누적곱배수",ChapterTable!$S:$T,2,0)^C1640
    +VLOOKUP(SUBSTITUTE(SUBSTITUTE(E$1,"standard",""),"|Float","")&amp;"인게임누적합배수",ChapterTable!$S:$T,2,0)*C1640)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VLOOKUP(1,ChapterTable!$1:$1048576,MATCH("최종"&amp;SUBSTITUTE(SUBSTITUTE(F$1,"standard",""),"|Float",""),ChapterTable!$1:$1,0),0)*ChapterTable!$Q$17,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VLOOKUP($A1640-ChapterTable!$Q$11,ChapterTable!$1:$1048576,MATCH("최종"&amp;SUBSTITUTE(SUBSTITUTE(F$1,"standard",""),"|Float",""),ChapterTable!$1:$1,0),0)*ChapterTable!$Q$14
    ),
  OFFSET(F1640,-$B1640+IF($L1640,1,0),0)*
    (VLOOKUP(SUBSTITUTE(SUBSTITUTE(F$1,"standard",""),"|Float","")&amp;"인게임누적곱배수",ChapterTable!$S:$T,2,0)^D1640
    +VLOOKUP(SUBSTITUTE(SUBSTITUTE(F$1,"standard",""),"|Float","")&amp;"인게임누적합배수",ChapterTable!$S:$T,2,0)*D1640)
  )
  )
  )
)</f>
        <v>3921.22265625</v>
      </c>
      <c r="G1640" t="s">
        <v>76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9.8000000000000007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IF(OR($L1641=TRUE,$A1641=0,MOD($A1641,ChapterTable!$S$20)&lt;&gt;0),
MAX(0,INT(($B1641+ChapterTable!$Q$26+VLOOKUP(SUBSTITUTE(C$1,"성장단계","")&amp;"단계오프셋",ChapterTable!$S:$T,2,0))/ChapterTable!$Q$23)),
MAX(0,INT(($B1641+ChapterTable!$S$26+VLOOKUP(SUBSTITUTE(C$1,"성장단계","")&amp;"보스단계오프셋",ChapterTable!$S:$T,2,0))/ChapterTable!$S$23)))</f>
        <v>5</v>
      </c>
      <c r="D1641">
        <f>IF(OR($L1641=TRUE,$A1641=0,MOD($A1641,ChapterTable!$S$20)&lt;&gt;0),
MAX(0,INT(($B1641+ChapterTable!$Q$26+VLOOKUP(SUBSTITUTE(D$1,"성장단계","")&amp;"단계오프셋",ChapterTable!$S:$T,2,0))/ChapterTable!$Q$23)),
MAX(0,INT(($B1641+ChapterTable!$S$26+VLOOKUP(SUBSTITUTE(D$1,"성장단계","")&amp;"보스단계오프셋",ChapterTable!$S:$T,2,0))/ChapterTable!$S$23)))</f>
        <v>4</v>
      </c>
      <c r="E1641" s="1">
        <f ca="1">IF(AND($A1641=0,$B1641=1),
    VLOOKUP(1,ChapterTable!$1:$1048576,MATCH("최종"&amp;SUBSTITUTE(SUBSTITUTE(E$1,"standard",""),"|Float",""),ChapterTable!$1:$1,0),0)*ChapterTable!$Q$17,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VLOOKUP($A1641-ChapterTable!$Q$11,ChapterTable!$1:$1048576,MATCH("최종"&amp;SUBSTITUTE(SUBSTITUTE(E$1,"standard",""),"|Float",""),ChapterTable!$1:$1,0),0)*ChapterTable!$Q$14
    ),
  OFFSET(E1641,-$B1641+IF($L1641,1,0),0)*
    (VLOOKUP(SUBSTITUTE(SUBSTITUTE(E$1,"standard",""),"|Float","")&amp;"인게임누적곱배수",ChapterTable!$S:$T,2,0)^C1641
    +VLOOKUP(SUBSTITUTE(SUBSTITUTE(E$1,"standard",""),"|Float","")&amp;"인게임누적합배수",ChapterTable!$S:$T,2,0)*C1641)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VLOOKUP(1,ChapterTable!$1:$1048576,MATCH("최종"&amp;SUBSTITUTE(SUBSTITUTE(F$1,"standard",""),"|Float",""),ChapterTable!$1:$1,0),0)*ChapterTable!$Q$17,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VLOOKUP($A1641-ChapterTable!$Q$11,ChapterTable!$1:$1048576,MATCH("최종"&amp;SUBSTITUTE(SUBSTITUTE(F$1,"standard",""),"|Float",""),ChapterTable!$1:$1,0),0)*ChapterTable!$Q$14
    ),
  OFFSET(F1641,-$B1641+IF($L1641,1,0),0)*
    (VLOOKUP(SUBSTITUTE(SUBSTITUTE(F$1,"standard",""),"|Float","")&amp;"인게임누적곱배수",ChapterTable!$S:$T,2,0)^D1641
    +VLOOKUP(SUBSTITUTE(SUBSTITUTE(F$1,"standard",""),"|Float","")&amp;"인게임누적합배수",ChapterTable!$S:$T,2,0)*D1641)
  )
  )
  )
)</f>
        <v>3921.22265625</v>
      </c>
      <c r="G1641" t="s">
        <v>76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9.8000000000000007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IF(OR($L1642=TRUE,$A1642=0,MOD($A1642,ChapterTable!$S$20)&lt;&gt;0),
MAX(0,INT(($B1642+ChapterTable!$Q$26+VLOOKUP(SUBSTITUTE(C$1,"성장단계","")&amp;"단계오프셋",ChapterTable!$S:$T,2,0))/ChapterTable!$Q$23)),
MAX(0,INT(($B1642+ChapterTable!$S$26+VLOOKUP(SUBSTITUTE(C$1,"성장단계","")&amp;"보스단계오프셋",ChapterTable!$S:$T,2,0))/ChapterTable!$S$23)))</f>
        <v>0</v>
      </c>
      <c r="D1642">
        <f>IF(OR($L1642=TRUE,$A1642=0,MOD($A1642,ChapterTable!$S$20)&lt;&gt;0),
MAX(0,INT(($B1642+ChapterTable!$Q$26+VLOOKUP(SUBSTITUTE(D$1,"성장단계","")&amp;"단계오프셋",ChapterTable!$S:$T,2,0))/ChapterTable!$Q$23)),
MAX(0,INT(($B1642+ChapterTable!$S$26+VLOOKUP(SUBSTITUTE(D$1,"성장단계","")&amp;"보스단계오프셋",ChapterTable!$S:$T,2,0))/ChapterTable!$S$23)))</f>
        <v>0</v>
      </c>
      <c r="E1642" s="1">
        <f ca="1">IF(AND($A1642=0,$B1642=1),
    VLOOKUP(1,ChapterTable!$1:$1048576,MATCH("최종"&amp;SUBSTITUTE(SUBSTITUTE(E$1,"standard",""),"|Float",""),ChapterTable!$1:$1,0),0)*ChapterTable!$Q$17,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VLOOKUP($A1642-ChapterTable!$Q$11,ChapterTable!$1:$1048576,MATCH("최종"&amp;SUBSTITUTE(SUBSTITUTE(E$1,"standard",""),"|Float",""),ChapterTable!$1:$1,0),0)*ChapterTable!$Q$14
    ),
  OFFSET(E1642,-$B1642+IF($L1642,1,0),0)*
    (VLOOKUP(SUBSTITUTE(SUBSTITUTE(E$1,"standard",""),"|Float","")&amp;"인게임누적곱배수",ChapterTable!$S:$T,2,0)^C1642
    +VLOOKUP(SUBSTITUTE(SUBSTITUTE(E$1,"standard",""),"|Float","")&amp;"인게임누적합배수",ChapterTable!$S:$T,2,0)*C1642)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VLOOKUP(1,ChapterTable!$1:$1048576,MATCH("최종"&amp;SUBSTITUTE(SUBSTITUTE(F$1,"standard",""),"|Float",""),ChapterTable!$1:$1,0),0)*ChapterTable!$Q$17,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VLOOKUP($A1642-ChapterTable!$Q$11,ChapterTable!$1:$1048576,MATCH("최종"&amp;SUBSTITUTE(SUBSTITUTE(F$1,"standard",""),"|Float",""),ChapterTable!$1:$1,0),0)*ChapterTable!$Q$14
    ),
  OFFSET(F1642,-$B1642+IF($L1642,1,0),0)*
    (VLOOKUP(SUBSTITUTE(SUBSTITUTE(F$1,"standard",""),"|Float","")&amp;"인게임누적곱배수",ChapterTable!$S:$T,2,0)^D1642
    +VLOOKUP(SUBSTITUTE(SUBSTITUTE(F$1,"standard",""),"|Float","")&amp;"인게임누적합배수",ChapterTable!$S:$T,2,0)*D1642)
  )
  )
  )
)</f>
        <v>3267.685546875</v>
      </c>
      <c r="G1642" t="s">
        <v>76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9.8000000000000007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IF(OR($L1643=TRUE,$A1643=0,MOD($A1643,ChapterTable!$S$20)&lt;&gt;0),
MAX(0,INT(($B1643+ChapterTable!$Q$26+VLOOKUP(SUBSTITUTE(C$1,"성장단계","")&amp;"단계오프셋",ChapterTable!$S:$T,2,0))/ChapterTable!$Q$23)),
MAX(0,INT(($B1643+ChapterTable!$S$26+VLOOKUP(SUBSTITUTE(C$1,"성장단계","")&amp;"보스단계오프셋",ChapterTable!$S:$T,2,0))/ChapterTable!$S$23)))</f>
        <v>0</v>
      </c>
      <c r="D1643">
        <f>IF(OR($L1643=TRUE,$A1643=0,MOD($A1643,ChapterTable!$S$20)&lt;&gt;0),
MAX(0,INT(($B1643+ChapterTable!$Q$26+VLOOKUP(SUBSTITUTE(D$1,"성장단계","")&amp;"단계오프셋",ChapterTable!$S:$T,2,0))/ChapterTable!$Q$23)),
MAX(0,INT(($B1643+ChapterTable!$S$26+VLOOKUP(SUBSTITUTE(D$1,"성장단계","")&amp;"보스단계오프셋",ChapterTable!$S:$T,2,0))/ChapterTable!$S$23)))</f>
        <v>0</v>
      </c>
      <c r="E1643" s="1">
        <f ca="1">IF(AND($A1643=0,$B1643=1),
    VLOOKUP(1,ChapterTable!$1:$1048576,MATCH("최종"&amp;SUBSTITUTE(SUBSTITUTE(E$1,"standard",""),"|Float",""),ChapterTable!$1:$1,0),0)*ChapterTable!$Q$17,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VLOOKUP($A1643-ChapterTable!$Q$11,ChapterTable!$1:$1048576,MATCH("최종"&amp;SUBSTITUTE(SUBSTITUTE(E$1,"standard",""),"|Float",""),ChapterTable!$1:$1,0),0)*ChapterTable!$Q$14
    ),
  OFFSET(E1643,-$B1643+IF($L1643,1,0),0)*
    (VLOOKUP(SUBSTITUTE(SUBSTITUTE(E$1,"standard",""),"|Float","")&amp;"인게임누적곱배수",ChapterTable!$S:$T,2,0)^C1643
    +VLOOKUP(SUBSTITUTE(SUBSTITUTE(E$1,"standard",""),"|Float","")&amp;"인게임누적합배수",ChapterTable!$S:$T,2,0)*C1643)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VLOOKUP(1,ChapterTable!$1:$1048576,MATCH("최종"&amp;SUBSTITUTE(SUBSTITUTE(F$1,"standard",""),"|Float",""),ChapterTable!$1:$1,0),0)*ChapterTable!$Q$17,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VLOOKUP($A1643-ChapterTable!$Q$11,ChapterTable!$1:$1048576,MATCH("최종"&amp;SUBSTITUTE(SUBSTITUTE(F$1,"standard",""),"|Float",""),ChapterTable!$1:$1,0),0)*ChapterTable!$Q$14
    ),
  OFFSET(F1643,-$B1643+IF($L1643,1,0),0)*
    (VLOOKUP(SUBSTITUTE(SUBSTITUTE(F$1,"standard",""),"|Float","")&amp;"인게임누적곱배수",ChapterTable!$S:$T,2,0)^D1643
    +VLOOKUP(SUBSTITUTE(SUBSTITUTE(F$1,"standard",""),"|Float","")&amp;"인게임누적합배수",ChapterTable!$S:$T,2,0)*D1643)
  )
  )
  )
)</f>
        <v>3267.685546875</v>
      </c>
      <c r="G1643" t="s">
        <v>76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9.8000000000000007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IF(OR($L1644=TRUE,$A1644=0,MOD($A1644,ChapterTable!$S$20)&lt;&gt;0),
MAX(0,INT(($B1644+ChapterTable!$Q$26+VLOOKUP(SUBSTITUTE(C$1,"성장단계","")&amp;"단계오프셋",ChapterTable!$S:$T,2,0))/ChapterTable!$Q$23)),
MAX(0,INT(($B1644+ChapterTable!$S$26+VLOOKUP(SUBSTITUTE(C$1,"성장단계","")&amp;"보스단계오프셋",ChapterTable!$S:$T,2,0))/ChapterTable!$S$23)))</f>
        <v>0</v>
      </c>
      <c r="D1644">
        <f>IF(OR($L1644=TRUE,$A1644=0,MOD($A1644,ChapterTable!$S$20)&lt;&gt;0),
MAX(0,INT(($B1644+ChapterTable!$Q$26+VLOOKUP(SUBSTITUTE(D$1,"성장단계","")&amp;"단계오프셋",ChapterTable!$S:$T,2,0))/ChapterTable!$Q$23)),
MAX(0,INT(($B1644+ChapterTable!$S$26+VLOOKUP(SUBSTITUTE(D$1,"성장단계","")&amp;"보스단계오프셋",ChapterTable!$S:$T,2,0))/ChapterTable!$S$23)))</f>
        <v>0</v>
      </c>
      <c r="E1644" s="1">
        <f ca="1">IF(AND($A1644=0,$B1644=1),
    VLOOKUP(1,ChapterTable!$1:$1048576,MATCH("최종"&amp;SUBSTITUTE(SUBSTITUTE(E$1,"standard",""),"|Float",""),ChapterTable!$1:$1,0),0)*ChapterTable!$Q$17,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VLOOKUP($A1644-ChapterTable!$Q$11,ChapterTable!$1:$1048576,MATCH("최종"&amp;SUBSTITUTE(SUBSTITUTE(E$1,"standard",""),"|Float",""),ChapterTable!$1:$1,0),0)*ChapterTable!$Q$14
    ),
  OFFSET(E1644,-$B1644+IF($L1644,1,0),0)*
    (VLOOKUP(SUBSTITUTE(SUBSTITUTE(E$1,"standard",""),"|Float","")&amp;"인게임누적곱배수",ChapterTable!$S:$T,2,0)^C1644
    +VLOOKUP(SUBSTITUTE(SUBSTITUTE(E$1,"standard",""),"|Float","")&amp;"인게임누적합배수",ChapterTable!$S:$T,2,0)*C1644)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VLOOKUP(1,ChapterTable!$1:$1048576,MATCH("최종"&amp;SUBSTITUTE(SUBSTITUTE(F$1,"standard",""),"|Float",""),ChapterTable!$1:$1,0),0)*ChapterTable!$Q$17,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VLOOKUP($A1644-ChapterTable!$Q$11,ChapterTable!$1:$1048576,MATCH("최종"&amp;SUBSTITUTE(SUBSTITUTE(F$1,"standard",""),"|Float",""),ChapterTable!$1:$1,0),0)*ChapterTable!$Q$14
    ),
  OFFSET(F1644,-$B1644+IF($L1644,1,0),0)*
    (VLOOKUP(SUBSTITUTE(SUBSTITUTE(F$1,"standard",""),"|Float","")&amp;"인게임누적곱배수",ChapterTable!$S:$T,2,0)^D1644
    +VLOOKUP(SUBSTITUTE(SUBSTITUTE(F$1,"standard",""),"|Float","")&amp;"인게임누적합배수",ChapterTable!$S:$T,2,0)*D1644)
  )
  )
  )
)</f>
        <v>3267.685546875</v>
      </c>
      <c r="G1644" t="s">
        <v>76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9.8000000000000007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IF(OR($L1645=TRUE,$A1645=0,MOD($A1645,ChapterTable!$S$20)&lt;&gt;0),
MAX(0,INT(($B1645+ChapterTable!$Q$26+VLOOKUP(SUBSTITUTE(C$1,"성장단계","")&amp;"단계오프셋",ChapterTable!$S:$T,2,0))/ChapterTable!$Q$23)),
MAX(0,INT(($B1645+ChapterTable!$S$26+VLOOKUP(SUBSTITUTE(C$1,"성장단계","")&amp;"보스단계오프셋",ChapterTable!$S:$T,2,0))/ChapterTable!$S$23)))</f>
        <v>0</v>
      </c>
      <c r="D1645">
        <f>IF(OR($L1645=TRUE,$A1645=0,MOD($A1645,ChapterTable!$S$20)&lt;&gt;0),
MAX(0,INT(($B1645+ChapterTable!$Q$26+VLOOKUP(SUBSTITUTE(D$1,"성장단계","")&amp;"단계오프셋",ChapterTable!$S:$T,2,0))/ChapterTable!$Q$23)),
MAX(0,INT(($B1645+ChapterTable!$S$26+VLOOKUP(SUBSTITUTE(D$1,"성장단계","")&amp;"보스단계오프셋",ChapterTable!$S:$T,2,0))/ChapterTable!$S$23)))</f>
        <v>0</v>
      </c>
      <c r="E1645" s="1">
        <f ca="1">IF(AND($A1645=0,$B1645=1),
    VLOOKUP(1,ChapterTable!$1:$1048576,MATCH("최종"&amp;SUBSTITUTE(SUBSTITUTE(E$1,"standard",""),"|Float",""),ChapterTable!$1:$1,0),0)*ChapterTable!$Q$17,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VLOOKUP($A1645-ChapterTable!$Q$11,ChapterTable!$1:$1048576,MATCH("최종"&amp;SUBSTITUTE(SUBSTITUTE(E$1,"standard",""),"|Float",""),ChapterTable!$1:$1,0),0)*ChapterTable!$Q$14
    ),
  OFFSET(E1645,-$B1645+IF($L1645,1,0),0)*
    (VLOOKUP(SUBSTITUTE(SUBSTITUTE(E$1,"standard",""),"|Float","")&amp;"인게임누적곱배수",ChapterTable!$S:$T,2,0)^C1645
    +VLOOKUP(SUBSTITUTE(SUBSTITUTE(E$1,"standard",""),"|Float","")&amp;"인게임누적합배수",ChapterTable!$S:$T,2,0)*C1645)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VLOOKUP(1,ChapterTable!$1:$1048576,MATCH("최종"&amp;SUBSTITUTE(SUBSTITUTE(F$1,"standard",""),"|Float",""),ChapterTable!$1:$1,0),0)*ChapterTable!$Q$17,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VLOOKUP($A1645-ChapterTable!$Q$11,ChapterTable!$1:$1048576,MATCH("최종"&amp;SUBSTITUTE(SUBSTITUTE(F$1,"standard",""),"|Float",""),ChapterTable!$1:$1,0),0)*ChapterTable!$Q$14
    ),
  OFFSET(F1645,-$B1645+IF($L1645,1,0),0)*
    (VLOOKUP(SUBSTITUTE(SUBSTITUTE(F$1,"standard",""),"|Float","")&amp;"인게임누적곱배수",ChapterTable!$S:$T,2,0)^D1645
    +VLOOKUP(SUBSTITUTE(SUBSTITUTE(F$1,"standard",""),"|Float","")&amp;"인게임누적합배수",ChapterTable!$S:$T,2,0)*D1645)
  )
  )
  )
)</f>
        <v>3267.685546875</v>
      </c>
      <c r="G1645" t="s">
        <v>76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9.8000000000000007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IF(OR($L1646=TRUE,$A1646=0,MOD($A1646,ChapterTable!$S$20)&lt;&gt;0),
MAX(0,INT(($B1646+ChapterTable!$Q$26+VLOOKUP(SUBSTITUTE(C$1,"성장단계","")&amp;"단계오프셋",ChapterTable!$S:$T,2,0))/ChapterTable!$Q$23)),
MAX(0,INT(($B1646+ChapterTable!$S$26+VLOOKUP(SUBSTITUTE(C$1,"성장단계","")&amp;"보스단계오프셋",ChapterTable!$S:$T,2,0))/ChapterTable!$S$23)))</f>
        <v>0</v>
      </c>
      <c r="D1646">
        <f>IF(OR($L1646=TRUE,$A1646=0,MOD($A1646,ChapterTable!$S$20)&lt;&gt;0),
MAX(0,INT(($B1646+ChapterTable!$Q$26+VLOOKUP(SUBSTITUTE(D$1,"성장단계","")&amp;"단계오프셋",ChapterTable!$S:$T,2,0))/ChapterTable!$Q$23)),
MAX(0,INT(($B1646+ChapterTable!$S$26+VLOOKUP(SUBSTITUTE(D$1,"성장단계","")&amp;"보스단계오프셋",ChapterTable!$S:$T,2,0))/ChapterTable!$S$23)))</f>
        <v>0</v>
      </c>
      <c r="E1646" s="1">
        <f ca="1">IF(AND($A1646=0,$B1646=1),
    VLOOKUP(1,ChapterTable!$1:$1048576,MATCH("최종"&amp;SUBSTITUTE(SUBSTITUTE(E$1,"standard",""),"|Float",""),ChapterTable!$1:$1,0),0)*ChapterTable!$Q$17,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VLOOKUP($A1646-ChapterTable!$Q$11,ChapterTable!$1:$1048576,MATCH("최종"&amp;SUBSTITUTE(SUBSTITUTE(E$1,"standard",""),"|Float",""),ChapterTable!$1:$1,0),0)*ChapterTable!$Q$14
    ),
  OFFSET(E1646,-$B1646+IF($L1646,1,0),0)*
    (VLOOKUP(SUBSTITUTE(SUBSTITUTE(E$1,"standard",""),"|Float","")&amp;"인게임누적곱배수",ChapterTable!$S:$T,2,0)^C1646
    +VLOOKUP(SUBSTITUTE(SUBSTITUTE(E$1,"standard",""),"|Float","")&amp;"인게임누적합배수",ChapterTable!$S:$T,2,0)*C1646)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VLOOKUP(1,ChapterTable!$1:$1048576,MATCH("최종"&amp;SUBSTITUTE(SUBSTITUTE(F$1,"standard",""),"|Float",""),ChapterTable!$1:$1,0),0)*ChapterTable!$Q$17,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VLOOKUP($A1646-ChapterTable!$Q$11,ChapterTable!$1:$1048576,MATCH("최종"&amp;SUBSTITUTE(SUBSTITUTE(F$1,"standard",""),"|Float",""),ChapterTable!$1:$1,0),0)*ChapterTable!$Q$14
    ),
  OFFSET(F1646,-$B1646+IF($L1646,1,0),0)*
    (VLOOKUP(SUBSTITUTE(SUBSTITUTE(F$1,"standard",""),"|Float","")&amp;"인게임누적곱배수",ChapterTable!$S:$T,2,0)^D1646
    +VLOOKUP(SUBSTITUTE(SUBSTITUTE(F$1,"standard",""),"|Float","")&amp;"인게임누적합배수",ChapterTable!$S:$T,2,0)*D1646)
  )
  )
  )
)</f>
        <v>3267.685546875</v>
      </c>
      <c r="G1646" t="s">
        <v>76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9.8000000000000007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IF(OR($L1647=TRUE,$A1647=0,MOD($A1647,ChapterTable!$S$20)&lt;&gt;0),
MAX(0,INT(($B1647+ChapterTable!$Q$26+VLOOKUP(SUBSTITUTE(C$1,"성장단계","")&amp;"단계오프셋",ChapterTable!$S:$T,2,0))/ChapterTable!$Q$23)),
MAX(0,INT(($B1647+ChapterTable!$S$26+VLOOKUP(SUBSTITUTE(C$1,"성장단계","")&amp;"보스단계오프셋",ChapterTable!$S:$T,2,0))/ChapterTable!$S$23)))</f>
        <v>1</v>
      </c>
      <c r="D1647">
        <f>IF(OR($L1647=TRUE,$A1647=0,MOD($A1647,ChapterTable!$S$20)&lt;&gt;0),
MAX(0,INT(($B1647+ChapterTable!$Q$26+VLOOKUP(SUBSTITUTE(D$1,"성장단계","")&amp;"단계오프셋",ChapterTable!$S:$T,2,0))/ChapterTable!$Q$23)),
MAX(0,INT(($B1647+ChapterTable!$S$26+VLOOKUP(SUBSTITUTE(D$1,"성장단계","")&amp;"보스단계오프셋",ChapterTable!$S:$T,2,0))/ChapterTable!$S$23)))</f>
        <v>0</v>
      </c>
      <c r="E1647" s="1">
        <f ca="1">IF(AND($A1647=0,$B1647=1),
    VLOOKUP(1,ChapterTable!$1:$1048576,MATCH("최종"&amp;SUBSTITUTE(SUBSTITUTE(E$1,"standard",""),"|Float",""),ChapterTable!$1:$1,0),0)*ChapterTable!$Q$17,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VLOOKUP($A1647-ChapterTable!$Q$11,ChapterTable!$1:$1048576,MATCH("최종"&amp;SUBSTITUTE(SUBSTITUTE(E$1,"standard",""),"|Float",""),ChapterTable!$1:$1,0),0)*ChapterTable!$Q$14
    ),
  OFFSET(E1647,-$B1647+IF($L1647,1,0),0)*
    (VLOOKUP(SUBSTITUTE(SUBSTITUTE(E$1,"standard",""),"|Float","")&amp;"인게임누적곱배수",ChapterTable!$S:$T,2,0)^C1647
    +VLOOKUP(SUBSTITUTE(SUBSTITUTE(E$1,"standard",""),"|Float","")&amp;"인게임누적합배수",ChapterTable!$S:$T,2,0)*C1647)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VLOOKUP(1,ChapterTable!$1:$1048576,MATCH("최종"&amp;SUBSTITUTE(SUBSTITUTE(F$1,"standard",""),"|Float",""),ChapterTable!$1:$1,0),0)*ChapterTable!$Q$17,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VLOOKUP($A1647-ChapterTable!$Q$11,ChapterTable!$1:$1048576,MATCH("최종"&amp;SUBSTITUTE(SUBSTITUTE(F$1,"standard",""),"|Float",""),ChapterTable!$1:$1,0),0)*ChapterTable!$Q$14
    ),
  OFFSET(F1647,-$B1647+IF($L1647,1,0),0)*
    (VLOOKUP(SUBSTITUTE(SUBSTITUTE(F$1,"standard",""),"|Float","")&amp;"인게임누적곱배수",ChapterTable!$S:$T,2,0)^D1647
    +VLOOKUP(SUBSTITUTE(SUBSTITUTE(F$1,"standard",""),"|Float","")&amp;"인게임누적합배수",ChapterTable!$S:$T,2,0)*D1647)
  )
  )
  )
)</f>
        <v>3267.685546875</v>
      </c>
      <c r="G1647" t="s">
        <v>76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9.8000000000000007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IF(OR($L1648=TRUE,$A1648=0,MOD($A1648,ChapterTable!$S$20)&lt;&gt;0),
MAX(0,INT(($B1648+ChapterTable!$Q$26+VLOOKUP(SUBSTITUTE(C$1,"성장단계","")&amp;"단계오프셋",ChapterTable!$S:$T,2,0))/ChapterTable!$Q$23)),
MAX(0,INT(($B1648+ChapterTable!$S$26+VLOOKUP(SUBSTITUTE(C$1,"성장단계","")&amp;"보스단계오프셋",ChapterTable!$S:$T,2,0))/ChapterTable!$S$23)))</f>
        <v>1</v>
      </c>
      <c r="D1648">
        <f>IF(OR($L1648=TRUE,$A1648=0,MOD($A1648,ChapterTable!$S$20)&lt;&gt;0),
MAX(0,INT(($B1648+ChapterTable!$Q$26+VLOOKUP(SUBSTITUTE(D$1,"성장단계","")&amp;"단계오프셋",ChapterTable!$S:$T,2,0))/ChapterTable!$Q$23)),
MAX(0,INT(($B1648+ChapterTable!$S$26+VLOOKUP(SUBSTITUTE(D$1,"성장단계","")&amp;"보스단계오프셋",ChapterTable!$S:$T,2,0))/ChapterTable!$S$23)))</f>
        <v>0</v>
      </c>
      <c r="E1648" s="1">
        <f ca="1">IF(AND($A1648=0,$B1648=1),
    VLOOKUP(1,ChapterTable!$1:$1048576,MATCH("최종"&amp;SUBSTITUTE(SUBSTITUTE(E$1,"standard",""),"|Float",""),ChapterTable!$1:$1,0),0)*ChapterTable!$Q$17,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VLOOKUP($A1648-ChapterTable!$Q$11,ChapterTable!$1:$1048576,MATCH("최종"&amp;SUBSTITUTE(SUBSTITUTE(E$1,"standard",""),"|Float",""),ChapterTable!$1:$1,0),0)*ChapterTable!$Q$14
    ),
  OFFSET(E1648,-$B1648+IF($L1648,1,0),0)*
    (VLOOKUP(SUBSTITUTE(SUBSTITUTE(E$1,"standard",""),"|Float","")&amp;"인게임누적곱배수",ChapterTable!$S:$T,2,0)^C1648
    +VLOOKUP(SUBSTITUTE(SUBSTITUTE(E$1,"standard",""),"|Float","")&amp;"인게임누적합배수",ChapterTable!$S:$T,2,0)*C1648)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VLOOKUP(1,ChapterTable!$1:$1048576,MATCH("최종"&amp;SUBSTITUTE(SUBSTITUTE(F$1,"standard",""),"|Float",""),ChapterTable!$1:$1,0),0)*ChapterTable!$Q$17,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VLOOKUP($A1648-ChapterTable!$Q$11,ChapterTable!$1:$1048576,MATCH("최종"&amp;SUBSTITUTE(SUBSTITUTE(F$1,"standard",""),"|Float",""),ChapterTable!$1:$1,0),0)*ChapterTable!$Q$14
    ),
  OFFSET(F1648,-$B1648+IF($L1648,1,0),0)*
    (VLOOKUP(SUBSTITUTE(SUBSTITUTE(F$1,"standard",""),"|Float","")&amp;"인게임누적곱배수",ChapterTable!$S:$T,2,0)^D1648
    +VLOOKUP(SUBSTITUTE(SUBSTITUTE(F$1,"standard",""),"|Float","")&amp;"인게임누적합배수",ChapterTable!$S:$T,2,0)*D1648)
  )
  )
  )
)</f>
        <v>3267.685546875</v>
      </c>
      <c r="G1648" t="s">
        <v>76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9.8000000000000007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IF(OR($L1649=TRUE,$A1649=0,MOD($A1649,ChapterTable!$S$20)&lt;&gt;0),
MAX(0,INT(($B1649+ChapterTable!$Q$26+VLOOKUP(SUBSTITUTE(C$1,"성장단계","")&amp;"단계오프셋",ChapterTable!$S:$T,2,0))/ChapterTable!$Q$23)),
MAX(0,INT(($B1649+ChapterTable!$S$26+VLOOKUP(SUBSTITUTE(C$1,"성장단계","")&amp;"보스단계오프셋",ChapterTable!$S:$T,2,0))/ChapterTable!$S$23)))</f>
        <v>1</v>
      </c>
      <c r="D1649">
        <f>IF(OR($L1649=TRUE,$A1649=0,MOD($A1649,ChapterTable!$S$20)&lt;&gt;0),
MAX(0,INT(($B1649+ChapterTable!$Q$26+VLOOKUP(SUBSTITUTE(D$1,"성장단계","")&amp;"단계오프셋",ChapterTable!$S:$T,2,0))/ChapterTable!$Q$23)),
MAX(0,INT(($B1649+ChapterTable!$S$26+VLOOKUP(SUBSTITUTE(D$1,"성장단계","")&amp;"보스단계오프셋",ChapterTable!$S:$T,2,0))/ChapterTable!$S$23)))</f>
        <v>0</v>
      </c>
      <c r="E1649" s="1">
        <f ca="1">IF(AND($A1649=0,$B1649=1),
    VLOOKUP(1,ChapterTable!$1:$1048576,MATCH("최종"&amp;SUBSTITUTE(SUBSTITUTE(E$1,"standard",""),"|Float",""),ChapterTable!$1:$1,0),0)*ChapterTable!$Q$17,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VLOOKUP($A1649-ChapterTable!$Q$11,ChapterTable!$1:$1048576,MATCH("최종"&amp;SUBSTITUTE(SUBSTITUTE(E$1,"standard",""),"|Float",""),ChapterTable!$1:$1,0),0)*ChapterTable!$Q$14
    ),
  OFFSET(E1649,-$B1649+IF($L1649,1,0),0)*
    (VLOOKUP(SUBSTITUTE(SUBSTITUTE(E$1,"standard",""),"|Float","")&amp;"인게임누적곱배수",ChapterTable!$S:$T,2,0)^C1649
    +VLOOKUP(SUBSTITUTE(SUBSTITUTE(E$1,"standard",""),"|Float","")&amp;"인게임누적합배수",ChapterTable!$S:$T,2,0)*C1649)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VLOOKUP(1,ChapterTable!$1:$1048576,MATCH("최종"&amp;SUBSTITUTE(SUBSTITUTE(F$1,"standard",""),"|Float",""),ChapterTable!$1:$1,0),0)*ChapterTable!$Q$17,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VLOOKUP($A1649-ChapterTable!$Q$11,ChapterTable!$1:$1048576,MATCH("최종"&amp;SUBSTITUTE(SUBSTITUTE(F$1,"standard",""),"|Float",""),ChapterTable!$1:$1,0),0)*ChapterTable!$Q$14
    ),
  OFFSET(F1649,-$B1649+IF($L1649,1,0),0)*
    (VLOOKUP(SUBSTITUTE(SUBSTITUTE(F$1,"standard",""),"|Float","")&amp;"인게임누적곱배수",ChapterTable!$S:$T,2,0)^D1649
    +VLOOKUP(SUBSTITUTE(SUBSTITUTE(F$1,"standard",""),"|Float","")&amp;"인게임누적합배수",ChapterTable!$S:$T,2,0)*D1649)
  )
  )
  )
)</f>
        <v>3267.685546875</v>
      </c>
      <c r="G1649" t="s">
        <v>76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9.8000000000000007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IF(OR($L1650=TRUE,$A1650=0,MOD($A1650,ChapterTable!$S$20)&lt;&gt;0),
MAX(0,INT(($B1650+ChapterTable!$Q$26+VLOOKUP(SUBSTITUTE(C$1,"성장단계","")&amp;"단계오프셋",ChapterTable!$S:$T,2,0))/ChapterTable!$Q$23)),
MAX(0,INT(($B1650+ChapterTable!$S$26+VLOOKUP(SUBSTITUTE(C$1,"성장단계","")&amp;"보스단계오프셋",ChapterTable!$S:$T,2,0))/ChapterTable!$S$23)))</f>
        <v>1</v>
      </c>
      <c r="D1650">
        <f>IF(OR($L1650=TRUE,$A1650=0,MOD($A1650,ChapterTable!$S$20)&lt;&gt;0),
MAX(0,INT(($B1650+ChapterTable!$Q$26+VLOOKUP(SUBSTITUTE(D$1,"성장단계","")&amp;"단계오프셋",ChapterTable!$S:$T,2,0))/ChapterTable!$Q$23)),
MAX(0,INT(($B1650+ChapterTable!$S$26+VLOOKUP(SUBSTITUTE(D$1,"성장단계","")&amp;"보스단계오프셋",ChapterTable!$S:$T,2,0))/ChapterTable!$S$23)))</f>
        <v>0</v>
      </c>
      <c r="E1650" s="1">
        <f ca="1">IF(AND($A1650=0,$B1650=1),
    VLOOKUP(1,ChapterTable!$1:$1048576,MATCH("최종"&amp;SUBSTITUTE(SUBSTITUTE(E$1,"standard",""),"|Float",""),ChapterTable!$1:$1,0),0)*ChapterTable!$Q$17,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VLOOKUP($A1650-ChapterTable!$Q$11,ChapterTable!$1:$1048576,MATCH("최종"&amp;SUBSTITUTE(SUBSTITUTE(E$1,"standard",""),"|Float",""),ChapterTable!$1:$1,0),0)*ChapterTable!$Q$14
    ),
  OFFSET(E1650,-$B1650+IF($L1650,1,0),0)*
    (VLOOKUP(SUBSTITUTE(SUBSTITUTE(E$1,"standard",""),"|Float","")&amp;"인게임누적곱배수",ChapterTable!$S:$T,2,0)^C1650
    +VLOOKUP(SUBSTITUTE(SUBSTITUTE(E$1,"standard",""),"|Float","")&amp;"인게임누적합배수",ChapterTable!$S:$T,2,0)*C1650)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VLOOKUP(1,ChapterTable!$1:$1048576,MATCH("최종"&amp;SUBSTITUTE(SUBSTITUTE(F$1,"standard",""),"|Float",""),ChapterTable!$1:$1,0),0)*ChapterTable!$Q$17,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VLOOKUP($A1650-ChapterTable!$Q$11,ChapterTable!$1:$1048576,MATCH("최종"&amp;SUBSTITUTE(SUBSTITUTE(F$1,"standard",""),"|Float",""),ChapterTable!$1:$1,0),0)*ChapterTable!$Q$14
    ),
  OFFSET(F1650,-$B1650+IF($L1650,1,0),0)*
    (VLOOKUP(SUBSTITUTE(SUBSTITUTE(F$1,"standard",""),"|Float","")&amp;"인게임누적곱배수",ChapterTable!$S:$T,2,0)^D1650
    +VLOOKUP(SUBSTITUTE(SUBSTITUTE(F$1,"standard",""),"|Float","")&amp;"인게임누적합배수",ChapterTable!$S:$T,2,0)*D1650)
  )
  )
  )
)</f>
        <v>3267.685546875</v>
      </c>
      <c r="G1650" t="s">
        <v>76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9.8000000000000007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IF(OR($L1651=TRUE,$A1651=0,MOD($A1651,ChapterTable!$S$20)&lt;&gt;0),
MAX(0,INT(($B1651+ChapterTable!$Q$26+VLOOKUP(SUBSTITUTE(C$1,"성장단계","")&amp;"단계오프셋",ChapterTable!$S:$T,2,0))/ChapterTable!$Q$23)),
MAX(0,INT(($B1651+ChapterTable!$S$26+VLOOKUP(SUBSTITUTE(C$1,"성장단계","")&amp;"보스단계오프셋",ChapterTable!$S:$T,2,0))/ChapterTable!$S$23)))</f>
        <v>1</v>
      </c>
      <c r="D1651">
        <f>IF(OR($L1651=TRUE,$A1651=0,MOD($A1651,ChapterTable!$S$20)&lt;&gt;0),
MAX(0,INT(($B1651+ChapterTable!$Q$26+VLOOKUP(SUBSTITUTE(D$1,"성장단계","")&amp;"단계오프셋",ChapterTable!$S:$T,2,0))/ChapterTable!$Q$23)),
MAX(0,INT(($B1651+ChapterTable!$S$26+VLOOKUP(SUBSTITUTE(D$1,"성장단계","")&amp;"보스단계오프셋",ChapterTable!$S:$T,2,0))/ChapterTable!$S$23)))</f>
        <v>0</v>
      </c>
      <c r="E1651" s="1">
        <f ca="1">IF(AND($A1651=0,$B1651=1),
    VLOOKUP(1,ChapterTable!$1:$1048576,MATCH("최종"&amp;SUBSTITUTE(SUBSTITUTE(E$1,"standard",""),"|Float",""),ChapterTable!$1:$1,0),0)*ChapterTable!$Q$17,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VLOOKUP($A1651-ChapterTable!$Q$11,ChapterTable!$1:$1048576,MATCH("최종"&amp;SUBSTITUTE(SUBSTITUTE(E$1,"standard",""),"|Float",""),ChapterTable!$1:$1,0),0)*ChapterTable!$Q$14
    ),
  OFFSET(E1651,-$B1651+IF($L1651,1,0),0)*
    (VLOOKUP(SUBSTITUTE(SUBSTITUTE(E$1,"standard",""),"|Float","")&amp;"인게임누적곱배수",ChapterTable!$S:$T,2,0)^C1651
    +VLOOKUP(SUBSTITUTE(SUBSTITUTE(E$1,"standard",""),"|Float","")&amp;"인게임누적합배수",ChapterTable!$S:$T,2,0)*C1651)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VLOOKUP(1,ChapterTable!$1:$1048576,MATCH("최종"&amp;SUBSTITUTE(SUBSTITUTE(F$1,"standard",""),"|Float",""),ChapterTable!$1:$1,0),0)*ChapterTable!$Q$17,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VLOOKUP($A1651-ChapterTable!$Q$11,ChapterTable!$1:$1048576,MATCH("최종"&amp;SUBSTITUTE(SUBSTITUTE(F$1,"standard",""),"|Float",""),ChapterTable!$1:$1,0),0)*ChapterTable!$Q$14
    ),
  OFFSET(F1651,-$B1651+IF($L1651,1,0),0)*
    (VLOOKUP(SUBSTITUTE(SUBSTITUTE(F$1,"standard",""),"|Float","")&amp;"인게임누적곱배수",ChapterTable!$S:$T,2,0)^D1651
    +VLOOKUP(SUBSTITUTE(SUBSTITUTE(F$1,"standard",""),"|Float","")&amp;"인게임누적합배수",ChapterTable!$S:$T,2,0)*D1651)
  )
  )
  )
)</f>
        <v>3267.685546875</v>
      </c>
      <c r="G1651" t="s">
        <v>76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9.8000000000000007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IF(OR($L1652=TRUE,$A1652=0,MOD($A1652,ChapterTable!$S$20)&lt;&gt;0),
MAX(0,INT(($B1652+ChapterTable!$Q$26+VLOOKUP(SUBSTITUTE(C$1,"성장단계","")&amp;"단계오프셋",ChapterTable!$S:$T,2,0))/ChapterTable!$Q$23)),
MAX(0,INT(($B1652+ChapterTable!$S$26+VLOOKUP(SUBSTITUTE(C$1,"성장단계","")&amp;"보스단계오프셋",ChapterTable!$S:$T,2,0))/ChapterTable!$S$23)))</f>
        <v>1</v>
      </c>
      <c r="D1652">
        <f>IF(OR($L1652=TRUE,$A1652=0,MOD($A1652,ChapterTable!$S$20)&lt;&gt;0),
MAX(0,INT(($B1652+ChapterTable!$Q$26+VLOOKUP(SUBSTITUTE(D$1,"성장단계","")&amp;"단계오프셋",ChapterTable!$S:$T,2,0))/ChapterTable!$Q$23)),
MAX(0,INT(($B1652+ChapterTable!$S$26+VLOOKUP(SUBSTITUTE(D$1,"성장단계","")&amp;"보스단계오프셋",ChapterTable!$S:$T,2,0))/ChapterTable!$S$23)))</f>
        <v>1</v>
      </c>
      <c r="E1652" s="1">
        <f ca="1">IF(AND($A1652=0,$B1652=1),
    VLOOKUP(1,ChapterTable!$1:$1048576,MATCH("최종"&amp;SUBSTITUTE(SUBSTITUTE(E$1,"standard",""),"|Float",""),ChapterTable!$1:$1,0),0)*ChapterTable!$Q$17,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VLOOKUP($A1652-ChapterTable!$Q$11,ChapterTable!$1:$1048576,MATCH("최종"&amp;SUBSTITUTE(SUBSTITUTE(E$1,"standard",""),"|Float",""),ChapterTable!$1:$1,0),0)*ChapterTable!$Q$14
    ),
  OFFSET(E1652,-$B1652+IF($L1652,1,0),0)*
    (VLOOKUP(SUBSTITUTE(SUBSTITUTE(E$1,"standard",""),"|Float","")&amp;"인게임누적곱배수",ChapterTable!$S:$T,2,0)^C1652
    +VLOOKUP(SUBSTITUTE(SUBSTITUTE(E$1,"standard",""),"|Float","")&amp;"인게임누적합배수",ChapterTable!$S:$T,2,0)*C1652)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VLOOKUP(1,ChapterTable!$1:$1048576,MATCH("최종"&amp;SUBSTITUTE(SUBSTITUTE(F$1,"standard",""),"|Float",""),ChapterTable!$1:$1,0),0)*ChapterTable!$Q$17,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VLOOKUP($A1652-ChapterTable!$Q$11,ChapterTable!$1:$1048576,MATCH("최종"&amp;SUBSTITUTE(SUBSTITUTE(F$1,"standard",""),"|Float",""),ChapterTable!$1:$1,0),0)*ChapterTable!$Q$14
    ),
  OFFSET(F1652,-$B1652+IF($L1652,1,0),0)*
    (VLOOKUP(SUBSTITUTE(SUBSTITUTE(F$1,"standard",""),"|Float","")&amp;"인게임누적곱배수",ChapterTable!$S:$T,2,0)^D1652
    +VLOOKUP(SUBSTITUTE(SUBSTITUTE(F$1,"standard",""),"|Float","")&amp;"인게임누적합배수",ChapterTable!$S:$T,2,0)*D1652)
  )
  )
  )
)</f>
        <v>3921.22265625</v>
      </c>
      <c r="G1652" t="s">
        <v>76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9.8000000000000007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IF(OR($L1653=TRUE,$A1653=0,MOD($A1653,ChapterTable!$S$20)&lt;&gt;0),
MAX(0,INT(($B1653+ChapterTable!$Q$26+VLOOKUP(SUBSTITUTE(C$1,"성장단계","")&amp;"단계오프셋",ChapterTable!$S:$T,2,0))/ChapterTable!$Q$23)),
MAX(0,INT(($B1653+ChapterTable!$S$26+VLOOKUP(SUBSTITUTE(C$1,"성장단계","")&amp;"보스단계오프셋",ChapterTable!$S:$T,2,0))/ChapterTable!$S$23)))</f>
        <v>1</v>
      </c>
      <c r="D1653">
        <f>IF(OR($L1653=TRUE,$A1653=0,MOD($A1653,ChapterTable!$S$20)&lt;&gt;0),
MAX(0,INT(($B1653+ChapterTable!$Q$26+VLOOKUP(SUBSTITUTE(D$1,"성장단계","")&amp;"단계오프셋",ChapterTable!$S:$T,2,0))/ChapterTable!$Q$23)),
MAX(0,INT(($B1653+ChapterTable!$S$26+VLOOKUP(SUBSTITUTE(D$1,"성장단계","")&amp;"보스단계오프셋",ChapterTable!$S:$T,2,0))/ChapterTable!$S$23)))</f>
        <v>1</v>
      </c>
      <c r="E1653" s="1">
        <f ca="1">IF(AND($A1653=0,$B1653=1),
    VLOOKUP(1,ChapterTable!$1:$1048576,MATCH("최종"&amp;SUBSTITUTE(SUBSTITUTE(E$1,"standard",""),"|Float",""),ChapterTable!$1:$1,0),0)*ChapterTable!$Q$17,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VLOOKUP($A1653-ChapterTable!$Q$11,ChapterTable!$1:$1048576,MATCH("최종"&amp;SUBSTITUTE(SUBSTITUTE(E$1,"standard",""),"|Float",""),ChapterTable!$1:$1,0),0)*ChapterTable!$Q$14
    ),
  OFFSET(E1653,-$B1653+IF($L1653,1,0),0)*
    (VLOOKUP(SUBSTITUTE(SUBSTITUTE(E$1,"standard",""),"|Float","")&amp;"인게임누적곱배수",ChapterTable!$S:$T,2,0)^C1653
    +VLOOKUP(SUBSTITUTE(SUBSTITUTE(E$1,"standard",""),"|Float","")&amp;"인게임누적합배수",ChapterTable!$S:$T,2,0)*C1653)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VLOOKUP(1,ChapterTable!$1:$1048576,MATCH("최종"&amp;SUBSTITUTE(SUBSTITUTE(F$1,"standard",""),"|Float",""),ChapterTable!$1:$1,0),0)*ChapterTable!$Q$17,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VLOOKUP($A1653-ChapterTable!$Q$11,ChapterTable!$1:$1048576,MATCH("최종"&amp;SUBSTITUTE(SUBSTITUTE(F$1,"standard",""),"|Float",""),ChapterTable!$1:$1,0),0)*ChapterTable!$Q$14
    ),
  OFFSET(F1653,-$B1653+IF($L1653,1,0),0)*
    (VLOOKUP(SUBSTITUTE(SUBSTITUTE(F$1,"standard",""),"|Float","")&amp;"인게임누적곱배수",ChapterTable!$S:$T,2,0)^D1653
    +VLOOKUP(SUBSTITUTE(SUBSTITUTE(F$1,"standard",""),"|Float","")&amp;"인게임누적합배수",ChapterTable!$S:$T,2,0)*D1653)
  )
  )
  )
)</f>
        <v>3921.22265625</v>
      </c>
      <c r="G1653" t="s">
        <v>76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9.8000000000000007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IF(OR($L1654=TRUE,$A1654=0,MOD($A1654,ChapterTable!$S$20)&lt;&gt;0),
MAX(0,INT(($B1654+ChapterTable!$Q$26+VLOOKUP(SUBSTITUTE(C$1,"성장단계","")&amp;"단계오프셋",ChapterTable!$S:$T,2,0))/ChapterTable!$Q$23)),
MAX(0,INT(($B1654+ChapterTable!$S$26+VLOOKUP(SUBSTITUTE(C$1,"성장단계","")&amp;"보스단계오프셋",ChapterTable!$S:$T,2,0))/ChapterTable!$S$23)))</f>
        <v>1</v>
      </c>
      <c r="D1654">
        <f>IF(OR($L1654=TRUE,$A1654=0,MOD($A1654,ChapterTable!$S$20)&lt;&gt;0),
MAX(0,INT(($B1654+ChapterTable!$Q$26+VLOOKUP(SUBSTITUTE(D$1,"성장단계","")&amp;"단계오프셋",ChapterTable!$S:$T,2,0))/ChapterTable!$Q$23)),
MAX(0,INT(($B1654+ChapterTable!$S$26+VLOOKUP(SUBSTITUTE(D$1,"성장단계","")&amp;"보스단계오프셋",ChapterTable!$S:$T,2,0))/ChapterTable!$S$23)))</f>
        <v>1</v>
      </c>
      <c r="E1654" s="1">
        <f ca="1">IF(AND($A1654=0,$B1654=1),
    VLOOKUP(1,ChapterTable!$1:$1048576,MATCH("최종"&amp;SUBSTITUTE(SUBSTITUTE(E$1,"standard",""),"|Float",""),ChapterTable!$1:$1,0),0)*ChapterTable!$Q$17,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VLOOKUP($A1654-ChapterTable!$Q$11,ChapterTable!$1:$1048576,MATCH("최종"&amp;SUBSTITUTE(SUBSTITUTE(E$1,"standard",""),"|Float",""),ChapterTable!$1:$1,0),0)*ChapterTable!$Q$14
    ),
  OFFSET(E1654,-$B1654+IF($L1654,1,0),0)*
    (VLOOKUP(SUBSTITUTE(SUBSTITUTE(E$1,"standard",""),"|Float","")&amp;"인게임누적곱배수",ChapterTable!$S:$T,2,0)^C1654
    +VLOOKUP(SUBSTITUTE(SUBSTITUTE(E$1,"standard",""),"|Float","")&amp;"인게임누적합배수",ChapterTable!$S:$T,2,0)*C1654)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VLOOKUP(1,ChapterTable!$1:$1048576,MATCH("최종"&amp;SUBSTITUTE(SUBSTITUTE(F$1,"standard",""),"|Float",""),ChapterTable!$1:$1,0),0)*ChapterTable!$Q$17,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VLOOKUP($A1654-ChapterTable!$Q$11,ChapterTable!$1:$1048576,MATCH("최종"&amp;SUBSTITUTE(SUBSTITUTE(F$1,"standard",""),"|Float",""),ChapterTable!$1:$1,0),0)*ChapterTable!$Q$14
    ),
  OFFSET(F1654,-$B1654+IF($L1654,1,0),0)*
    (VLOOKUP(SUBSTITUTE(SUBSTITUTE(F$1,"standard",""),"|Float","")&amp;"인게임누적곱배수",ChapterTable!$S:$T,2,0)^D1654
    +VLOOKUP(SUBSTITUTE(SUBSTITUTE(F$1,"standard",""),"|Float","")&amp;"인게임누적합배수",ChapterTable!$S:$T,2,0)*D1654)
  )
  )
  )
)</f>
        <v>3921.22265625</v>
      </c>
      <c r="G1654" t="s">
        <v>76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9.8000000000000007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IF(OR($L1655=TRUE,$A1655=0,MOD($A1655,ChapterTable!$S$20)&lt;&gt;0),
MAX(0,INT(($B1655+ChapterTable!$Q$26+VLOOKUP(SUBSTITUTE(C$1,"성장단계","")&amp;"단계오프셋",ChapterTable!$S:$T,2,0))/ChapterTable!$Q$23)),
MAX(0,INT(($B1655+ChapterTable!$S$26+VLOOKUP(SUBSTITUTE(C$1,"성장단계","")&amp;"보스단계오프셋",ChapterTable!$S:$T,2,0))/ChapterTable!$S$23)))</f>
        <v>1</v>
      </c>
      <c r="D1655">
        <f>IF(OR($L1655=TRUE,$A1655=0,MOD($A1655,ChapterTable!$S$20)&lt;&gt;0),
MAX(0,INT(($B1655+ChapterTable!$Q$26+VLOOKUP(SUBSTITUTE(D$1,"성장단계","")&amp;"단계오프셋",ChapterTable!$S:$T,2,0))/ChapterTable!$Q$23)),
MAX(0,INT(($B1655+ChapterTable!$S$26+VLOOKUP(SUBSTITUTE(D$1,"성장단계","")&amp;"보스단계오프셋",ChapterTable!$S:$T,2,0))/ChapterTable!$S$23)))</f>
        <v>1</v>
      </c>
      <c r="E1655" s="1">
        <f ca="1">IF(AND($A1655=0,$B1655=1),
    VLOOKUP(1,ChapterTable!$1:$1048576,MATCH("최종"&amp;SUBSTITUTE(SUBSTITUTE(E$1,"standard",""),"|Float",""),ChapterTable!$1:$1,0),0)*ChapterTable!$Q$17,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VLOOKUP($A1655-ChapterTable!$Q$11,ChapterTable!$1:$1048576,MATCH("최종"&amp;SUBSTITUTE(SUBSTITUTE(E$1,"standard",""),"|Float",""),ChapterTable!$1:$1,0),0)*ChapterTable!$Q$14
    ),
  OFFSET(E1655,-$B1655+IF($L1655,1,0),0)*
    (VLOOKUP(SUBSTITUTE(SUBSTITUTE(E$1,"standard",""),"|Float","")&amp;"인게임누적곱배수",ChapterTable!$S:$T,2,0)^C1655
    +VLOOKUP(SUBSTITUTE(SUBSTITUTE(E$1,"standard",""),"|Float","")&amp;"인게임누적합배수",ChapterTable!$S:$T,2,0)*C1655)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VLOOKUP(1,ChapterTable!$1:$1048576,MATCH("최종"&amp;SUBSTITUTE(SUBSTITUTE(F$1,"standard",""),"|Float",""),ChapterTable!$1:$1,0),0)*ChapterTable!$Q$17,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VLOOKUP($A1655-ChapterTable!$Q$11,ChapterTable!$1:$1048576,MATCH("최종"&amp;SUBSTITUTE(SUBSTITUTE(F$1,"standard",""),"|Float",""),ChapterTable!$1:$1,0),0)*ChapterTable!$Q$14
    ),
  OFFSET(F1655,-$B1655+IF($L1655,1,0),0)*
    (VLOOKUP(SUBSTITUTE(SUBSTITUTE(F$1,"standard",""),"|Float","")&amp;"인게임누적곱배수",ChapterTable!$S:$T,2,0)^D1655
    +VLOOKUP(SUBSTITUTE(SUBSTITUTE(F$1,"standard",""),"|Float","")&amp;"인게임누적합배수",ChapterTable!$S:$T,2,0)*D1655)
  )
  )
  )
)</f>
        <v>3921.22265625</v>
      </c>
      <c r="G1655" t="s">
        <v>76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9.8000000000000007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IF(OR($L1656=TRUE,$A1656=0,MOD($A1656,ChapterTable!$S$20)&lt;&gt;0),
MAX(0,INT(($B1656+ChapterTable!$Q$26+VLOOKUP(SUBSTITUTE(C$1,"성장단계","")&amp;"단계오프셋",ChapterTable!$S:$T,2,0))/ChapterTable!$Q$23)),
MAX(0,INT(($B1656+ChapterTable!$S$26+VLOOKUP(SUBSTITUTE(C$1,"성장단계","")&amp;"보스단계오프셋",ChapterTable!$S:$T,2,0))/ChapterTable!$S$23)))</f>
        <v>1</v>
      </c>
      <c r="D1656">
        <f>IF(OR($L1656=TRUE,$A1656=0,MOD($A1656,ChapterTable!$S$20)&lt;&gt;0),
MAX(0,INT(($B1656+ChapterTable!$Q$26+VLOOKUP(SUBSTITUTE(D$1,"성장단계","")&amp;"단계오프셋",ChapterTable!$S:$T,2,0))/ChapterTable!$Q$23)),
MAX(0,INT(($B1656+ChapterTable!$S$26+VLOOKUP(SUBSTITUTE(D$1,"성장단계","")&amp;"보스단계오프셋",ChapterTable!$S:$T,2,0))/ChapterTable!$S$23)))</f>
        <v>1</v>
      </c>
      <c r="E1656" s="1">
        <f ca="1">IF(AND($A1656=0,$B1656=1),
    VLOOKUP(1,ChapterTable!$1:$1048576,MATCH("최종"&amp;SUBSTITUTE(SUBSTITUTE(E$1,"standard",""),"|Float",""),ChapterTable!$1:$1,0),0)*ChapterTable!$Q$17,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VLOOKUP($A1656-ChapterTable!$Q$11,ChapterTable!$1:$1048576,MATCH("최종"&amp;SUBSTITUTE(SUBSTITUTE(E$1,"standard",""),"|Float",""),ChapterTable!$1:$1,0),0)*ChapterTable!$Q$14
    ),
  OFFSET(E1656,-$B1656+IF($L1656,1,0),0)*
    (VLOOKUP(SUBSTITUTE(SUBSTITUTE(E$1,"standard",""),"|Float","")&amp;"인게임누적곱배수",ChapterTable!$S:$T,2,0)^C1656
    +VLOOKUP(SUBSTITUTE(SUBSTITUTE(E$1,"standard",""),"|Float","")&amp;"인게임누적합배수",ChapterTable!$S:$T,2,0)*C1656)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VLOOKUP(1,ChapterTable!$1:$1048576,MATCH("최종"&amp;SUBSTITUTE(SUBSTITUTE(F$1,"standard",""),"|Float",""),ChapterTable!$1:$1,0),0)*ChapterTable!$Q$17,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VLOOKUP($A1656-ChapterTable!$Q$11,ChapterTable!$1:$1048576,MATCH("최종"&amp;SUBSTITUTE(SUBSTITUTE(F$1,"standard",""),"|Float",""),ChapterTable!$1:$1,0),0)*ChapterTable!$Q$14
    ),
  OFFSET(F1656,-$B1656+IF($L1656,1,0),0)*
    (VLOOKUP(SUBSTITUTE(SUBSTITUTE(F$1,"standard",""),"|Float","")&amp;"인게임누적곱배수",ChapterTable!$S:$T,2,0)^D1656
    +VLOOKUP(SUBSTITUTE(SUBSTITUTE(F$1,"standard",""),"|Float","")&amp;"인게임누적합배수",ChapterTable!$S:$T,2,0)*D1656)
  )
  )
  )
)</f>
        <v>3921.22265625</v>
      </c>
      <c r="G1656" t="s">
        <v>76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9.8000000000000007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IF(OR($L1657=TRUE,$A1657=0,MOD($A1657,ChapterTable!$S$20)&lt;&gt;0),
MAX(0,INT(($B1657+ChapterTable!$Q$26+VLOOKUP(SUBSTITUTE(C$1,"성장단계","")&amp;"단계오프셋",ChapterTable!$S:$T,2,0))/ChapterTable!$Q$23)),
MAX(0,INT(($B1657+ChapterTable!$S$26+VLOOKUP(SUBSTITUTE(C$1,"성장단계","")&amp;"보스단계오프셋",ChapterTable!$S:$T,2,0))/ChapterTable!$S$23)))</f>
        <v>2</v>
      </c>
      <c r="D1657">
        <f>IF(OR($L1657=TRUE,$A1657=0,MOD($A1657,ChapterTable!$S$20)&lt;&gt;0),
MAX(0,INT(($B1657+ChapterTable!$Q$26+VLOOKUP(SUBSTITUTE(D$1,"성장단계","")&amp;"단계오프셋",ChapterTable!$S:$T,2,0))/ChapterTable!$Q$23)),
MAX(0,INT(($B1657+ChapterTable!$S$26+VLOOKUP(SUBSTITUTE(D$1,"성장단계","")&amp;"보스단계오프셋",ChapterTable!$S:$T,2,0))/ChapterTable!$S$23)))</f>
        <v>1</v>
      </c>
      <c r="E1657" s="1">
        <f ca="1">IF(AND($A1657=0,$B1657=1),
    VLOOKUP(1,ChapterTable!$1:$1048576,MATCH("최종"&amp;SUBSTITUTE(SUBSTITUTE(E$1,"standard",""),"|Float",""),ChapterTable!$1:$1,0),0)*ChapterTable!$Q$17,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VLOOKUP($A1657-ChapterTable!$Q$11,ChapterTable!$1:$1048576,MATCH("최종"&amp;SUBSTITUTE(SUBSTITUTE(E$1,"standard",""),"|Float",""),ChapterTable!$1:$1,0),0)*ChapterTable!$Q$14
    ),
  OFFSET(E1657,-$B1657+IF($L1657,1,0),0)*
    (VLOOKUP(SUBSTITUTE(SUBSTITUTE(E$1,"standard",""),"|Float","")&amp;"인게임누적곱배수",ChapterTable!$S:$T,2,0)^C1657
    +VLOOKUP(SUBSTITUTE(SUBSTITUTE(E$1,"standard",""),"|Float","")&amp;"인게임누적합배수",ChapterTable!$S:$T,2,0)*C1657)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VLOOKUP(1,ChapterTable!$1:$1048576,MATCH("최종"&amp;SUBSTITUTE(SUBSTITUTE(F$1,"standard",""),"|Float",""),ChapterTable!$1:$1,0),0)*ChapterTable!$Q$17,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VLOOKUP($A1657-ChapterTable!$Q$11,ChapterTable!$1:$1048576,MATCH("최종"&amp;SUBSTITUTE(SUBSTITUTE(F$1,"standard",""),"|Float",""),ChapterTable!$1:$1,0),0)*ChapterTable!$Q$14
    ),
  OFFSET(F1657,-$B1657+IF($L1657,1,0),0)*
    (VLOOKUP(SUBSTITUTE(SUBSTITUTE(F$1,"standard",""),"|Float","")&amp;"인게임누적곱배수",ChapterTable!$S:$T,2,0)^D1657
    +VLOOKUP(SUBSTITUTE(SUBSTITUTE(F$1,"standard",""),"|Float","")&amp;"인게임누적합배수",ChapterTable!$S:$T,2,0)*D1657)
  )
  )
  )
)</f>
        <v>3921.22265625</v>
      </c>
      <c r="G1657" t="s">
        <v>76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9.8000000000000007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IF(OR($L1658=TRUE,$A1658=0,MOD($A1658,ChapterTable!$S$20)&lt;&gt;0),
MAX(0,INT(($B1658+ChapterTable!$Q$26+VLOOKUP(SUBSTITUTE(C$1,"성장단계","")&amp;"단계오프셋",ChapterTable!$S:$T,2,0))/ChapterTable!$Q$23)),
MAX(0,INT(($B1658+ChapterTable!$S$26+VLOOKUP(SUBSTITUTE(C$1,"성장단계","")&amp;"보스단계오프셋",ChapterTable!$S:$T,2,0))/ChapterTable!$S$23)))</f>
        <v>2</v>
      </c>
      <c r="D1658">
        <f>IF(OR($L1658=TRUE,$A1658=0,MOD($A1658,ChapterTable!$S$20)&lt;&gt;0),
MAX(0,INT(($B1658+ChapterTable!$Q$26+VLOOKUP(SUBSTITUTE(D$1,"성장단계","")&amp;"단계오프셋",ChapterTable!$S:$T,2,0))/ChapterTable!$Q$23)),
MAX(0,INT(($B1658+ChapterTable!$S$26+VLOOKUP(SUBSTITUTE(D$1,"성장단계","")&amp;"보스단계오프셋",ChapterTable!$S:$T,2,0))/ChapterTable!$S$23)))</f>
        <v>1</v>
      </c>
      <c r="E1658" s="1">
        <f ca="1">IF(AND($A1658=0,$B1658=1),
    VLOOKUP(1,ChapterTable!$1:$1048576,MATCH("최종"&amp;SUBSTITUTE(SUBSTITUTE(E$1,"standard",""),"|Float",""),ChapterTable!$1:$1,0),0)*ChapterTable!$Q$17,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VLOOKUP($A1658-ChapterTable!$Q$11,ChapterTable!$1:$1048576,MATCH("최종"&amp;SUBSTITUTE(SUBSTITUTE(E$1,"standard",""),"|Float",""),ChapterTable!$1:$1,0),0)*ChapterTable!$Q$14
    ),
  OFFSET(E1658,-$B1658+IF($L1658,1,0),0)*
    (VLOOKUP(SUBSTITUTE(SUBSTITUTE(E$1,"standard",""),"|Float","")&amp;"인게임누적곱배수",ChapterTable!$S:$T,2,0)^C1658
    +VLOOKUP(SUBSTITUTE(SUBSTITUTE(E$1,"standard",""),"|Float","")&amp;"인게임누적합배수",ChapterTable!$S:$T,2,0)*C1658)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VLOOKUP(1,ChapterTable!$1:$1048576,MATCH("최종"&amp;SUBSTITUTE(SUBSTITUTE(F$1,"standard",""),"|Float",""),ChapterTable!$1:$1,0),0)*ChapterTable!$Q$17,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VLOOKUP($A1658-ChapterTable!$Q$11,ChapterTable!$1:$1048576,MATCH("최종"&amp;SUBSTITUTE(SUBSTITUTE(F$1,"standard",""),"|Float",""),ChapterTable!$1:$1,0),0)*ChapterTable!$Q$14
    ),
  OFFSET(F1658,-$B1658+IF($L1658,1,0),0)*
    (VLOOKUP(SUBSTITUTE(SUBSTITUTE(F$1,"standard",""),"|Float","")&amp;"인게임누적곱배수",ChapterTable!$S:$T,2,0)^D1658
    +VLOOKUP(SUBSTITUTE(SUBSTITUTE(F$1,"standard",""),"|Float","")&amp;"인게임누적합배수",ChapterTable!$S:$T,2,0)*D1658)
  )
  )
  )
)</f>
        <v>3921.22265625</v>
      </c>
      <c r="G1658" t="s">
        <v>76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9.8000000000000007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IF(OR($L1659=TRUE,$A1659=0,MOD($A1659,ChapterTable!$S$20)&lt;&gt;0),
MAX(0,INT(($B1659+ChapterTable!$Q$26+VLOOKUP(SUBSTITUTE(C$1,"성장단계","")&amp;"단계오프셋",ChapterTable!$S:$T,2,0))/ChapterTable!$Q$23)),
MAX(0,INT(($B1659+ChapterTable!$S$26+VLOOKUP(SUBSTITUTE(C$1,"성장단계","")&amp;"보스단계오프셋",ChapterTable!$S:$T,2,0))/ChapterTable!$S$23)))</f>
        <v>2</v>
      </c>
      <c r="D1659">
        <f>IF(OR($L1659=TRUE,$A1659=0,MOD($A1659,ChapterTable!$S$20)&lt;&gt;0),
MAX(0,INT(($B1659+ChapterTable!$Q$26+VLOOKUP(SUBSTITUTE(D$1,"성장단계","")&amp;"단계오프셋",ChapterTable!$S:$T,2,0))/ChapterTable!$Q$23)),
MAX(0,INT(($B1659+ChapterTable!$S$26+VLOOKUP(SUBSTITUTE(D$1,"성장단계","")&amp;"보스단계오프셋",ChapterTable!$S:$T,2,0))/ChapterTable!$S$23)))</f>
        <v>1</v>
      </c>
      <c r="E1659" s="1">
        <f ca="1">IF(AND($A1659=0,$B1659=1),
    VLOOKUP(1,ChapterTable!$1:$1048576,MATCH("최종"&amp;SUBSTITUTE(SUBSTITUTE(E$1,"standard",""),"|Float",""),ChapterTable!$1:$1,0),0)*ChapterTable!$Q$17,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VLOOKUP($A1659-ChapterTable!$Q$11,ChapterTable!$1:$1048576,MATCH("최종"&amp;SUBSTITUTE(SUBSTITUTE(E$1,"standard",""),"|Float",""),ChapterTable!$1:$1,0),0)*ChapterTable!$Q$14
    ),
  OFFSET(E1659,-$B1659+IF($L1659,1,0),0)*
    (VLOOKUP(SUBSTITUTE(SUBSTITUTE(E$1,"standard",""),"|Float","")&amp;"인게임누적곱배수",ChapterTable!$S:$T,2,0)^C1659
    +VLOOKUP(SUBSTITUTE(SUBSTITUTE(E$1,"standard",""),"|Float","")&amp;"인게임누적합배수",ChapterTable!$S:$T,2,0)*C1659)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VLOOKUP(1,ChapterTable!$1:$1048576,MATCH("최종"&amp;SUBSTITUTE(SUBSTITUTE(F$1,"standard",""),"|Float",""),ChapterTable!$1:$1,0),0)*ChapterTable!$Q$17,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VLOOKUP($A1659-ChapterTable!$Q$11,ChapterTable!$1:$1048576,MATCH("최종"&amp;SUBSTITUTE(SUBSTITUTE(F$1,"standard",""),"|Float",""),ChapterTable!$1:$1,0),0)*ChapterTable!$Q$14
    ),
  OFFSET(F1659,-$B1659+IF($L1659,1,0),0)*
    (VLOOKUP(SUBSTITUTE(SUBSTITUTE(F$1,"standard",""),"|Float","")&amp;"인게임누적곱배수",ChapterTable!$S:$T,2,0)^D1659
    +VLOOKUP(SUBSTITUTE(SUBSTITUTE(F$1,"standard",""),"|Float","")&amp;"인게임누적합배수",ChapterTable!$S:$T,2,0)*D1659)
  )
  )
  )
)</f>
        <v>3921.22265625</v>
      </c>
      <c r="G1659" t="s">
        <v>76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9.8000000000000007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IF(OR($L1660=TRUE,$A1660=0,MOD($A1660,ChapterTable!$S$20)&lt;&gt;0),
MAX(0,INT(($B1660+ChapterTable!$Q$26+VLOOKUP(SUBSTITUTE(C$1,"성장단계","")&amp;"단계오프셋",ChapterTable!$S:$T,2,0))/ChapterTable!$Q$23)),
MAX(0,INT(($B1660+ChapterTable!$S$26+VLOOKUP(SUBSTITUTE(C$1,"성장단계","")&amp;"보스단계오프셋",ChapterTable!$S:$T,2,0))/ChapterTable!$S$23)))</f>
        <v>2</v>
      </c>
      <c r="D1660">
        <f>IF(OR($L1660=TRUE,$A1660=0,MOD($A1660,ChapterTable!$S$20)&lt;&gt;0),
MAX(0,INT(($B1660+ChapterTable!$Q$26+VLOOKUP(SUBSTITUTE(D$1,"성장단계","")&amp;"단계오프셋",ChapterTable!$S:$T,2,0))/ChapterTable!$Q$23)),
MAX(0,INT(($B1660+ChapterTable!$S$26+VLOOKUP(SUBSTITUTE(D$1,"성장단계","")&amp;"보스단계오프셋",ChapterTable!$S:$T,2,0))/ChapterTable!$S$23)))</f>
        <v>1</v>
      </c>
      <c r="E1660" s="1">
        <f ca="1">IF(AND($A1660=0,$B1660=1),
    VLOOKUP(1,ChapterTable!$1:$1048576,MATCH("최종"&amp;SUBSTITUTE(SUBSTITUTE(E$1,"standard",""),"|Float",""),ChapterTable!$1:$1,0),0)*ChapterTable!$Q$17,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VLOOKUP($A1660-ChapterTable!$Q$11,ChapterTable!$1:$1048576,MATCH("최종"&amp;SUBSTITUTE(SUBSTITUTE(E$1,"standard",""),"|Float",""),ChapterTable!$1:$1,0),0)*ChapterTable!$Q$14
    ),
  OFFSET(E1660,-$B1660+IF($L1660,1,0),0)*
    (VLOOKUP(SUBSTITUTE(SUBSTITUTE(E$1,"standard",""),"|Float","")&amp;"인게임누적곱배수",ChapterTable!$S:$T,2,0)^C1660
    +VLOOKUP(SUBSTITUTE(SUBSTITUTE(E$1,"standard",""),"|Float","")&amp;"인게임누적합배수",ChapterTable!$S:$T,2,0)*C1660)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VLOOKUP(1,ChapterTable!$1:$1048576,MATCH("최종"&amp;SUBSTITUTE(SUBSTITUTE(F$1,"standard",""),"|Float",""),ChapterTable!$1:$1,0),0)*ChapterTable!$Q$17,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VLOOKUP($A1660-ChapterTable!$Q$11,ChapterTable!$1:$1048576,MATCH("최종"&amp;SUBSTITUTE(SUBSTITUTE(F$1,"standard",""),"|Float",""),ChapterTable!$1:$1,0),0)*ChapterTable!$Q$14
    ),
  OFFSET(F1660,-$B1660+IF($L1660,1,0),0)*
    (VLOOKUP(SUBSTITUTE(SUBSTITUTE(F$1,"standard",""),"|Float","")&amp;"인게임누적곱배수",ChapterTable!$S:$T,2,0)^D1660
    +VLOOKUP(SUBSTITUTE(SUBSTITUTE(F$1,"standard",""),"|Float","")&amp;"인게임누적합배수",ChapterTable!$S:$T,2,0)*D1660)
  )
  )
  )
)</f>
        <v>3921.22265625</v>
      </c>
      <c r="G1660" t="s">
        <v>76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9.8000000000000007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IF(OR($L1661=TRUE,$A1661=0,MOD($A1661,ChapterTable!$S$20)&lt;&gt;0),
MAX(0,INT(($B1661+ChapterTable!$Q$26+VLOOKUP(SUBSTITUTE(C$1,"성장단계","")&amp;"단계오프셋",ChapterTable!$S:$T,2,0))/ChapterTable!$Q$23)),
MAX(0,INT(($B1661+ChapterTable!$S$26+VLOOKUP(SUBSTITUTE(C$1,"성장단계","")&amp;"보스단계오프셋",ChapterTable!$S:$T,2,0))/ChapterTable!$S$23)))</f>
        <v>2</v>
      </c>
      <c r="D1661">
        <f>IF(OR($L1661=TRUE,$A1661=0,MOD($A1661,ChapterTable!$S$20)&lt;&gt;0),
MAX(0,INT(($B1661+ChapterTable!$Q$26+VLOOKUP(SUBSTITUTE(D$1,"성장단계","")&amp;"단계오프셋",ChapterTable!$S:$T,2,0))/ChapterTable!$Q$23)),
MAX(0,INT(($B1661+ChapterTable!$S$26+VLOOKUP(SUBSTITUTE(D$1,"성장단계","")&amp;"보스단계오프셋",ChapterTable!$S:$T,2,0))/ChapterTable!$S$23)))</f>
        <v>1</v>
      </c>
      <c r="E1661" s="1">
        <f ca="1">IF(AND($A1661=0,$B1661=1),
    VLOOKUP(1,ChapterTable!$1:$1048576,MATCH("최종"&amp;SUBSTITUTE(SUBSTITUTE(E$1,"standard",""),"|Float",""),ChapterTable!$1:$1,0),0)*ChapterTable!$Q$17,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VLOOKUP($A1661-ChapterTable!$Q$11,ChapterTable!$1:$1048576,MATCH("최종"&amp;SUBSTITUTE(SUBSTITUTE(E$1,"standard",""),"|Float",""),ChapterTable!$1:$1,0),0)*ChapterTable!$Q$14
    ),
  OFFSET(E1661,-$B1661+IF($L1661,1,0),0)*
    (VLOOKUP(SUBSTITUTE(SUBSTITUTE(E$1,"standard",""),"|Float","")&amp;"인게임누적곱배수",ChapterTable!$S:$T,2,0)^C1661
    +VLOOKUP(SUBSTITUTE(SUBSTITUTE(E$1,"standard",""),"|Float","")&amp;"인게임누적합배수",ChapterTable!$S:$T,2,0)*C1661)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VLOOKUP(1,ChapterTable!$1:$1048576,MATCH("최종"&amp;SUBSTITUTE(SUBSTITUTE(F$1,"standard",""),"|Float",""),ChapterTable!$1:$1,0),0)*ChapterTable!$Q$17,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VLOOKUP($A1661-ChapterTable!$Q$11,ChapterTable!$1:$1048576,MATCH("최종"&amp;SUBSTITUTE(SUBSTITUTE(F$1,"standard",""),"|Float",""),ChapterTable!$1:$1,0),0)*ChapterTable!$Q$14
    ),
  OFFSET(F1661,-$B1661+IF($L1661,1,0),0)*
    (VLOOKUP(SUBSTITUTE(SUBSTITUTE(F$1,"standard",""),"|Float","")&amp;"인게임누적곱배수",ChapterTable!$S:$T,2,0)^D1661
    +VLOOKUP(SUBSTITUTE(SUBSTITUTE(F$1,"standard",""),"|Float","")&amp;"인게임누적합배수",ChapterTable!$S:$T,2,0)*D1661)
  )
  )
  )
)</f>
        <v>3921.22265625</v>
      </c>
      <c r="G1661" t="s">
        <v>76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9.8000000000000007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IF(OR($L1662=TRUE,$A1662=0,MOD($A1662,ChapterTable!$S$20)&lt;&gt;0),
MAX(0,INT(($B1662+ChapterTable!$Q$26+VLOOKUP(SUBSTITUTE(C$1,"성장단계","")&amp;"단계오프셋",ChapterTable!$S:$T,2,0))/ChapterTable!$Q$23)),
MAX(0,INT(($B1662+ChapterTable!$S$26+VLOOKUP(SUBSTITUTE(C$1,"성장단계","")&amp;"보스단계오프셋",ChapterTable!$S:$T,2,0))/ChapterTable!$S$23)))</f>
        <v>2</v>
      </c>
      <c r="D1662">
        <f>IF(OR($L1662=TRUE,$A1662=0,MOD($A1662,ChapterTable!$S$20)&lt;&gt;0),
MAX(0,INT(($B1662+ChapterTable!$Q$26+VLOOKUP(SUBSTITUTE(D$1,"성장단계","")&amp;"단계오프셋",ChapterTable!$S:$T,2,0))/ChapterTable!$Q$23)),
MAX(0,INT(($B1662+ChapterTable!$S$26+VLOOKUP(SUBSTITUTE(D$1,"성장단계","")&amp;"보스단계오프셋",ChapterTable!$S:$T,2,0))/ChapterTable!$S$23)))</f>
        <v>2</v>
      </c>
      <c r="E1662" s="1">
        <f ca="1">IF(AND($A1662=0,$B1662=1),
    VLOOKUP(1,ChapterTable!$1:$1048576,MATCH("최종"&amp;SUBSTITUTE(SUBSTITUTE(E$1,"standard",""),"|Float",""),ChapterTable!$1:$1,0),0)*ChapterTable!$Q$17,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VLOOKUP($A1662-ChapterTable!$Q$11,ChapterTable!$1:$1048576,MATCH("최종"&amp;SUBSTITUTE(SUBSTITUTE(E$1,"standard",""),"|Float",""),ChapterTable!$1:$1,0),0)*ChapterTable!$Q$14
    ),
  OFFSET(E1662,-$B1662+IF($L1662,1,0),0)*
    (VLOOKUP(SUBSTITUTE(SUBSTITUTE(E$1,"standard",""),"|Float","")&amp;"인게임누적곱배수",ChapterTable!$S:$T,2,0)^C1662
    +VLOOKUP(SUBSTITUTE(SUBSTITUTE(E$1,"standard",""),"|Float","")&amp;"인게임누적합배수",ChapterTable!$S:$T,2,0)*C1662)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VLOOKUP(1,ChapterTable!$1:$1048576,MATCH("최종"&amp;SUBSTITUTE(SUBSTITUTE(F$1,"standard",""),"|Float",""),ChapterTable!$1:$1,0),0)*ChapterTable!$Q$17,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VLOOKUP($A1662-ChapterTable!$Q$11,ChapterTable!$1:$1048576,MATCH("최종"&amp;SUBSTITUTE(SUBSTITUTE(F$1,"standard",""),"|Float",""),ChapterTable!$1:$1,0),0)*ChapterTable!$Q$14
    ),
  OFFSET(F1662,-$B1662+IF($L1662,1,0),0)*
    (VLOOKUP(SUBSTITUTE(SUBSTITUTE(F$1,"standard",""),"|Float","")&amp;"인게임누적곱배수",ChapterTable!$S:$T,2,0)^D1662
    +VLOOKUP(SUBSTITUTE(SUBSTITUTE(F$1,"standard",""),"|Float","")&amp;"인게임누적합배수",ChapterTable!$S:$T,2,0)*D1662)
  )
  )
  )
)</f>
        <v>4574.759765625</v>
      </c>
      <c r="G1662" t="s">
        <v>76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9.8000000000000007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IF(OR($L1663=TRUE,$A1663=0,MOD($A1663,ChapterTable!$S$20)&lt;&gt;0),
MAX(0,INT(($B1663+ChapterTable!$Q$26+VLOOKUP(SUBSTITUTE(C$1,"성장단계","")&amp;"단계오프셋",ChapterTable!$S:$T,2,0))/ChapterTable!$Q$23)),
MAX(0,INT(($B1663+ChapterTable!$S$26+VLOOKUP(SUBSTITUTE(C$1,"성장단계","")&amp;"보스단계오프셋",ChapterTable!$S:$T,2,0))/ChapterTable!$S$23)))</f>
        <v>2</v>
      </c>
      <c r="D1663">
        <f>IF(OR($L1663=TRUE,$A1663=0,MOD($A1663,ChapterTable!$S$20)&lt;&gt;0),
MAX(0,INT(($B1663+ChapterTable!$Q$26+VLOOKUP(SUBSTITUTE(D$1,"성장단계","")&amp;"단계오프셋",ChapterTable!$S:$T,2,0))/ChapterTable!$Q$23)),
MAX(0,INT(($B1663+ChapterTable!$S$26+VLOOKUP(SUBSTITUTE(D$1,"성장단계","")&amp;"보스단계오프셋",ChapterTable!$S:$T,2,0))/ChapterTable!$S$23)))</f>
        <v>2</v>
      </c>
      <c r="E1663" s="1">
        <f ca="1">IF(AND($A1663=0,$B1663=1),
    VLOOKUP(1,ChapterTable!$1:$1048576,MATCH("최종"&amp;SUBSTITUTE(SUBSTITUTE(E$1,"standard",""),"|Float",""),ChapterTable!$1:$1,0),0)*ChapterTable!$Q$17,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VLOOKUP($A1663-ChapterTable!$Q$11,ChapterTable!$1:$1048576,MATCH("최종"&amp;SUBSTITUTE(SUBSTITUTE(E$1,"standard",""),"|Float",""),ChapterTable!$1:$1,0),0)*ChapterTable!$Q$14
    ),
  OFFSET(E1663,-$B1663+IF($L1663,1,0),0)*
    (VLOOKUP(SUBSTITUTE(SUBSTITUTE(E$1,"standard",""),"|Float","")&amp;"인게임누적곱배수",ChapterTable!$S:$T,2,0)^C1663
    +VLOOKUP(SUBSTITUTE(SUBSTITUTE(E$1,"standard",""),"|Float","")&amp;"인게임누적합배수",ChapterTable!$S:$T,2,0)*C1663)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VLOOKUP(1,ChapterTable!$1:$1048576,MATCH("최종"&amp;SUBSTITUTE(SUBSTITUTE(F$1,"standard",""),"|Float",""),ChapterTable!$1:$1,0),0)*ChapterTable!$Q$17,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VLOOKUP($A1663-ChapterTable!$Q$11,ChapterTable!$1:$1048576,MATCH("최종"&amp;SUBSTITUTE(SUBSTITUTE(F$1,"standard",""),"|Float",""),ChapterTable!$1:$1,0),0)*ChapterTable!$Q$14
    ),
  OFFSET(F1663,-$B1663+IF($L1663,1,0),0)*
    (VLOOKUP(SUBSTITUTE(SUBSTITUTE(F$1,"standard",""),"|Float","")&amp;"인게임누적곱배수",ChapterTable!$S:$T,2,0)^D1663
    +VLOOKUP(SUBSTITUTE(SUBSTITUTE(F$1,"standard",""),"|Float","")&amp;"인게임누적합배수",ChapterTable!$S:$T,2,0)*D1663)
  )
  )
  )
)</f>
        <v>4574.759765625</v>
      </c>
      <c r="G1663" t="s">
        <v>76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9.8000000000000007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IF(OR($L1664=TRUE,$A1664=0,MOD($A1664,ChapterTable!$S$20)&lt;&gt;0),
MAX(0,INT(($B1664+ChapterTable!$Q$26+VLOOKUP(SUBSTITUTE(C$1,"성장단계","")&amp;"단계오프셋",ChapterTable!$S:$T,2,0))/ChapterTable!$Q$23)),
MAX(0,INT(($B1664+ChapterTable!$S$26+VLOOKUP(SUBSTITUTE(C$1,"성장단계","")&amp;"보스단계오프셋",ChapterTable!$S:$T,2,0))/ChapterTable!$S$23)))</f>
        <v>2</v>
      </c>
      <c r="D1664">
        <f>IF(OR($L1664=TRUE,$A1664=0,MOD($A1664,ChapterTable!$S$20)&lt;&gt;0),
MAX(0,INT(($B1664+ChapterTable!$Q$26+VLOOKUP(SUBSTITUTE(D$1,"성장단계","")&amp;"단계오프셋",ChapterTable!$S:$T,2,0))/ChapterTable!$Q$23)),
MAX(0,INT(($B1664+ChapterTable!$S$26+VLOOKUP(SUBSTITUTE(D$1,"성장단계","")&amp;"보스단계오프셋",ChapterTable!$S:$T,2,0))/ChapterTable!$S$23)))</f>
        <v>2</v>
      </c>
      <c r="E1664" s="1">
        <f ca="1">IF(AND($A1664=0,$B1664=1),
    VLOOKUP(1,ChapterTable!$1:$1048576,MATCH("최종"&amp;SUBSTITUTE(SUBSTITUTE(E$1,"standard",""),"|Float",""),ChapterTable!$1:$1,0),0)*ChapterTable!$Q$17,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VLOOKUP($A1664-ChapterTable!$Q$11,ChapterTable!$1:$1048576,MATCH("최종"&amp;SUBSTITUTE(SUBSTITUTE(E$1,"standard",""),"|Float",""),ChapterTable!$1:$1,0),0)*ChapterTable!$Q$14
    ),
  OFFSET(E1664,-$B1664+IF($L1664,1,0),0)*
    (VLOOKUP(SUBSTITUTE(SUBSTITUTE(E$1,"standard",""),"|Float","")&amp;"인게임누적곱배수",ChapterTable!$S:$T,2,0)^C1664
    +VLOOKUP(SUBSTITUTE(SUBSTITUTE(E$1,"standard",""),"|Float","")&amp;"인게임누적합배수",ChapterTable!$S:$T,2,0)*C1664)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VLOOKUP(1,ChapterTable!$1:$1048576,MATCH("최종"&amp;SUBSTITUTE(SUBSTITUTE(F$1,"standard",""),"|Float",""),ChapterTable!$1:$1,0),0)*ChapterTable!$Q$17,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VLOOKUP($A1664-ChapterTable!$Q$11,ChapterTable!$1:$1048576,MATCH("최종"&amp;SUBSTITUTE(SUBSTITUTE(F$1,"standard",""),"|Float",""),ChapterTable!$1:$1,0),0)*ChapterTable!$Q$14
    ),
  OFFSET(F1664,-$B1664+IF($L1664,1,0),0)*
    (VLOOKUP(SUBSTITUTE(SUBSTITUTE(F$1,"standard",""),"|Float","")&amp;"인게임누적곱배수",ChapterTable!$S:$T,2,0)^D1664
    +VLOOKUP(SUBSTITUTE(SUBSTITUTE(F$1,"standard",""),"|Float","")&amp;"인게임누적합배수",ChapterTable!$S:$T,2,0)*D1664)
  )
  )
  )
)</f>
        <v>4574.759765625</v>
      </c>
      <c r="G1664" t="s">
        <v>76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9.8000000000000007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IF(OR($L1665=TRUE,$A1665=0,MOD($A1665,ChapterTable!$S$20)&lt;&gt;0),
MAX(0,INT(($B1665+ChapterTable!$Q$26+VLOOKUP(SUBSTITUTE(C$1,"성장단계","")&amp;"단계오프셋",ChapterTable!$S:$T,2,0))/ChapterTable!$Q$23)),
MAX(0,INT(($B1665+ChapterTable!$S$26+VLOOKUP(SUBSTITUTE(C$1,"성장단계","")&amp;"보스단계오프셋",ChapterTable!$S:$T,2,0))/ChapterTable!$S$23)))</f>
        <v>2</v>
      </c>
      <c r="D1665">
        <f>IF(OR($L1665=TRUE,$A1665=0,MOD($A1665,ChapterTable!$S$20)&lt;&gt;0),
MAX(0,INT(($B1665+ChapterTable!$Q$26+VLOOKUP(SUBSTITUTE(D$1,"성장단계","")&amp;"단계오프셋",ChapterTable!$S:$T,2,0))/ChapterTable!$Q$23)),
MAX(0,INT(($B1665+ChapterTable!$S$26+VLOOKUP(SUBSTITUTE(D$1,"성장단계","")&amp;"보스단계오프셋",ChapterTable!$S:$T,2,0))/ChapterTable!$S$23)))</f>
        <v>2</v>
      </c>
      <c r="E1665" s="1">
        <f ca="1">IF(AND($A1665=0,$B1665=1),
    VLOOKUP(1,ChapterTable!$1:$1048576,MATCH("최종"&amp;SUBSTITUTE(SUBSTITUTE(E$1,"standard",""),"|Float",""),ChapterTable!$1:$1,0),0)*ChapterTable!$Q$17,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VLOOKUP($A1665-ChapterTable!$Q$11,ChapterTable!$1:$1048576,MATCH("최종"&amp;SUBSTITUTE(SUBSTITUTE(E$1,"standard",""),"|Float",""),ChapterTable!$1:$1,0),0)*ChapterTable!$Q$14
    ),
  OFFSET(E1665,-$B1665+IF($L1665,1,0),0)*
    (VLOOKUP(SUBSTITUTE(SUBSTITUTE(E$1,"standard",""),"|Float","")&amp;"인게임누적곱배수",ChapterTable!$S:$T,2,0)^C1665
    +VLOOKUP(SUBSTITUTE(SUBSTITUTE(E$1,"standard",""),"|Float","")&amp;"인게임누적합배수",ChapterTable!$S:$T,2,0)*C1665)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VLOOKUP(1,ChapterTable!$1:$1048576,MATCH("최종"&amp;SUBSTITUTE(SUBSTITUTE(F$1,"standard",""),"|Float",""),ChapterTable!$1:$1,0),0)*ChapterTable!$Q$17,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VLOOKUP($A1665-ChapterTable!$Q$11,ChapterTable!$1:$1048576,MATCH("최종"&amp;SUBSTITUTE(SUBSTITUTE(F$1,"standard",""),"|Float",""),ChapterTable!$1:$1,0),0)*ChapterTable!$Q$14
    ),
  OFFSET(F1665,-$B1665+IF($L1665,1,0),0)*
    (VLOOKUP(SUBSTITUTE(SUBSTITUTE(F$1,"standard",""),"|Float","")&amp;"인게임누적곱배수",ChapterTable!$S:$T,2,0)^D1665
    +VLOOKUP(SUBSTITUTE(SUBSTITUTE(F$1,"standard",""),"|Float","")&amp;"인게임누적합배수",ChapterTable!$S:$T,2,0)*D1665)
  )
  )
  )
)</f>
        <v>4574.759765625</v>
      </c>
      <c r="G1665" t="s">
        <v>76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9.8000000000000007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IF(OR($L1666=TRUE,$A1666=0,MOD($A1666,ChapterTable!$S$20)&lt;&gt;0),
MAX(0,INT(($B1666+ChapterTable!$Q$26+VLOOKUP(SUBSTITUTE(C$1,"성장단계","")&amp;"단계오프셋",ChapterTable!$S:$T,2,0))/ChapterTable!$Q$23)),
MAX(0,INT(($B1666+ChapterTable!$S$26+VLOOKUP(SUBSTITUTE(C$1,"성장단계","")&amp;"보스단계오프셋",ChapterTable!$S:$T,2,0))/ChapterTable!$S$23)))</f>
        <v>2</v>
      </c>
      <c r="D1666">
        <f>IF(OR($L1666=TRUE,$A1666=0,MOD($A1666,ChapterTable!$S$20)&lt;&gt;0),
MAX(0,INT(($B1666+ChapterTable!$Q$26+VLOOKUP(SUBSTITUTE(D$1,"성장단계","")&amp;"단계오프셋",ChapterTable!$S:$T,2,0))/ChapterTable!$Q$23)),
MAX(0,INT(($B1666+ChapterTable!$S$26+VLOOKUP(SUBSTITUTE(D$1,"성장단계","")&amp;"보스단계오프셋",ChapterTable!$S:$T,2,0))/ChapterTable!$S$23)))</f>
        <v>2</v>
      </c>
      <c r="E1666" s="1">
        <f ca="1">IF(AND($A1666=0,$B1666=1),
    VLOOKUP(1,ChapterTable!$1:$1048576,MATCH("최종"&amp;SUBSTITUTE(SUBSTITUTE(E$1,"standard",""),"|Float",""),ChapterTable!$1:$1,0),0)*ChapterTable!$Q$17,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VLOOKUP($A1666-ChapterTable!$Q$11,ChapterTable!$1:$1048576,MATCH("최종"&amp;SUBSTITUTE(SUBSTITUTE(E$1,"standard",""),"|Float",""),ChapterTable!$1:$1,0),0)*ChapterTable!$Q$14
    ),
  OFFSET(E1666,-$B1666+IF($L1666,1,0),0)*
    (VLOOKUP(SUBSTITUTE(SUBSTITUTE(E$1,"standard",""),"|Float","")&amp;"인게임누적곱배수",ChapterTable!$S:$T,2,0)^C1666
    +VLOOKUP(SUBSTITUTE(SUBSTITUTE(E$1,"standard",""),"|Float","")&amp;"인게임누적합배수",ChapterTable!$S:$T,2,0)*C1666)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VLOOKUP(1,ChapterTable!$1:$1048576,MATCH("최종"&amp;SUBSTITUTE(SUBSTITUTE(F$1,"standard",""),"|Float",""),ChapterTable!$1:$1,0),0)*ChapterTable!$Q$17,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VLOOKUP($A1666-ChapterTable!$Q$11,ChapterTable!$1:$1048576,MATCH("최종"&amp;SUBSTITUTE(SUBSTITUTE(F$1,"standard",""),"|Float",""),ChapterTable!$1:$1,0),0)*ChapterTable!$Q$14
    ),
  OFFSET(F1666,-$B1666+IF($L1666,1,0),0)*
    (VLOOKUP(SUBSTITUTE(SUBSTITUTE(F$1,"standard",""),"|Float","")&amp;"인게임누적곱배수",ChapterTable!$S:$T,2,0)^D1666
    +VLOOKUP(SUBSTITUTE(SUBSTITUTE(F$1,"standard",""),"|Float","")&amp;"인게임누적합배수",ChapterTable!$S:$T,2,0)*D1666)
  )
  )
  )
)</f>
        <v>4574.759765625</v>
      </c>
      <c r="G1666" t="s">
        <v>76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9.8000000000000007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IF(OR($L1667=TRUE,$A1667=0,MOD($A1667,ChapterTable!$S$20)&lt;&gt;0),
MAX(0,INT(($B1667+ChapterTable!$Q$26+VLOOKUP(SUBSTITUTE(C$1,"성장단계","")&amp;"단계오프셋",ChapterTable!$S:$T,2,0))/ChapterTable!$Q$23)),
MAX(0,INT(($B1667+ChapterTable!$S$26+VLOOKUP(SUBSTITUTE(C$1,"성장단계","")&amp;"보스단계오프셋",ChapterTable!$S:$T,2,0))/ChapterTable!$S$23)))</f>
        <v>3</v>
      </c>
      <c r="D1667">
        <f>IF(OR($L1667=TRUE,$A1667=0,MOD($A1667,ChapterTable!$S$20)&lt;&gt;0),
MAX(0,INT(($B1667+ChapterTable!$Q$26+VLOOKUP(SUBSTITUTE(D$1,"성장단계","")&amp;"단계오프셋",ChapterTable!$S:$T,2,0))/ChapterTable!$Q$23)),
MAX(0,INT(($B1667+ChapterTable!$S$26+VLOOKUP(SUBSTITUTE(D$1,"성장단계","")&amp;"보스단계오프셋",ChapterTable!$S:$T,2,0))/ChapterTable!$S$23)))</f>
        <v>2</v>
      </c>
      <c r="E1667" s="1">
        <f ca="1">IF(AND($A1667=0,$B1667=1),
    VLOOKUP(1,ChapterTable!$1:$1048576,MATCH("최종"&amp;SUBSTITUTE(SUBSTITUTE(E$1,"standard",""),"|Float",""),ChapterTable!$1:$1,0),0)*ChapterTable!$Q$17,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VLOOKUP($A1667-ChapterTable!$Q$11,ChapterTable!$1:$1048576,MATCH("최종"&amp;SUBSTITUTE(SUBSTITUTE(E$1,"standard",""),"|Float",""),ChapterTable!$1:$1,0),0)*ChapterTable!$Q$14
    ),
  OFFSET(E1667,-$B1667+IF($L1667,1,0),0)*
    (VLOOKUP(SUBSTITUTE(SUBSTITUTE(E$1,"standard",""),"|Float","")&amp;"인게임누적곱배수",ChapterTable!$S:$T,2,0)^C1667
    +VLOOKUP(SUBSTITUTE(SUBSTITUTE(E$1,"standard",""),"|Float","")&amp;"인게임누적합배수",ChapterTable!$S:$T,2,0)*C1667)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VLOOKUP(1,ChapterTable!$1:$1048576,MATCH("최종"&amp;SUBSTITUTE(SUBSTITUTE(F$1,"standard",""),"|Float",""),ChapterTable!$1:$1,0),0)*ChapterTable!$Q$17,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VLOOKUP($A1667-ChapterTable!$Q$11,ChapterTable!$1:$1048576,MATCH("최종"&amp;SUBSTITUTE(SUBSTITUTE(F$1,"standard",""),"|Float",""),ChapterTable!$1:$1,0),0)*ChapterTable!$Q$14
    ),
  OFFSET(F1667,-$B1667+IF($L1667,1,0),0)*
    (VLOOKUP(SUBSTITUTE(SUBSTITUTE(F$1,"standard",""),"|Float","")&amp;"인게임누적곱배수",ChapterTable!$S:$T,2,0)^D1667
    +VLOOKUP(SUBSTITUTE(SUBSTITUTE(F$1,"standard",""),"|Float","")&amp;"인게임누적합배수",ChapterTable!$S:$T,2,0)*D1667)
  )
  )
  )
)</f>
        <v>4574.759765625</v>
      </c>
      <c r="G1667" t="s">
        <v>76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9.8000000000000007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IF(OR($L1668=TRUE,$A1668=0,MOD($A1668,ChapterTable!$S$20)&lt;&gt;0),
MAX(0,INT(($B1668+ChapterTable!$Q$26+VLOOKUP(SUBSTITUTE(C$1,"성장단계","")&amp;"단계오프셋",ChapterTable!$S:$T,2,0))/ChapterTable!$Q$23)),
MAX(0,INT(($B1668+ChapterTable!$S$26+VLOOKUP(SUBSTITUTE(C$1,"성장단계","")&amp;"보스단계오프셋",ChapterTable!$S:$T,2,0))/ChapterTable!$S$23)))</f>
        <v>3</v>
      </c>
      <c r="D1668">
        <f>IF(OR($L1668=TRUE,$A1668=0,MOD($A1668,ChapterTable!$S$20)&lt;&gt;0),
MAX(0,INT(($B1668+ChapterTable!$Q$26+VLOOKUP(SUBSTITUTE(D$1,"성장단계","")&amp;"단계오프셋",ChapterTable!$S:$T,2,0))/ChapterTable!$Q$23)),
MAX(0,INT(($B1668+ChapterTable!$S$26+VLOOKUP(SUBSTITUTE(D$1,"성장단계","")&amp;"보스단계오프셋",ChapterTable!$S:$T,2,0))/ChapterTable!$S$23)))</f>
        <v>2</v>
      </c>
      <c r="E1668" s="1">
        <f ca="1">IF(AND($A1668=0,$B1668=1),
    VLOOKUP(1,ChapterTable!$1:$1048576,MATCH("최종"&amp;SUBSTITUTE(SUBSTITUTE(E$1,"standard",""),"|Float",""),ChapterTable!$1:$1,0),0)*ChapterTable!$Q$17,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VLOOKUP($A1668-ChapterTable!$Q$11,ChapterTable!$1:$1048576,MATCH("최종"&amp;SUBSTITUTE(SUBSTITUTE(E$1,"standard",""),"|Float",""),ChapterTable!$1:$1,0),0)*ChapterTable!$Q$14
    ),
  OFFSET(E1668,-$B1668+IF($L1668,1,0),0)*
    (VLOOKUP(SUBSTITUTE(SUBSTITUTE(E$1,"standard",""),"|Float","")&amp;"인게임누적곱배수",ChapterTable!$S:$T,2,0)^C1668
    +VLOOKUP(SUBSTITUTE(SUBSTITUTE(E$1,"standard",""),"|Float","")&amp;"인게임누적합배수",ChapterTable!$S:$T,2,0)*C1668)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VLOOKUP(1,ChapterTable!$1:$1048576,MATCH("최종"&amp;SUBSTITUTE(SUBSTITUTE(F$1,"standard",""),"|Float",""),ChapterTable!$1:$1,0),0)*ChapterTable!$Q$17,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VLOOKUP($A1668-ChapterTable!$Q$11,ChapterTable!$1:$1048576,MATCH("최종"&amp;SUBSTITUTE(SUBSTITUTE(F$1,"standard",""),"|Float",""),ChapterTable!$1:$1,0),0)*ChapterTable!$Q$14
    ),
  OFFSET(F1668,-$B1668+IF($L1668,1,0),0)*
    (VLOOKUP(SUBSTITUTE(SUBSTITUTE(F$1,"standard",""),"|Float","")&amp;"인게임누적곱배수",ChapterTable!$S:$T,2,0)^D1668
    +VLOOKUP(SUBSTITUTE(SUBSTITUTE(F$1,"standard",""),"|Float","")&amp;"인게임누적합배수",ChapterTable!$S:$T,2,0)*D1668)
  )
  )
  )
)</f>
        <v>4574.759765625</v>
      </c>
      <c r="G1668" t="s">
        <v>76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9.8000000000000007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IF(OR($L1669=TRUE,$A1669=0,MOD($A1669,ChapterTable!$S$20)&lt;&gt;0),
MAX(0,INT(($B1669+ChapterTable!$Q$26+VLOOKUP(SUBSTITUTE(C$1,"성장단계","")&amp;"단계오프셋",ChapterTable!$S:$T,2,0))/ChapterTable!$Q$23)),
MAX(0,INT(($B1669+ChapterTable!$S$26+VLOOKUP(SUBSTITUTE(C$1,"성장단계","")&amp;"보스단계오프셋",ChapterTable!$S:$T,2,0))/ChapterTable!$S$23)))</f>
        <v>3</v>
      </c>
      <c r="D1669">
        <f>IF(OR($L1669=TRUE,$A1669=0,MOD($A1669,ChapterTable!$S$20)&lt;&gt;0),
MAX(0,INT(($B1669+ChapterTable!$Q$26+VLOOKUP(SUBSTITUTE(D$1,"성장단계","")&amp;"단계오프셋",ChapterTable!$S:$T,2,0))/ChapterTable!$Q$23)),
MAX(0,INT(($B1669+ChapterTable!$S$26+VLOOKUP(SUBSTITUTE(D$1,"성장단계","")&amp;"보스단계오프셋",ChapterTable!$S:$T,2,0))/ChapterTable!$S$23)))</f>
        <v>2</v>
      </c>
      <c r="E1669" s="1">
        <f ca="1">IF(AND($A1669=0,$B1669=1),
    VLOOKUP(1,ChapterTable!$1:$1048576,MATCH("최종"&amp;SUBSTITUTE(SUBSTITUTE(E$1,"standard",""),"|Float",""),ChapterTable!$1:$1,0),0)*ChapterTable!$Q$17,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VLOOKUP($A1669-ChapterTable!$Q$11,ChapterTable!$1:$1048576,MATCH("최종"&amp;SUBSTITUTE(SUBSTITUTE(E$1,"standard",""),"|Float",""),ChapterTable!$1:$1,0),0)*ChapterTable!$Q$14
    ),
  OFFSET(E1669,-$B1669+IF($L1669,1,0),0)*
    (VLOOKUP(SUBSTITUTE(SUBSTITUTE(E$1,"standard",""),"|Float","")&amp;"인게임누적곱배수",ChapterTable!$S:$T,2,0)^C1669
    +VLOOKUP(SUBSTITUTE(SUBSTITUTE(E$1,"standard",""),"|Float","")&amp;"인게임누적합배수",ChapterTable!$S:$T,2,0)*C1669)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VLOOKUP(1,ChapterTable!$1:$1048576,MATCH("최종"&amp;SUBSTITUTE(SUBSTITUTE(F$1,"standard",""),"|Float",""),ChapterTable!$1:$1,0),0)*ChapterTable!$Q$17,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VLOOKUP($A1669-ChapterTable!$Q$11,ChapterTable!$1:$1048576,MATCH("최종"&amp;SUBSTITUTE(SUBSTITUTE(F$1,"standard",""),"|Float",""),ChapterTable!$1:$1,0),0)*ChapterTable!$Q$14
    ),
  OFFSET(F1669,-$B1669+IF($L1669,1,0),0)*
    (VLOOKUP(SUBSTITUTE(SUBSTITUTE(F$1,"standard",""),"|Float","")&amp;"인게임누적곱배수",ChapterTable!$S:$T,2,0)^D1669
    +VLOOKUP(SUBSTITUTE(SUBSTITUTE(F$1,"standard",""),"|Float","")&amp;"인게임누적합배수",ChapterTable!$S:$T,2,0)*D1669)
  )
  )
  )
)</f>
        <v>4574.759765625</v>
      </c>
      <c r="G1669" t="s">
        <v>76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9.8000000000000007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IF(OR($L1670=TRUE,$A1670=0,MOD($A1670,ChapterTable!$S$20)&lt;&gt;0),
MAX(0,INT(($B1670+ChapterTable!$Q$26+VLOOKUP(SUBSTITUTE(C$1,"성장단계","")&amp;"단계오프셋",ChapterTable!$S:$T,2,0))/ChapterTable!$Q$23)),
MAX(0,INT(($B1670+ChapterTable!$S$26+VLOOKUP(SUBSTITUTE(C$1,"성장단계","")&amp;"보스단계오프셋",ChapterTable!$S:$T,2,0))/ChapterTable!$S$23)))</f>
        <v>3</v>
      </c>
      <c r="D1670">
        <f>IF(OR($L1670=TRUE,$A1670=0,MOD($A1670,ChapterTable!$S$20)&lt;&gt;0),
MAX(0,INT(($B1670+ChapterTable!$Q$26+VLOOKUP(SUBSTITUTE(D$1,"성장단계","")&amp;"단계오프셋",ChapterTable!$S:$T,2,0))/ChapterTable!$Q$23)),
MAX(0,INT(($B1670+ChapterTable!$S$26+VLOOKUP(SUBSTITUTE(D$1,"성장단계","")&amp;"보스단계오프셋",ChapterTable!$S:$T,2,0))/ChapterTable!$S$23)))</f>
        <v>2</v>
      </c>
      <c r="E1670" s="1">
        <f ca="1">IF(AND($A1670=0,$B1670=1),
    VLOOKUP(1,ChapterTable!$1:$1048576,MATCH("최종"&amp;SUBSTITUTE(SUBSTITUTE(E$1,"standard",""),"|Float",""),ChapterTable!$1:$1,0),0)*ChapterTable!$Q$17,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VLOOKUP($A1670-ChapterTable!$Q$11,ChapterTable!$1:$1048576,MATCH("최종"&amp;SUBSTITUTE(SUBSTITUTE(E$1,"standard",""),"|Float",""),ChapterTable!$1:$1,0),0)*ChapterTable!$Q$14
    ),
  OFFSET(E1670,-$B1670+IF($L1670,1,0),0)*
    (VLOOKUP(SUBSTITUTE(SUBSTITUTE(E$1,"standard",""),"|Float","")&amp;"인게임누적곱배수",ChapterTable!$S:$T,2,0)^C1670
    +VLOOKUP(SUBSTITUTE(SUBSTITUTE(E$1,"standard",""),"|Float","")&amp;"인게임누적합배수",ChapterTable!$S:$T,2,0)*C1670)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VLOOKUP(1,ChapterTable!$1:$1048576,MATCH("최종"&amp;SUBSTITUTE(SUBSTITUTE(F$1,"standard",""),"|Float",""),ChapterTable!$1:$1,0),0)*ChapterTable!$Q$17,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VLOOKUP($A1670-ChapterTable!$Q$11,ChapterTable!$1:$1048576,MATCH("최종"&amp;SUBSTITUTE(SUBSTITUTE(F$1,"standard",""),"|Float",""),ChapterTable!$1:$1,0),0)*ChapterTable!$Q$14
    ),
  OFFSET(F1670,-$B1670+IF($L1670,1,0),0)*
    (VLOOKUP(SUBSTITUTE(SUBSTITUTE(F$1,"standard",""),"|Float","")&amp;"인게임누적곱배수",ChapterTable!$S:$T,2,0)^D1670
    +VLOOKUP(SUBSTITUTE(SUBSTITUTE(F$1,"standard",""),"|Float","")&amp;"인게임누적합배수",ChapterTable!$S:$T,2,0)*D1670)
  )
  )
  )
)</f>
        <v>4574.759765625</v>
      </c>
      <c r="G1670" t="s">
        <v>76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9.8000000000000007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IF(OR($L1671=TRUE,$A1671=0,MOD($A1671,ChapterTable!$S$20)&lt;&gt;0),
MAX(0,INT(($B1671+ChapterTable!$Q$26+VLOOKUP(SUBSTITUTE(C$1,"성장단계","")&amp;"단계오프셋",ChapterTable!$S:$T,2,0))/ChapterTable!$Q$23)),
MAX(0,INT(($B1671+ChapterTable!$S$26+VLOOKUP(SUBSTITUTE(C$1,"성장단계","")&amp;"보스단계오프셋",ChapterTable!$S:$T,2,0))/ChapterTable!$S$23)))</f>
        <v>3</v>
      </c>
      <c r="D1671">
        <f>IF(OR($L1671=TRUE,$A1671=0,MOD($A1671,ChapterTable!$S$20)&lt;&gt;0),
MAX(0,INT(($B1671+ChapterTable!$Q$26+VLOOKUP(SUBSTITUTE(D$1,"성장단계","")&amp;"단계오프셋",ChapterTable!$S:$T,2,0))/ChapterTable!$Q$23)),
MAX(0,INT(($B1671+ChapterTable!$S$26+VLOOKUP(SUBSTITUTE(D$1,"성장단계","")&amp;"보스단계오프셋",ChapterTable!$S:$T,2,0))/ChapterTable!$S$23)))</f>
        <v>2</v>
      </c>
      <c r="E1671" s="1">
        <f ca="1">IF(AND($A1671=0,$B1671=1),
    VLOOKUP(1,ChapterTable!$1:$1048576,MATCH("최종"&amp;SUBSTITUTE(SUBSTITUTE(E$1,"standard",""),"|Float",""),ChapterTable!$1:$1,0),0)*ChapterTable!$Q$17,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VLOOKUP($A1671-ChapterTable!$Q$11,ChapterTable!$1:$1048576,MATCH("최종"&amp;SUBSTITUTE(SUBSTITUTE(E$1,"standard",""),"|Float",""),ChapterTable!$1:$1,0),0)*ChapterTable!$Q$14
    ),
  OFFSET(E1671,-$B1671+IF($L1671,1,0),0)*
    (VLOOKUP(SUBSTITUTE(SUBSTITUTE(E$1,"standard",""),"|Float","")&amp;"인게임누적곱배수",ChapterTable!$S:$T,2,0)^C1671
    +VLOOKUP(SUBSTITUTE(SUBSTITUTE(E$1,"standard",""),"|Float","")&amp;"인게임누적합배수",ChapterTable!$S:$T,2,0)*C1671)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VLOOKUP(1,ChapterTable!$1:$1048576,MATCH("최종"&amp;SUBSTITUTE(SUBSTITUTE(F$1,"standard",""),"|Float",""),ChapterTable!$1:$1,0),0)*ChapterTable!$Q$17,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VLOOKUP($A1671-ChapterTable!$Q$11,ChapterTable!$1:$1048576,MATCH("최종"&amp;SUBSTITUTE(SUBSTITUTE(F$1,"standard",""),"|Float",""),ChapterTable!$1:$1,0),0)*ChapterTable!$Q$14
    ),
  OFFSET(F1671,-$B1671+IF($L1671,1,0),0)*
    (VLOOKUP(SUBSTITUTE(SUBSTITUTE(F$1,"standard",""),"|Float","")&amp;"인게임누적곱배수",ChapterTable!$S:$T,2,0)^D1671
    +VLOOKUP(SUBSTITUTE(SUBSTITUTE(F$1,"standard",""),"|Float","")&amp;"인게임누적합배수",ChapterTable!$S:$T,2,0)*D1671)
  )
  )
  )
)</f>
        <v>4574.759765625</v>
      </c>
      <c r="G1671" t="s">
        <v>76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9.8000000000000007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IF(OR($L1672=TRUE,$A1672=0,MOD($A1672,ChapterTable!$S$20)&lt;&gt;0),
MAX(0,INT(($B1672+ChapterTable!$Q$26+VLOOKUP(SUBSTITUTE(C$1,"성장단계","")&amp;"단계오프셋",ChapterTable!$S:$T,2,0))/ChapterTable!$Q$23)),
MAX(0,INT(($B1672+ChapterTable!$S$26+VLOOKUP(SUBSTITUTE(C$1,"성장단계","")&amp;"보스단계오프셋",ChapterTable!$S:$T,2,0))/ChapterTable!$S$23)))</f>
        <v>3</v>
      </c>
      <c r="D1672">
        <f>IF(OR($L1672=TRUE,$A1672=0,MOD($A1672,ChapterTable!$S$20)&lt;&gt;0),
MAX(0,INT(($B1672+ChapterTable!$Q$26+VLOOKUP(SUBSTITUTE(D$1,"성장단계","")&amp;"단계오프셋",ChapterTable!$S:$T,2,0))/ChapterTable!$Q$23)),
MAX(0,INT(($B1672+ChapterTable!$S$26+VLOOKUP(SUBSTITUTE(D$1,"성장단계","")&amp;"보스단계오프셋",ChapterTable!$S:$T,2,0))/ChapterTable!$S$23)))</f>
        <v>3</v>
      </c>
      <c r="E1672" s="1">
        <f ca="1">IF(AND($A1672=0,$B1672=1),
    VLOOKUP(1,ChapterTable!$1:$1048576,MATCH("최종"&amp;SUBSTITUTE(SUBSTITUTE(E$1,"standard",""),"|Float",""),ChapterTable!$1:$1,0),0)*ChapterTable!$Q$17,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VLOOKUP($A1672-ChapterTable!$Q$11,ChapterTable!$1:$1048576,MATCH("최종"&amp;SUBSTITUTE(SUBSTITUTE(E$1,"standard",""),"|Float",""),ChapterTable!$1:$1,0),0)*ChapterTable!$Q$14
    ),
  OFFSET(E1672,-$B1672+IF($L1672,1,0),0)*
    (VLOOKUP(SUBSTITUTE(SUBSTITUTE(E$1,"standard",""),"|Float","")&amp;"인게임누적곱배수",ChapterTable!$S:$T,2,0)^C1672
    +VLOOKUP(SUBSTITUTE(SUBSTITUTE(E$1,"standard",""),"|Float","")&amp;"인게임누적합배수",ChapterTable!$S:$T,2,0)*C1672)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VLOOKUP(1,ChapterTable!$1:$1048576,MATCH("최종"&amp;SUBSTITUTE(SUBSTITUTE(F$1,"standard",""),"|Float",""),ChapterTable!$1:$1,0),0)*ChapterTable!$Q$17,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VLOOKUP($A1672-ChapterTable!$Q$11,ChapterTable!$1:$1048576,MATCH("최종"&amp;SUBSTITUTE(SUBSTITUTE(F$1,"standard",""),"|Float",""),ChapterTable!$1:$1,0),0)*ChapterTable!$Q$14
    ),
  OFFSET(F1672,-$B1672+IF($L1672,1,0),0)*
    (VLOOKUP(SUBSTITUTE(SUBSTITUTE(F$1,"standard",""),"|Float","")&amp;"인게임누적곱배수",ChapterTable!$S:$T,2,0)^D1672
    +VLOOKUP(SUBSTITUTE(SUBSTITUTE(F$1,"standard",""),"|Float","")&amp;"인게임누적합배수",ChapterTable!$S:$T,2,0)*D1672)
  )
  )
  )
)</f>
        <v>5228.296875</v>
      </c>
      <c r="G1672" t="s">
        <v>76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9.8000000000000007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IF(OR($L1673=TRUE,$A1673=0,MOD($A1673,ChapterTable!$S$20)&lt;&gt;0),
MAX(0,INT(($B1673+ChapterTable!$Q$26+VLOOKUP(SUBSTITUTE(C$1,"성장단계","")&amp;"단계오프셋",ChapterTable!$S:$T,2,0))/ChapterTable!$Q$23)),
MAX(0,INT(($B1673+ChapterTable!$S$26+VLOOKUP(SUBSTITUTE(C$1,"성장단계","")&amp;"보스단계오프셋",ChapterTable!$S:$T,2,0))/ChapterTable!$S$23)))</f>
        <v>3</v>
      </c>
      <c r="D1673">
        <f>IF(OR($L1673=TRUE,$A1673=0,MOD($A1673,ChapterTable!$S$20)&lt;&gt;0),
MAX(0,INT(($B1673+ChapterTable!$Q$26+VLOOKUP(SUBSTITUTE(D$1,"성장단계","")&amp;"단계오프셋",ChapterTable!$S:$T,2,0))/ChapterTable!$Q$23)),
MAX(0,INT(($B1673+ChapterTable!$S$26+VLOOKUP(SUBSTITUTE(D$1,"성장단계","")&amp;"보스단계오프셋",ChapterTable!$S:$T,2,0))/ChapterTable!$S$23)))</f>
        <v>3</v>
      </c>
      <c r="E1673" s="1">
        <f ca="1">IF(AND($A1673=0,$B1673=1),
    VLOOKUP(1,ChapterTable!$1:$1048576,MATCH("최종"&amp;SUBSTITUTE(SUBSTITUTE(E$1,"standard",""),"|Float",""),ChapterTable!$1:$1,0),0)*ChapterTable!$Q$17,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VLOOKUP($A1673-ChapterTable!$Q$11,ChapterTable!$1:$1048576,MATCH("최종"&amp;SUBSTITUTE(SUBSTITUTE(E$1,"standard",""),"|Float",""),ChapterTable!$1:$1,0),0)*ChapterTable!$Q$14
    ),
  OFFSET(E1673,-$B1673+IF($L1673,1,0),0)*
    (VLOOKUP(SUBSTITUTE(SUBSTITUTE(E$1,"standard",""),"|Float","")&amp;"인게임누적곱배수",ChapterTable!$S:$T,2,0)^C1673
    +VLOOKUP(SUBSTITUTE(SUBSTITUTE(E$1,"standard",""),"|Float","")&amp;"인게임누적합배수",ChapterTable!$S:$T,2,0)*C1673)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VLOOKUP(1,ChapterTable!$1:$1048576,MATCH("최종"&amp;SUBSTITUTE(SUBSTITUTE(F$1,"standard",""),"|Float",""),ChapterTable!$1:$1,0),0)*ChapterTable!$Q$17,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VLOOKUP($A1673-ChapterTable!$Q$11,ChapterTable!$1:$1048576,MATCH("최종"&amp;SUBSTITUTE(SUBSTITUTE(F$1,"standard",""),"|Float",""),ChapterTable!$1:$1,0),0)*ChapterTable!$Q$14
    ),
  OFFSET(F1673,-$B1673+IF($L1673,1,0),0)*
    (VLOOKUP(SUBSTITUTE(SUBSTITUTE(F$1,"standard",""),"|Float","")&amp;"인게임누적곱배수",ChapterTable!$S:$T,2,0)^D1673
    +VLOOKUP(SUBSTITUTE(SUBSTITUTE(F$1,"standard",""),"|Float","")&amp;"인게임누적합배수",ChapterTable!$S:$T,2,0)*D1673)
  )
  )
  )
)</f>
        <v>5228.296875</v>
      </c>
      <c r="G1673" t="s">
        <v>76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9.8000000000000007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IF(OR($L1674=TRUE,$A1674=0,MOD($A1674,ChapterTable!$S$20)&lt;&gt;0),
MAX(0,INT(($B1674+ChapterTable!$Q$26+VLOOKUP(SUBSTITUTE(C$1,"성장단계","")&amp;"단계오프셋",ChapterTable!$S:$T,2,0))/ChapterTable!$Q$23)),
MAX(0,INT(($B1674+ChapterTable!$S$26+VLOOKUP(SUBSTITUTE(C$1,"성장단계","")&amp;"보스단계오프셋",ChapterTable!$S:$T,2,0))/ChapterTable!$S$23)))</f>
        <v>3</v>
      </c>
      <c r="D1674">
        <f>IF(OR($L1674=TRUE,$A1674=0,MOD($A1674,ChapterTable!$S$20)&lt;&gt;0),
MAX(0,INT(($B1674+ChapterTable!$Q$26+VLOOKUP(SUBSTITUTE(D$1,"성장단계","")&amp;"단계오프셋",ChapterTable!$S:$T,2,0))/ChapterTable!$Q$23)),
MAX(0,INT(($B1674+ChapterTable!$S$26+VLOOKUP(SUBSTITUTE(D$1,"성장단계","")&amp;"보스단계오프셋",ChapterTable!$S:$T,2,0))/ChapterTable!$S$23)))</f>
        <v>3</v>
      </c>
      <c r="E1674" s="1">
        <f ca="1">IF(AND($A1674=0,$B1674=1),
    VLOOKUP(1,ChapterTable!$1:$1048576,MATCH("최종"&amp;SUBSTITUTE(SUBSTITUTE(E$1,"standard",""),"|Float",""),ChapterTable!$1:$1,0),0)*ChapterTable!$Q$17,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VLOOKUP($A1674-ChapterTable!$Q$11,ChapterTable!$1:$1048576,MATCH("최종"&amp;SUBSTITUTE(SUBSTITUTE(E$1,"standard",""),"|Float",""),ChapterTable!$1:$1,0),0)*ChapterTable!$Q$14
    ),
  OFFSET(E1674,-$B1674+IF($L1674,1,0),0)*
    (VLOOKUP(SUBSTITUTE(SUBSTITUTE(E$1,"standard",""),"|Float","")&amp;"인게임누적곱배수",ChapterTable!$S:$T,2,0)^C1674
    +VLOOKUP(SUBSTITUTE(SUBSTITUTE(E$1,"standard",""),"|Float","")&amp;"인게임누적합배수",ChapterTable!$S:$T,2,0)*C1674)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VLOOKUP(1,ChapterTable!$1:$1048576,MATCH("최종"&amp;SUBSTITUTE(SUBSTITUTE(F$1,"standard",""),"|Float",""),ChapterTable!$1:$1,0),0)*ChapterTable!$Q$17,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VLOOKUP($A1674-ChapterTable!$Q$11,ChapterTable!$1:$1048576,MATCH("최종"&amp;SUBSTITUTE(SUBSTITUTE(F$1,"standard",""),"|Float",""),ChapterTable!$1:$1,0),0)*ChapterTable!$Q$14
    ),
  OFFSET(F1674,-$B1674+IF($L1674,1,0),0)*
    (VLOOKUP(SUBSTITUTE(SUBSTITUTE(F$1,"standard",""),"|Float","")&amp;"인게임누적곱배수",ChapterTable!$S:$T,2,0)^D1674
    +VLOOKUP(SUBSTITUTE(SUBSTITUTE(F$1,"standard",""),"|Float","")&amp;"인게임누적합배수",ChapterTable!$S:$T,2,0)*D1674)
  )
  )
  )
)</f>
        <v>5228.296875</v>
      </c>
      <c r="G1674" t="s">
        <v>76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9.8000000000000007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IF(OR($L1675=TRUE,$A1675=0,MOD($A1675,ChapterTable!$S$20)&lt;&gt;0),
MAX(0,INT(($B1675+ChapterTable!$Q$26+VLOOKUP(SUBSTITUTE(C$1,"성장단계","")&amp;"단계오프셋",ChapterTable!$S:$T,2,0))/ChapterTable!$Q$23)),
MAX(0,INT(($B1675+ChapterTable!$S$26+VLOOKUP(SUBSTITUTE(C$1,"성장단계","")&amp;"보스단계오프셋",ChapterTable!$S:$T,2,0))/ChapterTable!$S$23)))</f>
        <v>3</v>
      </c>
      <c r="D1675">
        <f>IF(OR($L1675=TRUE,$A1675=0,MOD($A1675,ChapterTable!$S$20)&lt;&gt;0),
MAX(0,INT(($B1675+ChapterTable!$Q$26+VLOOKUP(SUBSTITUTE(D$1,"성장단계","")&amp;"단계오프셋",ChapterTable!$S:$T,2,0))/ChapterTable!$Q$23)),
MAX(0,INT(($B1675+ChapterTable!$S$26+VLOOKUP(SUBSTITUTE(D$1,"성장단계","")&amp;"보스단계오프셋",ChapterTable!$S:$T,2,0))/ChapterTable!$S$23)))</f>
        <v>3</v>
      </c>
      <c r="E1675" s="1">
        <f ca="1">IF(AND($A1675=0,$B1675=1),
    VLOOKUP(1,ChapterTable!$1:$1048576,MATCH("최종"&amp;SUBSTITUTE(SUBSTITUTE(E$1,"standard",""),"|Float",""),ChapterTable!$1:$1,0),0)*ChapterTable!$Q$17,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VLOOKUP($A1675-ChapterTable!$Q$11,ChapterTable!$1:$1048576,MATCH("최종"&amp;SUBSTITUTE(SUBSTITUTE(E$1,"standard",""),"|Float",""),ChapterTable!$1:$1,0),0)*ChapterTable!$Q$14
    ),
  OFFSET(E1675,-$B1675+IF($L1675,1,0),0)*
    (VLOOKUP(SUBSTITUTE(SUBSTITUTE(E$1,"standard",""),"|Float","")&amp;"인게임누적곱배수",ChapterTable!$S:$T,2,0)^C1675
    +VLOOKUP(SUBSTITUTE(SUBSTITUTE(E$1,"standard",""),"|Float","")&amp;"인게임누적합배수",ChapterTable!$S:$T,2,0)*C1675)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VLOOKUP(1,ChapterTable!$1:$1048576,MATCH("최종"&amp;SUBSTITUTE(SUBSTITUTE(F$1,"standard",""),"|Float",""),ChapterTable!$1:$1,0),0)*ChapterTable!$Q$17,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VLOOKUP($A1675-ChapterTable!$Q$11,ChapterTable!$1:$1048576,MATCH("최종"&amp;SUBSTITUTE(SUBSTITUTE(F$1,"standard",""),"|Float",""),ChapterTable!$1:$1,0),0)*ChapterTable!$Q$14
    ),
  OFFSET(F1675,-$B1675+IF($L1675,1,0),0)*
    (VLOOKUP(SUBSTITUTE(SUBSTITUTE(F$1,"standard",""),"|Float","")&amp;"인게임누적곱배수",ChapterTable!$S:$T,2,0)^D1675
    +VLOOKUP(SUBSTITUTE(SUBSTITUTE(F$1,"standard",""),"|Float","")&amp;"인게임누적합배수",ChapterTable!$S:$T,2,0)*D1675)
  )
  )
  )
)</f>
        <v>5228.296875</v>
      </c>
      <c r="G1675" t="s">
        <v>76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9.8000000000000007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IF(OR($L1676=TRUE,$A1676=0,MOD($A1676,ChapterTable!$S$20)&lt;&gt;0),
MAX(0,INT(($B1676+ChapterTable!$Q$26+VLOOKUP(SUBSTITUTE(C$1,"성장단계","")&amp;"단계오프셋",ChapterTable!$S:$T,2,0))/ChapterTable!$Q$23)),
MAX(0,INT(($B1676+ChapterTable!$S$26+VLOOKUP(SUBSTITUTE(C$1,"성장단계","")&amp;"보스단계오프셋",ChapterTable!$S:$T,2,0))/ChapterTable!$S$23)))</f>
        <v>3</v>
      </c>
      <c r="D1676">
        <f>IF(OR($L1676=TRUE,$A1676=0,MOD($A1676,ChapterTable!$S$20)&lt;&gt;0),
MAX(0,INT(($B1676+ChapterTable!$Q$26+VLOOKUP(SUBSTITUTE(D$1,"성장단계","")&amp;"단계오프셋",ChapterTable!$S:$T,2,0))/ChapterTable!$Q$23)),
MAX(0,INT(($B1676+ChapterTable!$S$26+VLOOKUP(SUBSTITUTE(D$1,"성장단계","")&amp;"보스단계오프셋",ChapterTable!$S:$T,2,0))/ChapterTable!$S$23)))</f>
        <v>3</v>
      </c>
      <c r="E1676" s="1">
        <f ca="1">IF(AND($A1676=0,$B1676=1),
    VLOOKUP(1,ChapterTable!$1:$1048576,MATCH("최종"&amp;SUBSTITUTE(SUBSTITUTE(E$1,"standard",""),"|Float",""),ChapterTable!$1:$1,0),0)*ChapterTable!$Q$17,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VLOOKUP($A1676-ChapterTable!$Q$11,ChapterTable!$1:$1048576,MATCH("최종"&amp;SUBSTITUTE(SUBSTITUTE(E$1,"standard",""),"|Float",""),ChapterTable!$1:$1,0),0)*ChapterTable!$Q$14
    ),
  OFFSET(E1676,-$B1676+IF($L1676,1,0),0)*
    (VLOOKUP(SUBSTITUTE(SUBSTITUTE(E$1,"standard",""),"|Float","")&amp;"인게임누적곱배수",ChapterTable!$S:$T,2,0)^C1676
    +VLOOKUP(SUBSTITUTE(SUBSTITUTE(E$1,"standard",""),"|Float","")&amp;"인게임누적합배수",ChapterTable!$S:$T,2,0)*C1676)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VLOOKUP(1,ChapterTable!$1:$1048576,MATCH("최종"&amp;SUBSTITUTE(SUBSTITUTE(F$1,"standard",""),"|Float",""),ChapterTable!$1:$1,0),0)*ChapterTable!$Q$17,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VLOOKUP($A1676-ChapterTable!$Q$11,ChapterTable!$1:$1048576,MATCH("최종"&amp;SUBSTITUTE(SUBSTITUTE(F$1,"standard",""),"|Float",""),ChapterTable!$1:$1,0),0)*ChapterTable!$Q$14
    ),
  OFFSET(F1676,-$B1676+IF($L1676,1,0),0)*
    (VLOOKUP(SUBSTITUTE(SUBSTITUTE(F$1,"standard",""),"|Float","")&amp;"인게임누적곱배수",ChapterTable!$S:$T,2,0)^D1676
    +VLOOKUP(SUBSTITUTE(SUBSTITUTE(F$1,"standard",""),"|Float","")&amp;"인게임누적합배수",ChapterTable!$S:$T,2,0)*D1676)
  )
  )
  )
)</f>
        <v>5228.296875</v>
      </c>
      <c r="G1676" t="s">
        <v>76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9.8000000000000007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IF(OR($L1677=TRUE,$A1677=0,MOD($A1677,ChapterTable!$S$20)&lt;&gt;0),
MAX(0,INT(($B1677+ChapterTable!$Q$26+VLOOKUP(SUBSTITUTE(C$1,"성장단계","")&amp;"단계오프셋",ChapterTable!$S:$T,2,0))/ChapterTable!$Q$23)),
MAX(0,INT(($B1677+ChapterTable!$S$26+VLOOKUP(SUBSTITUTE(C$1,"성장단계","")&amp;"보스단계오프셋",ChapterTable!$S:$T,2,0))/ChapterTable!$S$23)))</f>
        <v>4</v>
      </c>
      <c r="D1677">
        <f>IF(OR($L1677=TRUE,$A1677=0,MOD($A1677,ChapterTable!$S$20)&lt;&gt;0),
MAX(0,INT(($B1677+ChapterTable!$Q$26+VLOOKUP(SUBSTITUTE(D$1,"성장단계","")&amp;"단계오프셋",ChapterTable!$S:$T,2,0))/ChapterTable!$Q$23)),
MAX(0,INT(($B1677+ChapterTable!$S$26+VLOOKUP(SUBSTITUTE(D$1,"성장단계","")&amp;"보스단계오프셋",ChapterTable!$S:$T,2,0))/ChapterTable!$S$23)))</f>
        <v>3</v>
      </c>
      <c r="E1677" s="1">
        <f ca="1">IF(AND($A1677=0,$B1677=1),
    VLOOKUP(1,ChapterTable!$1:$1048576,MATCH("최종"&amp;SUBSTITUTE(SUBSTITUTE(E$1,"standard",""),"|Float",""),ChapterTable!$1:$1,0),0)*ChapterTable!$Q$17,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VLOOKUP($A1677-ChapterTable!$Q$11,ChapterTable!$1:$1048576,MATCH("최종"&amp;SUBSTITUTE(SUBSTITUTE(E$1,"standard",""),"|Float",""),ChapterTable!$1:$1,0),0)*ChapterTable!$Q$14
    ),
  OFFSET(E1677,-$B1677+IF($L1677,1,0),0)*
    (VLOOKUP(SUBSTITUTE(SUBSTITUTE(E$1,"standard",""),"|Float","")&amp;"인게임누적곱배수",ChapterTable!$S:$T,2,0)^C1677
    +VLOOKUP(SUBSTITUTE(SUBSTITUTE(E$1,"standard",""),"|Float","")&amp;"인게임누적합배수",ChapterTable!$S:$T,2,0)*C1677)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VLOOKUP(1,ChapterTable!$1:$1048576,MATCH("최종"&amp;SUBSTITUTE(SUBSTITUTE(F$1,"standard",""),"|Float",""),ChapterTable!$1:$1,0),0)*ChapterTable!$Q$17,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VLOOKUP($A1677-ChapterTable!$Q$11,ChapterTable!$1:$1048576,MATCH("최종"&amp;SUBSTITUTE(SUBSTITUTE(F$1,"standard",""),"|Float",""),ChapterTable!$1:$1,0),0)*ChapterTable!$Q$14
    ),
  OFFSET(F1677,-$B1677+IF($L1677,1,0),0)*
    (VLOOKUP(SUBSTITUTE(SUBSTITUTE(F$1,"standard",""),"|Float","")&amp;"인게임누적곱배수",ChapterTable!$S:$T,2,0)^D1677
    +VLOOKUP(SUBSTITUTE(SUBSTITUTE(F$1,"standard",""),"|Float","")&amp;"인게임누적합배수",ChapterTable!$S:$T,2,0)*D1677)
  )
  )
  )
)</f>
        <v>5228.296875</v>
      </c>
      <c r="G1677" t="s">
        <v>76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9.8000000000000007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IF(OR($L1678=TRUE,$A1678=0,MOD($A1678,ChapterTable!$S$20)&lt;&gt;0),
MAX(0,INT(($B1678+ChapterTable!$Q$26+VLOOKUP(SUBSTITUTE(C$1,"성장단계","")&amp;"단계오프셋",ChapterTable!$S:$T,2,0))/ChapterTable!$Q$23)),
MAX(0,INT(($B1678+ChapterTable!$S$26+VLOOKUP(SUBSTITUTE(C$1,"성장단계","")&amp;"보스단계오프셋",ChapterTable!$S:$T,2,0))/ChapterTable!$S$23)))</f>
        <v>4</v>
      </c>
      <c r="D1678">
        <f>IF(OR($L1678=TRUE,$A1678=0,MOD($A1678,ChapterTable!$S$20)&lt;&gt;0),
MAX(0,INT(($B1678+ChapterTable!$Q$26+VLOOKUP(SUBSTITUTE(D$1,"성장단계","")&amp;"단계오프셋",ChapterTable!$S:$T,2,0))/ChapterTable!$Q$23)),
MAX(0,INT(($B1678+ChapterTable!$S$26+VLOOKUP(SUBSTITUTE(D$1,"성장단계","")&amp;"보스단계오프셋",ChapterTable!$S:$T,2,0))/ChapterTable!$S$23)))</f>
        <v>3</v>
      </c>
      <c r="E1678" s="1">
        <f ca="1">IF(AND($A1678=0,$B1678=1),
    VLOOKUP(1,ChapterTable!$1:$1048576,MATCH("최종"&amp;SUBSTITUTE(SUBSTITUTE(E$1,"standard",""),"|Float",""),ChapterTable!$1:$1,0),0)*ChapterTable!$Q$17,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VLOOKUP($A1678-ChapterTable!$Q$11,ChapterTable!$1:$1048576,MATCH("최종"&amp;SUBSTITUTE(SUBSTITUTE(E$1,"standard",""),"|Float",""),ChapterTable!$1:$1,0),0)*ChapterTable!$Q$14
    ),
  OFFSET(E1678,-$B1678+IF($L1678,1,0),0)*
    (VLOOKUP(SUBSTITUTE(SUBSTITUTE(E$1,"standard",""),"|Float","")&amp;"인게임누적곱배수",ChapterTable!$S:$T,2,0)^C1678
    +VLOOKUP(SUBSTITUTE(SUBSTITUTE(E$1,"standard",""),"|Float","")&amp;"인게임누적합배수",ChapterTable!$S:$T,2,0)*C1678)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VLOOKUP(1,ChapterTable!$1:$1048576,MATCH("최종"&amp;SUBSTITUTE(SUBSTITUTE(F$1,"standard",""),"|Float",""),ChapterTable!$1:$1,0),0)*ChapterTable!$Q$17,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VLOOKUP($A1678-ChapterTable!$Q$11,ChapterTable!$1:$1048576,MATCH("최종"&amp;SUBSTITUTE(SUBSTITUTE(F$1,"standard",""),"|Float",""),ChapterTable!$1:$1,0),0)*ChapterTable!$Q$14
    ),
  OFFSET(F1678,-$B1678+IF($L1678,1,0),0)*
    (VLOOKUP(SUBSTITUTE(SUBSTITUTE(F$1,"standard",""),"|Float","")&amp;"인게임누적곱배수",ChapterTable!$S:$T,2,0)^D1678
    +VLOOKUP(SUBSTITUTE(SUBSTITUTE(F$1,"standard",""),"|Float","")&amp;"인게임누적합배수",ChapterTable!$S:$T,2,0)*D1678)
  )
  )
  )
)</f>
        <v>5228.296875</v>
      </c>
      <c r="G1678" t="s">
        <v>76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9.8000000000000007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IF(OR($L1679=TRUE,$A1679=0,MOD($A1679,ChapterTable!$S$20)&lt;&gt;0),
MAX(0,INT(($B1679+ChapterTable!$Q$26+VLOOKUP(SUBSTITUTE(C$1,"성장단계","")&amp;"단계오프셋",ChapterTable!$S:$T,2,0))/ChapterTable!$Q$23)),
MAX(0,INT(($B1679+ChapterTable!$S$26+VLOOKUP(SUBSTITUTE(C$1,"성장단계","")&amp;"보스단계오프셋",ChapterTable!$S:$T,2,0))/ChapterTable!$S$23)))</f>
        <v>4</v>
      </c>
      <c r="D1679">
        <f>IF(OR($L1679=TRUE,$A1679=0,MOD($A1679,ChapterTable!$S$20)&lt;&gt;0),
MAX(0,INT(($B1679+ChapterTable!$Q$26+VLOOKUP(SUBSTITUTE(D$1,"성장단계","")&amp;"단계오프셋",ChapterTable!$S:$T,2,0))/ChapterTable!$Q$23)),
MAX(0,INT(($B1679+ChapterTable!$S$26+VLOOKUP(SUBSTITUTE(D$1,"성장단계","")&amp;"보스단계오프셋",ChapterTable!$S:$T,2,0))/ChapterTable!$S$23)))</f>
        <v>3</v>
      </c>
      <c r="E1679" s="1">
        <f ca="1">IF(AND($A1679=0,$B1679=1),
    VLOOKUP(1,ChapterTable!$1:$1048576,MATCH("최종"&amp;SUBSTITUTE(SUBSTITUTE(E$1,"standard",""),"|Float",""),ChapterTable!$1:$1,0),0)*ChapterTable!$Q$17,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VLOOKUP($A1679-ChapterTable!$Q$11,ChapterTable!$1:$1048576,MATCH("최종"&amp;SUBSTITUTE(SUBSTITUTE(E$1,"standard",""),"|Float",""),ChapterTable!$1:$1,0),0)*ChapterTable!$Q$14
    ),
  OFFSET(E1679,-$B1679+IF($L1679,1,0),0)*
    (VLOOKUP(SUBSTITUTE(SUBSTITUTE(E$1,"standard",""),"|Float","")&amp;"인게임누적곱배수",ChapterTable!$S:$T,2,0)^C1679
    +VLOOKUP(SUBSTITUTE(SUBSTITUTE(E$1,"standard",""),"|Float","")&amp;"인게임누적합배수",ChapterTable!$S:$T,2,0)*C1679)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VLOOKUP(1,ChapterTable!$1:$1048576,MATCH("최종"&amp;SUBSTITUTE(SUBSTITUTE(F$1,"standard",""),"|Float",""),ChapterTable!$1:$1,0),0)*ChapterTable!$Q$17,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VLOOKUP($A1679-ChapterTable!$Q$11,ChapterTable!$1:$1048576,MATCH("최종"&amp;SUBSTITUTE(SUBSTITUTE(F$1,"standard",""),"|Float",""),ChapterTable!$1:$1,0),0)*ChapterTable!$Q$14
    ),
  OFFSET(F1679,-$B1679+IF($L1679,1,0),0)*
    (VLOOKUP(SUBSTITUTE(SUBSTITUTE(F$1,"standard",""),"|Float","")&amp;"인게임누적곱배수",ChapterTable!$S:$T,2,0)^D1679
    +VLOOKUP(SUBSTITUTE(SUBSTITUTE(F$1,"standard",""),"|Float","")&amp;"인게임누적합배수",ChapterTable!$S:$T,2,0)*D1679)
  )
  )
  )
)</f>
        <v>5228.296875</v>
      </c>
      <c r="G1679" t="s">
        <v>76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9.8000000000000007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IF(OR($L1680=TRUE,$A1680=0,MOD($A1680,ChapterTable!$S$20)&lt;&gt;0),
MAX(0,INT(($B1680+ChapterTable!$Q$26+VLOOKUP(SUBSTITUTE(C$1,"성장단계","")&amp;"단계오프셋",ChapterTable!$S:$T,2,0))/ChapterTable!$Q$23)),
MAX(0,INT(($B1680+ChapterTable!$S$26+VLOOKUP(SUBSTITUTE(C$1,"성장단계","")&amp;"보스단계오프셋",ChapterTable!$S:$T,2,0))/ChapterTable!$S$23)))</f>
        <v>4</v>
      </c>
      <c r="D1680">
        <f>IF(OR($L1680=TRUE,$A1680=0,MOD($A1680,ChapterTable!$S$20)&lt;&gt;0),
MAX(0,INT(($B1680+ChapterTable!$Q$26+VLOOKUP(SUBSTITUTE(D$1,"성장단계","")&amp;"단계오프셋",ChapterTable!$S:$T,2,0))/ChapterTable!$Q$23)),
MAX(0,INT(($B1680+ChapterTable!$S$26+VLOOKUP(SUBSTITUTE(D$1,"성장단계","")&amp;"보스단계오프셋",ChapterTable!$S:$T,2,0))/ChapterTable!$S$23)))</f>
        <v>3</v>
      </c>
      <c r="E1680" s="1">
        <f ca="1">IF(AND($A1680=0,$B1680=1),
    VLOOKUP(1,ChapterTable!$1:$1048576,MATCH("최종"&amp;SUBSTITUTE(SUBSTITUTE(E$1,"standard",""),"|Float",""),ChapterTable!$1:$1,0),0)*ChapterTable!$Q$17,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VLOOKUP($A1680-ChapterTable!$Q$11,ChapterTable!$1:$1048576,MATCH("최종"&amp;SUBSTITUTE(SUBSTITUTE(E$1,"standard",""),"|Float",""),ChapterTable!$1:$1,0),0)*ChapterTable!$Q$14
    ),
  OFFSET(E1680,-$B1680+IF($L1680,1,0),0)*
    (VLOOKUP(SUBSTITUTE(SUBSTITUTE(E$1,"standard",""),"|Float","")&amp;"인게임누적곱배수",ChapterTable!$S:$T,2,0)^C1680
    +VLOOKUP(SUBSTITUTE(SUBSTITUTE(E$1,"standard",""),"|Float","")&amp;"인게임누적합배수",ChapterTable!$S:$T,2,0)*C1680)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VLOOKUP(1,ChapterTable!$1:$1048576,MATCH("최종"&amp;SUBSTITUTE(SUBSTITUTE(F$1,"standard",""),"|Float",""),ChapterTable!$1:$1,0),0)*ChapterTable!$Q$17,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VLOOKUP($A1680-ChapterTable!$Q$11,ChapterTable!$1:$1048576,MATCH("최종"&amp;SUBSTITUTE(SUBSTITUTE(F$1,"standard",""),"|Float",""),ChapterTable!$1:$1,0),0)*ChapterTable!$Q$14
    ),
  OFFSET(F1680,-$B1680+IF($L1680,1,0),0)*
    (VLOOKUP(SUBSTITUTE(SUBSTITUTE(F$1,"standard",""),"|Float","")&amp;"인게임누적곱배수",ChapterTable!$S:$T,2,0)^D1680
    +VLOOKUP(SUBSTITUTE(SUBSTITUTE(F$1,"standard",""),"|Float","")&amp;"인게임누적합배수",ChapterTable!$S:$T,2,0)*D1680)
  )
  )
  )
)</f>
        <v>5228.296875</v>
      </c>
      <c r="G1680" t="s">
        <v>76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9.8000000000000007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IF(OR($L1681=TRUE,$A1681=0,MOD($A1681,ChapterTable!$S$20)&lt;&gt;0),
MAX(0,INT(($B1681+ChapterTable!$Q$26+VLOOKUP(SUBSTITUTE(C$1,"성장단계","")&amp;"단계오프셋",ChapterTable!$S:$T,2,0))/ChapterTable!$Q$23)),
MAX(0,INT(($B1681+ChapterTable!$S$26+VLOOKUP(SUBSTITUTE(C$1,"성장단계","")&amp;"보스단계오프셋",ChapterTable!$S:$T,2,0))/ChapterTable!$S$23)))</f>
        <v>4</v>
      </c>
      <c r="D1681">
        <f>IF(OR($L1681=TRUE,$A1681=0,MOD($A1681,ChapterTable!$S$20)&lt;&gt;0),
MAX(0,INT(($B1681+ChapterTable!$Q$26+VLOOKUP(SUBSTITUTE(D$1,"성장단계","")&amp;"단계오프셋",ChapterTable!$S:$T,2,0))/ChapterTable!$Q$23)),
MAX(0,INT(($B1681+ChapterTable!$S$26+VLOOKUP(SUBSTITUTE(D$1,"성장단계","")&amp;"보스단계오프셋",ChapterTable!$S:$T,2,0))/ChapterTable!$S$23)))</f>
        <v>3</v>
      </c>
      <c r="E1681" s="1">
        <f ca="1">IF(AND($A1681=0,$B1681=1),
    VLOOKUP(1,ChapterTable!$1:$1048576,MATCH("최종"&amp;SUBSTITUTE(SUBSTITUTE(E$1,"standard",""),"|Float",""),ChapterTable!$1:$1,0),0)*ChapterTable!$Q$17,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VLOOKUP($A1681-ChapterTable!$Q$11,ChapterTable!$1:$1048576,MATCH("최종"&amp;SUBSTITUTE(SUBSTITUTE(E$1,"standard",""),"|Float",""),ChapterTable!$1:$1,0),0)*ChapterTable!$Q$14
    ),
  OFFSET(E1681,-$B1681+IF($L1681,1,0),0)*
    (VLOOKUP(SUBSTITUTE(SUBSTITUTE(E$1,"standard",""),"|Float","")&amp;"인게임누적곱배수",ChapterTable!$S:$T,2,0)^C1681
    +VLOOKUP(SUBSTITUTE(SUBSTITUTE(E$1,"standard",""),"|Float","")&amp;"인게임누적합배수",ChapterTable!$S:$T,2,0)*C1681)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VLOOKUP(1,ChapterTable!$1:$1048576,MATCH("최종"&amp;SUBSTITUTE(SUBSTITUTE(F$1,"standard",""),"|Float",""),ChapterTable!$1:$1,0),0)*ChapterTable!$Q$17,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VLOOKUP($A1681-ChapterTable!$Q$11,ChapterTable!$1:$1048576,MATCH("최종"&amp;SUBSTITUTE(SUBSTITUTE(F$1,"standard",""),"|Float",""),ChapterTable!$1:$1,0),0)*ChapterTable!$Q$14
    ),
  OFFSET(F1681,-$B1681+IF($L1681,1,0),0)*
    (VLOOKUP(SUBSTITUTE(SUBSTITUTE(F$1,"standard",""),"|Float","")&amp;"인게임누적곱배수",ChapterTable!$S:$T,2,0)^D1681
    +VLOOKUP(SUBSTITUTE(SUBSTITUTE(F$1,"standard",""),"|Float","")&amp;"인게임누적합배수",ChapterTable!$S:$T,2,0)*D1681)
  )
  )
  )
)</f>
        <v>5228.296875</v>
      </c>
      <c r="G1681" t="s">
        <v>76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9.8000000000000007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IF(OR($L1682=TRUE,$A1682=0,MOD($A1682,ChapterTable!$S$20)&lt;&gt;0),
MAX(0,INT(($B1682+ChapterTable!$Q$26+VLOOKUP(SUBSTITUTE(C$1,"성장단계","")&amp;"단계오프셋",ChapterTable!$S:$T,2,0))/ChapterTable!$Q$23)),
MAX(0,INT(($B1682+ChapterTable!$S$26+VLOOKUP(SUBSTITUTE(C$1,"성장단계","")&amp;"보스단계오프셋",ChapterTable!$S:$T,2,0))/ChapterTable!$S$23)))</f>
        <v>4</v>
      </c>
      <c r="D1682">
        <f>IF(OR($L1682=TRUE,$A1682=0,MOD($A1682,ChapterTable!$S$20)&lt;&gt;0),
MAX(0,INT(($B1682+ChapterTable!$Q$26+VLOOKUP(SUBSTITUTE(D$1,"성장단계","")&amp;"단계오프셋",ChapterTable!$S:$T,2,0))/ChapterTable!$Q$23)),
MAX(0,INT(($B1682+ChapterTable!$S$26+VLOOKUP(SUBSTITUTE(D$1,"성장단계","")&amp;"보스단계오프셋",ChapterTable!$S:$T,2,0))/ChapterTable!$S$23)))</f>
        <v>4</v>
      </c>
      <c r="E1682" s="1">
        <f ca="1">IF(AND($A1682=0,$B1682=1),
    VLOOKUP(1,ChapterTable!$1:$1048576,MATCH("최종"&amp;SUBSTITUTE(SUBSTITUTE(E$1,"standard",""),"|Float",""),ChapterTable!$1:$1,0),0)*ChapterTable!$Q$17,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VLOOKUP($A1682-ChapterTable!$Q$11,ChapterTable!$1:$1048576,MATCH("최종"&amp;SUBSTITUTE(SUBSTITUTE(E$1,"standard",""),"|Float",""),ChapterTable!$1:$1,0),0)*ChapterTable!$Q$14
    ),
  OFFSET(E1682,-$B1682+IF($L1682,1,0),0)*
    (VLOOKUP(SUBSTITUTE(SUBSTITUTE(E$1,"standard",""),"|Float","")&amp;"인게임누적곱배수",ChapterTable!$S:$T,2,0)^C1682
    +VLOOKUP(SUBSTITUTE(SUBSTITUTE(E$1,"standard",""),"|Float","")&amp;"인게임누적합배수",ChapterTable!$S:$T,2,0)*C1682)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VLOOKUP(1,ChapterTable!$1:$1048576,MATCH("최종"&amp;SUBSTITUTE(SUBSTITUTE(F$1,"standard",""),"|Float",""),ChapterTable!$1:$1,0),0)*ChapterTable!$Q$17,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VLOOKUP($A1682-ChapterTable!$Q$11,ChapterTable!$1:$1048576,MATCH("최종"&amp;SUBSTITUTE(SUBSTITUTE(F$1,"standard",""),"|Float",""),ChapterTable!$1:$1,0),0)*ChapterTable!$Q$14
    ),
  OFFSET(F1682,-$B1682+IF($L1682,1,0),0)*
    (VLOOKUP(SUBSTITUTE(SUBSTITUTE(F$1,"standard",""),"|Float","")&amp;"인게임누적곱배수",ChapterTable!$S:$T,2,0)^D1682
    +VLOOKUP(SUBSTITUTE(SUBSTITUTE(F$1,"standard",""),"|Float","")&amp;"인게임누적합배수",ChapterTable!$S:$T,2,0)*D1682)
  )
  )
  )
)</f>
        <v>5881.833984375</v>
      </c>
      <c r="G1682" t="s">
        <v>76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9.8000000000000007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IF(OR($L1683=TRUE,$A1683=0,MOD($A1683,ChapterTable!$S$20)&lt;&gt;0),
MAX(0,INT(($B1683+ChapterTable!$Q$26+VLOOKUP(SUBSTITUTE(C$1,"성장단계","")&amp;"단계오프셋",ChapterTable!$S:$T,2,0))/ChapterTable!$Q$23)),
MAX(0,INT(($B1683+ChapterTable!$S$26+VLOOKUP(SUBSTITUTE(C$1,"성장단계","")&amp;"보스단계오프셋",ChapterTable!$S:$T,2,0))/ChapterTable!$S$23)))</f>
        <v>4</v>
      </c>
      <c r="D1683">
        <f>IF(OR($L1683=TRUE,$A1683=0,MOD($A1683,ChapterTable!$S$20)&lt;&gt;0),
MAX(0,INT(($B1683+ChapterTable!$Q$26+VLOOKUP(SUBSTITUTE(D$1,"성장단계","")&amp;"단계오프셋",ChapterTable!$S:$T,2,0))/ChapterTable!$Q$23)),
MAX(0,INT(($B1683+ChapterTable!$S$26+VLOOKUP(SUBSTITUTE(D$1,"성장단계","")&amp;"보스단계오프셋",ChapterTable!$S:$T,2,0))/ChapterTable!$S$23)))</f>
        <v>4</v>
      </c>
      <c r="E1683" s="1">
        <f ca="1">IF(AND($A1683=0,$B1683=1),
    VLOOKUP(1,ChapterTable!$1:$1048576,MATCH("최종"&amp;SUBSTITUTE(SUBSTITUTE(E$1,"standard",""),"|Float",""),ChapterTable!$1:$1,0),0)*ChapterTable!$Q$17,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VLOOKUP($A1683-ChapterTable!$Q$11,ChapterTable!$1:$1048576,MATCH("최종"&amp;SUBSTITUTE(SUBSTITUTE(E$1,"standard",""),"|Float",""),ChapterTable!$1:$1,0),0)*ChapterTable!$Q$14
    ),
  OFFSET(E1683,-$B1683+IF($L1683,1,0),0)*
    (VLOOKUP(SUBSTITUTE(SUBSTITUTE(E$1,"standard",""),"|Float","")&amp;"인게임누적곱배수",ChapterTable!$S:$T,2,0)^C1683
    +VLOOKUP(SUBSTITUTE(SUBSTITUTE(E$1,"standard",""),"|Float","")&amp;"인게임누적합배수",ChapterTable!$S:$T,2,0)*C1683)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VLOOKUP(1,ChapterTable!$1:$1048576,MATCH("최종"&amp;SUBSTITUTE(SUBSTITUTE(F$1,"standard",""),"|Float",""),ChapterTable!$1:$1,0),0)*ChapterTable!$Q$17,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VLOOKUP($A1683-ChapterTable!$Q$11,ChapterTable!$1:$1048576,MATCH("최종"&amp;SUBSTITUTE(SUBSTITUTE(F$1,"standard",""),"|Float",""),ChapterTable!$1:$1,0),0)*ChapterTable!$Q$14
    ),
  OFFSET(F1683,-$B1683+IF($L1683,1,0),0)*
    (VLOOKUP(SUBSTITUTE(SUBSTITUTE(F$1,"standard",""),"|Float","")&amp;"인게임누적곱배수",ChapterTable!$S:$T,2,0)^D1683
    +VLOOKUP(SUBSTITUTE(SUBSTITUTE(F$1,"standard",""),"|Float","")&amp;"인게임누적합배수",ChapterTable!$S:$T,2,0)*D1683)
  )
  )
  )
)</f>
        <v>5881.833984375</v>
      </c>
      <c r="G1683" t="s">
        <v>76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9.8000000000000007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IF(OR($L1684=TRUE,$A1684=0,MOD($A1684,ChapterTable!$S$20)&lt;&gt;0),
MAX(0,INT(($B1684+ChapterTable!$Q$26+VLOOKUP(SUBSTITUTE(C$1,"성장단계","")&amp;"단계오프셋",ChapterTable!$S:$T,2,0))/ChapterTable!$Q$23)),
MAX(0,INT(($B1684+ChapterTable!$S$26+VLOOKUP(SUBSTITUTE(C$1,"성장단계","")&amp;"보스단계오프셋",ChapterTable!$S:$T,2,0))/ChapterTable!$S$23)))</f>
        <v>4</v>
      </c>
      <c r="D1684">
        <f>IF(OR($L1684=TRUE,$A1684=0,MOD($A1684,ChapterTable!$S$20)&lt;&gt;0),
MAX(0,INT(($B1684+ChapterTable!$Q$26+VLOOKUP(SUBSTITUTE(D$1,"성장단계","")&amp;"단계오프셋",ChapterTable!$S:$T,2,0))/ChapterTable!$Q$23)),
MAX(0,INT(($B1684+ChapterTable!$S$26+VLOOKUP(SUBSTITUTE(D$1,"성장단계","")&amp;"보스단계오프셋",ChapterTable!$S:$T,2,0))/ChapterTable!$S$23)))</f>
        <v>4</v>
      </c>
      <c r="E1684" s="1">
        <f ca="1">IF(AND($A1684=0,$B1684=1),
    VLOOKUP(1,ChapterTable!$1:$1048576,MATCH("최종"&amp;SUBSTITUTE(SUBSTITUTE(E$1,"standard",""),"|Float",""),ChapterTable!$1:$1,0),0)*ChapterTable!$Q$17,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VLOOKUP($A1684-ChapterTable!$Q$11,ChapterTable!$1:$1048576,MATCH("최종"&amp;SUBSTITUTE(SUBSTITUTE(E$1,"standard",""),"|Float",""),ChapterTable!$1:$1,0),0)*ChapterTable!$Q$14
    ),
  OFFSET(E1684,-$B1684+IF($L1684,1,0),0)*
    (VLOOKUP(SUBSTITUTE(SUBSTITUTE(E$1,"standard",""),"|Float","")&amp;"인게임누적곱배수",ChapterTable!$S:$T,2,0)^C1684
    +VLOOKUP(SUBSTITUTE(SUBSTITUTE(E$1,"standard",""),"|Float","")&amp;"인게임누적합배수",ChapterTable!$S:$T,2,0)*C1684)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VLOOKUP(1,ChapterTable!$1:$1048576,MATCH("최종"&amp;SUBSTITUTE(SUBSTITUTE(F$1,"standard",""),"|Float",""),ChapterTable!$1:$1,0),0)*ChapterTable!$Q$17,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VLOOKUP($A1684-ChapterTable!$Q$11,ChapterTable!$1:$1048576,MATCH("최종"&amp;SUBSTITUTE(SUBSTITUTE(F$1,"standard",""),"|Float",""),ChapterTable!$1:$1,0),0)*ChapterTable!$Q$14
    ),
  OFFSET(F1684,-$B1684+IF($L1684,1,0),0)*
    (VLOOKUP(SUBSTITUTE(SUBSTITUTE(F$1,"standard",""),"|Float","")&amp;"인게임누적곱배수",ChapterTable!$S:$T,2,0)^D1684
    +VLOOKUP(SUBSTITUTE(SUBSTITUTE(F$1,"standard",""),"|Float","")&amp;"인게임누적합배수",ChapterTable!$S:$T,2,0)*D1684)
  )
  )
  )
)</f>
        <v>5881.833984375</v>
      </c>
      <c r="G1684" t="s">
        <v>76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9.8000000000000007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IF(OR($L1685=TRUE,$A1685=0,MOD($A1685,ChapterTable!$S$20)&lt;&gt;0),
MAX(0,INT(($B1685+ChapterTable!$Q$26+VLOOKUP(SUBSTITUTE(C$1,"성장단계","")&amp;"단계오프셋",ChapterTable!$S:$T,2,0))/ChapterTable!$Q$23)),
MAX(0,INT(($B1685+ChapterTable!$S$26+VLOOKUP(SUBSTITUTE(C$1,"성장단계","")&amp;"보스단계오프셋",ChapterTable!$S:$T,2,0))/ChapterTable!$S$23)))</f>
        <v>4</v>
      </c>
      <c r="D1685">
        <f>IF(OR($L1685=TRUE,$A1685=0,MOD($A1685,ChapterTable!$S$20)&lt;&gt;0),
MAX(0,INT(($B1685+ChapterTable!$Q$26+VLOOKUP(SUBSTITUTE(D$1,"성장단계","")&amp;"단계오프셋",ChapterTable!$S:$T,2,0))/ChapterTable!$Q$23)),
MAX(0,INT(($B1685+ChapterTable!$S$26+VLOOKUP(SUBSTITUTE(D$1,"성장단계","")&amp;"보스단계오프셋",ChapterTable!$S:$T,2,0))/ChapterTable!$S$23)))</f>
        <v>4</v>
      </c>
      <c r="E1685" s="1">
        <f ca="1">IF(AND($A1685=0,$B1685=1),
    VLOOKUP(1,ChapterTable!$1:$1048576,MATCH("최종"&amp;SUBSTITUTE(SUBSTITUTE(E$1,"standard",""),"|Float",""),ChapterTable!$1:$1,0),0)*ChapterTable!$Q$17,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VLOOKUP($A1685-ChapterTable!$Q$11,ChapterTable!$1:$1048576,MATCH("최종"&amp;SUBSTITUTE(SUBSTITUTE(E$1,"standard",""),"|Float",""),ChapterTable!$1:$1,0),0)*ChapterTable!$Q$14
    ),
  OFFSET(E1685,-$B1685+IF($L1685,1,0),0)*
    (VLOOKUP(SUBSTITUTE(SUBSTITUTE(E$1,"standard",""),"|Float","")&amp;"인게임누적곱배수",ChapterTable!$S:$T,2,0)^C1685
    +VLOOKUP(SUBSTITUTE(SUBSTITUTE(E$1,"standard",""),"|Float","")&amp;"인게임누적합배수",ChapterTable!$S:$T,2,0)*C1685)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VLOOKUP(1,ChapterTable!$1:$1048576,MATCH("최종"&amp;SUBSTITUTE(SUBSTITUTE(F$1,"standard",""),"|Float",""),ChapterTable!$1:$1,0),0)*ChapterTable!$Q$17,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VLOOKUP($A1685-ChapterTable!$Q$11,ChapterTable!$1:$1048576,MATCH("최종"&amp;SUBSTITUTE(SUBSTITUTE(F$1,"standard",""),"|Float",""),ChapterTable!$1:$1,0),0)*ChapterTable!$Q$14
    ),
  OFFSET(F1685,-$B1685+IF($L1685,1,0),0)*
    (VLOOKUP(SUBSTITUTE(SUBSTITUTE(F$1,"standard",""),"|Float","")&amp;"인게임누적곱배수",ChapterTable!$S:$T,2,0)^D1685
    +VLOOKUP(SUBSTITUTE(SUBSTITUTE(F$1,"standard",""),"|Float","")&amp;"인게임누적합배수",ChapterTable!$S:$T,2,0)*D1685)
  )
  )
  )
)</f>
        <v>5881.833984375</v>
      </c>
      <c r="G1685" t="s">
        <v>76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9.8000000000000007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IF(OR($L1686=TRUE,$A1686=0,MOD($A1686,ChapterTable!$S$20)&lt;&gt;0),
MAX(0,INT(($B1686+ChapterTable!$Q$26+VLOOKUP(SUBSTITUTE(C$1,"성장단계","")&amp;"단계오프셋",ChapterTable!$S:$T,2,0))/ChapterTable!$Q$23)),
MAX(0,INT(($B1686+ChapterTable!$S$26+VLOOKUP(SUBSTITUTE(C$1,"성장단계","")&amp;"보스단계오프셋",ChapterTable!$S:$T,2,0))/ChapterTable!$S$23)))</f>
        <v>4</v>
      </c>
      <c r="D1686">
        <f>IF(OR($L1686=TRUE,$A1686=0,MOD($A1686,ChapterTable!$S$20)&lt;&gt;0),
MAX(0,INT(($B1686+ChapterTable!$Q$26+VLOOKUP(SUBSTITUTE(D$1,"성장단계","")&amp;"단계오프셋",ChapterTable!$S:$T,2,0))/ChapterTable!$Q$23)),
MAX(0,INT(($B1686+ChapterTable!$S$26+VLOOKUP(SUBSTITUTE(D$1,"성장단계","")&amp;"보스단계오프셋",ChapterTable!$S:$T,2,0))/ChapterTable!$S$23)))</f>
        <v>4</v>
      </c>
      <c r="E1686" s="1">
        <f ca="1">IF(AND($A1686=0,$B1686=1),
    VLOOKUP(1,ChapterTable!$1:$1048576,MATCH("최종"&amp;SUBSTITUTE(SUBSTITUTE(E$1,"standard",""),"|Float",""),ChapterTable!$1:$1,0),0)*ChapterTable!$Q$17,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VLOOKUP($A1686-ChapterTable!$Q$11,ChapterTable!$1:$1048576,MATCH("최종"&amp;SUBSTITUTE(SUBSTITUTE(E$1,"standard",""),"|Float",""),ChapterTable!$1:$1,0),0)*ChapterTable!$Q$14
    ),
  OFFSET(E1686,-$B1686+IF($L1686,1,0),0)*
    (VLOOKUP(SUBSTITUTE(SUBSTITUTE(E$1,"standard",""),"|Float","")&amp;"인게임누적곱배수",ChapterTable!$S:$T,2,0)^C1686
    +VLOOKUP(SUBSTITUTE(SUBSTITUTE(E$1,"standard",""),"|Float","")&amp;"인게임누적합배수",ChapterTable!$S:$T,2,0)*C1686)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VLOOKUP(1,ChapterTable!$1:$1048576,MATCH("최종"&amp;SUBSTITUTE(SUBSTITUTE(F$1,"standard",""),"|Float",""),ChapterTable!$1:$1,0),0)*ChapterTable!$Q$17,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VLOOKUP($A1686-ChapterTable!$Q$11,ChapterTable!$1:$1048576,MATCH("최종"&amp;SUBSTITUTE(SUBSTITUTE(F$1,"standard",""),"|Float",""),ChapterTable!$1:$1,0),0)*ChapterTable!$Q$14
    ),
  OFFSET(F1686,-$B1686+IF($L1686,1,0),0)*
    (VLOOKUP(SUBSTITUTE(SUBSTITUTE(F$1,"standard",""),"|Float","")&amp;"인게임누적곱배수",ChapterTable!$S:$T,2,0)^D1686
    +VLOOKUP(SUBSTITUTE(SUBSTITUTE(F$1,"standard",""),"|Float","")&amp;"인게임누적합배수",ChapterTable!$S:$T,2,0)*D1686)
  )
  )
  )
)</f>
        <v>5881.833984375</v>
      </c>
      <c r="G1686" t="s">
        <v>76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9.8000000000000007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IF(OR($L1687=TRUE,$A1687=0,MOD($A1687,ChapterTable!$S$20)&lt;&gt;0),
MAX(0,INT(($B1687+ChapterTable!$Q$26+VLOOKUP(SUBSTITUTE(C$1,"성장단계","")&amp;"단계오프셋",ChapterTable!$S:$T,2,0))/ChapterTable!$Q$23)),
MAX(0,INT(($B1687+ChapterTable!$S$26+VLOOKUP(SUBSTITUTE(C$1,"성장단계","")&amp;"보스단계오프셋",ChapterTable!$S:$T,2,0))/ChapterTable!$S$23)))</f>
        <v>5</v>
      </c>
      <c r="D1687">
        <f>IF(OR($L1687=TRUE,$A1687=0,MOD($A1687,ChapterTable!$S$20)&lt;&gt;0),
MAX(0,INT(($B1687+ChapterTable!$Q$26+VLOOKUP(SUBSTITUTE(D$1,"성장단계","")&amp;"단계오프셋",ChapterTable!$S:$T,2,0))/ChapterTable!$Q$23)),
MAX(0,INT(($B1687+ChapterTable!$S$26+VLOOKUP(SUBSTITUTE(D$1,"성장단계","")&amp;"보스단계오프셋",ChapterTable!$S:$T,2,0))/ChapterTable!$S$23)))</f>
        <v>4</v>
      </c>
      <c r="E1687" s="1">
        <f ca="1">IF(AND($A1687=0,$B1687=1),
    VLOOKUP(1,ChapterTable!$1:$1048576,MATCH("최종"&amp;SUBSTITUTE(SUBSTITUTE(E$1,"standard",""),"|Float",""),ChapterTable!$1:$1,0),0)*ChapterTable!$Q$17,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VLOOKUP($A1687-ChapterTable!$Q$11,ChapterTable!$1:$1048576,MATCH("최종"&amp;SUBSTITUTE(SUBSTITUTE(E$1,"standard",""),"|Float",""),ChapterTable!$1:$1,0),0)*ChapterTable!$Q$14
    ),
  OFFSET(E1687,-$B1687+IF($L1687,1,0),0)*
    (VLOOKUP(SUBSTITUTE(SUBSTITUTE(E$1,"standard",""),"|Float","")&amp;"인게임누적곱배수",ChapterTable!$S:$T,2,0)^C1687
    +VLOOKUP(SUBSTITUTE(SUBSTITUTE(E$1,"standard",""),"|Float","")&amp;"인게임누적합배수",ChapterTable!$S:$T,2,0)*C1687)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VLOOKUP(1,ChapterTable!$1:$1048576,MATCH("최종"&amp;SUBSTITUTE(SUBSTITUTE(F$1,"standard",""),"|Float",""),ChapterTable!$1:$1,0),0)*ChapterTable!$Q$17,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VLOOKUP($A1687-ChapterTable!$Q$11,ChapterTable!$1:$1048576,MATCH("최종"&amp;SUBSTITUTE(SUBSTITUTE(F$1,"standard",""),"|Float",""),ChapterTable!$1:$1,0),0)*ChapterTable!$Q$14
    ),
  OFFSET(F1687,-$B1687+IF($L1687,1,0),0)*
    (VLOOKUP(SUBSTITUTE(SUBSTITUTE(F$1,"standard",""),"|Float","")&amp;"인게임누적곱배수",ChapterTable!$S:$T,2,0)^D1687
    +VLOOKUP(SUBSTITUTE(SUBSTITUTE(F$1,"standard",""),"|Float","")&amp;"인게임누적합배수",ChapterTable!$S:$T,2,0)*D1687)
  )
  )
  )
)</f>
        <v>5881.833984375</v>
      </c>
      <c r="G1687" t="s">
        <v>76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9.8000000000000007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IF(OR($L1688=TRUE,$A1688=0,MOD($A1688,ChapterTable!$S$20)&lt;&gt;0),
MAX(0,INT(($B1688+ChapterTable!$Q$26+VLOOKUP(SUBSTITUTE(C$1,"성장단계","")&amp;"단계오프셋",ChapterTable!$S:$T,2,0))/ChapterTable!$Q$23)),
MAX(0,INT(($B1688+ChapterTable!$S$26+VLOOKUP(SUBSTITUTE(C$1,"성장단계","")&amp;"보스단계오프셋",ChapterTable!$S:$T,2,0))/ChapterTable!$S$23)))</f>
        <v>5</v>
      </c>
      <c r="D1688">
        <f>IF(OR($L1688=TRUE,$A1688=0,MOD($A1688,ChapterTable!$S$20)&lt;&gt;0),
MAX(0,INT(($B1688+ChapterTable!$Q$26+VLOOKUP(SUBSTITUTE(D$1,"성장단계","")&amp;"단계오프셋",ChapterTable!$S:$T,2,0))/ChapterTable!$Q$23)),
MAX(0,INT(($B1688+ChapterTable!$S$26+VLOOKUP(SUBSTITUTE(D$1,"성장단계","")&amp;"보스단계오프셋",ChapterTable!$S:$T,2,0))/ChapterTable!$S$23)))</f>
        <v>4</v>
      </c>
      <c r="E1688" s="1">
        <f ca="1">IF(AND($A1688=0,$B1688=1),
    VLOOKUP(1,ChapterTable!$1:$1048576,MATCH("최종"&amp;SUBSTITUTE(SUBSTITUTE(E$1,"standard",""),"|Float",""),ChapterTable!$1:$1,0),0)*ChapterTable!$Q$17,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VLOOKUP($A1688-ChapterTable!$Q$11,ChapterTable!$1:$1048576,MATCH("최종"&amp;SUBSTITUTE(SUBSTITUTE(E$1,"standard",""),"|Float",""),ChapterTable!$1:$1,0),0)*ChapterTable!$Q$14
    ),
  OFFSET(E1688,-$B1688+IF($L1688,1,0),0)*
    (VLOOKUP(SUBSTITUTE(SUBSTITUTE(E$1,"standard",""),"|Float","")&amp;"인게임누적곱배수",ChapterTable!$S:$T,2,0)^C1688
    +VLOOKUP(SUBSTITUTE(SUBSTITUTE(E$1,"standard",""),"|Float","")&amp;"인게임누적합배수",ChapterTable!$S:$T,2,0)*C1688)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VLOOKUP(1,ChapterTable!$1:$1048576,MATCH("최종"&amp;SUBSTITUTE(SUBSTITUTE(F$1,"standard",""),"|Float",""),ChapterTable!$1:$1,0),0)*ChapterTable!$Q$17,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VLOOKUP($A1688-ChapterTable!$Q$11,ChapterTable!$1:$1048576,MATCH("최종"&amp;SUBSTITUTE(SUBSTITUTE(F$1,"standard",""),"|Float",""),ChapterTable!$1:$1,0),0)*ChapterTable!$Q$14
    ),
  OFFSET(F1688,-$B1688+IF($L1688,1,0),0)*
    (VLOOKUP(SUBSTITUTE(SUBSTITUTE(F$1,"standard",""),"|Float","")&amp;"인게임누적곱배수",ChapterTable!$S:$T,2,0)^D1688
    +VLOOKUP(SUBSTITUTE(SUBSTITUTE(F$1,"standard",""),"|Float","")&amp;"인게임누적합배수",ChapterTable!$S:$T,2,0)*D1688)
  )
  )
  )
)</f>
        <v>5881.833984375</v>
      </c>
      <c r="G1688" t="s">
        <v>76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9.8000000000000007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IF(OR($L1689=TRUE,$A1689=0,MOD($A1689,ChapterTable!$S$20)&lt;&gt;0),
MAX(0,INT(($B1689+ChapterTable!$Q$26+VLOOKUP(SUBSTITUTE(C$1,"성장단계","")&amp;"단계오프셋",ChapterTable!$S:$T,2,0))/ChapterTable!$Q$23)),
MAX(0,INT(($B1689+ChapterTable!$S$26+VLOOKUP(SUBSTITUTE(C$1,"성장단계","")&amp;"보스단계오프셋",ChapterTable!$S:$T,2,0))/ChapterTable!$S$23)))</f>
        <v>5</v>
      </c>
      <c r="D1689">
        <f>IF(OR($L1689=TRUE,$A1689=0,MOD($A1689,ChapterTable!$S$20)&lt;&gt;0),
MAX(0,INT(($B1689+ChapterTable!$Q$26+VLOOKUP(SUBSTITUTE(D$1,"성장단계","")&amp;"단계오프셋",ChapterTable!$S:$T,2,0))/ChapterTable!$Q$23)),
MAX(0,INT(($B1689+ChapterTable!$S$26+VLOOKUP(SUBSTITUTE(D$1,"성장단계","")&amp;"보스단계오프셋",ChapterTable!$S:$T,2,0))/ChapterTable!$S$23)))</f>
        <v>4</v>
      </c>
      <c r="E1689" s="1">
        <f ca="1">IF(AND($A1689=0,$B1689=1),
    VLOOKUP(1,ChapterTable!$1:$1048576,MATCH("최종"&amp;SUBSTITUTE(SUBSTITUTE(E$1,"standard",""),"|Float",""),ChapterTable!$1:$1,0),0)*ChapterTable!$Q$17,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VLOOKUP($A1689-ChapterTable!$Q$11,ChapterTable!$1:$1048576,MATCH("최종"&amp;SUBSTITUTE(SUBSTITUTE(E$1,"standard",""),"|Float",""),ChapterTable!$1:$1,0),0)*ChapterTable!$Q$14
    ),
  OFFSET(E1689,-$B1689+IF($L1689,1,0),0)*
    (VLOOKUP(SUBSTITUTE(SUBSTITUTE(E$1,"standard",""),"|Float","")&amp;"인게임누적곱배수",ChapterTable!$S:$T,2,0)^C1689
    +VLOOKUP(SUBSTITUTE(SUBSTITUTE(E$1,"standard",""),"|Float","")&amp;"인게임누적합배수",ChapterTable!$S:$T,2,0)*C1689)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VLOOKUP(1,ChapterTable!$1:$1048576,MATCH("최종"&amp;SUBSTITUTE(SUBSTITUTE(F$1,"standard",""),"|Float",""),ChapterTable!$1:$1,0),0)*ChapterTable!$Q$17,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VLOOKUP($A1689-ChapterTable!$Q$11,ChapterTable!$1:$1048576,MATCH("최종"&amp;SUBSTITUTE(SUBSTITUTE(F$1,"standard",""),"|Float",""),ChapterTable!$1:$1,0),0)*ChapterTable!$Q$14
    ),
  OFFSET(F1689,-$B1689+IF($L1689,1,0),0)*
    (VLOOKUP(SUBSTITUTE(SUBSTITUTE(F$1,"standard",""),"|Float","")&amp;"인게임누적곱배수",ChapterTable!$S:$T,2,0)^D1689
    +VLOOKUP(SUBSTITUTE(SUBSTITUTE(F$1,"standard",""),"|Float","")&amp;"인게임누적합배수",ChapterTable!$S:$T,2,0)*D1689)
  )
  )
  )
)</f>
        <v>5881.833984375</v>
      </c>
      <c r="G1689" t="s">
        <v>76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9.8000000000000007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IF(OR($L1690=TRUE,$A1690=0,MOD($A1690,ChapterTable!$S$20)&lt;&gt;0),
MAX(0,INT(($B1690+ChapterTable!$Q$26+VLOOKUP(SUBSTITUTE(C$1,"성장단계","")&amp;"단계오프셋",ChapterTable!$S:$T,2,0))/ChapterTable!$Q$23)),
MAX(0,INT(($B1690+ChapterTable!$S$26+VLOOKUP(SUBSTITUTE(C$1,"성장단계","")&amp;"보스단계오프셋",ChapterTable!$S:$T,2,0))/ChapterTable!$S$23)))</f>
        <v>5</v>
      </c>
      <c r="D1690">
        <f>IF(OR($L1690=TRUE,$A1690=0,MOD($A1690,ChapterTable!$S$20)&lt;&gt;0),
MAX(0,INT(($B1690+ChapterTable!$Q$26+VLOOKUP(SUBSTITUTE(D$1,"성장단계","")&amp;"단계오프셋",ChapterTable!$S:$T,2,0))/ChapterTable!$Q$23)),
MAX(0,INT(($B1690+ChapterTable!$S$26+VLOOKUP(SUBSTITUTE(D$1,"성장단계","")&amp;"보스단계오프셋",ChapterTable!$S:$T,2,0))/ChapterTable!$S$23)))</f>
        <v>4</v>
      </c>
      <c r="E1690" s="1">
        <f ca="1">IF(AND($A1690=0,$B1690=1),
    VLOOKUP(1,ChapterTable!$1:$1048576,MATCH("최종"&amp;SUBSTITUTE(SUBSTITUTE(E$1,"standard",""),"|Float",""),ChapterTable!$1:$1,0),0)*ChapterTable!$Q$17,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VLOOKUP($A1690-ChapterTable!$Q$11,ChapterTable!$1:$1048576,MATCH("최종"&amp;SUBSTITUTE(SUBSTITUTE(E$1,"standard",""),"|Float",""),ChapterTable!$1:$1,0),0)*ChapterTable!$Q$14
    ),
  OFFSET(E1690,-$B1690+IF($L1690,1,0),0)*
    (VLOOKUP(SUBSTITUTE(SUBSTITUTE(E$1,"standard",""),"|Float","")&amp;"인게임누적곱배수",ChapterTable!$S:$T,2,0)^C1690
    +VLOOKUP(SUBSTITUTE(SUBSTITUTE(E$1,"standard",""),"|Float","")&amp;"인게임누적합배수",ChapterTable!$S:$T,2,0)*C1690)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VLOOKUP(1,ChapterTable!$1:$1048576,MATCH("최종"&amp;SUBSTITUTE(SUBSTITUTE(F$1,"standard",""),"|Float",""),ChapterTable!$1:$1,0),0)*ChapterTable!$Q$17,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VLOOKUP($A1690-ChapterTable!$Q$11,ChapterTable!$1:$1048576,MATCH("최종"&amp;SUBSTITUTE(SUBSTITUTE(F$1,"standard",""),"|Float",""),ChapterTable!$1:$1,0),0)*ChapterTable!$Q$14
    ),
  OFFSET(F1690,-$B1690+IF($L1690,1,0),0)*
    (VLOOKUP(SUBSTITUTE(SUBSTITUTE(F$1,"standard",""),"|Float","")&amp;"인게임누적곱배수",ChapterTable!$S:$T,2,0)^D1690
    +VLOOKUP(SUBSTITUTE(SUBSTITUTE(F$1,"standard",""),"|Float","")&amp;"인게임누적합배수",ChapterTable!$S:$T,2,0)*D1690)
  )
  )
  )
)</f>
        <v>5881.833984375</v>
      </c>
      <c r="G1690" t="s">
        <v>76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9.8000000000000007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IF(OR($L1691=TRUE,$A1691=0,MOD($A1691,ChapterTable!$S$20)&lt;&gt;0),
MAX(0,INT(($B1691+ChapterTable!$Q$26+VLOOKUP(SUBSTITUTE(C$1,"성장단계","")&amp;"단계오프셋",ChapterTable!$S:$T,2,0))/ChapterTable!$Q$23)),
MAX(0,INT(($B1691+ChapterTable!$S$26+VLOOKUP(SUBSTITUTE(C$1,"성장단계","")&amp;"보스단계오프셋",ChapterTable!$S:$T,2,0))/ChapterTable!$S$23)))</f>
        <v>5</v>
      </c>
      <c r="D1691">
        <f>IF(OR($L1691=TRUE,$A1691=0,MOD($A1691,ChapterTable!$S$20)&lt;&gt;0),
MAX(0,INT(($B1691+ChapterTable!$Q$26+VLOOKUP(SUBSTITUTE(D$1,"성장단계","")&amp;"단계오프셋",ChapterTable!$S:$T,2,0))/ChapterTable!$Q$23)),
MAX(0,INT(($B1691+ChapterTable!$S$26+VLOOKUP(SUBSTITUTE(D$1,"성장단계","")&amp;"보스단계오프셋",ChapterTable!$S:$T,2,0))/ChapterTable!$S$23)))</f>
        <v>4</v>
      </c>
      <c r="E1691" s="1">
        <f ca="1">IF(AND($A1691=0,$B1691=1),
    VLOOKUP(1,ChapterTable!$1:$1048576,MATCH("최종"&amp;SUBSTITUTE(SUBSTITUTE(E$1,"standard",""),"|Float",""),ChapterTable!$1:$1,0),0)*ChapterTable!$Q$17,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VLOOKUP($A1691-ChapterTable!$Q$11,ChapterTable!$1:$1048576,MATCH("최종"&amp;SUBSTITUTE(SUBSTITUTE(E$1,"standard",""),"|Float",""),ChapterTable!$1:$1,0),0)*ChapterTable!$Q$14
    ),
  OFFSET(E1691,-$B1691+IF($L1691,1,0),0)*
    (VLOOKUP(SUBSTITUTE(SUBSTITUTE(E$1,"standard",""),"|Float","")&amp;"인게임누적곱배수",ChapterTable!$S:$T,2,0)^C1691
    +VLOOKUP(SUBSTITUTE(SUBSTITUTE(E$1,"standard",""),"|Float","")&amp;"인게임누적합배수",ChapterTable!$S:$T,2,0)*C1691)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VLOOKUP(1,ChapterTable!$1:$1048576,MATCH("최종"&amp;SUBSTITUTE(SUBSTITUTE(F$1,"standard",""),"|Float",""),ChapterTable!$1:$1,0),0)*ChapterTable!$Q$17,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VLOOKUP($A1691-ChapterTable!$Q$11,ChapterTable!$1:$1048576,MATCH("최종"&amp;SUBSTITUTE(SUBSTITUTE(F$1,"standard",""),"|Float",""),ChapterTable!$1:$1,0),0)*ChapterTable!$Q$14
    ),
  OFFSET(F1691,-$B1691+IF($L1691,1,0),0)*
    (VLOOKUP(SUBSTITUTE(SUBSTITUTE(F$1,"standard",""),"|Float","")&amp;"인게임누적곱배수",ChapterTable!$S:$T,2,0)^D1691
    +VLOOKUP(SUBSTITUTE(SUBSTITUTE(F$1,"standard",""),"|Float","")&amp;"인게임누적합배수",ChapterTable!$S:$T,2,0)*D1691)
  )
  )
  )
)</f>
        <v>5881.833984375</v>
      </c>
      <c r="G1691" t="s">
        <v>76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9.8000000000000007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IF(OR($L1692=TRUE,$A1692=0,MOD($A1692,ChapterTable!$S$20)&lt;&gt;0),
MAX(0,INT(($B1692+ChapterTable!$Q$26+VLOOKUP(SUBSTITUTE(C$1,"성장단계","")&amp;"단계오프셋",ChapterTable!$S:$T,2,0))/ChapterTable!$Q$23)),
MAX(0,INT(($B1692+ChapterTable!$S$26+VLOOKUP(SUBSTITUTE(C$1,"성장단계","")&amp;"보스단계오프셋",ChapterTable!$S:$T,2,0))/ChapterTable!$S$23)))</f>
        <v>0</v>
      </c>
      <c r="D1692">
        <f>IF(OR($L1692=TRUE,$A1692=0,MOD($A1692,ChapterTable!$S$20)&lt;&gt;0),
MAX(0,INT(($B1692+ChapterTable!$Q$26+VLOOKUP(SUBSTITUTE(D$1,"성장단계","")&amp;"단계오프셋",ChapterTable!$S:$T,2,0))/ChapterTable!$Q$23)),
MAX(0,INT(($B1692+ChapterTable!$S$26+VLOOKUP(SUBSTITUTE(D$1,"성장단계","")&amp;"보스단계오프셋",ChapterTable!$S:$T,2,0))/ChapterTable!$S$23)))</f>
        <v>0</v>
      </c>
      <c r="E1692" s="1">
        <f ca="1">IF(AND($A1692=0,$B1692=1),
    VLOOKUP(1,ChapterTable!$1:$1048576,MATCH("최종"&amp;SUBSTITUTE(SUBSTITUTE(E$1,"standard",""),"|Float",""),ChapterTable!$1:$1,0),0)*ChapterTable!$Q$17,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VLOOKUP($A1692-ChapterTable!$Q$11,ChapterTable!$1:$1048576,MATCH("최종"&amp;SUBSTITUTE(SUBSTITUTE(E$1,"standard",""),"|Float",""),ChapterTable!$1:$1,0),0)*ChapterTable!$Q$14
    ),
  OFFSET(E1692,-$B1692+IF($L1692,1,0),0)*
    (VLOOKUP(SUBSTITUTE(SUBSTITUTE(E$1,"standard",""),"|Float","")&amp;"인게임누적곱배수",ChapterTable!$S:$T,2,0)^C1692
    +VLOOKUP(SUBSTITUTE(SUBSTITUTE(E$1,"standard",""),"|Float","")&amp;"인게임누적합배수",ChapterTable!$S:$T,2,0)*C1692)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VLOOKUP(1,ChapterTable!$1:$1048576,MATCH("최종"&amp;SUBSTITUTE(SUBSTITUTE(F$1,"standard",""),"|Float",""),ChapterTable!$1:$1,0),0)*ChapterTable!$Q$17,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VLOOKUP($A1692-ChapterTable!$Q$11,ChapterTable!$1:$1048576,MATCH("최종"&amp;SUBSTITUTE(SUBSTITUTE(F$1,"standard",""),"|Float",""),ChapterTable!$1:$1,0),0)*ChapterTable!$Q$14
    ),
  OFFSET(F1692,-$B1692+IF($L1692,1,0),0)*
    (VLOOKUP(SUBSTITUTE(SUBSTITUTE(F$1,"standard",""),"|Float","")&amp;"인게임누적곱배수",ChapterTable!$S:$T,2,0)^D1692
    +VLOOKUP(SUBSTITUTE(SUBSTITUTE(F$1,"standard",""),"|Float","")&amp;"인게임누적합배수",ChapterTable!$S:$T,2,0)*D1692)
  )
  )
  )
)</f>
        <v>4901.5283203125</v>
      </c>
      <c r="G1692" t="s">
        <v>76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9.8000000000000007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IF(OR($L1693=TRUE,$A1693=0,MOD($A1693,ChapterTable!$S$20)&lt;&gt;0),
MAX(0,INT(($B1693+ChapterTable!$Q$26+VLOOKUP(SUBSTITUTE(C$1,"성장단계","")&amp;"단계오프셋",ChapterTable!$S:$T,2,0))/ChapterTable!$Q$23)),
MAX(0,INT(($B1693+ChapterTable!$S$26+VLOOKUP(SUBSTITUTE(C$1,"성장단계","")&amp;"보스단계오프셋",ChapterTable!$S:$T,2,0))/ChapterTable!$S$23)))</f>
        <v>0</v>
      </c>
      <c r="D1693">
        <f>IF(OR($L1693=TRUE,$A1693=0,MOD($A1693,ChapterTable!$S$20)&lt;&gt;0),
MAX(0,INT(($B1693+ChapterTable!$Q$26+VLOOKUP(SUBSTITUTE(D$1,"성장단계","")&amp;"단계오프셋",ChapterTable!$S:$T,2,0))/ChapterTable!$Q$23)),
MAX(0,INT(($B1693+ChapterTable!$S$26+VLOOKUP(SUBSTITUTE(D$1,"성장단계","")&amp;"보스단계오프셋",ChapterTable!$S:$T,2,0))/ChapterTable!$S$23)))</f>
        <v>0</v>
      </c>
      <c r="E1693" s="1">
        <f ca="1">IF(AND($A1693=0,$B1693=1),
    VLOOKUP(1,ChapterTable!$1:$1048576,MATCH("최종"&amp;SUBSTITUTE(SUBSTITUTE(E$1,"standard",""),"|Float",""),ChapterTable!$1:$1,0),0)*ChapterTable!$Q$17,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VLOOKUP($A1693-ChapterTable!$Q$11,ChapterTable!$1:$1048576,MATCH("최종"&amp;SUBSTITUTE(SUBSTITUTE(E$1,"standard",""),"|Float",""),ChapterTable!$1:$1,0),0)*ChapterTable!$Q$14
    ),
  OFFSET(E1693,-$B1693+IF($L1693,1,0),0)*
    (VLOOKUP(SUBSTITUTE(SUBSTITUTE(E$1,"standard",""),"|Float","")&amp;"인게임누적곱배수",ChapterTable!$S:$T,2,0)^C1693
    +VLOOKUP(SUBSTITUTE(SUBSTITUTE(E$1,"standard",""),"|Float","")&amp;"인게임누적합배수",ChapterTable!$S:$T,2,0)*C1693)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VLOOKUP(1,ChapterTable!$1:$1048576,MATCH("최종"&amp;SUBSTITUTE(SUBSTITUTE(F$1,"standard",""),"|Float",""),ChapterTable!$1:$1,0),0)*ChapterTable!$Q$17,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VLOOKUP($A1693-ChapterTable!$Q$11,ChapterTable!$1:$1048576,MATCH("최종"&amp;SUBSTITUTE(SUBSTITUTE(F$1,"standard",""),"|Float",""),ChapterTable!$1:$1,0),0)*ChapterTable!$Q$14
    ),
  OFFSET(F1693,-$B1693+IF($L1693,1,0),0)*
    (VLOOKUP(SUBSTITUTE(SUBSTITUTE(F$1,"standard",""),"|Float","")&amp;"인게임누적곱배수",ChapterTable!$S:$T,2,0)^D1693
    +VLOOKUP(SUBSTITUTE(SUBSTITUTE(F$1,"standard",""),"|Float","")&amp;"인게임누적합배수",ChapterTable!$S:$T,2,0)*D1693)
  )
  )
  )
)</f>
        <v>4901.5283203125</v>
      </c>
      <c r="G1693" t="s">
        <v>76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9.8000000000000007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IF(OR($L1694=TRUE,$A1694=0,MOD($A1694,ChapterTable!$S$20)&lt;&gt;0),
MAX(0,INT(($B1694+ChapterTable!$Q$26+VLOOKUP(SUBSTITUTE(C$1,"성장단계","")&amp;"단계오프셋",ChapterTable!$S:$T,2,0))/ChapterTable!$Q$23)),
MAX(0,INT(($B1694+ChapterTable!$S$26+VLOOKUP(SUBSTITUTE(C$1,"성장단계","")&amp;"보스단계오프셋",ChapterTable!$S:$T,2,0))/ChapterTable!$S$23)))</f>
        <v>0</v>
      </c>
      <c r="D1694">
        <f>IF(OR($L1694=TRUE,$A1694=0,MOD($A1694,ChapterTable!$S$20)&lt;&gt;0),
MAX(0,INT(($B1694+ChapterTable!$Q$26+VLOOKUP(SUBSTITUTE(D$1,"성장단계","")&amp;"단계오프셋",ChapterTable!$S:$T,2,0))/ChapterTable!$Q$23)),
MAX(0,INT(($B1694+ChapterTable!$S$26+VLOOKUP(SUBSTITUTE(D$1,"성장단계","")&amp;"보스단계오프셋",ChapterTable!$S:$T,2,0))/ChapterTable!$S$23)))</f>
        <v>0</v>
      </c>
      <c r="E1694" s="1">
        <f ca="1">IF(AND($A1694=0,$B1694=1),
    VLOOKUP(1,ChapterTable!$1:$1048576,MATCH("최종"&amp;SUBSTITUTE(SUBSTITUTE(E$1,"standard",""),"|Float",""),ChapterTable!$1:$1,0),0)*ChapterTable!$Q$17,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VLOOKUP($A1694-ChapterTable!$Q$11,ChapterTable!$1:$1048576,MATCH("최종"&amp;SUBSTITUTE(SUBSTITUTE(E$1,"standard",""),"|Float",""),ChapterTable!$1:$1,0),0)*ChapterTable!$Q$14
    ),
  OFFSET(E1694,-$B1694+IF($L1694,1,0),0)*
    (VLOOKUP(SUBSTITUTE(SUBSTITUTE(E$1,"standard",""),"|Float","")&amp;"인게임누적곱배수",ChapterTable!$S:$T,2,0)^C1694
    +VLOOKUP(SUBSTITUTE(SUBSTITUTE(E$1,"standard",""),"|Float","")&amp;"인게임누적합배수",ChapterTable!$S:$T,2,0)*C1694)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VLOOKUP(1,ChapterTable!$1:$1048576,MATCH("최종"&amp;SUBSTITUTE(SUBSTITUTE(F$1,"standard",""),"|Float",""),ChapterTable!$1:$1,0),0)*ChapterTable!$Q$17,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VLOOKUP($A1694-ChapterTable!$Q$11,ChapterTable!$1:$1048576,MATCH("최종"&amp;SUBSTITUTE(SUBSTITUTE(F$1,"standard",""),"|Float",""),ChapterTable!$1:$1,0),0)*ChapterTable!$Q$14
    ),
  OFFSET(F1694,-$B1694+IF($L1694,1,0),0)*
    (VLOOKUP(SUBSTITUTE(SUBSTITUTE(F$1,"standard",""),"|Float","")&amp;"인게임누적곱배수",ChapterTable!$S:$T,2,0)^D1694
    +VLOOKUP(SUBSTITUTE(SUBSTITUTE(F$1,"standard",""),"|Float","")&amp;"인게임누적합배수",ChapterTable!$S:$T,2,0)*D1694)
  )
  )
  )
)</f>
        <v>4901.5283203125</v>
      </c>
      <c r="G1694" t="s">
        <v>76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9.8000000000000007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IF(OR($L1695=TRUE,$A1695=0,MOD($A1695,ChapterTable!$S$20)&lt;&gt;0),
MAX(0,INT(($B1695+ChapterTable!$Q$26+VLOOKUP(SUBSTITUTE(C$1,"성장단계","")&amp;"단계오프셋",ChapterTable!$S:$T,2,0))/ChapterTable!$Q$23)),
MAX(0,INT(($B1695+ChapterTable!$S$26+VLOOKUP(SUBSTITUTE(C$1,"성장단계","")&amp;"보스단계오프셋",ChapterTable!$S:$T,2,0))/ChapterTable!$S$23)))</f>
        <v>0</v>
      </c>
      <c r="D1695">
        <f>IF(OR($L1695=TRUE,$A1695=0,MOD($A1695,ChapterTable!$S$20)&lt;&gt;0),
MAX(0,INT(($B1695+ChapterTable!$Q$26+VLOOKUP(SUBSTITUTE(D$1,"성장단계","")&amp;"단계오프셋",ChapterTable!$S:$T,2,0))/ChapterTable!$Q$23)),
MAX(0,INT(($B1695+ChapterTable!$S$26+VLOOKUP(SUBSTITUTE(D$1,"성장단계","")&amp;"보스단계오프셋",ChapterTable!$S:$T,2,0))/ChapterTable!$S$23)))</f>
        <v>0</v>
      </c>
      <c r="E1695" s="1">
        <f ca="1">IF(AND($A1695=0,$B1695=1),
    VLOOKUP(1,ChapterTable!$1:$1048576,MATCH("최종"&amp;SUBSTITUTE(SUBSTITUTE(E$1,"standard",""),"|Float",""),ChapterTable!$1:$1,0),0)*ChapterTable!$Q$17,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VLOOKUP($A1695-ChapterTable!$Q$11,ChapterTable!$1:$1048576,MATCH("최종"&amp;SUBSTITUTE(SUBSTITUTE(E$1,"standard",""),"|Float",""),ChapterTable!$1:$1,0),0)*ChapterTable!$Q$14
    ),
  OFFSET(E1695,-$B1695+IF($L1695,1,0),0)*
    (VLOOKUP(SUBSTITUTE(SUBSTITUTE(E$1,"standard",""),"|Float","")&amp;"인게임누적곱배수",ChapterTable!$S:$T,2,0)^C1695
    +VLOOKUP(SUBSTITUTE(SUBSTITUTE(E$1,"standard",""),"|Float","")&amp;"인게임누적합배수",ChapterTable!$S:$T,2,0)*C1695)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VLOOKUP(1,ChapterTable!$1:$1048576,MATCH("최종"&amp;SUBSTITUTE(SUBSTITUTE(F$1,"standard",""),"|Float",""),ChapterTable!$1:$1,0),0)*ChapterTable!$Q$17,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VLOOKUP($A1695-ChapterTable!$Q$11,ChapterTable!$1:$1048576,MATCH("최종"&amp;SUBSTITUTE(SUBSTITUTE(F$1,"standard",""),"|Float",""),ChapterTable!$1:$1,0),0)*ChapterTable!$Q$14
    ),
  OFFSET(F1695,-$B1695+IF($L1695,1,0),0)*
    (VLOOKUP(SUBSTITUTE(SUBSTITUTE(F$1,"standard",""),"|Float","")&amp;"인게임누적곱배수",ChapterTable!$S:$T,2,0)^D1695
    +VLOOKUP(SUBSTITUTE(SUBSTITUTE(F$1,"standard",""),"|Float","")&amp;"인게임누적합배수",ChapterTable!$S:$T,2,0)*D1695)
  )
  )
  )
)</f>
        <v>4901.5283203125</v>
      </c>
      <c r="G1695" t="s">
        <v>76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9.8000000000000007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IF(OR($L1696=TRUE,$A1696=0,MOD($A1696,ChapterTable!$S$20)&lt;&gt;0),
MAX(0,INT(($B1696+ChapterTable!$Q$26+VLOOKUP(SUBSTITUTE(C$1,"성장단계","")&amp;"단계오프셋",ChapterTable!$S:$T,2,0))/ChapterTable!$Q$23)),
MAX(0,INT(($B1696+ChapterTable!$S$26+VLOOKUP(SUBSTITUTE(C$1,"성장단계","")&amp;"보스단계오프셋",ChapterTable!$S:$T,2,0))/ChapterTable!$S$23)))</f>
        <v>0</v>
      </c>
      <c r="D1696">
        <f>IF(OR($L1696=TRUE,$A1696=0,MOD($A1696,ChapterTable!$S$20)&lt;&gt;0),
MAX(0,INT(($B1696+ChapterTable!$Q$26+VLOOKUP(SUBSTITUTE(D$1,"성장단계","")&amp;"단계오프셋",ChapterTable!$S:$T,2,0))/ChapterTable!$Q$23)),
MAX(0,INT(($B1696+ChapterTable!$S$26+VLOOKUP(SUBSTITUTE(D$1,"성장단계","")&amp;"보스단계오프셋",ChapterTable!$S:$T,2,0))/ChapterTable!$S$23)))</f>
        <v>0</v>
      </c>
      <c r="E1696" s="1">
        <f ca="1">IF(AND($A1696=0,$B1696=1),
    VLOOKUP(1,ChapterTable!$1:$1048576,MATCH("최종"&amp;SUBSTITUTE(SUBSTITUTE(E$1,"standard",""),"|Float",""),ChapterTable!$1:$1,0),0)*ChapterTable!$Q$17,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VLOOKUP($A1696-ChapterTable!$Q$11,ChapterTable!$1:$1048576,MATCH("최종"&amp;SUBSTITUTE(SUBSTITUTE(E$1,"standard",""),"|Float",""),ChapterTable!$1:$1,0),0)*ChapterTable!$Q$14
    ),
  OFFSET(E1696,-$B1696+IF($L1696,1,0),0)*
    (VLOOKUP(SUBSTITUTE(SUBSTITUTE(E$1,"standard",""),"|Float","")&amp;"인게임누적곱배수",ChapterTable!$S:$T,2,0)^C1696
    +VLOOKUP(SUBSTITUTE(SUBSTITUTE(E$1,"standard",""),"|Float","")&amp;"인게임누적합배수",ChapterTable!$S:$T,2,0)*C1696)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VLOOKUP(1,ChapterTable!$1:$1048576,MATCH("최종"&amp;SUBSTITUTE(SUBSTITUTE(F$1,"standard",""),"|Float",""),ChapterTable!$1:$1,0),0)*ChapterTable!$Q$17,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VLOOKUP($A1696-ChapterTable!$Q$11,ChapterTable!$1:$1048576,MATCH("최종"&amp;SUBSTITUTE(SUBSTITUTE(F$1,"standard",""),"|Float",""),ChapterTable!$1:$1,0),0)*ChapterTable!$Q$14
    ),
  OFFSET(F1696,-$B1696+IF($L1696,1,0),0)*
    (VLOOKUP(SUBSTITUTE(SUBSTITUTE(F$1,"standard",""),"|Float","")&amp;"인게임누적곱배수",ChapterTable!$S:$T,2,0)^D1696
    +VLOOKUP(SUBSTITUTE(SUBSTITUTE(F$1,"standard",""),"|Float","")&amp;"인게임누적합배수",ChapterTable!$S:$T,2,0)*D1696)
  )
  )
  )
)</f>
        <v>4901.5283203125</v>
      </c>
      <c r="G1696" t="s">
        <v>76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9.8000000000000007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IF(OR($L1697=TRUE,$A1697=0,MOD($A1697,ChapterTable!$S$20)&lt;&gt;0),
MAX(0,INT(($B1697+ChapterTable!$Q$26+VLOOKUP(SUBSTITUTE(C$1,"성장단계","")&amp;"단계오프셋",ChapterTable!$S:$T,2,0))/ChapterTable!$Q$23)),
MAX(0,INT(($B1697+ChapterTable!$S$26+VLOOKUP(SUBSTITUTE(C$1,"성장단계","")&amp;"보스단계오프셋",ChapterTable!$S:$T,2,0))/ChapterTable!$S$23)))</f>
        <v>1</v>
      </c>
      <c r="D1697">
        <f>IF(OR($L1697=TRUE,$A1697=0,MOD($A1697,ChapterTable!$S$20)&lt;&gt;0),
MAX(0,INT(($B1697+ChapterTable!$Q$26+VLOOKUP(SUBSTITUTE(D$1,"성장단계","")&amp;"단계오프셋",ChapterTable!$S:$T,2,0))/ChapterTable!$Q$23)),
MAX(0,INT(($B1697+ChapterTable!$S$26+VLOOKUP(SUBSTITUTE(D$1,"성장단계","")&amp;"보스단계오프셋",ChapterTable!$S:$T,2,0))/ChapterTable!$S$23)))</f>
        <v>0</v>
      </c>
      <c r="E1697" s="1">
        <f ca="1">IF(AND($A1697=0,$B1697=1),
    VLOOKUP(1,ChapterTable!$1:$1048576,MATCH("최종"&amp;SUBSTITUTE(SUBSTITUTE(E$1,"standard",""),"|Float",""),ChapterTable!$1:$1,0),0)*ChapterTable!$Q$17,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VLOOKUP($A1697-ChapterTable!$Q$11,ChapterTable!$1:$1048576,MATCH("최종"&amp;SUBSTITUTE(SUBSTITUTE(E$1,"standard",""),"|Float",""),ChapterTable!$1:$1,0),0)*ChapterTable!$Q$14
    ),
  OFFSET(E1697,-$B1697+IF($L1697,1,0),0)*
    (VLOOKUP(SUBSTITUTE(SUBSTITUTE(E$1,"standard",""),"|Float","")&amp;"인게임누적곱배수",ChapterTable!$S:$T,2,0)^C1697
    +VLOOKUP(SUBSTITUTE(SUBSTITUTE(E$1,"standard",""),"|Float","")&amp;"인게임누적합배수",ChapterTable!$S:$T,2,0)*C1697)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VLOOKUP(1,ChapterTable!$1:$1048576,MATCH("최종"&amp;SUBSTITUTE(SUBSTITUTE(F$1,"standard",""),"|Float",""),ChapterTable!$1:$1,0),0)*ChapterTable!$Q$17,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VLOOKUP($A1697-ChapterTable!$Q$11,ChapterTable!$1:$1048576,MATCH("최종"&amp;SUBSTITUTE(SUBSTITUTE(F$1,"standard",""),"|Float",""),ChapterTable!$1:$1,0),0)*ChapterTable!$Q$14
    ),
  OFFSET(F1697,-$B1697+IF($L1697,1,0),0)*
    (VLOOKUP(SUBSTITUTE(SUBSTITUTE(F$1,"standard",""),"|Float","")&amp;"인게임누적곱배수",ChapterTable!$S:$T,2,0)^D1697
    +VLOOKUP(SUBSTITUTE(SUBSTITUTE(F$1,"standard",""),"|Float","")&amp;"인게임누적합배수",ChapterTable!$S:$T,2,0)*D1697)
  )
  )
  )
)</f>
        <v>4901.5283203125</v>
      </c>
      <c r="G1697" t="s">
        <v>76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9.8000000000000007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IF(OR($L1698=TRUE,$A1698=0,MOD($A1698,ChapterTable!$S$20)&lt;&gt;0),
MAX(0,INT(($B1698+ChapterTable!$Q$26+VLOOKUP(SUBSTITUTE(C$1,"성장단계","")&amp;"단계오프셋",ChapterTable!$S:$T,2,0))/ChapterTable!$Q$23)),
MAX(0,INT(($B1698+ChapterTable!$S$26+VLOOKUP(SUBSTITUTE(C$1,"성장단계","")&amp;"보스단계오프셋",ChapterTable!$S:$T,2,0))/ChapterTable!$S$23)))</f>
        <v>1</v>
      </c>
      <c r="D1698">
        <f>IF(OR($L1698=TRUE,$A1698=0,MOD($A1698,ChapterTable!$S$20)&lt;&gt;0),
MAX(0,INT(($B1698+ChapterTable!$Q$26+VLOOKUP(SUBSTITUTE(D$1,"성장단계","")&amp;"단계오프셋",ChapterTable!$S:$T,2,0))/ChapterTable!$Q$23)),
MAX(0,INT(($B1698+ChapterTable!$S$26+VLOOKUP(SUBSTITUTE(D$1,"성장단계","")&amp;"보스단계오프셋",ChapterTable!$S:$T,2,0))/ChapterTable!$S$23)))</f>
        <v>0</v>
      </c>
      <c r="E1698" s="1">
        <f ca="1">IF(AND($A1698=0,$B1698=1),
    VLOOKUP(1,ChapterTable!$1:$1048576,MATCH("최종"&amp;SUBSTITUTE(SUBSTITUTE(E$1,"standard",""),"|Float",""),ChapterTable!$1:$1,0),0)*ChapterTable!$Q$17,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VLOOKUP($A1698-ChapterTable!$Q$11,ChapterTable!$1:$1048576,MATCH("최종"&amp;SUBSTITUTE(SUBSTITUTE(E$1,"standard",""),"|Float",""),ChapterTable!$1:$1,0),0)*ChapterTable!$Q$14
    ),
  OFFSET(E1698,-$B1698+IF($L1698,1,0),0)*
    (VLOOKUP(SUBSTITUTE(SUBSTITUTE(E$1,"standard",""),"|Float","")&amp;"인게임누적곱배수",ChapterTable!$S:$T,2,0)^C1698
    +VLOOKUP(SUBSTITUTE(SUBSTITUTE(E$1,"standard",""),"|Float","")&amp;"인게임누적합배수",ChapterTable!$S:$T,2,0)*C1698)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VLOOKUP(1,ChapterTable!$1:$1048576,MATCH("최종"&amp;SUBSTITUTE(SUBSTITUTE(F$1,"standard",""),"|Float",""),ChapterTable!$1:$1,0),0)*ChapterTable!$Q$17,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VLOOKUP($A1698-ChapterTable!$Q$11,ChapterTable!$1:$1048576,MATCH("최종"&amp;SUBSTITUTE(SUBSTITUTE(F$1,"standard",""),"|Float",""),ChapterTable!$1:$1,0),0)*ChapterTable!$Q$14
    ),
  OFFSET(F1698,-$B1698+IF($L1698,1,0),0)*
    (VLOOKUP(SUBSTITUTE(SUBSTITUTE(F$1,"standard",""),"|Float","")&amp;"인게임누적곱배수",ChapterTable!$S:$T,2,0)^D1698
    +VLOOKUP(SUBSTITUTE(SUBSTITUTE(F$1,"standard",""),"|Float","")&amp;"인게임누적합배수",ChapterTable!$S:$T,2,0)*D1698)
  )
  )
  )
)</f>
        <v>4901.5283203125</v>
      </c>
      <c r="G1698" t="s">
        <v>76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9.8000000000000007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IF(OR($L1699=TRUE,$A1699=0,MOD($A1699,ChapterTable!$S$20)&lt;&gt;0),
MAX(0,INT(($B1699+ChapterTable!$Q$26+VLOOKUP(SUBSTITUTE(C$1,"성장단계","")&amp;"단계오프셋",ChapterTable!$S:$T,2,0))/ChapterTable!$Q$23)),
MAX(0,INT(($B1699+ChapterTable!$S$26+VLOOKUP(SUBSTITUTE(C$1,"성장단계","")&amp;"보스단계오프셋",ChapterTable!$S:$T,2,0))/ChapterTable!$S$23)))</f>
        <v>1</v>
      </c>
      <c r="D1699">
        <f>IF(OR($L1699=TRUE,$A1699=0,MOD($A1699,ChapterTable!$S$20)&lt;&gt;0),
MAX(0,INT(($B1699+ChapterTable!$Q$26+VLOOKUP(SUBSTITUTE(D$1,"성장단계","")&amp;"단계오프셋",ChapterTable!$S:$T,2,0))/ChapterTable!$Q$23)),
MAX(0,INT(($B1699+ChapterTable!$S$26+VLOOKUP(SUBSTITUTE(D$1,"성장단계","")&amp;"보스단계오프셋",ChapterTable!$S:$T,2,0))/ChapterTable!$S$23)))</f>
        <v>0</v>
      </c>
      <c r="E1699" s="1">
        <f ca="1">IF(AND($A1699=0,$B1699=1),
    VLOOKUP(1,ChapterTable!$1:$1048576,MATCH("최종"&amp;SUBSTITUTE(SUBSTITUTE(E$1,"standard",""),"|Float",""),ChapterTable!$1:$1,0),0)*ChapterTable!$Q$17,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VLOOKUP($A1699-ChapterTable!$Q$11,ChapterTable!$1:$1048576,MATCH("최종"&amp;SUBSTITUTE(SUBSTITUTE(E$1,"standard",""),"|Float",""),ChapterTable!$1:$1,0),0)*ChapterTable!$Q$14
    ),
  OFFSET(E1699,-$B1699+IF($L1699,1,0),0)*
    (VLOOKUP(SUBSTITUTE(SUBSTITUTE(E$1,"standard",""),"|Float","")&amp;"인게임누적곱배수",ChapterTable!$S:$T,2,0)^C1699
    +VLOOKUP(SUBSTITUTE(SUBSTITUTE(E$1,"standard",""),"|Float","")&amp;"인게임누적합배수",ChapterTable!$S:$T,2,0)*C1699)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VLOOKUP(1,ChapterTable!$1:$1048576,MATCH("최종"&amp;SUBSTITUTE(SUBSTITUTE(F$1,"standard",""),"|Float",""),ChapterTable!$1:$1,0),0)*ChapterTable!$Q$17,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VLOOKUP($A1699-ChapterTable!$Q$11,ChapterTable!$1:$1048576,MATCH("최종"&amp;SUBSTITUTE(SUBSTITUTE(F$1,"standard",""),"|Float",""),ChapterTable!$1:$1,0),0)*ChapterTable!$Q$14
    ),
  OFFSET(F1699,-$B1699+IF($L1699,1,0),0)*
    (VLOOKUP(SUBSTITUTE(SUBSTITUTE(F$1,"standard",""),"|Float","")&amp;"인게임누적곱배수",ChapterTable!$S:$T,2,0)^D1699
    +VLOOKUP(SUBSTITUTE(SUBSTITUTE(F$1,"standard",""),"|Float","")&amp;"인게임누적합배수",ChapterTable!$S:$T,2,0)*D1699)
  )
  )
  )
)</f>
        <v>4901.5283203125</v>
      </c>
      <c r="G1699" t="s">
        <v>76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9.8000000000000007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IF(OR($L1700=TRUE,$A1700=0,MOD($A1700,ChapterTable!$S$20)&lt;&gt;0),
MAX(0,INT(($B1700+ChapterTable!$Q$26+VLOOKUP(SUBSTITUTE(C$1,"성장단계","")&amp;"단계오프셋",ChapterTable!$S:$T,2,0))/ChapterTable!$Q$23)),
MAX(0,INT(($B1700+ChapterTable!$S$26+VLOOKUP(SUBSTITUTE(C$1,"성장단계","")&amp;"보스단계오프셋",ChapterTable!$S:$T,2,0))/ChapterTable!$S$23)))</f>
        <v>1</v>
      </c>
      <c r="D1700">
        <f>IF(OR($L1700=TRUE,$A1700=0,MOD($A1700,ChapterTable!$S$20)&lt;&gt;0),
MAX(0,INT(($B1700+ChapterTable!$Q$26+VLOOKUP(SUBSTITUTE(D$1,"성장단계","")&amp;"단계오프셋",ChapterTable!$S:$T,2,0))/ChapterTable!$Q$23)),
MAX(0,INT(($B1700+ChapterTable!$S$26+VLOOKUP(SUBSTITUTE(D$1,"성장단계","")&amp;"보스단계오프셋",ChapterTable!$S:$T,2,0))/ChapterTable!$S$23)))</f>
        <v>0</v>
      </c>
      <c r="E1700" s="1">
        <f ca="1">IF(AND($A1700=0,$B1700=1),
    VLOOKUP(1,ChapterTable!$1:$1048576,MATCH("최종"&amp;SUBSTITUTE(SUBSTITUTE(E$1,"standard",""),"|Float",""),ChapterTable!$1:$1,0),0)*ChapterTable!$Q$17,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VLOOKUP($A1700-ChapterTable!$Q$11,ChapterTable!$1:$1048576,MATCH("최종"&amp;SUBSTITUTE(SUBSTITUTE(E$1,"standard",""),"|Float",""),ChapterTable!$1:$1,0),0)*ChapterTable!$Q$14
    ),
  OFFSET(E1700,-$B1700+IF($L1700,1,0),0)*
    (VLOOKUP(SUBSTITUTE(SUBSTITUTE(E$1,"standard",""),"|Float","")&amp;"인게임누적곱배수",ChapterTable!$S:$T,2,0)^C1700
    +VLOOKUP(SUBSTITUTE(SUBSTITUTE(E$1,"standard",""),"|Float","")&amp;"인게임누적합배수",ChapterTable!$S:$T,2,0)*C1700)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VLOOKUP(1,ChapterTable!$1:$1048576,MATCH("최종"&amp;SUBSTITUTE(SUBSTITUTE(F$1,"standard",""),"|Float",""),ChapterTable!$1:$1,0),0)*ChapterTable!$Q$17,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VLOOKUP($A1700-ChapterTable!$Q$11,ChapterTable!$1:$1048576,MATCH("최종"&amp;SUBSTITUTE(SUBSTITUTE(F$1,"standard",""),"|Float",""),ChapterTable!$1:$1,0),0)*ChapterTable!$Q$14
    ),
  OFFSET(F1700,-$B1700+IF($L1700,1,0),0)*
    (VLOOKUP(SUBSTITUTE(SUBSTITUTE(F$1,"standard",""),"|Float","")&amp;"인게임누적곱배수",ChapterTable!$S:$T,2,0)^D1700
    +VLOOKUP(SUBSTITUTE(SUBSTITUTE(F$1,"standard",""),"|Float","")&amp;"인게임누적합배수",ChapterTable!$S:$T,2,0)*D1700)
  )
  )
  )
)</f>
        <v>4901.5283203125</v>
      </c>
      <c r="G1700" t="s">
        <v>76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9.8000000000000007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IF(OR($L1701=TRUE,$A1701=0,MOD($A1701,ChapterTable!$S$20)&lt;&gt;0),
MAX(0,INT(($B1701+ChapterTable!$Q$26+VLOOKUP(SUBSTITUTE(C$1,"성장단계","")&amp;"단계오프셋",ChapterTable!$S:$T,2,0))/ChapterTable!$Q$23)),
MAX(0,INT(($B1701+ChapterTable!$S$26+VLOOKUP(SUBSTITUTE(C$1,"성장단계","")&amp;"보스단계오프셋",ChapterTable!$S:$T,2,0))/ChapterTable!$S$23)))</f>
        <v>1</v>
      </c>
      <c r="D1701">
        <f>IF(OR($L1701=TRUE,$A1701=0,MOD($A1701,ChapterTable!$S$20)&lt;&gt;0),
MAX(0,INT(($B1701+ChapterTable!$Q$26+VLOOKUP(SUBSTITUTE(D$1,"성장단계","")&amp;"단계오프셋",ChapterTable!$S:$T,2,0))/ChapterTable!$Q$23)),
MAX(0,INT(($B1701+ChapterTable!$S$26+VLOOKUP(SUBSTITUTE(D$1,"성장단계","")&amp;"보스단계오프셋",ChapterTable!$S:$T,2,0))/ChapterTable!$S$23)))</f>
        <v>0</v>
      </c>
      <c r="E1701" s="1">
        <f ca="1">IF(AND($A1701=0,$B1701=1),
    VLOOKUP(1,ChapterTable!$1:$1048576,MATCH("최종"&amp;SUBSTITUTE(SUBSTITUTE(E$1,"standard",""),"|Float",""),ChapterTable!$1:$1,0),0)*ChapterTable!$Q$17,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VLOOKUP($A1701-ChapterTable!$Q$11,ChapterTable!$1:$1048576,MATCH("최종"&amp;SUBSTITUTE(SUBSTITUTE(E$1,"standard",""),"|Float",""),ChapterTable!$1:$1,0),0)*ChapterTable!$Q$14
    ),
  OFFSET(E1701,-$B1701+IF($L1701,1,0),0)*
    (VLOOKUP(SUBSTITUTE(SUBSTITUTE(E$1,"standard",""),"|Float","")&amp;"인게임누적곱배수",ChapterTable!$S:$T,2,0)^C1701
    +VLOOKUP(SUBSTITUTE(SUBSTITUTE(E$1,"standard",""),"|Float","")&amp;"인게임누적합배수",ChapterTable!$S:$T,2,0)*C1701)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VLOOKUP(1,ChapterTable!$1:$1048576,MATCH("최종"&amp;SUBSTITUTE(SUBSTITUTE(F$1,"standard",""),"|Float",""),ChapterTable!$1:$1,0),0)*ChapterTable!$Q$17,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VLOOKUP($A1701-ChapterTable!$Q$11,ChapterTable!$1:$1048576,MATCH("최종"&amp;SUBSTITUTE(SUBSTITUTE(F$1,"standard",""),"|Float",""),ChapterTable!$1:$1,0),0)*ChapterTable!$Q$14
    ),
  OFFSET(F1701,-$B1701+IF($L1701,1,0),0)*
    (VLOOKUP(SUBSTITUTE(SUBSTITUTE(F$1,"standard",""),"|Float","")&amp;"인게임누적곱배수",ChapterTable!$S:$T,2,0)^D1701
    +VLOOKUP(SUBSTITUTE(SUBSTITUTE(F$1,"standard",""),"|Float","")&amp;"인게임누적합배수",ChapterTable!$S:$T,2,0)*D1701)
  )
  )
  )
)</f>
        <v>4901.5283203125</v>
      </c>
      <c r="G1701" t="s">
        <v>76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9.8000000000000007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IF(OR($L1702=TRUE,$A1702=0,MOD($A1702,ChapterTable!$S$20)&lt;&gt;0),
MAX(0,INT(($B1702+ChapterTable!$Q$26+VLOOKUP(SUBSTITUTE(C$1,"성장단계","")&amp;"단계오프셋",ChapterTable!$S:$T,2,0))/ChapterTable!$Q$23)),
MAX(0,INT(($B1702+ChapterTable!$S$26+VLOOKUP(SUBSTITUTE(C$1,"성장단계","")&amp;"보스단계오프셋",ChapterTable!$S:$T,2,0))/ChapterTable!$S$23)))</f>
        <v>1</v>
      </c>
      <c r="D1702">
        <f>IF(OR($L1702=TRUE,$A1702=0,MOD($A1702,ChapterTable!$S$20)&lt;&gt;0),
MAX(0,INT(($B1702+ChapterTable!$Q$26+VLOOKUP(SUBSTITUTE(D$1,"성장단계","")&amp;"단계오프셋",ChapterTable!$S:$T,2,0))/ChapterTable!$Q$23)),
MAX(0,INT(($B1702+ChapterTable!$S$26+VLOOKUP(SUBSTITUTE(D$1,"성장단계","")&amp;"보스단계오프셋",ChapterTable!$S:$T,2,0))/ChapterTable!$S$23)))</f>
        <v>1</v>
      </c>
      <c r="E1702" s="1">
        <f ca="1">IF(AND($A1702=0,$B1702=1),
    VLOOKUP(1,ChapterTable!$1:$1048576,MATCH("최종"&amp;SUBSTITUTE(SUBSTITUTE(E$1,"standard",""),"|Float",""),ChapterTable!$1:$1,0),0)*ChapterTable!$Q$17,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VLOOKUP($A1702-ChapterTable!$Q$11,ChapterTable!$1:$1048576,MATCH("최종"&amp;SUBSTITUTE(SUBSTITUTE(E$1,"standard",""),"|Float",""),ChapterTable!$1:$1,0),0)*ChapterTable!$Q$14
    ),
  OFFSET(E1702,-$B1702+IF($L1702,1,0),0)*
    (VLOOKUP(SUBSTITUTE(SUBSTITUTE(E$1,"standard",""),"|Float","")&amp;"인게임누적곱배수",ChapterTable!$S:$T,2,0)^C1702
    +VLOOKUP(SUBSTITUTE(SUBSTITUTE(E$1,"standard",""),"|Float","")&amp;"인게임누적합배수",ChapterTable!$S:$T,2,0)*C1702)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VLOOKUP(1,ChapterTable!$1:$1048576,MATCH("최종"&amp;SUBSTITUTE(SUBSTITUTE(F$1,"standard",""),"|Float",""),ChapterTable!$1:$1,0),0)*ChapterTable!$Q$17,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VLOOKUP($A1702-ChapterTable!$Q$11,ChapterTable!$1:$1048576,MATCH("최종"&amp;SUBSTITUTE(SUBSTITUTE(F$1,"standard",""),"|Float",""),ChapterTable!$1:$1,0),0)*ChapterTable!$Q$14
    ),
  OFFSET(F1702,-$B1702+IF($L1702,1,0),0)*
    (VLOOKUP(SUBSTITUTE(SUBSTITUTE(F$1,"standard",""),"|Float","")&amp;"인게임누적곱배수",ChapterTable!$S:$T,2,0)^D1702
    +VLOOKUP(SUBSTITUTE(SUBSTITUTE(F$1,"standard",""),"|Float","")&amp;"인게임누적합배수",ChapterTable!$S:$T,2,0)*D1702)
  )
  )
  )
)</f>
        <v>5881.833984375</v>
      </c>
      <c r="G1702" t="s">
        <v>76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9.8000000000000007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IF(OR($L1703=TRUE,$A1703=0,MOD($A1703,ChapterTable!$S$20)&lt;&gt;0),
MAX(0,INT(($B1703+ChapterTable!$Q$26+VLOOKUP(SUBSTITUTE(C$1,"성장단계","")&amp;"단계오프셋",ChapterTable!$S:$T,2,0))/ChapterTable!$Q$23)),
MAX(0,INT(($B1703+ChapterTable!$S$26+VLOOKUP(SUBSTITUTE(C$1,"성장단계","")&amp;"보스단계오프셋",ChapterTable!$S:$T,2,0))/ChapterTable!$S$23)))</f>
        <v>1</v>
      </c>
      <c r="D1703">
        <f>IF(OR($L1703=TRUE,$A1703=0,MOD($A1703,ChapterTable!$S$20)&lt;&gt;0),
MAX(0,INT(($B1703+ChapterTable!$Q$26+VLOOKUP(SUBSTITUTE(D$1,"성장단계","")&amp;"단계오프셋",ChapterTable!$S:$T,2,0))/ChapterTable!$Q$23)),
MAX(0,INT(($B1703+ChapterTable!$S$26+VLOOKUP(SUBSTITUTE(D$1,"성장단계","")&amp;"보스단계오프셋",ChapterTable!$S:$T,2,0))/ChapterTable!$S$23)))</f>
        <v>1</v>
      </c>
      <c r="E1703" s="1">
        <f ca="1">IF(AND($A1703=0,$B1703=1),
    VLOOKUP(1,ChapterTable!$1:$1048576,MATCH("최종"&amp;SUBSTITUTE(SUBSTITUTE(E$1,"standard",""),"|Float",""),ChapterTable!$1:$1,0),0)*ChapterTable!$Q$17,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VLOOKUP($A1703-ChapterTable!$Q$11,ChapterTable!$1:$1048576,MATCH("최종"&amp;SUBSTITUTE(SUBSTITUTE(E$1,"standard",""),"|Float",""),ChapterTable!$1:$1,0),0)*ChapterTable!$Q$14
    ),
  OFFSET(E1703,-$B1703+IF($L1703,1,0),0)*
    (VLOOKUP(SUBSTITUTE(SUBSTITUTE(E$1,"standard",""),"|Float","")&amp;"인게임누적곱배수",ChapterTable!$S:$T,2,0)^C1703
    +VLOOKUP(SUBSTITUTE(SUBSTITUTE(E$1,"standard",""),"|Float","")&amp;"인게임누적합배수",ChapterTable!$S:$T,2,0)*C1703)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VLOOKUP(1,ChapterTable!$1:$1048576,MATCH("최종"&amp;SUBSTITUTE(SUBSTITUTE(F$1,"standard",""),"|Float",""),ChapterTable!$1:$1,0),0)*ChapterTable!$Q$17,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VLOOKUP($A1703-ChapterTable!$Q$11,ChapterTable!$1:$1048576,MATCH("최종"&amp;SUBSTITUTE(SUBSTITUTE(F$1,"standard",""),"|Float",""),ChapterTable!$1:$1,0),0)*ChapterTable!$Q$14
    ),
  OFFSET(F1703,-$B1703+IF($L1703,1,0),0)*
    (VLOOKUP(SUBSTITUTE(SUBSTITUTE(F$1,"standard",""),"|Float","")&amp;"인게임누적곱배수",ChapterTable!$S:$T,2,0)^D1703
    +VLOOKUP(SUBSTITUTE(SUBSTITUTE(F$1,"standard",""),"|Float","")&amp;"인게임누적합배수",ChapterTable!$S:$T,2,0)*D1703)
  )
  )
  )
)</f>
        <v>5881.833984375</v>
      </c>
      <c r="G1703" t="s">
        <v>76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9.8000000000000007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IF(OR($L1704=TRUE,$A1704=0,MOD($A1704,ChapterTable!$S$20)&lt;&gt;0),
MAX(0,INT(($B1704+ChapterTable!$Q$26+VLOOKUP(SUBSTITUTE(C$1,"성장단계","")&amp;"단계오프셋",ChapterTable!$S:$T,2,0))/ChapterTable!$Q$23)),
MAX(0,INT(($B1704+ChapterTable!$S$26+VLOOKUP(SUBSTITUTE(C$1,"성장단계","")&amp;"보스단계오프셋",ChapterTable!$S:$T,2,0))/ChapterTable!$S$23)))</f>
        <v>1</v>
      </c>
      <c r="D1704">
        <f>IF(OR($L1704=TRUE,$A1704=0,MOD($A1704,ChapterTable!$S$20)&lt;&gt;0),
MAX(0,INT(($B1704+ChapterTable!$Q$26+VLOOKUP(SUBSTITUTE(D$1,"성장단계","")&amp;"단계오프셋",ChapterTable!$S:$T,2,0))/ChapterTable!$Q$23)),
MAX(0,INT(($B1704+ChapterTable!$S$26+VLOOKUP(SUBSTITUTE(D$1,"성장단계","")&amp;"보스단계오프셋",ChapterTable!$S:$T,2,0))/ChapterTable!$S$23)))</f>
        <v>1</v>
      </c>
      <c r="E1704" s="1">
        <f ca="1">IF(AND($A1704=0,$B1704=1),
    VLOOKUP(1,ChapterTable!$1:$1048576,MATCH("최종"&amp;SUBSTITUTE(SUBSTITUTE(E$1,"standard",""),"|Float",""),ChapterTable!$1:$1,0),0)*ChapterTable!$Q$17,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VLOOKUP($A1704-ChapterTable!$Q$11,ChapterTable!$1:$1048576,MATCH("최종"&amp;SUBSTITUTE(SUBSTITUTE(E$1,"standard",""),"|Float",""),ChapterTable!$1:$1,0),0)*ChapterTable!$Q$14
    ),
  OFFSET(E1704,-$B1704+IF($L1704,1,0),0)*
    (VLOOKUP(SUBSTITUTE(SUBSTITUTE(E$1,"standard",""),"|Float","")&amp;"인게임누적곱배수",ChapterTable!$S:$T,2,0)^C1704
    +VLOOKUP(SUBSTITUTE(SUBSTITUTE(E$1,"standard",""),"|Float","")&amp;"인게임누적합배수",ChapterTable!$S:$T,2,0)*C1704)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VLOOKUP(1,ChapterTable!$1:$1048576,MATCH("최종"&amp;SUBSTITUTE(SUBSTITUTE(F$1,"standard",""),"|Float",""),ChapterTable!$1:$1,0),0)*ChapterTable!$Q$17,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VLOOKUP($A1704-ChapterTable!$Q$11,ChapterTable!$1:$1048576,MATCH("최종"&amp;SUBSTITUTE(SUBSTITUTE(F$1,"standard",""),"|Float",""),ChapterTable!$1:$1,0),0)*ChapterTable!$Q$14
    ),
  OFFSET(F1704,-$B1704+IF($L1704,1,0),0)*
    (VLOOKUP(SUBSTITUTE(SUBSTITUTE(F$1,"standard",""),"|Float","")&amp;"인게임누적곱배수",ChapterTable!$S:$T,2,0)^D1704
    +VLOOKUP(SUBSTITUTE(SUBSTITUTE(F$1,"standard",""),"|Float","")&amp;"인게임누적합배수",ChapterTable!$S:$T,2,0)*D1704)
  )
  )
  )
)</f>
        <v>5881.833984375</v>
      </c>
      <c r="G1704" t="s">
        <v>76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9.8000000000000007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IF(OR($L1705=TRUE,$A1705=0,MOD($A1705,ChapterTable!$S$20)&lt;&gt;0),
MAX(0,INT(($B1705+ChapterTable!$Q$26+VLOOKUP(SUBSTITUTE(C$1,"성장단계","")&amp;"단계오프셋",ChapterTable!$S:$T,2,0))/ChapterTable!$Q$23)),
MAX(0,INT(($B1705+ChapterTable!$S$26+VLOOKUP(SUBSTITUTE(C$1,"성장단계","")&amp;"보스단계오프셋",ChapterTable!$S:$T,2,0))/ChapterTable!$S$23)))</f>
        <v>1</v>
      </c>
      <c r="D1705">
        <f>IF(OR($L1705=TRUE,$A1705=0,MOD($A1705,ChapterTable!$S$20)&lt;&gt;0),
MAX(0,INT(($B1705+ChapterTable!$Q$26+VLOOKUP(SUBSTITUTE(D$1,"성장단계","")&amp;"단계오프셋",ChapterTable!$S:$T,2,0))/ChapterTable!$Q$23)),
MAX(0,INT(($B1705+ChapterTable!$S$26+VLOOKUP(SUBSTITUTE(D$1,"성장단계","")&amp;"보스단계오프셋",ChapterTable!$S:$T,2,0))/ChapterTable!$S$23)))</f>
        <v>1</v>
      </c>
      <c r="E1705" s="1">
        <f ca="1">IF(AND($A1705=0,$B1705=1),
    VLOOKUP(1,ChapterTable!$1:$1048576,MATCH("최종"&amp;SUBSTITUTE(SUBSTITUTE(E$1,"standard",""),"|Float",""),ChapterTable!$1:$1,0),0)*ChapterTable!$Q$17,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VLOOKUP($A1705-ChapterTable!$Q$11,ChapterTable!$1:$1048576,MATCH("최종"&amp;SUBSTITUTE(SUBSTITUTE(E$1,"standard",""),"|Float",""),ChapterTable!$1:$1,0),0)*ChapterTable!$Q$14
    ),
  OFFSET(E1705,-$B1705+IF($L1705,1,0),0)*
    (VLOOKUP(SUBSTITUTE(SUBSTITUTE(E$1,"standard",""),"|Float","")&amp;"인게임누적곱배수",ChapterTable!$S:$T,2,0)^C1705
    +VLOOKUP(SUBSTITUTE(SUBSTITUTE(E$1,"standard",""),"|Float","")&amp;"인게임누적합배수",ChapterTable!$S:$T,2,0)*C1705)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VLOOKUP(1,ChapterTable!$1:$1048576,MATCH("최종"&amp;SUBSTITUTE(SUBSTITUTE(F$1,"standard",""),"|Float",""),ChapterTable!$1:$1,0),0)*ChapterTable!$Q$17,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VLOOKUP($A1705-ChapterTable!$Q$11,ChapterTable!$1:$1048576,MATCH("최종"&amp;SUBSTITUTE(SUBSTITUTE(F$1,"standard",""),"|Float",""),ChapterTable!$1:$1,0),0)*ChapterTable!$Q$14
    ),
  OFFSET(F1705,-$B1705+IF($L1705,1,0),0)*
    (VLOOKUP(SUBSTITUTE(SUBSTITUTE(F$1,"standard",""),"|Float","")&amp;"인게임누적곱배수",ChapterTable!$S:$T,2,0)^D1705
    +VLOOKUP(SUBSTITUTE(SUBSTITUTE(F$1,"standard",""),"|Float","")&amp;"인게임누적합배수",ChapterTable!$S:$T,2,0)*D1705)
  )
  )
  )
)</f>
        <v>5881.833984375</v>
      </c>
      <c r="G1705" t="s">
        <v>76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9.8000000000000007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IF(OR($L1706=TRUE,$A1706=0,MOD($A1706,ChapterTable!$S$20)&lt;&gt;0),
MAX(0,INT(($B1706+ChapterTable!$Q$26+VLOOKUP(SUBSTITUTE(C$1,"성장단계","")&amp;"단계오프셋",ChapterTable!$S:$T,2,0))/ChapterTable!$Q$23)),
MAX(0,INT(($B1706+ChapterTable!$S$26+VLOOKUP(SUBSTITUTE(C$1,"성장단계","")&amp;"보스단계오프셋",ChapterTable!$S:$T,2,0))/ChapterTable!$S$23)))</f>
        <v>1</v>
      </c>
      <c r="D1706">
        <f>IF(OR($L1706=TRUE,$A1706=0,MOD($A1706,ChapterTable!$S$20)&lt;&gt;0),
MAX(0,INT(($B1706+ChapterTable!$Q$26+VLOOKUP(SUBSTITUTE(D$1,"성장단계","")&amp;"단계오프셋",ChapterTable!$S:$T,2,0))/ChapterTable!$Q$23)),
MAX(0,INT(($B1706+ChapterTable!$S$26+VLOOKUP(SUBSTITUTE(D$1,"성장단계","")&amp;"보스단계오프셋",ChapterTable!$S:$T,2,0))/ChapterTable!$S$23)))</f>
        <v>1</v>
      </c>
      <c r="E1706" s="1">
        <f ca="1">IF(AND($A1706=0,$B1706=1),
    VLOOKUP(1,ChapterTable!$1:$1048576,MATCH("최종"&amp;SUBSTITUTE(SUBSTITUTE(E$1,"standard",""),"|Float",""),ChapterTable!$1:$1,0),0)*ChapterTable!$Q$17,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VLOOKUP($A1706-ChapterTable!$Q$11,ChapterTable!$1:$1048576,MATCH("최종"&amp;SUBSTITUTE(SUBSTITUTE(E$1,"standard",""),"|Float",""),ChapterTable!$1:$1,0),0)*ChapterTable!$Q$14
    ),
  OFFSET(E1706,-$B1706+IF($L1706,1,0),0)*
    (VLOOKUP(SUBSTITUTE(SUBSTITUTE(E$1,"standard",""),"|Float","")&amp;"인게임누적곱배수",ChapterTable!$S:$T,2,0)^C1706
    +VLOOKUP(SUBSTITUTE(SUBSTITUTE(E$1,"standard",""),"|Float","")&amp;"인게임누적합배수",ChapterTable!$S:$T,2,0)*C1706)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VLOOKUP(1,ChapterTable!$1:$1048576,MATCH("최종"&amp;SUBSTITUTE(SUBSTITUTE(F$1,"standard",""),"|Float",""),ChapterTable!$1:$1,0),0)*ChapterTable!$Q$17,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VLOOKUP($A1706-ChapterTable!$Q$11,ChapterTable!$1:$1048576,MATCH("최종"&amp;SUBSTITUTE(SUBSTITUTE(F$1,"standard",""),"|Float",""),ChapterTable!$1:$1,0),0)*ChapterTable!$Q$14
    ),
  OFFSET(F1706,-$B1706+IF($L1706,1,0),0)*
    (VLOOKUP(SUBSTITUTE(SUBSTITUTE(F$1,"standard",""),"|Float","")&amp;"인게임누적곱배수",ChapterTable!$S:$T,2,0)^D1706
    +VLOOKUP(SUBSTITUTE(SUBSTITUTE(F$1,"standard",""),"|Float","")&amp;"인게임누적합배수",ChapterTable!$S:$T,2,0)*D1706)
  )
  )
  )
)</f>
        <v>5881.833984375</v>
      </c>
      <c r="G1706" t="s">
        <v>76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9.8000000000000007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IF(OR($L1707=TRUE,$A1707=0,MOD($A1707,ChapterTable!$S$20)&lt;&gt;0),
MAX(0,INT(($B1707+ChapterTable!$Q$26+VLOOKUP(SUBSTITUTE(C$1,"성장단계","")&amp;"단계오프셋",ChapterTable!$S:$T,2,0))/ChapterTable!$Q$23)),
MAX(0,INT(($B1707+ChapterTable!$S$26+VLOOKUP(SUBSTITUTE(C$1,"성장단계","")&amp;"보스단계오프셋",ChapterTable!$S:$T,2,0))/ChapterTable!$S$23)))</f>
        <v>2</v>
      </c>
      <c r="D1707">
        <f>IF(OR($L1707=TRUE,$A1707=0,MOD($A1707,ChapterTable!$S$20)&lt;&gt;0),
MAX(0,INT(($B1707+ChapterTable!$Q$26+VLOOKUP(SUBSTITUTE(D$1,"성장단계","")&amp;"단계오프셋",ChapterTable!$S:$T,2,0))/ChapterTable!$Q$23)),
MAX(0,INT(($B1707+ChapterTable!$S$26+VLOOKUP(SUBSTITUTE(D$1,"성장단계","")&amp;"보스단계오프셋",ChapterTable!$S:$T,2,0))/ChapterTable!$S$23)))</f>
        <v>1</v>
      </c>
      <c r="E1707" s="1">
        <f ca="1">IF(AND($A1707=0,$B1707=1),
    VLOOKUP(1,ChapterTable!$1:$1048576,MATCH("최종"&amp;SUBSTITUTE(SUBSTITUTE(E$1,"standard",""),"|Float",""),ChapterTable!$1:$1,0),0)*ChapterTable!$Q$17,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VLOOKUP($A1707-ChapterTable!$Q$11,ChapterTable!$1:$1048576,MATCH("최종"&amp;SUBSTITUTE(SUBSTITUTE(E$1,"standard",""),"|Float",""),ChapterTable!$1:$1,0),0)*ChapterTable!$Q$14
    ),
  OFFSET(E1707,-$B1707+IF($L1707,1,0),0)*
    (VLOOKUP(SUBSTITUTE(SUBSTITUTE(E$1,"standard",""),"|Float","")&amp;"인게임누적곱배수",ChapterTable!$S:$T,2,0)^C1707
    +VLOOKUP(SUBSTITUTE(SUBSTITUTE(E$1,"standard",""),"|Float","")&amp;"인게임누적합배수",ChapterTable!$S:$T,2,0)*C1707)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VLOOKUP(1,ChapterTable!$1:$1048576,MATCH("최종"&amp;SUBSTITUTE(SUBSTITUTE(F$1,"standard",""),"|Float",""),ChapterTable!$1:$1,0),0)*ChapterTable!$Q$17,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VLOOKUP($A1707-ChapterTable!$Q$11,ChapterTable!$1:$1048576,MATCH("최종"&amp;SUBSTITUTE(SUBSTITUTE(F$1,"standard",""),"|Float",""),ChapterTable!$1:$1,0),0)*ChapterTable!$Q$14
    ),
  OFFSET(F1707,-$B1707+IF($L1707,1,0),0)*
    (VLOOKUP(SUBSTITUTE(SUBSTITUTE(F$1,"standard",""),"|Float","")&amp;"인게임누적곱배수",ChapterTable!$S:$T,2,0)^D1707
    +VLOOKUP(SUBSTITUTE(SUBSTITUTE(F$1,"standard",""),"|Float","")&amp;"인게임누적합배수",ChapterTable!$S:$T,2,0)*D1707)
  )
  )
  )
)</f>
        <v>5881.833984375</v>
      </c>
      <c r="G1707" t="s">
        <v>76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9.8000000000000007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IF(OR($L1708=TRUE,$A1708=0,MOD($A1708,ChapterTable!$S$20)&lt;&gt;0),
MAX(0,INT(($B1708+ChapterTable!$Q$26+VLOOKUP(SUBSTITUTE(C$1,"성장단계","")&amp;"단계오프셋",ChapterTable!$S:$T,2,0))/ChapterTable!$Q$23)),
MAX(0,INT(($B1708+ChapterTable!$S$26+VLOOKUP(SUBSTITUTE(C$1,"성장단계","")&amp;"보스단계오프셋",ChapterTable!$S:$T,2,0))/ChapterTable!$S$23)))</f>
        <v>2</v>
      </c>
      <c r="D1708">
        <f>IF(OR($L1708=TRUE,$A1708=0,MOD($A1708,ChapterTable!$S$20)&lt;&gt;0),
MAX(0,INT(($B1708+ChapterTable!$Q$26+VLOOKUP(SUBSTITUTE(D$1,"성장단계","")&amp;"단계오프셋",ChapterTable!$S:$T,2,0))/ChapterTable!$Q$23)),
MAX(0,INT(($B1708+ChapterTable!$S$26+VLOOKUP(SUBSTITUTE(D$1,"성장단계","")&amp;"보스단계오프셋",ChapterTable!$S:$T,2,0))/ChapterTable!$S$23)))</f>
        <v>1</v>
      </c>
      <c r="E1708" s="1">
        <f ca="1">IF(AND($A1708=0,$B1708=1),
    VLOOKUP(1,ChapterTable!$1:$1048576,MATCH("최종"&amp;SUBSTITUTE(SUBSTITUTE(E$1,"standard",""),"|Float",""),ChapterTable!$1:$1,0),0)*ChapterTable!$Q$17,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VLOOKUP($A1708-ChapterTable!$Q$11,ChapterTable!$1:$1048576,MATCH("최종"&amp;SUBSTITUTE(SUBSTITUTE(E$1,"standard",""),"|Float",""),ChapterTable!$1:$1,0),0)*ChapterTable!$Q$14
    ),
  OFFSET(E1708,-$B1708+IF($L1708,1,0),0)*
    (VLOOKUP(SUBSTITUTE(SUBSTITUTE(E$1,"standard",""),"|Float","")&amp;"인게임누적곱배수",ChapterTable!$S:$T,2,0)^C1708
    +VLOOKUP(SUBSTITUTE(SUBSTITUTE(E$1,"standard",""),"|Float","")&amp;"인게임누적합배수",ChapterTable!$S:$T,2,0)*C1708)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VLOOKUP(1,ChapterTable!$1:$1048576,MATCH("최종"&amp;SUBSTITUTE(SUBSTITUTE(F$1,"standard",""),"|Float",""),ChapterTable!$1:$1,0),0)*ChapterTable!$Q$17,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VLOOKUP($A1708-ChapterTable!$Q$11,ChapterTable!$1:$1048576,MATCH("최종"&amp;SUBSTITUTE(SUBSTITUTE(F$1,"standard",""),"|Float",""),ChapterTable!$1:$1,0),0)*ChapterTable!$Q$14
    ),
  OFFSET(F1708,-$B1708+IF($L1708,1,0),0)*
    (VLOOKUP(SUBSTITUTE(SUBSTITUTE(F$1,"standard",""),"|Float","")&amp;"인게임누적곱배수",ChapterTable!$S:$T,2,0)^D1708
    +VLOOKUP(SUBSTITUTE(SUBSTITUTE(F$1,"standard",""),"|Float","")&amp;"인게임누적합배수",ChapterTable!$S:$T,2,0)*D1708)
  )
  )
  )
)</f>
        <v>5881.833984375</v>
      </c>
      <c r="G1708" t="s">
        <v>76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9.8000000000000007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IF(OR($L1709=TRUE,$A1709=0,MOD($A1709,ChapterTable!$S$20)&lt;&gt;0),
MAX(0,INT(($B1709+ChapterTable!$Q$26+VLOOKUP(SUBSTITUTE(C$1,"성장단계","")&amp;"단계오프셋",ChapterTable!$S:$T,2,0))/ChapterTable!$Q$23)),
MAX(0,INT(($B1709+ChapterTable!$S$26+VLOOKUP(SUBSTITUTE(C$1,"성장단계","")&amp;"보스단계오프셋",ChapterTable!$S:$T,2,0))/ChapterTable!$S$23)))</f>
        <v>2</v>
      </c>
      <c r="D1709">
        <f>IF(OR($L1709=TRUE,$A1709=0,MOD($A1709,ChapterTable!$S$20)&lt;&gt;0),
MAX(0,INT(($B1709+ChapterTable!$Q$26+VLOOKUP(SUBSTITUTE(D$1,"성장단계","")&amp;"단계오프셋",ChapterTable!$S:$T,2,0))/ChapterTable!$Q$23)),
MAX(0,INT(($B1709+ChapterTable!$S$26+VLOOKUP(SUBSTITUTE(D$1,"성장단계","")&amp;"보스단계오프셋",ChapterTable!$S:$T,2,0))/ChapterTable!$S$23)))</f>
        <v>1</v>
      </c>
      <c r="E1709" s="1">
        <f ca="1">IF(AND($A1709=0,$B1709=1),
    VLOOKUP(1,ChapterTable!$1:$1048576,MATCH("최종"&amp;SUBSTITUTE(SUBSTITUTE(E$1,"standard",""),"|Float",""),ChapterTable!$1:$1,0),0)*ChapterTable!$Q$17,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VLOOKUP($A1709-ChapterTable!$Q$11,ChapterTable!$1:$1048576,MATCH("최종"&amp;SUBSTITUTE(SUBSTITUTE(E$1,"standard",""),"|Float",""),ChapterTable!$1:$1,0),0)*ChapterTable!$Q$14
    ),
  OFFSET(E1709,-$B1709+IF($L1709,1,0),0)*
    (VLOOKUP(SUBSTITUTE(SUBSTITUTE(E$1,"standard",""),"|Float","")&amp;"인게임누적곱배수",ChapterTable!$S:$T,2,0)^C1709
    +VLOOKUP(SUBSTITUTE(SUBSTITUTE(E$1,"standard",""),"|Float","")&amp;"인게임누적합배수",ChapterTable!$S:$T,2,0)*C1709)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VLOOKUP(1,ChapterTable!$1:$1048576,MATCH("최종"&amp;SUBSTITUTE(SUBSTITUTE(F$1,"standard",""),"|Float",""),ChapterTable!$1:$1,0),0)*ChapterTable!$Q$17,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VLOOKUP($A1709-ChapterTable!$Q$11,ChapterTable!$1:$1048576,MATCH("최종"&amp;SUBSTITUTE(SUBSTITUTE(F$1,"standard",""),"|Float",""),ChapterTable!$1:$1,0),0)*ChapterTable!$Q$14
    ),
  OFFSET(F1709,-$B1709+IF($L1709,1,0),0)*
    (VLOOKUP(SUBSTITUTE(SUBSTITUTE(F$1,"standard",""),"|Float","")&amp;"인게임누적곱배수",ChapterTable!$S:$T,2,0)^D1709
    +VLOOKUP(SUBSTITUTE(SUBSTITUTE(F$1,"standard",""),"|Float","")&amp;"인게임누적합배수",ChapterTable!$S:$T,2,0)*D1709)
  )
  )
  )
)</f>
        <v>5881.833984375</v>
      </c>
      <c r="G1709" t="s">
        <v>76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9.8000000000000007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IF(OR($L1710=TRUE,$A1710=0,MOD($A1710,ChapterTable!$S$20)&lt;&gt;0),
MAX(0,INT(($B1710+ChapterTable!$Q$26+VLOOKUP(SUBSTITUTE(C$1,"성장단계","")&amp;"단계오프셋",ChapterTable!$S:$T,2,0))/ChapterTable!$Q$23)),
MAX(0,INT(($B1710+ChapterTable!$S$26+VLOOKUP(SUBSTITUTE(C$1,"성장단계","")&amp;"보스단계오프셋",ChapterTable!$S:$T,2,0))/ChapterTable!$S$23)))</f>
        <v>2</v>
      </c>
      <c r="D1710">
        <f>IF(OR($L1710=TRUE,$A1710=0,MOD($A1710,ChapterTable!$S$20)&lt;&gt;0),
MAX(0,INT(($B1710+ChapterTable!$Q$26+VLOOKUP(SUBSTITUTE(D$1,"성장단계","")&amp;"단계오프셋",ChapterTable!$S:$T,2,0))/ChapterTable!$Q$23)),
MAX(0,INT(($B1710+ChapterTable!$S$26+VLOOKUP(SUBSTITUTE(D$1,"성장단계","")&amp;"보스단계오프셋",ChapterTable!$S:$T,2,0))/ChapterTable!$S$23)))</f>
        <v>1</v>
      </c>
      <c r="E1710" s="1">
        <f ca="1">IF(AND($A1710=0,$B1710=1),
    VLOOKUP(1,ChapterTable!$1:$1048576,MATCH("최종"&amp;SUBSTITUTE(SUBSTITUTE(E$1,"standard",""),"|Float",""),ChapterTable!$1:$1,0),0)*ChapterTable!$Q$17,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VLOOKUP($A1710-ChapterTable!$Q$11,ChapterTable!$1:$1048576,MATCH("최종"&amp;SUBSTITUTE(SUBSTITUTE(E$1,"standard",""),"|Float",""),ChapterTable!$1:$1,0),0)*ChapterTable!$Q$14
    ),
  OFFSET(E1710,-$B1710+IF($L1710,1,0),0)*
    (VLOOKUP(SUBSTITUTE(SUBSTITUTE(E$1,"standard",""),"|Float","")&amp;"인게임누적곱배수",ChapterTable!$S:$T,2,0)^C1710
    +VLOOKUP(SUBSTITUTE(SUBSTITUTE(E$1,"standard",""),"|Float","")&amp;"인게임누적합배수",ChapterTable!$S:$T,2,0)*C1710)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VLOOKUP(1,ChapterTable!$1:$1048576,MATCH("최종"&amp;SUBSTITUTE(SUBSTITUTE(F$1,"standard",""),"|Float",""),ChapterTable!$1:$1,0),0)*ChapterTable!$Q$17,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VLOOKUP($A1710-ChapterTable!$Q$11,ChapterTable!$1:$1048576,MATCH("최종"&amp;SUBSTITUTE(SUBSTITUTE(F$1,"standard",""),"|Float",""),ChapterTable!$1:$1,0),0)*ChapterTable!$Q$14
    ),
  OFFSET(F1710,-$B1710+IF($L1710,1,0),0)*
    (VLOOKUP(SUBSTITUTE(SUBSTITUTE(F$1,"standard",""),"|Float","")&amp;"인게임누적곱배수",ChapterTable!$S:$T,2,0)^D1710
    +VLOOKUP(SUBSTITUTE(SUBSTITUTE(F$1,"standard",""),"|Float","")&amp;"인게임누적합배수",ChapterTable!$S:$T,2,0)*D1710)
  )
  )
  )
)</f>
        <v>5881.833984375</v>
      </c>
      <c r="G1710" t="s">
        <v>76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9.8000000000000007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IF(OR($L1711=TRUE,$A1711=0,MOD($A1711,ChapterTable!$S$20)&lt;&gt;0),
MAX(0,INT(($B1711+ChapterTable!$Q$26+VLOOKUP(SUBSTITUTE(C$1,"성장단계","")&amp;"단계오프셋",ChapterTable!$S:$T,2,0))/ChapterTable!$Q$23)),
MAX(0,INT(($B1711+ChapterTable!$S$26+VLOOKUP(SUBSTITUTE(C$1,"성장단계","")&amp;"보스단계오프셋",ChapterTable!$S:$T,2,0))/ChapterTable!$S$23)))</f>
        <v>2</v>
      </c>
      <c r="D1711">
        <f>IF(OR($L1711=TRUE,$A1711=0,MOD($A1711,ChapterTable!$S$20)&lt;&gt;0),
MAX(0,INT(($B1711+ChapterTable!$Q$26+VLOOKUP(SUBSTITUTE(D$1,"성장단계","")&amp;"단계오프셋",ChapterTable!$S:$T,2,0))/ChapterTable!$Q$23)),
MAX(0,INT(($B1711+ChapterTable!$S$26+VLOOKUP(SUBSTITUTE(D$1,"성장단계","")&amp;"보스단계오프셋",ChapterTable!$S:$T,2,0))/ChapterTable!$S$23)))</f>
        <v>1</v>
      </c>
      <c r="E1711" s="1">
        <f ca="1">IF(AND($A1711=0,$B1711=1),
    VLOOKUP(1,ChapterTable!$1:$1048576,MATCH("최종"&amp;SUBSTITUTE(SUBSTITUTE(E$1,"standard",""),"|Float",""),ChapterTable!$1:$1,0),0)*ChapterTable!$Q$17,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VLOOKUP($A1711-ChapterTable!$Q$11,ChapterTable!$1:$1048576,MATCH("최종"&amp;SUBSTITUTE(SUBSTITUTE(E$1,"standard",""),"|Float",""),ChapterTable!$1:$1,0),0)*ChapterTable!$Q$14
    ),
  OFFSET(E1711,-$B1711+IF($L1711,1,0),0)*
    (VLOOKUP(SUBSTITUTE(SUBSTITUTE(E$1,"standard",""),"|Float","")&amp;"인게임누적곱배수",ChapterTable!$S:$T,2,0)^C1711
    +VLOOKUP(SUBSTITUTE(SUBSTITUTE(E$1,"standard",""),"|Float","")&amp;"인게임누적합배수",ChapterTable!$S:$T,2,0)*C1711)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VLOOKUP(1,ChapterTable!$1:$1048576,MATCH("최종"&amp;SUBSTITUTE(SUBSTITUTE(F$1,"standard",""),"|Float",""),ChapterTable!$1:$1,0),0)*ChapterTable!$Q$17,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VLOOKUP($A1711-ChapterTable!$Q$11,ChapterTable!$1:$1048576,MATCH("최종"&amp;SUBSTITUTE(SUBSTITUTE(F$1,"standard",""),"|Float",""),ChapterTable!$1:$1,0),0)*ChapterTable!$Q$14
    ),
  OFFSET(F1711,-$B1711+IF($L1711,1,0),0)*
    (VLOOKUP(SUBSTITUTE(SUBSTITUTE(F$1,"standard",""),"|Float","")&amp;"인게임누적곱배수",ChapterTable!$S:$T,2,0)^D1711
    +VLOOKUP(SUBSTITUTE(SUBSTITUTE(F$1,"standard",""),"|Float","")&amp;"인게임누적합배수",ChapterTable!$S:$T,2,0)*D1711)
  )
  )
  )
)</f>
        <v>5881.833984375</v>
      </c>
      <c r="G1711" t="s">
        <v>76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9.8000000000000007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IF(OR($L1712=TRUE,$A1712=0,MOD($A1712,ChapterTable!$S$20)&lt;&gt;0),
MAX(0,INT(($B1712+ChapterTable!$Q$26+VLOOKUP(SUBSTITUTE(C$1,"성장단계","")&amp;"단계오프셋",ChapterTable!$S:$T,2,0))/ChapterTable!$Q$23)),
MAX(0,INT(($B1712+ChapterTable!$S$26+VLOOKUP(SUBSTITUTE(C$1,"성장단계","")&amp;"보스단계오프셋",ChapterTable!$S:$T,2,0))/ChapterTable!$S$23)))</f>
        <v>2</v>
      </c>
      <c r="D1712">
        <f>IF(OR($L1712=TRUE,$A1712=0,MOD($A1712,ChapterTable!$S$20)&lt;&gt;0),
MAX(0,INT(($B1712+ChapterTable!$Q$26+VLOOKUP(SUBSTITUTE(D$1,"성장단계","")&amp;"단계오프셋",ChapterTable!$S:$T,2,0))/ChapterTable!$Q$23)),
MAX(0,INT(($B1712+ChapterTable!$S$26+VLOOKUP(SUBSTITUTE(D$1,"성장단계","")&amp;"보스단계오프셋",ChapterTable!$S:$T,2,0))/ChapterTable!$S$23)))</f>
        <v>2</v>
      </c>
      <c r="E1712" s="1">
        <f ca="1">IF(AND($A1712=0,$B1712=1),
    VLOOKUP(1,ChapterTable!$1:$1048576,MATCH("최종"&amp;SUBSTITUTE(SUBSTITUTE(E$1,"standard",""),"|Float",""),ChapterTable!$1:$1,0),0)*ChapterTable!$Q$17,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VLOOKUP($A1712-ChapterTable!$Q$11,ChapterTable!$1:$1048576,MATCH("최종"&amp;SUBSTITUTE(SUBSTITUTE(E$1,"standard",""),"|Float",""),ChapterTable!$1:$1,0),0)*ChapterTable!$Q$14
    ),
  OFFSET(E1712,-$B1712+IF($L1712,1,0),0)*
    (VLOOKUP(SUBSTITUTE(SUBSTITUTE(E$1,"standard",""),"|Float","")&amp;"인게임누적곱배수",ChapterTable!$S:$T,2,0)^C1712
    +VLOOKUP(SUBSTITUTE(SUBSTITUTE(E$1,"standard",""),"|Float","")&amp;"인게임누적합배수",ChapterTable!$S:$T,2,0)*C1712)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VLOOKUP(1,ChapterTable!$1:$1048576,MATCH("최종"&amp;SUBSTITUTE(SUBSTITUTE(F$1,"standard",""),"|Float",""),ChapterTable!$1:$1,0),0)*ChapterTable!$Q$17,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VLOOKUP($A1712-ChapterTable!$Q$11,ChapterTable!$1:$1048576,MATCH("최종"&amp;SUBSTITUTE(SUBSTITUTE(F$1,"standard",""),"|Float",""),ChapterTable!$1:$1,0),0)*ChapterTable!$Q$14
    ),
  OFFSET(F1712,-$B1712+IF($L1712,1,0),0)*
    (VLOOKUP(SUBSTITUTE(SUBSTITUTE(F$1,"standard",""),"|Float","")&amp;"인게임누적곱배수",ChapterTable!$S:$T,2,0)^D1712
    +VLOOKUP(SUBSTITUTE(SUBSTITUTE(F$1,"standard",""),"|Float","")&amp;"인게임누적합배수",ChapterTable!$S:$T,2,0)*D1712)
  )
  )
  )
)</f>
        <v>6862.1396484375</v>
      </c>
      <c r="G1712" t="s">
        <v>76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9.8000000000000007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IF(OR($L1713=TRUE,$A1713=0,MOD($A1713,ChapterTable!$S$20)&lt;&gt;0),
MAX(0,INT(($B1713+ChapterTable!$Q$26+VLOOKUP(SUBSTITUTE(C$1,"성장단계","")&amp;"단계오프셋",ChapterTable!$S:$T,2,0))/ChapterTable!$Q$23)),
MAX(0,INT(($B1713+ChapterTable!$S$26+VLOOKUP(SUBSTITUTE(C$1,"성장단계","")&amp;"보스단계오프셋",ChapterTable!$S:$T,2,0))/ChapterTable!$S$23)))</f>
        <v>2</v>
      </c>
      <c r="D1713">
        <f>IF(OR($L1713=TRUE,$A1713=0,MOD($A1713,ChapterTable!$S$20)&lt;&gt;0),
MAX(0,INT(($B1713+ChapterTable!$Q$26+VLOOKUP(SUBSTITUTE(D$1,"성장단계","")&amp;"단계오프셋",ChapterTable!$S:$T,2,0))/ChapterTable!$Q$23)),
MAX(0,INT(($B1713+ChapterTable!$S$26+VLOOKUP(SUBSTITUTE(D$1,"성장단계","")&amp;"보스단계오프셋",ChapterTable!$S:$T,2,0))/ChapterTable!$S$23)))</f>
        <v>2</v>
      </c>
      <c r="E1713" s="1">
        <f ca="1">IF(AND($A1713=0,$B1713=1),
    VLOOKUP(1,ChapterTable!$1:$1048576,MATCH("최종"&amp;SUBSTITUTE(SUBSTITUTE(E$1,"standard",""),"|Float",""),ChapterTable!$1:$1,0),0)*ChapterTable!$Q$17,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VLOOKUP($A1713-ChapterTable!$Q$11,ChapterTable!$1:$1048576,MATCH("최종"&amp;SUBSTITUTE(SUBSTITUTE(E$1,"standard",""),"|Float",""),ChapterTable!$1:$1,0),0)*ChapterTable!$Q$14
    ),
  OFFSET(E1713,-$B1713+IF($L1713,1,0),0)*
    (VLOOKUP(SUBSTITUTE(SUBSTITUTE(E$1,"standard",""),"|Float","")&amp;"인게임누적곱배수",ChapterTable!$S:$T,2,0)^C1713
    +VLOOKUP(SUBSTITUTE(SUBSTITUTE(E$1,"standard",""),"|Float","")&amp;"인게임누적합배수",ChapterTable!$S:$T,2,0)*C1713)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VLOOKUP(1,ChapterTable!$1:$1048576,MATCH("최종"&amp;SUBSTITUTE(SUBSTITUTE(F$1,"standard",""),"|Float",""),ChapterTable!$1:$1,0),0)*ChapterTable!$Q$17,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VLOOKUP($A1713-ChapterTable!$Q$11,ChapterTable!$1:$1048576,MATCH("최종"&amp;SUBSTITUTE(SUBSTITUTE(F$1,"standard",""),"|Float",""),ChapterTable!$1:$1,0),0)*ChapterTable!$Q$14
    ),
  OFFSET(F1713,-$B1713+IF($L1713,1,0),0)*
    (VLOOKUP(SUBSTITUTE(SUBSTITUTE(F$1,"standard",""),"|Float","")&amp;"인게임누적곱배수",ChapterTable!$S:$T,2,0)^D1713
    +VLOOKUP(SUBSTITUTE(SUBSTITUTE(F$1,"standard",""),"|Float","")&amp;"인게임누적합배수",ChapterTable!$S:$T,2,0)*D1713)
  )
  )
  )
)</f>
        <v>6862.1396484375</v>
      </c>
      <c r="G1713" t="s">
        <v>76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9.8000000000000007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IF(OR($L1714=TRUE,$A1714=0,MOD($A1714,ChapterTable!$S$20)&lt;&gt;0),
MAX(0,INT(($B1714+ChapterTable!$Q$26+VLOOKUP(SUBSTITUTE(C$1,"성장단계","")&amp;"단계오프셋",ChapterTable!$S:$T,2,0))/ChapterTable!$Q$23)),
MAX(0,INT(($B1714+ChapterTable!$S$26+VLOOKUP(SUBSTITUTE(C$1,"성장단계","")&amp;"보스단계오프셋",ChapterTable!$S:$T,2,0))/ChapterTable!$S$23)))</f>
        <v>2</v>
      </c>
      <c r="D1714">
        <f>IF(OR($L1714=TRUE,$A1714=0,MOD($A1714,ChapterTable!$S$20)&lt;&gt;0),
MAX(0,INT(($B1714+ChapterTable!$Q$26+VLOOKUP(SUBSTITUTE(D$1,"성장단계","")&amp;"단계오프셋",ChapterTable!$S:$T,2,0))/ChapterTable!$Q$23)),
MAX(0,INT(($B1714+ChapterTable!$S$26+VLOOKUP(SUBSTITUTE(D$1,"성장단계","")&amp;"보스단계오프셋",ChapterTable!$S:$T,2,0))/ChapterTable!$S$23)))</f>
        <v>2</v>
      </c>
      <c r="E1714" s="1">
        <f ca="1">IF(AND($A1714=0,$B1714=1),
    VLOOKUP(1,ChapterTable!$1:$1048576,MATCH("최종"&amp;SUBSTITUTE(SUBSTITUTE(E$1,"standard",""),"|Float",""),ChapterTable!$1:$1,0),0)*ChapterTable!$Q$17,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VLOOKUP($A1714-ChapterTable!$Q$11,ChapterTable!$1:$1048576,MATCH("최종"&amp;SUBSTITUTE(SUBSTITUTE(E$1,"standard",""),"|Float",""),ChapterTable!$1:$1,0),0)*ChapterTable!$Q$14
    ),
  OFFSET(E1714,-$B1714+IF($L1714,1,0),0)*
    (VLOOKUP(SUBSTITUTE(SUBSTITUTE(E$1,"standard",""),"|Float","")&amp;"인게임누적곱배수",ChapterTable!$S:$T,2,0)^C1714
    +VLOOKUP(SUBSTITUTE(SUBSTITUTE(E$1,"standard",""),"|Float","")&amp;"인게임누적합배수",ChapterTable!$S:$T,2,0)*C1714)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VLOOKUP(1,ChapterTable!$1:$1048576,MATCH("최종"&amp;SUBSTITUTE(SUBSTITUTE(F$1,"standard",""),"|Float",""),ChapterTable!$1:$1,0),0)*ChapterTable!$Q$17,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VLOOKUP($A1714-ChapterTable!$Q$11,ChapterTable!$1:$1048576,MATCH("최종"&amp;SUBSTITUTE(SUBSTITUTE(F$1,"standard",""),"|Float",""),ChapterTable!$1:$1,0),0)*ChapterTable!$Q$14
    ),
  OFFSET(F1714,-$B1714+IF($L1714,1,0),0)*
    (VLOOKUP(SUBSTITUTE(SUBSTITUTE(F$1,"standard",""),"|Float","")&amp;"인게임누적곱배수",ChapterTable!$S:$T,2,0)^D1714
    +VLOOKUP(SUBSTITUTE(SUBSTITUTE(F$1,"standard",""),"|Float","")&amp;"인게임누적합배수",ChapterTable!$S:$T,2,0)*D1714)
  )
  )
  )
)</f>
        <v>6862.1396484375</v>
      </c>
      <c r="G1714" t="s">
        <v>76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9.8000000000000007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IF(OR($L1715=TRUE,$A1715=0,MOD($A1715,ChapterTable!$S$20)&lt;&gt;0),
MAX(0,INT(($B1715+ChapterTable!$Q$26+VLOOKUP(SUBSTITUTE(C$1,"성장단계","")&amp;"단계오프셋",ChapterTable!$S:$T,2,0))/ChapterTable!$Q$23)),
MAX(0,INT(($B1715+ChapterTable!$S$26+VLOOKUP(SUBSTITUTE(C$1,"성장단계","")&amp;"보스단계오프셋",ChapterTable!$S:$T,2,0))/ChapterTable!$S$23)))</f>
        <v>2</v>
      </c>
      <c r="D1715">
        <f>IF(OR($L1715=TRUE,$A1715=0,MOD($A1715,ChapterTable!$S$20)&lt;&gt;0),
MAX(0,INT(($B1715+ChapterTable!$Q$26+VLOOKUP(SUBSTITUTE(D$1,"성장단계","")&amp;"단계오프셋",ChapterTable!$S:$T,2,0))/ChapterTable!$Q$23)),
MAX(0,INT(($B1715+ChapterTable!$S$26+VLOOKUP(SUBSTITUTE(D$1,"성장단계","")&amp;"보스단계오프셋",ChapterTable!$S:$T,2,0))/ChapterTable!$S$23)))</f>
        <v>2</v>
      </c>
      <c r="E1715" s="1">
        <f ca="1">IF(AND($A1715=0,$B1715=1),
    VLOOKUP(1,ChapterTable!$1:$1048576,MATCH("최종"&amp;SUBSTITUTE(SUBSTITUTE(E$1,"standard",""),"|Float",""),ChapterTable!$1:$1,0),0)*ChapterTable!$Q$17,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VLOOKUP($A1715-ChapterTable!$Q$11,ChapterTable!$1:$1048576,MATCH("최종"&amp;SUBSTITUTE(SUBSTITUTE(E$1,"standard",""),"|Float",""),ChapterTable!$1:$1,0),0)*ChapterTable!$Q$14
    ),
  OFFSET(E1715,-$B1715+IF($L1715,1,0),0)*
    (VLOOKUP(SUBSTITUTE(SUBSTITUTE(E$1,"standard",""),"|Float","")&amp;"인게임누적곱배수",ChapterTable!$S:$T,2,0)^C1715
    +VLOOKUP(SUBSTITUTE(SUBSTITUTE(E$1,"standard",""),"|Float","")&amp;"인게임누적합배수",ChapterTable!$S:$T,2,0)*C1715)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VLOOKUP(1,ChapterTable!$1:$1048576,MATCH("최종"&amp;SUBSTITUTE(SUBSTITUTE(F$1,"standard",""),"|Float",""),ChapterTable!$1:$1,0),0)*ChapterTable!$Q$17,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VLOOKUP($A1715-ChapterTable!$Q$11,ChapterTable!$1:$1048576,MATCH("최종"&amp;SUBSTITUTE(SUBSTITUTE(F$1,"standard",""),"|Float",""),ChapterTable!$1:$1,0),0)*ChapterTable!$Q$14
    ),
  OFFSET(F1715,-$B1715+IF($L1715,1,0),0)*
    (VLOOKUP(SUBSTITUTE(SUBSTITUTE(F$1,"standard",""),"|Float","")&amp;"인게임누적곱배수",ChapterTable!$S:$T,2,0)^D1715
    +VLOOKUP(SUBSTITUTE(SUBSTITUTE(F$1,"standard",""),"|Float","")&amp;"인게임누적합배수",ChapterTable!$S:$T,2,0)*D1715)
  )
  )
  )
)</f>
        <v>6862.1396484375</v>
      </c>
      <c r="G1715" t="s">
        <v>76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9.8000000000000007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IF(OR($L1716=TRUE,$A1716=0,MOD($A1716,ChapterTable!$S$20)&lt;&gt;0),
MAX(0,INT(($B1716+ChapterTable!$Q$26+VLOOKUP(SUBSTITUTE(C$1,"성장단계","")&amp;"단계오프셋",ChapterTable!$S:$T,2,0))/ChapterTable!$Q$23)),
MAX(0,INT(($B1716+ChapterTable!$S$26+VLOOKUP(SUBSTITUTE(C$1,"성장단계","")&amp;"보스단계오프셋",ChapterTable!$S:$T,2,0))/ChapterTable!$S$23)))</f>
        <v>2</v>
      </c>
      <c r="D1716">
        <f>IF(OR($L1716=TRUE,$A1716=0,MOD($A1716,ChapterTable!$S$20)&lt;&gt;0),
MAX(0,INT(($B1716+ChapterTable!$Q$26+VLOOKUP(SUBSTITUTE(D$1,"성장단계","")&amp;"단계오프셋",ChapterTable!$S:$T,2,0))/ChapterTable!$Q$23)),
MAX(0,INT(($B1716+ChapterTable!$S$26+VLOOKUP(SUBSTITUTE(D$1,"성장단계","")&amp;"보스단계오프셋",ChapterTable!$S:$T,2,0))/ChapterTable!$S$23)))</f>
        <v>2</v>
      </c>
      <c r="E1716" s="1">
        <f ca="1">IF(AND($A1716=0,$B1716=1),
    VLOOKUP(1,ChapterTable!$1:$1048576,MATCH("최종"&amp;SUBSTITUTE(SUBSTITUTE(E$1,"standard",""),"|Float",""),ChapterTable!$1:$1,0),0)*ChapterTable!$Q$17,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VLOOKUP($A1716-ChapterTable!$Q$11,ChapterTable!$1:$1048576,MATCH("최종"&amp;SUBSTITUTE(SUBSTITUTE(E$1,"standard",""),"|Float",""),ChapterTable!$1:$1,0),0)*ChapterTable!$Q$14
    ),
  OFFSET(E1716,-$B1716+IF($L1716,1,0),0)*
    (VLOOKUP(SUBSTITUTE(SUBSTITUTE(E$1,"standard",""),"|Float","")&amp;"인게임누적곱배수",ChapterTable!$S:$T,2,0)^C1716
    +VLOOKUP(SUBSTITUTE(SUBSTITUTE(E$1,"standard",""),"|Float","")&amp;"인게임누적합배수",ChapterTable!$S:$T,2,0)*C1716)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VLOOKUP(1,ChapterTable!$1:$1048576,MATCH("최종"&amp;SUBSTITUTE(SUBSTITUTE(F$1,"standard",""),"|Float",""),ChapterTable!$1:$1,0),0)*ChapterTable!$Q$17,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VLOOKUP($A1716-ChapterTable!$Q$11,ChapterTable!$1:$1048576,MATCH("최종"&amp;SUBSTITUTE(SUBSTITUTE(F$1,"standard",""),"|Float",""),ChapterTable!$1:$1,0),0)*ChapterTable!$Q$14
    ),
  OFFSET(F1716,-$B1716+IF($L1716,1,0),0)*
    (VLOOKUP(SUBSTITUTE(SUBSTITUTE(F$1,"standard",""),"|Float","")&amp;"인게임누적곱배수",ChapterTable!$S:$T,2,0)^D1716
    +VLOOKUP(SUBSTITUTE(SUBSTITUTE(F$1,"standard",""),"|Float","")&amp;"인게임누적합배수",ChapterTable!$S:$T,2,0)*D1716)
  )
  )
  )
)</f>
        <v>6862.1396484375</v>
      </c>
      <c r="G1716" t="s">
        <v>76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9.8000000000000007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IF(OR($L1717=TRUE,$A1717=0,MOD($A1717,ChapterTable!$S$20)&lt;&gt;0),
MAX(0,INT(($B1717+ChapterTable!$Q$26+VLOOKUP(SUBSTITUTE(C$1,"성장단계","")&amp;"단계오프셋",ChapterTable!$S:$T,2,0))/ChapterTable!$Q$23)),
MAX(0,INT(($B1717+ChapterTable!$S$26+VLOOKUP(SUBSTITUTE(C$1,"성장단계","")&amp;"보스단계오프셋",ChapterTable!$S:$T,2,0))/ChapterTable!$S$23)))</f>
        <v>3</v>
      </c>
      <c r="D1717">
        <f>IF(OR($L1717=TRUE,$A1717=0,MOD($A1717,ChapterTable!$S$20)&lt;&gt;0),
MAX(0,INT(($B1717+ChapterTable!$Q$26+VLOOKUP(SUBSTITUTE(D$1,"성장단계","")&amp;"단계오프셋",ChapterTable!$S:$T,2,0))/ChapterTable!$Q$23)),
MAX(0,INT(($B1717+ChapterTable!$S$26+VLOOKUP(SUBSTITUTE(D$1,"성장단계","")&amp;"보스단계오프셋",ChapterTable!$S:$T,2,0))/ChapterTable!$S$23)))</f>
        <v>2</v>
      </c>
      <c r="E1717" s="1">
        <f ca="1">IF(AND($A1717=0,$B1717=1),
    VLOOKUP(1,ChapterTable!$1:$1048576,MATCH("최종"&amp;SUBSTITUTE(SUBSTITUTE(E$1,"standard",""),"|Float",""),ChapterTable!$1:$1,0),0)*ChapterTable!$Q$17,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VLOOKUP($A1717-ChapterTable!$Q$11,ChapterTable!$1:$1048576,MATCH("최종"&amp;SUBSTITUTE(SUBSTITUTE(E$1,"standard",""),"|Float",""),ChapterTable!$1:$1,0),0)*ChapterTable!$Q$14
    ),
  OFFSET(E1717,-$B1717+IF($L1717,1,0),0)*
    (VLOOKUP(SUBSTITUTE(SUBSTITUTE(E$1,"standard",""),"|Float","")&amp;"인게임누적곱배수",ChapterTable!$S:$T,2,0)^C1717
    +VLOOKUP(SUBSTITUTE(SUBSTITUTE(E$1,"standard",""),"|Float","")&amp;"인게임누적합배수",ChapterTable!$S:$T,2,0)*C1717)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VLOOKUP(1,ChapterTable!$1:$1048576,MATCH("최종"&amp;SUBSTITUTE(SUBSTITUTE(F$1,"standard",""),"|Float",""),ChapterTable!$1:$1,0),0)*ChapterTable!$Q$17,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VLOOKUP($A1717-ChapterTable!$Q$11,ChapterTable!$1:$1048576,MATCH("최종"&amp;SUBSTITUTE(SUBSTITUTE(F$1,"standard",""),"|Float",""),ChapterTable!$1:$1,0),0)*ChapterTable!$Q$14
    ),
  OFFSET(F1717,-$B1717+IF($L1717,1,0),0)*
    (VLOOKUP(SUBSTITUTE(SUBSTITUTE(F$1,"standard",""),"|Float","")&amp;"인게임누적곱배수",ChapterTable!$S:$T,2,0)^D1717
    +VLOOKUP(SUBSTITUTE(SUBSTITUTE(F$1,"standard",""),"|Float","")&amp;"인게임누적합배수",ChapterTable!$S:$T,2,0)*D1717)
  )
  )
  )
)</f>
        <v>6862.1396484375</v>
      </c>
      <c r="G1717" t="s">
        <v>76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9.8000000000000007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IF(OR($L1718=TRUE,$A1718=0,MOD($A1718,ChapterTable!$S$20)&lt;&gt;0),
MAX(0,INT(($B1718+ChapterTable!$Q$26+VLOOKUP(SUBSTITUTE(C$1,"성장단계","")&amp;"단계오프셋",ChapterTable!$S:$T,2,0))/ChapterTable!$Q$23)),
MAX(0,INT(($B1718+ChapterTable!$S$26+VLOOKUP(SUBSTITUTE(C$1,"성장단계","")&amp;"보스단계오프셋",ChapterTable!$S:$T,2,0))/ChapterTable!$S$23)))</f>
        <v>3</v>
      </c>
      <c r="D1718">
        <f>IF(OR($L1718=TRUE,$A1718=0,MOD($A1718,ChapterTable!$S$20)&lt;&gt;0),
MAX(0,INT(($B1718+ChapterTable!$Q$26+VLOOKUP(SUBSTITUTE(D$1,"성장단계","")&amp;"단계오프셋",ChapterTable!$S:$T,2,0))/ChapterTable!$Q$23)),
MAX(0,INT(($B1718+ChapterTable!$S$26+VLOOKUP(SUBSTITUTE(D$1,"성장단계","")&amp;"보스단계오프셋",ChapterTable!$S:$T,2,0))/ChapterTable!$S$23)))</f>
        <v>2</v>
      </c>
      <c r="E1718" s="1">
        <f ca="1">IF(AND($A1718=0,$B1718=1),
    VLOOKUP(1,ChapterTable!$1:$1048576,MATCH("최종"&amp;SUBSTITUTE(SUBSTITUTE(E$1,"standard",""),"|Float",""),ChapterTable!$1:$1,0),0)*ChapterTable!$Q$17,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VLOOKUP($A1718-ChapterTable!$Q$11,ChapterTable!$1:$1048576,MATCH("최종"&amp;SUBSTITUTE(SUBSTITUTE(E$1,"standard",""),"|Float",""),ChapterTable!$1:$1,0),0)*ChapterTable!$Q$14
    ),
  OFFSET(E1718,-$B1718+IF($L1718,1,0),0)*
    (VLOOKUP(SUBSTITUTE(SUBSTITUTE(E$1,"standard",""),"|Float","")&amp;"인게임누적곱배수",ChapterTable!$S:$T,2,0)^C1718
    +VLOOKUP(SUBSTITUTE(SUBSTITUTE(E$1,"standard",""),"|Float","")&amp;"인게임누적합배수",ChapterTable!$S:$T,2,0)*C1718)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VLOOKUP(1,ChapterTable!$1:$1048576,MATCH("최종"&amp;SUBSTITUTE(SUBSTITUTE(F$1,"standard",""),"|Float",""),ChapterTable!$1:$1,0),0)*ChapterTable!$Q$17,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VLOOKUP($A1718-ChapterTable!$Q$11,ChapterTable!$1:$1048576,MATCH("최종"&amp;SUBSTITUTE(SUBSTITUTE(F$1,"standard",""),"|Float",""),ChapterTable!$1:$1,0),0)*ChapterTable!$Q$14
    ),
  OFFSET(F1718,-$B1718+IF($L1718,1,0),0)*
    (VLOOKUP(SUBSTITUTE(SUBSTITUTE(F$1,"standard",""),"|Float","")&amp;"인게임누적곱배수",ChapterTable!$S:$T,2,0)^D1718
    +VLOOKUP(SUBSTITUTE(SUBSTITUTE(F$1,"standard",""),"|Float","")&amp;"인게임누적합배수",ChapterTable!$S:$T,2,0)*D1718)
  )
  )
  )
)</f>
        <v>6862.1396484375</v>
      </c>
      <c r="G1718" t="s">
        <v>76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9.8000000000000007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IF(OR($L1719=TRUE,$A1719=0,MOD($A1719,ChapterTable!$S$20)&lt;&gt;0),
MAX(0,INT(($B1719+ChapterTable!$Q$26+VLOOKUP(SUBSTITUTE(C$1,"성장단계","")&amp;"단계오프셋",ChapterTable!$S:$T,2,0))/ChapterTable!$Q$23)),
MAX(0,INT(($B1719+ChapterTable!$S$26+VLOOKUP(SUBSTITUTE(C$1,"성장단계","")&amp;"보스단계오프셋",ChapterTable!$S:$T,2,0))/ChapterTable!$S$23)))</f>
        <v>3</v>
      </c>
      <c r="D1719">
        <f>IF(OR($L1719=TRUE,$A1719=0,MOD($A1719,ChapterTable!$S$20)&lt;&gt;0),
MAX(0,INT(($B1719+ChapterTable!$Q$26+VLOOKUP(SUBSTITUTE(D$1,"성장단계","")&amp;"단계오프셋",ChapterTable!$S:$T,2,0))/ChapterTable!$Q$23)),
MAX(0,INT(($B1719+ChapterTable!$S$26+VLOOKUP(SUBSTITUTE(D$1,"성장단계","")&amp;"보스단계오프셋",ChapterTable!$S:$T,2,0))/ChapterTable!$S$23)))</f>
        <v>2</v>
      </c>
      <c r="E1719" s="1">
        <f ca="1">IF(AND($A1719=0,$B1719=1),
    VLOOKUP(1,ChapterTable!$1:$1048576,MATCH("최종"&amp;SUBSTITUTE(SUBSTITUTE(E$1,"standard",""),"|Float",""),ChapterTable!$1:$1,0),0)*ChapterTable!$Q$17,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VLOOKUP($A1719-ChapterTable!$Q$11,ChapterTable!$1:$1048576,MATCH("최종"&amp;SUBSTITUTE(SUBSTITUTE(E$1,"standard",""),"|Float",""),ChapterTable!$1:$1,0),0)*ChapterTable!$Q$14
    ),
  OFFSET(E1719,-$B1719+IF($L1719,1,0),0)*
    (VLOOKUP(SUBSTITUTE(SUBSTITUTE(E$1,"standard",""),"|Float","")&amp;"인게임누적곱배수",ChapterTable!$S:$T,2,0)^C1719
    +VLOOKUP(SUBSTITUTE(SUBSTITUTE(E$1,"standard",""),"|Float","")&amp;"인게임누적합배수",ChapterTable!$S:$T,2,0)*C1719)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VLOOKUP(1,ChapterTable!$1:$1048576,MATCH("최종"&amp;SUBSTITUTE(SUBSTITUTE(F$1,"standard",""),"|Float",""),ChapterTable!$1:$1,0),0)*ChapterTable!$Q$17,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VLOOKUP($A1719-ChapterTable!$Q$11,ChapterTable!$1:$1048576,MATCH("최종"&amp;SUBSTITUTE(SUBSTITUTE(F$1,"standard",""),"|Float",""),ChapterTable!$1:$1,0),0)*ChapterTable!$Q$14
    ),
  OFFSET(F1719,-$B1719+IF($L1719,1,0),0)*
    (VLOOKUP(SUBSTITUTE(SUBSTITUTE(F$1,"standard",""),"|Float","")&amp;"인게임누적곱배수",ChapterTable!$S:$T,2,0)^D1719
    +VLOOKUP(SUBSTITUTE(SUBSTITUTE(F$1,"standard",""),"|Float","")&amp;"인게임누적합배수",ChapterTable!$S:$T,2,0)*D1719)
  )
  )
  )
)</f>
        <v>6862.1396484375</v>
      </c>
      <c r="G1719" t="s">
        <v>76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9.8000000000000007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IF(OR($L1720=TRUE,$A1720=0,MOD($A1720,ChapterTable!$S$20)&lt;&gt;0),
MAX(0,INT(($B1720+ChapterTable!$Q$26+VLOOKUP(SUBSTITUTE(C$1,"성장단계","")&amp;"단계오프셋",ChapterTable!$S:$T,2,0))/ChapterTable!$Q$23)),
MAX(0,INT(($B1720+ChapterTable!$S$26+VLOOKUP(SUBSTITUTE(C$1,"성장단계","")&amp;"보스단계오프셋",ChapterTable!$S:$T,2,0))/ChapterTable!$S$23)))</f>
        <v>3</v>
      </c>
      <c r="D1720">
        <f>IF(OR($L1720=TRUE,$A1720=0,MOD($A1720,ChapterTable!$S$20)&lt;&gt;0),
MAX(0,INT(($B1720+ChapterTable!$Q$26+VLOOKUP(SUBSTITUTE(D$1,"성장단계","")&amp;"단계오프셋",ChapterTable!$S:$T,2,0))/ChapterTable!$Q$23)),
MAX(0,INT(($B1720+ChapterTable!$S$26+VLOOKUP(SUBSTITUTE(D$1,"성장단계","")&amp;"보스단계오프셋",ChapterTable!$S:$T,2,0))/ChapterTable!$S$23)))</f>
        <v>2</v>
      </c>
      <c r="E1720" s="1">
        <f ca="1">IF(AND($A1720=0,$B1720=1),
    VLOOKUP(1,ChapterTable!$1:$1048576,MATCH("최종"&amp;SUBSTITUTE(SUBSTITUTE(E$1,"standard",""),"|Float",""),ChapterTable!$1:$1,0),0)*ChapterTable!$Q$17,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VLOOKUP($A1720-ChapterTable!$Q$11,ChapterTable!$1:$1048576,MATCH("최종"&amp;SUBSTITUTE(SUBSTITUTE(E$1,"standard",""),"|Float",""),ChapterTable!$1:$1,0),0)*ChapterTable!$Q$14
    ),
  OFFSET(E1720,-$B1720+IF($L1720,1,0),0)*
    (VLOOKUP(SUBSTITUTE(SUBSTITUTE(E$1,"standard",""),"|Float","")&amp;"인게임누적곱배수",ChapterTable!$S:$T,2,0)^C1720
    +VLOOKUP(SUBSTITUTE(SUBSTITUTE(E$1,"standard",""),"|Float","")&amp;"인게임누적합배수",ChapterTable!$S:$T,2,0)*C1720)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VLOOKUP(1,ChapterTable!$1:$1048576,MATCH("최종"&amp;SUBSTITUTE(SUBSTITUTE(F$1,"standard",""),"|Float",""),ChapterTable!$1:$1,0),0)*ChapterTable!$Q$17,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VLOOKUP($A1720-ChapterTable!$Q$11,ChapterTable!$1:$1048576,MATCH("최종"&amp;SUBSTITUTE(SUBSTITUTE(F$1,"standard",""),"|Float",""),ChapterTable!$1:$1,0),0)*ChapterTable!$Q$14
    ),
  OFFSET(F1720,-$B1720+IF($L1720,1,0),0)*
    (VLOOKUP(SUBSTITUTE(SUBSTITUTE(F$1,"standard",""),"|Float","")&amp;"인게임누적곱배수",ChapterTable!$S:$T,2,0)^D1720
    +VLOOKUP(SUBSTITUTE(SUBSTITUTE(F$1,"standard",""),"|Float","")&amp;"인게임누적합배수",ChapterTable!$S:$T,2,0)*D1720)
  )
  )
  )
)</f>
        <v>6862.1396484375</v>
      </c>
      <c r="G1720" t="s">
        <v>76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9.8000000000000007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IF(OR($L1721=TRUE,$A1721=0,MOD($A1721,ChapterTable!$S$20)&lt;&gt;0),
MAX(0,INT(($B1721+ChapterTable!$Q$26+VLOOKUP(SUBSTITUTE(C$1,"성장단계","")&amp;"단계오프셋",ChapterTable!$S:$T,2,0))/ChapterTable!$Q$23)),
MAX(0,INT(($B1721+ChapterTable!$S$26+VLOOKUP(SUBSTITUTE(C$1,"성장단계","")&amp;"보스단계오프셋",ChapterTable!$S:$T,2,0))/ChapterTable!$S$23)))</f>
        <v>3</v>
      </c>
      <c r="D1721">
        <f>IF(OR($L1721=TRUE,$A1721=0,MOD($A1721,ChapterTable!$S$20)&lt;&gt;0),
MAX(0,INT(($B1721+ChapterTable!$Q$26+VLOOKUP(SUBSTITUTE(D$1,"성장단계","")&amp;"단계오프셋",ChapterTable!$S:$T,2,0))/ChapterTable!$Q$23)),
MAX(0,INT(($B1721+ChapterTable!$S$26+VLOOKUP(SUBSTITUTE(D$1,"성장단계","")&amp;"보스단계오프셋",ChapterTable!$S:$T,2,0))/ChapterTable!$S$23)))</f>
        <v>2</v>
      </c>
      <c r="E1721" s="1">
        <f ca="1">IF(AND($A1721=0,$B1721=1),
    VLOOKUP(1,ChapterTable!$1:$1048576,MATCH("최종"&amp;SUBSTITUTE(SUBSTITUTE(E$1,"standard",""),"|Float",""),ChapterTable!$1:$1,0),0)*ChapterTable!$Q$17,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VLOOKUP($A1721-ChapterTable!$Q$11,ChapterTable!$1:$1048576,MATCH("최종"&amp;SUBSTITUTE(SUBSTITUTE(E$1,"standard",""),"|Float",""),ChapterTable!$1:$1,0),0)*ChapterTable!$Q$14
    ),
  OFFSET(E1721,-$B1721+IF($L1721,1,0),0)*
    (VLOOKUP(SUBSTITUTE(SUBSTITUTE(E$1,"standard",""),"|Float","")&amp;"인게임누적곱배수",ChapterTable!$S:$T,2,0)^C1721
    +VLOOKUP(SUBSTITUTE(SUBSTITUTE(E$1,"standard",""),"|Float","")&amp;"인게임누적합배수",ChapterTable!$S:$T,2,0)*C1721)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VLOOKUP(1,ChapterTable!$1:$1048576,MATCH("최종"&amp;SUBSTITUTE(SUBSTITUTE(F$1,"standard",""),"|Float",""),ChapterTable!$1:$1,0),0)*ChapterTable!$Q$17,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VLOOKUP($A1721-ChapterTable!$Q$11,ChapterTable!$1:$1048576,MATCH("최종"&amp;SUBSTITUTE(SUBSTITUTE(F$1,"standard",""),"|Float",""),ChapterTable!$1:$1,0),0)*ChapterTable!$Q$14
    ),
  OFFSET(F1721,-$B1721+IF($L1721,1,0),0)*
    (VLOOKUP(SUBSTITUTE(SUBSTITUTE(F$1,"standard",""),"|Float","")&amp;"인게임누적곱배수",ChapterTable!$S:$T,2,0)^D1721
    +VLOOKUP(SUBSTITUTE(SUBSTITUTE(F$1,"standard",""),"|Float","")&amp;"인게임누적합배수",ChapterTable!$S:$T,2,0)*D1721)
  )
  )
  )
)</f>
        <v>6862.1396484375</v>
      </c>
      <c r="G1721" t="s">
        <v>76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9.8000000000000007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IF(OR($L1722=TRUE,$A1722=0,MOD($A1722,ChapterTable!$S$20)&lt;&gt;0),
MAX(0,INT(($B1722+ChapterTable!$Q$26+VLOOKUP(SUBSTITUTE(C$1,"성장단계","")&amp;"단계오프셋",ChapterTable!$S:$T,2,0))/ChapterTable!$Q$23)),
MAX(0,INT(($B1722+ChapterTable!$S$26+VLOOKUP(SUBSTITUTE(C$1,"성장단계","")&amp;"보스단계오프셋",ChapterTable!$S:$T,2,0))/ChapterTable!$S$23)))</f>
        <v>3</v>
      </c>
      <c r="D1722">
        <f>IF(OR($L1722=TRUE,$A1722=0,MOD($A1722,ChapterTable!$S$20)&lt;&gt;0),
MAX(0,INT(($B1722+ChapterTable!$Q$26+VLOOKUP(SUBSTITUTE(D$1,"성장단계","")&amp;"단계오프셋",ChapterTable!$S:$T,2,0))/ChapterTable!$Q$23)),
MAX(0,INT(($B1722+ChapterTable!$S$26+VLOOKUP(SUBSTITUTE(D$1,"성장단계","")&amp;"보스단계오프셋",ChapterTable!$S:$T,2,0))/ChapterTable!$S$23)))</f>
        <v>3</v>
      </c>
      <c r="E1722" s="1">
        <f ca="1">IF(AND($A1722=0,$B1722=1),
    VLOOKUP(1,ChapterTable!$1:$1048576,MATCH("최종"&amp;SUBSTITUTE(SUBSTITUTE(E$1,"standard",""),"|Float",""),ChapterTable!$1:$1,0),0)*ChapterTable!$Q$17,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VLOOKUP($A1722-ChapterTable!$Q$11,ChapterTable!$1:$1048576,MATCH("최종"&amp;SUBSTITUTE(SUBSTITUTE(E$1,"standard",""),"|Float",""),ChapterTable!$1:$1,0),0)*ChapterTable!$Q$14
    ),
  OFFSET(E1722,-$B1722+IF($L1722,1,0),0)*
    (VLOOKUP(SUBSTITUTE(SUBSTITUTE(E$1,"standard",""),"|Float","")&amp;"인게임누적곱배수",ChapterTable!$S:$T,2,0)^C1722
    +VLOOKUP(SUBSTITUTE(SUBSTITUTE(E$1,"standard",""),"|Float","")&amp;"인게임누적합배수",ChapterTable!$S:$T,2,0)*C1722)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VLOOKUP(1,ChapterTable!$1:$1048576,MATCH("최종"&amp;SUBSTITUTE(SUBSTITUTE(F$1,"standard",""),"|Float",""),ChapterTable!$1:$1,0),0)*ChapterTable!$Q$17,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VLOOKUP($A1722-ChapterTable!$Q$11,ChapterTable!$1:$1048576,MATCH("최종"&amp;SUBSTITUTE(SUBSTITUTE(F$1,"standard",""),"|Float",""),ChapterTable!$1:$1,0),0)*ChapterTable!$Q$14
    ),
  OFFSET(F1722,-$B1722+IF($L1722,1,0),0)*
    (VLOOKUP(SUBSTITUTE(SUBSTITUTE(F$1,"standard",""),"|Float","")&amp;"인게임누적곱배수",ChapterTable!$S:$T,2,0)^D1722
    +VLOOKUP(SUBSTITUTE(SUBSTITUTE(F$1,"standard",""),"|Float","")&amp;"인게임누적합배수",ChapterTable!$S:$T,2,0)*D1722)
  )
  )
  )
)</f>
        <v>7842.4453125</v>
      </c>
      <c r="G1722" t="s">
        <v>76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9.8000000000000007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IF(OR($L1723=TRUE,$A1723=0,MOD($A1723,ChapterTable!$S$20)&lt;&gt;0),
MAX(0,INT(($B1723+ChapterTable!$Q$26+VLOOKUP(SUBSTITUTE(C$1,"성장단계","")&amp;"단계오프셋",ChapterTable!$S:$T,2,0))/ChapterTable!$Q$23)),
MAX(0,INT(($B1723+ChapterTable!$S$26+VLOOKUP(SUBSTITUTE(C$1,"성장단계","")&amp;"보스단계오프셋",ChapterTable!$S:$T,2,0))/ChapterTable!$S$23)))</f>
        <v>3</v>
      </c>
      <c r="D1723">
        <f>IF(OR($L1723=TRUE,$A1723=0,MOD($A1723,ChapterTable!$S$20)&lt;&gt;0),
MAX(0,INT(($B1723+ChapterTable!$Q$26+VLOOKUP(SUBSTITUTE(D$1,"성장단계","")&amp;"단계오프셋",ChapterTable!$S:$T,2,0))/ChapterTable!$Q$23)),
MAX(0,INT(($B1723+ChapterTable!$S$26+VLOOKUP(SUBSTITUTE(D$1,"성장단계","")&amp;"보스단계오프셋",ChapterTable!$S:$T,2,0))/ChapterTable!$S$23)))</f>
        <v>3</v>
      </c>
      <c r="E1723" s="1">
        <f ca="1">IF(AND($A1723=0,$B1723=1),
    VLOOKUP(1,ChapterTable!$1:$1048576,MATCH("최종"&amp;SUBSTITUTE(SUBSTITUTE(E$1,"standard",""),"|Float",""),ChapterTable!$1:$1,0),0)*ChapterTable!$Q$17,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VLOOKUP($A1723-ChapterTable!$Q$11,ChapterTable!$1:$1048576,MATCH("최종"&amp;SUBSTITUTE(SUBSTITUTE(E$1,"standard",""),"|Float",""),ChapterTable!$1:$1,0),0)*ChapterTable!$Q$14
    ),
  OFFSET(E1723,-$B1723+IF($L1723,1,0),0)*
    (VLOOKUP(SUBSTITUTE(SUBSTITUTE(E$1,"standard",""),"|Float","")&amp;"인게임누적곱배수",ChapterTable!$S:$T,2,0)^C1723
    +VLOOKUP(SUBSTITUTE(SUBSTITUTE(E$1,"standard",""),"|Float","")&amp;"인게임누적합배수",ChapterTable!$S:$T,2,0)*C1723)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VLOOKUP(1,ChapterTable!$1:$1048576,MATCH("최종"&amp;SUBSTITUTE(SUBSTITUTE(F$1,"standard",""),"|Float",""),ChapterTable!$1:$1,0),0)*ChapterTable!$Q$17,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VLOOKUP($A1723-ChapterTable!$Q$11,ChapterTable!$1:$1048576,MATCH("최종"&amp;SUBSTITUTE(SUBSTITUTE(F$1,"standard",""),"|Float",""),ChapterTable!$1:$1,0),0)*ChapterTable!$Q$14
    ),
  OFFSET(F1723,-$B1723+IF($L1723,1,0),0)*
    (VLOOKUP(SUBSTITUTE(SUBSTITUTE(F$1,"standard",""),"|Float","")&amp;"인게임누적곱배수",ChapterTable!$S:$T,2,0)^D1723
    +VLOOKUP(SUBSTITUTE(SUBSTITUTE(F$1,"standard",""),"|Float","")&amp;"인게임누적합배수",ChapterTable!$S:$T,2,0)*D1723)
  )
  )
  )
)</f>
        <v>7842.4453125</v>
      </c>
      <c r="G1723" t="s">
        <v>76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9.8000000000000007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IF(OR($L1724=TRUE,$A1724=0,MOD($A1724,ChapterTable!$S$20)&lt;&gt;0),
MAX(0,INT(($B1724+ChapterTable!$Q$26+VLOOKUP(SUBSTITUTE(C$1,"성장단계","")&amp;"단계오프셋",ChapterTable!$S:$T,2,0))/ChapterTable!$Q$23)),
MAX(0,INT(($B1724+ChapterTable!$S$26+VLOOKUP(SUBSTITUTE(C$1,"성장단계","")&amp;"보스단계오프셋",ChapterTable!$S:$T,2,0))/ChapterTable!$S$23)))</f>
        <v>3</v>
      </c>
      <c r="D1724">
        <f>IF(OR($L1724=TRUE,$A1724=0,MOD($A1724,ChapterTable!$S$20)&lt;&gt;0),
MAX(0,INT(($B1724+ChapterTable!$Q$26+VLOOKUP(SUBSTITUTE(D$1,"성장단계","")&amp;"단계오프셋",ChapterTable!$S:$T,2,0))/ChapterTable!$Q$23)),
MAX(0,INT(($B1724+ChapterTable!$S$26+VLOOKUP(SUBSTITUTE(D$1,"성장단계","")&amp;"보스단계오프셋",ChapterTable!$S:$T,2,0))/ChapterTable!$S$23)))</f>
        <v>3</v>
      </c>
      <c r="E1724" s="1">
        <f ca="1">IF(AND($A1724=0,$B1724=1),
    VLOOKUP(1,ChapterTable!$1:$1048576,MATCH("최종"&amp;SUBSTITUTE(SUBSTITUTE(E$1,"standard",""),"|Float",""),ChapterTable!$1:$1,0),0)*ChapterTable!$Q$17,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VLOOKUP($A1724-ChapterTable!$Q$11,ChapterTable!$1:$1048576,MATCH("최종"&amp;SUBSTITUTE(SUBSTITUTE(E$1,"standard",""),"|Float",""),ChapterTable!$1:$1,0),0)*ChapterTable!$Q$14
    ),
  OFFSET(E1724,-$B1724+IF($L1724,1,0),0)*
    (VLOOKUP(SUBSTITUTE(SUBSTITUTE(E$1,"standard",""),"|Float","")&amp;"인게임누적곱배수",ChapterTable!$S:$T,2,0)^C1724
    +VLOOKUP(SUBSTITUTE(SUBSTITUTE(E$1,"standard",""),"|Float","")&amp;"인게임누적합배수",ChapterTable!$S:$T,2,0)*C1724)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VLOOKUP(1,ChapterTable!$1:$1048576,MATCH("최종"&amp;SUBSTITUTE(SUBSTITUTE(F$1,"standard",""),"|Float",""),ChapterTable!$1:$1,0),0)*ChapterTable!$Q$17,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VLOOKUP($A1724-ChapterTable!$Q$11,ChapterTable!$1:$1048576,MATCH("최종"&amp;SUBSTITUTE(SUBSTITUTE(F$1,"standard",""),"|Float",""),ChapterTable!$1:$1,0),0)*ChapterTable!$Q$14
    ),
  OFFSET(F1724,-$B1724+IF($L1724,1,0),0)*
    (VLOOKUP(SUBSTITUTE(SUBSTITUTE(F$1,"standard",""),"|Float","")&amp;"인게임누적곱배수",ChapterTable!$S:$T,2,0)^D1724
    +VLOOKUP(SUBSTITUTE(SUBSTITUTE(F$1,"standard",""),"|Float","")&amp;"인게임누적합배수",ChapterTable!$S:$T,2,0)*D1724)
  )
  )
  )
)</f>
        <v>7842.4453125</v>
      </c>
      <c r="G1724" t="s">
        <v>76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9.8000000000000007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IF(OR($L1725=TRUE,$A1725=0,MOD($A1725,ChapterTable!$S$20)&lt;&gt;0),
MAX(0,INT(($B1725+ChapterTable!$Q$26+VLOOKUP(SUBSTITUTE(C$1,"성장단계","")&amp;"단계오프셋",ChapterTable!$S:$T,2,0))/ChapterTable!$Q$23)),
MAX(0,INT(($B1725+ChapterTable!$S$26+VLOOKUP(SUBSTITUTE(C$1,"성장단계","")&amp;"보스단계오프셋",ChapterTable!$S:$T,2,0))/ChapterTable!$S$23)))</f>
        <v>3</v>
      </c>
      <c r="D1725">
        <f>IF(OR($L1725=TRUE,$A1725=0,MOD($A1725,ChapterTable!$S$20)&lt;&gt;0),
MAX(0,INT(($B1725+ChapterTable!$Q$26+VLOOKUP(SUBSTITUTE(D$1,"성장단계","")&amp;"단계오프셋",ChapterTable!$S:$T,2,0))/ChapterTable!$Q$23)),
MAX(0,INT(($B1725+ChapterTable!$S$26+VLOOKUP(SUBSTITUTE(D$1,"성장단계","")&amp;"보스단계오프셋",ChapterTable!$S:$T,2,0))/ChapterTable!$S$23)))</f>
        <v>3</v>
      </c>
      <c r="E1725" s="1">
        <f ca="1">IF(AND($A1725=0,$B1725=1),
    VLOOKUP(1,ChapterTable!$1:$1048576,MATCH("최종"&amp;SUBSTITUTE(SUBSTITUTE(E$1,"standard",""),"|Float",""),ChapterTable!$1:$1,0),0)*ChapterTable!$Q$17,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VLOOKUP($A1725-ChapterTable!$Q$11,ChapterTable!$1:$1048576,MATCH("최종"&amp;SUBSTITUTE(SUBSTITUTE(E$1,"standard",""),"|Float",""),ChapterTable!$1:$1,0),0)*ChapterTable!$Q$14
    ),
  OFFSET(E1725,-$B1725+IF($L1725,1,0),0)*
    (VLOOKUP(SUBSTITUTE(SUBSTITUTE(E$1,"standard",""),"|Float","")&amp;"인게임누적곱배수",ChapterTable!$S:$T,2,0)^C1725
    +VLOOKUP(SUBSTITUTE(SUBSTITUTE(E$1,"standard",""),"|Float","")&amp;"인게임누적합배수",ChapterTable!$S:$T,2,0)*C1725)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VLOOKUP(1,ChapterTable!$1:$1048576,MATCH("최종"&amp;SUBSTITUTE(SUBSTITUTE(F$1,"standard",""),"|Float",""),ChapterTable!$1:$1,0),0)*ChapterTable!$Q$17,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VLOOKUP($A1725-ChapterTable!$Q$11,ChapterTable!$1:$1048576,MATCH("최종"&amp;SUBSTITUTE(SUBSTITUTE(F$1,"standard",""),"|Float",""),ChapterTable!$1:$1,0),0)*ChapterTable!$Q$14
    ),
  OFFSET(F1725,-$B1725+IF($L1725,1,0),0)*
    (VLOOKUP(SUBSTITUTE(SUBSTITUTE(F$1,"standard",""),"|Float","")&amp;"인게임누적곱배수",ChapterTable!$S:$T,2,0)^D1725
    +VLOOKUP(SUBSTITUTE(SUBSTITUTE(F$1,"standard",""),"|Float","")&amp;"인게임누적합배수",ChapterTable!$S:$T,2,0)*D1725)
  )
  )
  )
)</f>
        <v>7842.4453125</v>
      </c>
      <c r="G1725" t="s">
        <v>76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9.8000000000000007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IF(OR($L1726=TRUE,$A1726=0,MOD($A1726,ChapterTable!$S$20)&lt;&gt;0),
MAX(0,INT(($B1726+ChapterTable!$Q$26+VLOOKUP(SUBSTITUTE(C$1,"성장단계","")&amp;"단계오프셋",ChapterTable!$S:$T,2,0))/ChapterTable!$Q$23)),
MAX(0,INT(($B1726+ChapterTable!$S$26+VLOOKUP(SUBSTITUTE(C$1,"성장단계","")&amp;"보스단계오프셋",ChapterTable!$S:$T,2,0))/ChapterTable!$S$23)))</f>
        <v>3</v>
      </c>
      <c r="D1726">
        <f>IF(OR($L1726=TRUE,$A1726=0,MOD($A1726,ChapterTable!$S$20)&lt;&gt;0),
MAX(0,INT(($B1726+ChapterTable!$Q$26+VLOOKUP(SUBSTITUTE(D$1,"성장단계","")&amp;"단계오프셋",ChapterTable!$S:$T,2,0))/ChapterTable!$Q$23)),
MAX(0,INT(($B1726+ChapterTable!$S$26+VLOOKUP(SUBSTITUTE(D$1,"성장단계","")&amp;"보스단계오프셋",ChapterTable!$S:$T,2,0))/ChapterTable!$S$23)))</f>
        <v>3</v>
      </c>
      <c r="E1726" s="1">
        <f ca="1">IF(AND($A1726=0,$B1726=1),
    VLOOKUP(1,ChapterTable!$1:$1048576,MATCH("최종"&amp;SUBSTITUTE(SUBSTITUTE(E$1,"standard",""),"|Float",""),ChapterTable!$1:$1,0),0)*ChapterTable!$Q$17,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VLOOKUP($A1726-ChapterTable!$Q$11,ChapterTable!$1:$1048576,MATCH("최종"&amp;SUBSTITUTE(SUBSTITUTE(E$1,"standard",""),"|Float",""),ChapterTable!$1:$1,0),0)*ChapterTable!$Q$14
    ),
  OFFSET(E1726,-$B1726+IF($L1726,1,0),0)*
    (VLOOKUP(SUBSTITUTE(SUBSTITUTE(E$1,"standard",""),"|Float","")&amp;"인게임누적곱배수",ChapterTable!$S:$T,2,0)^C1726
    +VLOOKUP(SUBSTITUTE(SUBSTITUTE(E$1,"standard",""),"|Float","")&amp;"인게임누적합배수",ChapterTable!$S:$T,2,0)*C1726)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VLOOKUP(1,ChapterTable!$1:$1048576,MATCH("최종"&amp;SUBSTITUTE(SUBSTITUTE(F$1,"standard",""),"|Float",""),ChapterTable!$1:$1,0),0)*ChapterTable!$Q$17,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VLOOKUP($A1726-ChapterTable!$Q$11,ChapterTable!$1:$1048576,MATCH("최종"&amp;SUBSTITUTE(SUBSTITUTE(F$1,"standard",""),"|Float",""),ChapterTable!$1:$1,0),0)*ChapterTable!$Q$14
    ),
  OFFSET(F1726,-$B1726+IF($L1726,1,0),0)*
    (VLOOKUP(SUBSTITUTE(SUBSTITUTE(F$1,"standard",""),"|Float","")&amp;"인게임누적곱배수",ChapterTable!$S:$T,2,0)^D1726
    +VLOOKUP(SUBSTITUTE(SUBSTITUTE(F$1,"standard",""),"|Float","")&amp;"인게임누적합배수",ChapterTable!$S:$T,2,0)*D1726)
  )
  )
  )
)</f>
        <v>7842.4453125</v>
      </c>
      <c r="G1726" t="s">
        <v>76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9.8000000000000007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IF(OR($L1727=TRUE,$A1727=0,MOD($A1727,ChapterTable!$S$20)&lt;&gt;0),
MAX(0,INT(($B1727+ChapterTable!$Q$26+VLOOKUP(SUBSTITUTE(C$1,"성장단계","")&amp;"단계오프셋",ChapterTable!$S:$T,2,0))/ChapterTable!$Q$23)),
MAX(0,INT(($B1727+ChapterTable!$S$26+VLOOKUP(SUBSTITUTE(C$1,"성장단계","")&amp;"보스단계오프셋",ChapterTable!$S:$T,2,0))/ChapterTable!$S$23)))</f>
        <v>4</v>
      </c>
      <c r="D1727">
        <f>IF(OR($L1727=TRUE,$A1727=0,MOD($A1727,ChapterTable!$S$20)&lt;&gt;0),
MAX(0,INT(($B1727+ChapterTable!$Q$26+VLOOKUP(SUBSTITUTE(D$1,"성장단계","")&amp;"단계오프셋",ChapterTable!$S:$T,2,0))/ChapterTable!$Q$23)),
MAX(0,INT(($B1727+ChapterTable!$S$26+VLOOKUP(SUBSTITUTE(D$1,"성장단계","")&amp;"보스단계오프셋",ChapterTable!$S:$T,2,0))/ChapterTable!$S$23)))</f>
        <v>3</v>
      </c>
      <c r="E1727" s="1">
        <f ca="1">IF(AND($A1727=0,$B1727=1),
    VLOOKUP(1,ChapterTable!$1:$1048576,MATCH("최종"&amp;SUBSTITUTE(SUBSTITUTE(E$1,"standard",""),"|Float",""),ChapterTable!$1:$1,0),0)*ChapterTable!$Q$17,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VLOOKUP($A1727-ChapterTable!$Q$11,ChapterTable!$1:$1048576,MATCH("최종"&amp;SUBSTITUTE(SUBSTITUTE(E$1,"standard",""),"|Float",""),ChapterTable!$1:$1,0),0)*ChapterTable!$Q$14
    ),
  OFFSET(E1727,-$B1727+IF($L1727,1,0),0)*
    (VLOOKUP(SUBSTITUTE(SUBSTITUTE(E$1,"standard",""),"|Float","")&amp;"인게임누적곱배수",ChapterTable!$S:$T,2,0)^C1727
    +VLOOKUP(SUBSTITUTE(SUBSTITUTE(E$1,"standard",""),"|Float","")&amp;"인게임누적합배수",ChapterTable!$S:$T,2,0)*C1727)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VLOOKUP(1,ChapterTable!$1:$1048576,MATCH("최종"&amp;SUBSTITUTE(SUBSTITUTE(F$1,"standard",""),"|Float",""),ChapterTable!$1:$1,0),0)*ChapterTable!$Q$17,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VLOOKUP($A1727-ChapterTable!$Q$11,ChapterTable!$1:$1048576,MATCH("최종"&amp;SUBSTITUTE(SUBSTITUTE(F$1,"standard",""),"|Float",""),ChapterTable!$1:$1,0),0)*ChapterTable!$Q$14
    ),
  OFFSET(F1727,-$B1727+IF($L1727,1,0),0)*
    (VLOOKUP(SUBSTITUTE(SUBSTITUTE(F$1,"standard",""),"|Float","")&amp;"인게임누적곱배수",ChapterTable!$S:$T,2,0)^D1727
    +VLOOKUP(SUBSTITUTE(SUBSTITUTE(F$1,"standard",""),"|Float","")&amp;"인게임누적합배수",ChapterTable!$S:$T,2,0)*D1727)
  )
  )
  )
)</f>
        <v>7842.4453125</v>
      </c>
      <c r="G1727" t="s">
        <v>76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9.8000000000000007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IF(OR($L1728=TRUE,$A1728=0,MOD($A1728,ChapterTable!$S$20)&lt;&gt;0),
MAX(0,INT(($B1728+ChapterTable!$Q$26+VLOOKUP(SUBSTITUTE(C$1,"성장단계","")&amp;"단계오프셋",ChapterTable!$S:$T,2,0))/ChapterTable!$Q$23)),
MAX(0,INT(($B1728+ChapterTable!$S$26+VLOOKUP(SUBSTITUTE(C$1,"성장단계","")&amp;"보스단계오프셋",ChapterTable!$S:$T,2,0))/ChapterTable!$S$23)))</f>
        <v>4</v>
      </c>
      <c r="D1728">
        <f>IF(OR($L1728=TRUE,$A1728=0,MOD($A1728,ChapterTable!$S$20)&lt;&gt;0),
MAX(0,INT(($B1728+ChapterTable!$Q$26+VLOOKUP(SUBSTITUTE(D$1,"성장단계","")&amp;"단계오프셋",ChapterTable!$S:$T,2,0))/ChapterTable!$Q$23)),
MAX(0,INT(($B1728+ChapterTable!$S$26+VLOOKUP(SUBSTITUTE(D$1,"성장단계","")&amp;"보스단계오프셋",ChapterTable!$S:$T,2,0))/ChapterTable!$S$23)))</f>
        <v>3</v>
      </c>
      <c r="E1728" s="1">
        <f ca="1">IF(AND($A1728=0,$B1728=1),
    VLOOKUP(1,ChapterTable!$1:$1048576,MATCH("최종"&amp;SUBSTITUTE(SUBSTITUTE(E$1,"standard",""),"|Float",""),ChapterTable!$1:$1,0),0)*ChapterTable!$Q$17,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VLOOKUP($A1728-ChapterTable!$Q$11,ChapterTable!$1:$1048576,MATCH("최종"&amp;SUBSTITUTE(SUBSTITUTE(E$1,"standard",""),"|Float",""),ChapterTable!$1:$1,0),0)*ChapterTable!$Q$14
    ),
  OFFSET(E1728,-$B1728+IF($L1728,1,0),0)*
    (VLOOKUP(SUBSTITUTE(SUBSTITUTE(E$1,"standard",""),"|Float","")&amp;"인게임누적곱배수",ChapterTable!$S:$T,2,0)^C1728
    +VLOOKUP(SUBSTITUTE(SUBSTITUTE(E$1,"standard",""),"|Float","")&amp;"인게임누적합배수",ChapterTable!$S:$T,2,0)*C1728)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VLOOKUP(1,ChapterTable!$1:$1048576,MATCH("최종"&amp;SUBSTITUTE(SUBSTITUTE(F$1,"standard",""),"|Float",""),ChapterTable!$1:$1,0),0)*ChapterTable!$Q$17,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VLOOKUP($A1728-ChapterTable!$Q$11,ChapterTable!$1:$1048576,MATCH("최종"&amp;SUBSTITUTE(SUBSTITUTE(F$1,"standard",""),"|Float",""),ChapterTable!$1:$1,0),0)*ChapterTable!$Q$14
    ),
  OFFSET(F1728,-$B1728+IF($L1728,1,0),0)*
    (VLOOKUP(SUBSTITUTE(SUBSTITUTE(F$1,"standard",""),"|Float","")&amp;"인게임누적곱배수",ChapterTable!$S:$T,2,0)^D1728
    +VLOOKUP(SUBSTITUTE(SUBSTITUTE(F$1,"standard",""),"|Float","")&amp;"인게임누적합배수",ChapterTable!$S:$T,2,0)*D1728)
  )
  )
  )
)</f>
        <v>7842.4453125</v>
      </c>
      <c r="G1728" t="s">
        <v>76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9.8000000000000007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IF(OR($L1729=TRUE,$A1729=0,MOD($A1729,ChapterTable!$S$20)&lt;&gt;0),
MAX(0,INT(($B1729+ChapterTable!$Q$26+VLOOKUP(SUBSTITUTE(C$1,"성장단계","")&amp;"단계오프셋",ChapterTable!$S:$T,2,0))/ChapterTable!$Q$23)),
MAX(0,INT(($B1729+ChapterTable!$S$26+VLOOKUP(SUBSTITUTE(C$1,"성장단계","")&amp;"보스단계오프셋",ChapterTable!$S:$T,2,0))/ChapterTable!$S$23)))</f>
        <v>4</v>
      </c>
      <c r="D1729">
        <f>IF(OR($L1729=TRUE,$A1729=0,MOD($A1729,ChapterTable!$S$20)&lt;&gt;0),
MAX(0,INT(($B1729+ChapterTable!$Q$26+VLOOKUP(SUBSTITUTE(D$1,"성장단계","")&amp;"단계오프셋",ChapterTable!$S:$T,2,0))/ChapterTable!$Q$23)),
MAX(0,INT(($B1729+ChapterTable!$S$26+VLOOKUP(SUBSTITUTE(D$1,"성장단계","")&amp;"보스단계오프셋",ChapterTable!$S:$T,2,0))/ChapterTable!$S$23)))</f>
        <v>3</v>
      </c>
      <c r="E1729" s="1">
        <f ca="1">IF(AND($A1729=0,$B1729=1),
    VLOOKUP(1,ChapterTable!$1:$1048576,MATCH("최종"&amp;SUBSTITUTE(SUBSTITUTE(E$1,"standard",""),"|Float",""),ChapterTable!$1:$1,0),0)*ChapterTable!$Q$17,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VLOOKUP($A1729-ChapterTable!$Q$11,ChapterTable!$1:$1048576,MATCH("최종"&amp;SUBSTITUTE(SUBSTITUTE(E$1,"standard",""),"|Float",""),ChapterTable!$1:$1,0),0)*ChapterTable!$Q$14
    ),
  OFFSET(E1729,-$B1729+IF($L1729,1,0),0)*
    (VLOOKUP(SUBSTITUTE(SUBSTITUTE(E$1,"standard",""),"|Float","")&amp;"인게임누적곱배수",ChapterTable!$S:$T,2,0)^C1729
    +VLOOKUP(SUBSTITUTE(SUBSTITUTE(E$1,"standard",""),"|Float","")&amp;"인게임누적합배수",ChapterTable!$S:$T,2,0)*C1729)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VLOOKUP(1,ChapterTable!$1:$1048576,MATCH("최종"&amp;SUBSTITUTE(SUBSTITUTE(F$1,"standard",""),"|Float",""),ChapterTable!$1:$1,0),0)*ChapterTable!$Q$17,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VLOOKUP($A1729-ChapterTable!$Q$11,ChapterTable!$1:$1048576,MATCH("최종"&amp;SUBSTITUTE(SUBSTITUTE(F$1,"standard",""),"|Float",""),ChapterTable!$1:$1,0),0)*ChapterTable!$Q$14
    ),
  OFFSET(F1729,-$B1729+IF($L1729,1,0),0)*
    (VLOOKUP(SUBSTITUTE(SUBSTITUTE(F$1,"standard",""),"|Float","")&amp;"인게임누적곱배수",ChapterTable!$S:$T,2,0)^D1729
    +VLOOKUP(SUBSTITUTE(SUBSTITUTE(F$1,"standard",""),"|Float","")&amp;"인게임누적합배수",ChapterTable!$S:$T,2,0)*D1729)
  )
  )
  )
)</f>
        <v>7842.4453125</v>
      </c>
      <c r="G1729" t="s">
        <v>76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9.8000000000000007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IF(OR($L1730=TRUE,$A1730=0,MOD($A1730,ChapterTable!$S$20)&lt;&gt;0),
MAX(0,INT(($B1730+ChapterTable!$Q$26+VLOOKUP(SUBSTITUTE(C$1,"성장단계","")&amp;"단계오프셋",ChapterTable!$S:$T,2,0))/ChapterTable!$Q$23)),
MAX(0,INT(($B1730+ChapterTable!$S$26+VLOOKUP(SUBSTITUTE(C$1,"성장단계","")&amp;"보스단계오프셋",ChapterTable!$S:$T,2,0))/ChapterTable!$S$23)))</f>
        <v>4</v>
      </c>
      <c r="D1730">
        <f>IF(OR($L1730=TRUE,$A1730=0,MOD($A1730,ChapterTable!$S$20)&lt;&gt;0),
MAX(0,INT(($B1730+ChapterTable!$Q$26+VLOOKUP(SUBSTITUTE(D$1,"성장단계","")&amp;"단계오프셋",ChapterTable!$S:$T,2,0))/ChapterTable!$Q$23)),
MAX(0,INT(($B1730+ChapterTable!$S$26+VLOOKUP(SUBSTITUTE(D$1,"성장단계","")&amp;"보스단계오프셋",ChapterTable!$S:$T,2,0))/ChapterTable!$S$23)))</f>
        <v>3</v>
      </c>
      <c r="E1730" s="1">
        <f ca="1">IF(AND($A1730=0,$B1730=1),
    VLOOKUP(1,ChapterTable!$1:$1048576,MATCH("최종"&amp;SUBSTITUTE(SUBSTITUTE(E$1,"standard",""),"|Float",""),ChapterTable!$1:$1,0),0)*ChapterTable!$Q$17,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VLOOKUP($A1730-ChapterTable!$Q$11,ChapterTable!$1:$1048576,MATCH("최종"&amp;SUBSTITUTE(SUBSTITUTE(E$1,"standard",""),"|Float",""),ChapterTable!$1:$1,0),0)*ChapterTable!$Q$14
    ),
  OFFSET(E1730,-$B1730+IF($L1730,1,0),0)*
    (VLOOKUP(SUBSTITUTE(SUBSTITUTE(E$1,"standard",""),"|Float","")&amp;"인게임누적곱배수",ChapterTable!$S:$T,2,0)^C1730
    +VLOOKUP(SUBSTITUTE(SUBSTITUTE(E$1,"standard",""),"|Float","")&amp;"인게임누적합배수",ChapterTable!$S:$T,2,0)*C1730)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VLOOKUP(1,ChapterTable!$1:$1048576,MATCH("최종"&amp;SUBSTITUTE(SUBSTITUTE(F$1,"standard",""),"|Float",""),ChapterTable!$1:$1,0),0)*ChapterTable!$Q$17,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VLOOKUP($A1730-ChapterTable!$Q$11,ChapterTable!$1:$1048576,MATCH("최종"&amp;SUBSTITUTE(SUBSTITUTE(F$1,"standard",""),"|Float",""),ChapterTable!$1:$1,0),0)*ChapterTable!$Q$14
    ),
  OFFSET(F1730,-$B1730+IF($L1730,1,0),0)*
    (VLOOKUP(SUBSTITUTE(SUBSTITUTE(F$1,"standard",""),"|Float","")&amp;"인게임누적곱배수",ChapterTable!$S:$T,2,0)^D1730
    +VLOOKUP(SUBSTITUTE(SUBSTITUTE(F$1,"standard",""),"|Float","")&amp;"인게임누적합배수",ChapterTable!$S:$T,2,0)*D1730)
  )
  )
  )
)</f>
        <v>7842.4453125</v>
      </c>
      <c r="G1730" t="s">
        <v>76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9.8000000000000007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IF(OR($L1731=TRUE,$A1731=0,MOD($A1731,ChapterTable!$S$20)&lt;&gt;0),
MAX(0,INT(($B1731+ChapterTable!$Q$26+VLOOKUP(SUBSTITUTE(C$1,"성장단계","")&amp;"단계오프셋",ChapterTable!$S:$T,2,0))/ChapterTable!$Q$23)),
MAX(0,INT(($B1731+ChapterTable!$S$26+VLOOKUP(SUBSTITUTE(C$1,"성장단계","")&amp;"보스단계오프셋",ChapterTable!$S:$T,2,0))/ChapterTable!$S$23)))</f>
        <v>4</v>
      </c>
      <c r="D1731">
        <f>IF(OR($L1731=TRUE,$A1731=0,MOD($A1731,ChapterTable!$S$20)&lt;&gt;0),
MAX(0,INT(($B1731+ChapterTable!$Q$26+VLOOKUP(SUBSTITUTE(D$1,"성장단계","")&amp;"단계오프셋",ChapterTable!$S:$T,2,0))/ChapterTable!$Q$23)),
MAX(0,INT(($B1731+ChapterTable!$S$26+VLOOKUP(SUBSTITUTE(D$1,"성장단계","")&amp;"보스단계오프셋",ChapterTable!$S:$T,2,0))/ChapterTable!$S$23)))</f>
        <v>3</v>
      </c>
      <c r="E1731" s="1">
        <f ca="1">IF(AND($A1731=0,$B1731=1),
    VLOOKUP(1,ChapterTable!$1:$1048576,MATCH("최종"&amp;SUBSTITUTE(SUBSTITUTE(E$1,"standard",""),"|Float",""),ChapterTable!$1:$1,0),0)*ChapterTable!$Q$17,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VLOOKUP($A1731-ChapterTable!$Q$11,ChapterTable!$1:$1048576,MATCH("최종"&amp;SUBSTITUTE(SUBSTITUTE(E$1,"standard",""),"|Float",""),ChapterTable!$1:$1,0),0)*ChapterTable!$Q$14
    ),
  OFFSET(E1731,-$B1731+IF($L1731,1,0),0)*
    (VLOOKUP(SUBSTITUTE(SUBSTITUTE(E$1,"standard",""),"|Float","")&amp;"인게임누적곱배수",ChapterTable!$S:$T,2,0)^C1731
    +VLOOKUP(SUBSTITUTE(SUBSTITUTE(E$1,"standard",""),"|Float","")&amp;"인게임누적합배수",ChapterTable!$S:$T,2,0)*C1731)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VLOOKUP(1,ChapterTable!$1:$1048576,MATCH("최종"&amp;SUBSTITUTE(SUBSTITUTE(F$1,"standard",""),"|Float",""),ChapterTable!$1:$1,0),0)*ChapterTable!$Q$17,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VLOOKUP($A1731-ChapterTable!$Q$11,ChapterTable!$1:$1048576,MATCH("최종"&amp;SUBSTITUTE(SUBSTITUTE(F$1,"standard",""),"|Float",""),ChapterTable!$1:$1,0),0)*ChapterTable!$Q$14
    ),
  OFFSET(F1731,-$B1731+IF($L1731,1,0),0)*
    (VLOOKUP(SUBSTITUTE(SUBSTITUTE(F$1,"standard",""),"|Float","")&amp;"인게임누적곱배수",ChapterTable!$S:$T,2,0)^D1731
    +VLOOKUP(SUBSTITUTE(SUBSTITUTE(F$1,"standard",""),"|Float","")&amp;"인게임누적합배수",ChapterTable!$S:$T,2,0)*D1731)
  )
  )
  )
)</f>
        <v>7842.4453125</v>
      </c>
      <c r="G1731" t="s">
        <v>76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9.8000000000000007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IF(OR($L1732=TRUE,$A1732=0,MOD($A1732,ChapterTable!$S$20)&lt;&gt;0),
MAX(0,INT(($B1732+ChapterTable!$Q$26+VLOOKUP(SUBSTITUTE(C$1,"성장단계","")&amp;"단계오프셋",ChapterTable!$S:$T,2,0))/ChapterTable!$Q$23)),
MAX(0,INT(($B1732+ChapterTable!$S$26+VLOOKUP(SUBSTITUTE(C$1,"성장단계","")&amp;"보스단계오프셋",ChapterTable!$S:$T,2,0))/ChapterTable!$S$23)))</f>
        <v>4</v>
      </c>
      <c r="D1732">
        <f>IF(OR($L1732=TRUE,$A1732=0,MOD($A1732,ChapterTable!$S$20)&lt;&gt;0),
MAX(0,INT(($B1732+ChapterTable!$Q$26+VLOOKUP(SUBSTITUTE(D$1,"성장단계","")&amp;"단계오프셋",ChapterTable!$S:$T,2,0))/ChapterTable!$Q$23)),
MAX(0,INT(($B1732+ChapterTable!$S$26+VLOOKUP(SUBSTITUTE(D$1,"성장단계","")&amp;"보스단계오프셋",ChapterTable!$S:$T,2,0))/ChapterTable!$S$23)))</f>
        <v>4</v>
      </c>
      <c r="E1732" s="1">
        <f ca="1">IF(AND($A1732=0,$B1732=1),
    VLOOKUP(1,ChapterTable!$1:$1048576,MATCH("최종"&amp;SUBSTITUTE(SUBSTITUTE(E$1,"standard",""),"|Float",""),ChapterTable!$1:$1,0),0)*ChapterTable!$Q$17,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VLOOKUP($A1732-ChapterTable!$Q$11,ChapterTable!$1:$1048576,MATCH("최종"&amp;SUBSTITUTE(SUBSTITUTE(E$1,"standard",""),"|Float",""),ChapterTable!$1:$1,0),0)*ChapterTable!$Q$14
    ),
  OFFSET(E1732,-$B1732+IF($L1732,1,0),0)*
    (VLOOKUP(SUBSTITUTE(SUBSTITUTE(E$1,"standard",""),"|Float","")&amp;"인게임누적곱배수",ChapterTable!$S:$T,2,0)^C1732
    +VLOOKUP(SUBSTITUTE(SUBSTITUTE(E$1,"standard",""),"|Float","")&amp;"인게임누적합배수",ChapterTable!$S:$T,2,0)*C1732)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VLOOKUP(1,ChapterTable!$1:$1048576,MATCH("최종"&amp;SUBSTITUTE(SUBSTITUTE(F$1,"standard",""),"|Float",""),ChapterTable!$1:$1,0),0)*ChapterTable!$Q$17,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VLOOKUP($A1732-ChapterTable!$Q$11,ChapterTable!$1:$1048576,MATCH("최종"&amp;SUBSTITUTE(SUBSTITUTE(F$1,"standard",""),"|Float",""),ChapterTable!$1:$1,0),0)*ChapterTable!$Q$14
    ),
  OFFSET(F1732,-$B1732+IF($L1732,1,0),0)*
    (VLOOKUP(SUBSTITUTE(SUBSTITUTE(F$1,"standard",""),"|Float","")&amp;"인게임누적곱배수",ChapterTable!$S:$T,2,0)^D1732
    +VLOOKUP(SUBSTITUTE(SUBSTITUTE(F$1,"standard",""),"|Float","")&amp;"인게임누적합배수",ChapterTable!$S:$T,2,0)*D1732)
  )
  )
  )
)</f>
        <v>8822.7509765625</v>
      </c>
      <c r="G1732" t="s">
        <v>76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9.8000000000000007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IF(OR($L1733=TRUE,$A1733=0,MOD($A1733,ChapterTable!$S$20)&lt;&gt;0),
MAX(0,INT(($B1733+ChapterTable!$Q$26+VLOOKUP(SUBSTITUTE(C$1,"성장단계","")&amp;"단계오프셋",ChapterTable!$S:$T,2,0))/ChapterTable!$Q$23)),
MAX(0,INT(($B1733+ChapterTable!$S$26+VLOOKUP(SUBSTITUTE(C$1,"성장단계","")&amp;"보스단계오프셋",ChapterTable!$S:$T,2,0))/ChapterTable!$S$23)))</f>
        <v>4</v>
      </c>
      <c r="D1733">
        <f>IF(OR($L1733=TRUE,$A1733=0,MOD($A1733,ChapterTable!$S$20)&lt;&gt;0),
MAX(0,INT(($B1733+ChapterTable!$Q$26+VLOOKUP(SUBSTITUTE(D$1,"성장단계","")&amp;"단계오프셋",ChapterTable!$S:$T,2,0))/ChapterTable!$Q$23)),
MAX(0,INT(($B1733+ChapterTable!$S$26+VLOOKUP(SUBSTITUTE(D$1,"성장단계","")&amp;"보스단계오프셋",ChapterTable!$S:$T,2,0))/ChapterTable!$S$23)))</f>
        <v>4</v>
      </c>
      <c r="E1733" s="1">
        <f ca="1">IF(AND($A1733=0,$B1733=1),
    VLOOKUP(1,ChapterTable!$1:$1048576,MATCH("최종"&amp;SUBSTITUTE(SUBSTITUTE(E$1,"standard",""),"|Float",""),ChapterTable!$1:$1,0),0)*ChapterTable!$Q$17,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VLOOKUP($A1733-ChapterTable!$Q$11,ChapterTable!$1:$1048576,MATCH("최종"&amp;SUBSTITUTE(SUBSTITUTE(E$1,"standard",""),"|Float",""),ChapterTable!$1:$1,0),0)*ChapterTable!$Q$14
    ),
  OFFSET(E1733,-$B1733+IF($L1733,1,0),0)*
    (VLOOKUP(SUBSTITUTE(SUBSTITUTE(E$1,"standard",""),"|Float","")&amp;"인게임누적곱배수",ChapterTable!$S:$T,2,0)^C1733
    +VLOOKUP(SUBSTITUTE(SUBSTITUTE(E$1,"standard",""),"|Float","")&amp;"인게임누적합배수",ChapterTable!$S:$T,2,0)*C1733)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VLOOKUP(1,ChapterTable!$1:$1048576,MATCH("최종"&amp;SUBSTITUTE(SUBSTITUTE(F$1,"standard",""),"|Float",""),ChapterTable!$1:$1,0),0)*ChapterTable!$Q$17,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VLOOKUP($A1733-ChapterTable!$Q$11,ChapterTable!$1:$1048576,MATCH("최종"&amp;SUBSTITUTE(SUBSTITUTE(F$1,"standard",""),"|Float",""),ChapterTable!$1:$1,0),0)*ChapterTable!$Q$14
    ),
  OFFSET(F1733,-$B1733+IF($L1733,1,0),0)*
    (VLOOKUP(SUBSTITUTE(SUBSTITUTE(F$1,"standard",""),"|Float","")&amp;"인게임누적곱배수",ChapterTable!$S:$T,2,0)^D1733
    +VLOOKUP(SUBSTITUTE(SUBSTITUTE(F$1,"standard",""),"|Float","")&amp;"인게임누적합배수",ChapterTable!$S:$T,2,0)*D1733)
  )
  )
  )
)</f>
        <v>8822.7509765625</v>
      </c>
      <c r="G1733" t="s">
        <v>76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9.8000000000000007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IF(OR($L1734=TRUE,$A1734=0,MOD($A1734,ChapterTable!$S$20)&lt;&gt;0),
MAX(0,INT(($B1734+ChapterTable!$Q$26+VLOOKUP(SUBSTITUTE(C$1,"성장단계","")&amp;"단계오프셋",ChapterTable!$S:$T,2,0))/ChapterTable!$Q$23)),
MAX(0,INT(($B1734+ChapterTable!$S$26+VLOOKUP(SUBSTITUTE(C$1,"성장단계","")&amp;"보스단계오프셋",ChapterTable!$S:$T,2,0))/ChapterTable!$S$23)))</f>
        <v>4</v>
      </c>
      <c r="D1734">
        <f>IF(OR($L1734=TRUE,$A1734=0,MOD($A1734,ChapterTable!$S$20)&lt;&gt;0),
MAX(0,INT(($B1734+ChapterTable!$Q$26+VLOOKUP(SUBSTITUTE(D$1,"성장단계","")&amp;"단계오프셋",ChapterTable!$S:$T,2,0))/ChapterTable!$Q$23)),
MAX(0,INT(($B1734+ChapterTable!$S$26+VLOOKUP(SUBSTITUTE(D$1,"성장단계","")&amp;"보스단계오프셋",ChapterTable!$S:$T,2,0))/ChapterTable!$S$23)))</f>
        <v>4</v>
      </c>
      <c r="E1734" s="1">
        <f ca="1">IF(AND($A1734=0,$B1734=1),
    VLOOKUP(1,ChapterTable!$1:$1048576,MATCH("최종"&amp;SUBSTITUTE(SUBSTITUTE(E$1,"standard",""),"|Float",""),ChapterTable!$1:$1,0),0)*ChapterTable!$Q$17,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VLOOKUP($A1734-ChapterTable!$Q$11,ChapterTable!$1:$1048576,MATCH("최종"&amp;SUBSTITUTE(SUBSTITUTE(E$1,"standard",""),"|Float",""),ChapterTable!$1:$1,0),0)*ChapterTable!$Q$14
    ),
  OFFSET(E1734,-$B1734+IF($L1734,1,0),0)*
    (VLOOKUP(SUBSTITUTE(SUBSTITUTE(E$1,"standard",""),"|Float","")&amp;"인게임누적곱배수",ChapterTable!$S:$T,2,0)^C1734
    +VLOOKUP(SUBSTITUTE(SUBSTITUTE(E$1,"standard",""),"|Float","")&amp;"인게임누적합배수",ChapterTable!$S:$T,2,0)*C1734)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VLOOKUP(1,ChapterTable!$1:$1048576,MATCH("최종"&amp;SUBSTITUTE(SUBSTITUTE(F$1,"standard",""),"|Float",""),ChapterTable!$1:$1,0),0)*ChapterTable!$Q$17,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VLOOKUP($A1734-ChapterTable!$Q$11,ChapterTable!$1:$1048576,MATCH("최종"&amp;SUBSTITUTE(SUBSTITUTE(F$1,"standard",""),"|Float",""),ChapterTable!$1:$1,0),0)*ChapterTable!$Q$14
    ),
  OFFSET(F1734,-$B1734+IF($L1734,1,0),0)*
    (VLOOKUP(SUBSTITUTE(SUBSTITUTE(F$1,"standard",""),"|Float","")&amp;"인게임누적곱배수",ChapterTable!$S:$T,2,0)^D1734
    +VLOOKUP(SUBSTITUTE(SUBSTITUTE(F$1,"standard",""),"|Float","")&amp;"인게임누적합배수",ChapterTable!$S:$T,2,0)*D1734)
  )
  )
  )
)</f>
        <v>8822.7509765625</v>
      </c>
      <c r="G1734" t="s">
        <v>76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9.8000000000000007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IF(OR($L1735=TRUE,$A1735=0,MOD($A1735,ChapterTable!$S$20)&lt;&gt;0),
MAX(0,INT(($B1735+ChapterTable!$Q$26+VLOOKUP(SUBSTITUTE(C$1,"성장단계","")&amp;"단계오프셋",ChapterTable!$S:$T,2,0))/ChapterTable!$Q$23)),
MAX(0,INT(($B1735+ChapterTable!$S$26+VLOOKUP(SUBSTITUTE(C$1,"성장단계","")&amp;"보스단계오프셋",ChapterTable!$S:$T,2,0))/ChapterTable!$S$23)))</f>
        <v>4</v>
      </c>
      <c r="D1735">
        <f>IF(OR($L1735=TRUE,$A1735=0,MOD($A1735,ChapterTable!$S$20)&lt;&gt;0),
MAX(0,INT(($B1735+ChapterTable!$Q$26+VLOOKUP(SUBSTITUTE(D$1,"성장단계","")&amp;"단계오프셋",ChapterTable!$S:$T,2,0))/ChapterTable!$Q$23)),
MAX(0,INT(($B1735+ChapterTable!$S$26+VLOOKUP(SUBSTITUTE(D$1,"성장단계","")&amp;"보스단계오프셋",ChapterTable!$S:$T,2,0))/ChapterTable!$S$23)))</f>
        <v>4</v>
      </c>
      <c r="E1735" s="1">
        <f ca="1">IF(AND($A1735=0,$B1735=1),
    VLOOKUP(1,ChapterTable!$1:$1048576,MATCH("최종"&amp;SUBSTITUTE(SUBSTITUTE(E$1,"standard",""),"|Float",""),ChapterTable!$1:$1,0),0)*ChapterTable!$Q$17,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VLOOKUP($A1735-ChapterTable!$Q$11,ChapterTable!$1:$1048576,MATCH("최종"&amp;SUBSTITUTE(SUBSTITUTE(E$1,"standard",""),"|Float",""),ChapterTable!$1:$1,0),0)*ChapterTable!$Q$14
    ),
  OFFSET(E1735,-$B1735+IF($L1735,1,0),0)*
    (VLOOKUP(SUBSTITUTE(SUBSTITUTE(E$1,"standard",""),"|Float","")&amp;"인게임누적곱배수",ChapterTable!$S:$T,2,0)^C1735
    +VLOOKUP(SUBSTITUTE(SUBSTITUTE(E$1,"standard",""),"|Float","")&amp;"인게임누적합배수",ChapterTable!$S:$T,2,0)*C1735)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VLOOKUP(1,ChapterTable!$1:$1048576,MATCH("최종"&amp;SUBSTITUTE(SUBSTITUTE(F$1,"standard",""),"|Float",""),ChapterTable!$1:$1,0),0)*ChapterTable!$Q$17,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VLOOKUP($A1735-ChapterTable!$Q$11,ChapterTable!$1:$1048576,MATCH("최종"&amp;SUBSTITUTE(SUBSTITUTE(F$1,"standard",""),"|Float",""),ChapterTable!$1:$1,0),0)*ChapterTable!$Q$14
    ),
  OFFSET(F1735,-$B1735+IF($L1735,1,0),0)*
    (VLOOKUP(SUBSTITUTE(SUBSTITUTE(F$1,"standard",""),"|Float","")&amp;"인게임누적곱배수",ChapterTable!$S:$T,2,0)^D1735
    +VLOOKUP(SUBSTITUTE(SUBSTITUTE(F$1,"standard",""),"|Float","")&amp;"인게임누적합배수",ChapterTable!$S:$T,2,0)*D1735)
  )
  )
  )
)</f>
        <v>8822.7509765625</v>
      </c>
      <c r="G1735" t="s">
        <v>76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9.8000000000000007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IF(OR($L1736=TRUE,$A1736=0,MOD($A1736,ChapterTable!$S$20)&lt;&gt;0),
MAX(0,INT(($B1736+ChapterTable!$Q$26+VLOOKUP(SUBSTITUTE(C$1,"성장단계","")&amp;"단계오프셋",ChapterTable!$S:$T,2,0))/ChapterTable!$Q$23)),
MAX(0,INT(($B1736+ChapterTable!$S$26+VLOOKUP(SUBSTITUTE(C$1,"성장단계","")&amp;"보스단계오프셋",ChapterTable!$S:$T,2,0))/ChapterTable!$S$23)))</f>
        <v>4</v>
      </c>
      <c r="D1736">
        <f>IF(OR($L1736=TRUE,$A1736=0,MOD($A1736,ChapterTable!$S$20)&lt;&gt;0),
MAX(0,INT(($B1736+ChapterTable!$Q$26+VLOOKUP(SUBSTITUTE(D$1,"성장단계","")&amp;"단계오프셋",ChapterTable!$S:$T,2,0))/ChapterTable!$Q$23)),
MAX(0,INT(($B1736+ChapterTable!$S$26+VLOOKUP(SUBSTITUTE(D$1,"성장단계","")&amp;"보스단계오프셋",ChapterTable!$S:$T,2,0))/ChapterTable!$S$23)))</f>
        <v>4</v>
      </c>
      <c r="E1736" s="1">
        <f ca="1">IF(AND($A1736=0,$B1736=1),
    VLOOKUP(1,ChapterTable!$1:$1048576,MATCH("최종"&amp;SUBSTITUTE(SUBSTITUTE(E$1,"standard",""),"|Float",""),ChapterTable!$1:$1,0),0)*ChapterTable!$Q$17,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VLOOKUP($A1736-ChapterTable!$Q$11,ChapterTable!$1:$1048576,MATCH("최종"&amp;SUBSTITUTE(SUBSTITUTE(E$1,"standard",""),"|Float",""),ChapterTable!$1:$1,0),0)*ChapterTable!$Q$14
    ),
  OFFSET(E1736,-$B1736+IF($L1736,1,0),0)*
    (VLOOKUP(SUBSTITUTE(SUBSTITUTE(E$1,"standard",""),"|Float","")&amp;"인게임누적곱배수",ChapterTable!$S:$T,2,0)^C1736
    +VLOOKUP(SUBSTITUTE(SUBSTITUTE(E$1,"standard",""),"|Float","")&amp;"인게임누적합배수",ChapterTable!$S:$T,2,0)*C1736)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VLOOKUP(1,ChapterTable!$1:$1048576,MATCH("최종"&amp;SUBSTITUTE(SUBSTITUTE(F$1,"standard",""),"|Float",""),ChapterTable!$1:$1,0),0)*ChapterTable!$Q$17,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VLOOKUP($A1736-ChapterTable!$Q$11,ChapterTable!$1:$1048576,MATCH("최종"&amp;SUBSTITUTE(SUBSTITUTE(F$1,"standard",""),"|Float",""),ChapterTable!$1:$1,0),0)*ChapterTable!$Q$14
    ),
  OFFSET(F1736,-$B1736+IF($L1736,1,0),0)*
    (VLOOKUP(SUBSTITUTE(SUBSTITUTE(F$1,"standard",""),"|Float","")&amp;"인게임누적곱배수",ChapterTable!$S:$T,2,0)^D1736
    +VLOOKUP(SUBSTITUTE(SUBSTITUTE(F$1,"standard",""),"|Float","")&amp;"인게임누적합배수",ChapterTable!$S:$T,2,0)*D1736)
  )
  )
  )
)</f>
        <v>8822.7509765625</v>
      </c>
      <c r="G1736" t="s">
        <v>76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9.8000000000000007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IF(OR($L1737=TRUE,$A1737=0,MOD($A1737,ChapterTable!$S$20)&lt;&gt;0),
MAX(0,INT(($B1737+ChapterTable!$Q$26+VLOOKUP(SUBSTITUTE(C$1,"성장단계","")&amp;"단계오프셋",ChapterTable!$S:$T,2,0))/ChapterTable!$Q$23)),
MAX(0,INT(($B1737+ChapterTable!$S$26+VLOOKUP(SUBSTITUTE(C$1,"성장단계","")&amp;"보스단계오프셋",ChapterTable!$S:$T,2,0))/ChapterTable!$S$23)))</f>
        <v>5</v>
      </c>
      <c r="D1737">
        <f>IF(OR($L1737=TRUE,$A1737=0,MOD($A1737,ChapterTable!$S$20)&lt;&gt;0),
MAX(0,INT(($B1737+ChapterTable!$Q$26+VLOOKUP(SUBSTITUTE(D$1,"성장단계","")&amp;"단계오프셋",ChapterTable!$S:$T,2,0))/ChapterTable!$Q$23)),
MAX(0,INT(($B1737+ChapterTable!$S$26+VLOOKUP(SUBSTITUTE(D$1,"성장단계","")&amp;"보스단계오프셋",ChapterTable!$S:$T,2,0))/ChapterTable!$S$23)))</f>
        <v>4</v>
      </c>
      <c r="E1737" s="1">
        <f ca="1">IF(AND($A1737=0,$B1737=1),
    VLOOKUP(1,ChapterTable!$1:$1048576,MATCH("최종"&amp;SUBSTITUTE(SUBSTITUTE(E$1,"standard",""),"|Float",""),ChapterTable!$1:$1,0),0)*ChapterTable!$Q$17,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VLOOKUP($A1737-ChapterTable!$Q$11,ChapterTable!$1:$1048576,MATCH("최종"&amp;SUBSTITUTE(SUBSTITUTE(E$1,"standard",""),"|Float",""),ChapterTable!$1:$1,0),0)*ChapterTable!$Q$14
    ),
  OFFSET(E1737,-$B1737+IF($L1737,1,0),0)*
    (VLOOKUP(SUBSTITUTE(SUBSTITUTE(E$1,"standard",""),"|Float","")&amp;"인게임누적곱배수",ChapterTable!$S:$T,2,0)^C1737
    +VLOOKUP(SUBSTITUTE(SUBSTITUTE(E$1,"standard",""),"|Float","")&amp;"인게임누적합배수",ChapterTable!$S:$T,2,0)*C1737)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VLOOKUP(1,ChapterTable!$1:$1048576,MATCH("최종"&amp;SUBSTITUTE(SUBSTITUTE(F$1,"standard",""),"|Float",""),ChapterTable!$1:$1,0),0)*ChapterTable!$Q$17,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VLOOKUP($A1737-ChapterTable!$Q$11,ChapterTable!$1:$1048576,MATCH("최종"&amp;SUBSTITUTE(SUBSTITUTE(F$1,"standard",""),"|Float",""),ChapterTable!$1:$1,0),0)*ChapterTable!$Q$14
    ),
  OFFSET(F1737,-$B1737+IF($L1737,1,0),0)*
    (VLOOKUP(SUBSTITUTE(SUBSTITUTE(F$1,"standard",""),"|Float","")&amp;"인게임누적곱배수",ChapterTable!$S:$T,2,0)^D1737
    +VLOOKUP(SUBSTITUTE(SUBSTITUTE(F$1,"standard",""),"|Float","")&amp;"인게임누적합배수",ChapterTable!$S:$T,2,0)*D1737)
  )
  )
  )
)</f>
        <v>8822.7509765625</v>
      </c>
      <c r="G1737" t="s">
        <v>76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9.8000000000000007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IF(OR($L1738=TRUE,$A1738=0,MOD($A1738,ChapterTable!$S$20)&lt;&gt;0),
MAX(0,INT(($B1738+ChapterTable!$Q$26+VLOOKUP(SUBSTITUTE(C$1,"성장단계","")&amp;"단계오프셋",ChapterTable!$S:$T,2,0))/ChapterTable!$Q$23)),
MAX(0,INT(($B1738+ChapterTable!$S$26+VLOOKUP(SUBSTITUTE(C$1,"성장단계","")&amp;"보스단계오프셋",ChapterTable!$S:$T,2,0))/ChapterTable!$S$23)))</f>
        <v>5</v>
      </c>
      <c r="D1738">
        <f>IF(OR($L1738=TRUE,$A1738=0,MOD($A1738,ChapterTable!$S$20)&lt;&gt;0),
MAX(0,INT(($B1738+ChapterTable!$Q$26+VLOOKUP(SUBSTITUTE(D$1,"성장단계","")&amp;"단계오프셋",ChapterTable!$S:$T,2,0))/ChapterTable!$Q$23)),
MAX(0,INT(($B1738+ChapterTable!$S$26+VLOOKUP(SUBSTITUTE(D$1,"성장단계","")&amp;"보스단계오프셋",ChapterTable!$S:$T,2,0))/ChapterTable!$S$23)))</f>
        <v>4</v>
      </c>
      <c r="E1738" s="1">
        <f ca="1">IF(AND($A1738=0,$B1738=1),
    VLOOKUP(1,ChapterTable!$1:$1048576,MATCH("최종"&amp;SUBSTITUTE(SUBSTITUTE(E$1,"standard",""),"|Float",""),ChapterTable!$1:$1,0),0)*ChapterTable!$Q$17,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VLOOKUP($A1738-ChapterTable!$Q$11,ChapterTable!$1:$1048576,MATCH("최종"&amp;SUBSTITUTE(SUBSTITUTE(E$1,"standard",""),"|Float",""),ChapterTable!$1:$1,0),0)*ChapterTable!$Q$14
    ),
  OFFSET(E1738,-$B1738+IF($L1738,1,0),0)*
    (VLOOKUP(SUBSTITUTE(SUBSTITUTE(E$1,"standard",""),"|Float","")&amp;"인게임누적곱배수",ChapterTable!$S:$T,2,0)^C1738
    +VLOOKUP(SUBSTITUTE(SUBSTITUTE(E$1,"standard",""),"|Float","")&amp;"인게임누적합배수",ChapterTable!$S:$T,2,0)*C1738)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VLOOKUP(1,ChapterTable!$1:$1048576,MATCH("최종"&amp;SUBSTITUTE(SUBSTITUTE(F$1,"standard",""),"|Float",""),ChapterTable!$1:$1,0),0)*ChapterTable!$Q$17,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VLOOKUP($A1738-ChapterTable!$Q$11,ChapterTable!$1:$1048576,MATCH("최종"&amp;SUBSTITUTE(SUBSTITUTE(F$1,"standard",""),"|Float",""),ChapterTable!$1:$1,0),0)*ChapterTable!$Q$14
    ),
  OFFSET(F1738,-$B1738+IF($L1738,1,0),0)*
    (VLOOKUP(SUBSTITUTE(SUBSTITUTE(F$1,"standard",""),"|Float","")&amp;"인게임누적곱배수",ChapterTable!$S:$T,2,0)^D1738
    +VLOOKUP(SUBSTITUTE(SUBSTITUTE(F$1,"standard",""),"|Float","")&amp;"인게임누적합배수",ChapterTable!$S:$T,2,0)*D1738)
  )
  )
  )
)</f>
        <v>8822.7509765625</v>
      </c>
      <c r="G1738" t="s">
        <v>76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9.8000000000000007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IF(OR($L1739=TRUE,$A1739=0,MOD($A1739,ChapterTable!$S$20)&lt;&gt;0),
MAX(0,INT(($B1739+ChapterTable!$Q$26+VLOOKUP(SUBSTITUTE(C$1,"성장단계","")&amp;"단계오프셋",ChapterTable!$S:$T,2,0))/ChapterTable!$Q$23)),
MAX(0,INT(($B1739+ChapterTable!$S$26+VLOOKUP(SUBSTITUTE(C$1,"성장단계","")&amp;"보스단계오프셋",ChapterTable!$S:$T,2,0))/ChapterTable!$S$23)))</f>
        <v>5</v>
      </c>
      <c r="D1739">
        <f>IF(OR($L1739=TRUE,$A1739=0,MOD($A1739,ChapterTable!$S$20)&lt;&gt;0),
MAX(0,INT(($B1739+ChapterTable!$Q$26+VLOOKUP(SUBSTITUTE(D$1,"성장단계","")&amp;"단계오프셋",ChapterTable!$S:$T,2,0))/ChapterTable!$Q$23)),
MAX(0,INT(($B1739+ChapterTable!$S$26+VLOOKUP(SUBSTITUTE(D$1,"성장단계","")&amp;"보스단계오프셋",ChapterTable!$S:$T,2,0))/ChapterTable!$S$23)))</f>
        <v>4</v>
      </c>
      <c r="E1739" s="1">
        <f ca="1">IF(AND($A1739=0,$B1739=1),
    VLOOKUP(1,ChapterTable!$1:$1048576,MATCH("최종"&amp;SUBSTITUTE(SUBSTITUTE(E$1,"standard",""),"|Float",""),ChapterTable!$1:$1,0),0)*ChapterTable!$Q$17,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VLOOKUP($A1739-ChapterTable!$Q$11,ChapterTable!$1:$1048576,MATCH("최종"&amp;SUBSTITUTE(SUBSTITUTE(E$1,"standard",""),"|Float",""),ChapterTable!$1:$1,0),0)*ChapterTable!$Q$14
    ),
  OFFSET(E1739,-$B1739+IF($L1739,1,0),0)*
    (VLOOKUP(SUBSTITUTE(SUBSTITUTE(E$1,"standard",""),"|Float","")&amp;"인게임누적곱배수",ChapterTable!$S:$T,2,0)^C1739
    +VLOOKUP(SUBSTITUTE(SUBSTITUTE(E$1,"standard",""),"|Float","")&amp;"인게임누적합배수",ChapterTable!$S:$T,2,0)*C1739)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VLOOKUP(1,ChapterTable!$1:$1048576,MATCH("최종"&amp;SUBSTITUTE(SUBSTITUTE(F$1,"standard",""),"|Float",""),ChapterTable!$1:$1,0),0)*ChapterTable!$Q$17,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VLOOKUP($A1739-ChapterTable!$Q$11,ChapterTable!$1:$1048576,MATCH("최종"&amp;SUBSTITUTE(SUBSTITUTE(F$1,"standard",""),"|Float",""),ChapterTable!$1:$1,0),0)*ChapterTable!$Q$14
    ),
  OFFSET(F1739,-$B1739+IF($L1739,1,0),0)*
    (VLOOKUP(SUBSTITUTE(SUBSTITUTE(F$1,"standard",""),"|Float","")&amp;"인게임누적곱배수",ChapterTable!$S:$T,2,0)^D1739
    +VLOOKUP(SUBSTITUTE(SUBSTITUTE(F$1,"standard",""),"|Float","")&amp;"인게임누적합배수",ChapterTable!$S:$T,2,0)*D1739)
  )
  )
  )
)</f>
        <v>8822.7509765625</v>
      </c>
      <c r="G1739" t="s">
        <v>76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9.8000000000000007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IF(OR($L1740=TRUE,$A1740=0,MOD($A1740,ChapterTable!$S$20)&lt;&gt;0),
MAX(0,INT(($B1740+ChapterTable!$Q$26+VLOOKUP(SUBSTITUTE(C$1,"성장단계","")&amp;"단계오프셋",ChapterTable!$S:$T,2,0))/ChapterTable!$Q$23)),
MAX(0,INT(($B1740+ChapterTable!$S$26+VLOOKUP(SUBSTITUTE(C$1,"성장단계","")&amp;"보스단계오프셋",ChapterTable!$S:$T,2,0))/ChapterTable!$S$23)))</f>
        <v>5</v>
      </c>
      <c r="D1740">
        <f>IF(OR($L1740=TRUE,$A1740=0,MOD($A1740,ChapterTable!$S$20)&lt;&gt;0),
MAX(0,INT(($B1740+ChapterTable!$Q$26+VLOOKUP(SUBSTITUTE(D$1,"성장단계","")&amp;"단계오프셋",ChapterTable!$S:$T,2,0))/ChapterTable!$Q$23)),
MAX(0,INT(($B1740+ChapterTable!$S$26+VLOOKUP(SUBSTITUTE(D$1,"성장단계","")&amp;"보스단계오프셋",ChapterTable!$S:$T,2,0))/ChapterTable!$S$23)))</f>
        <v>4</v>
      </c>
      <c r="E1740" s="1">
        <f ca="1">IF(AND($A1740=0,$B1740=1),
    VLOOKUP(1,ChapterTable!$1:$1048576,MATCH("최종"&amp;SUBSTITUTE(SUBSTITUTE(E$1,"standard",""),"|Float",""),ChapterTable!$1:$1,0),0)*ChapterTable!$Q$17,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VLOOKUP($A1740-ChapterTable!$Q$11,ChapterTable!$1:$1048576,MATCH("최종"&amp;SUBSTITUTE(SUBSTITUTE(E$1,"standard",""),"|Float",""),ChapterTable!$1:$1,0),0)*ChapterTable!$Q$14
    ),
  OFFSET(E1740,-$B1740+IF($L1740,1,0),0)*
    (VLOOKUP(SUBSTITUTE(SUBSTITUTE(E$1,"standard",""),"|Float","")&amp;"인게임누적곱배수",ChapterTable!$S:$T,2,0)^C1740
    +VLOOKUP(SUBSTITUTE(SUBSTITUTE(E$1,"standard",""),"|Float","")&amp;"인게임누적합배수",ChapterTable!$S:$T,2,0)*C1740)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VLOOKUP(1,ChapterTable!$1:$1048576,MATCH("최종"&amp;SUBSTITUTE(SUBSTITUTE(F$1,"standard",""),"|Float",""),ChapterTable!$1:$1,0),0)*ChapterTable!$Q$17,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VLOOKUP($A1740-ChapterTable!$Q$11,ChapterTable!$1:$1048576,MATCH("최종"&amp;SUBSTITUTE(SUBSTITUTE(F$1,"standard",""),"|Float",""),ChapterTable!$1:$1,0),0)*ChapterTable!$Q$14
    ),
  OFFSET(F1740,-$B1740+IF($L1740,1,0),0)*
    (VLOOKUP(SUBSTITUTE(SUBSTITUTE(F$1,"standard",""),"|Float","")&amp;"인게임누적곱배수",ChapterTable!$S:$T,2,0)^D1740
    +VLOOKUP(SUBSTITUTE(SUBSTITUTE(F$1,"standard",""),"|Float","")&amp;"인게임누적합배수",ChapterTable!$S:$T,2,0)*D1740)
  )
  )
  )
)</f>
        <v>8822.7509765625</v>
      </c>
      <c r="G1740" t="s">
        <v>76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9.8000000000000007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IF(OR($L1741=TRUE,$A1741=0,MOD($A1741,ChapterTable!$S$20)&lt;&gt;0),
MAX(0,INT(($B1741+ChapterTable!$Q$26+VLOOKUP(SUBSTITUTE(C$1,"성장단계","")&amp;"단계오프셋",ChapterTable!$S:$T,2,0))/ChapterTable!$Q$23)),
MAX(0,INT(($B1741+ChapterTable!$S$26+VLOOKUP(SUBSTITUTE(C$1,"성장단계","")&amp;"보스단계오프셋",ChapterTable!$S:$T,2,0))/ChapterTable!$S$23)))</f>
        <v>5</v>
      </c>
      <c r="D1741">
        <f>IF(OR($L1741=TRUE,$A1741=0,MOD($A1741,ChapterTable!$S$20)&lt;&gt;0),
MAX(0,INT(($B1741+ChapterTable!$Q$26+VLOOKUP(SUBSTITUTE(D$1,"성장단계","")&amp;"단계오프셋",ChapterTable!$S:$T,2,0))/ChapterTable!$Q$23)),
MAX(0,INT(($B1741+ChapterTable!$S$26+VLOOKUP(SUBSTITUTE(D$1,"성장단계","")&amp;"보스단계오프셋",ChapterTable!$S:$T,2,0))/ChapterTable!$S$23)))</f>
        <v>4</v>
      </c>
      <c r="E1741" s="1">
        <f ca="1">IF(AND($A1741=0,$B1741=1),
    VLOOKUP(1,ChapterTable!$1:$1048576,MATCH("최종"&amp;SUBSTITUTE(SUBSTITUTE(E$1,"standard",""),"|Float",""),ChapterTable!$1:$1,0),0)*ChapterTable!$Q$17,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VLOOKUP($A1741-ChapterTable!$Q$11,ChapterTable!$1:$1048576,MATCH("최종"&amp;SUBSTITUTE(SUBSTITUTE(E$1,"standard",""),"|Float",""),ChapterTable!$1:$1,0),0)*ChapterTable!$Q$14
    ),
  OFFSET(E1741,-$B1741+IF($L1741,1,0),0)*
    (VLOOKUP(SUBSTITUTE(SUBSTITUTE(E$1,"standard",""),"|Float","")&amp;"인게임누적곱배수",ChapterTable!$S:$T,2,0)^C1741
    +VLOOKUP(SUBSTITUTE(SUBSTITUTE(E$1,"standard",""),"|Float","")&amp;"인게임누적합배수",ChapterTable!$S:$T,2,0)*C1741)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VLOOKUP(1,ChapterTable!$1:$1048576,MATCH("최종"&amp;SUBSTITUTE(SUBSTITUTE(F$1,"standard",""),"|Float",""),ChapterTable!$1:$1,0),0)*ChapterTable!$Q$17,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VLOOKUP($A1741-ChapterTable!$Q$11,ChapterTable!$1:$1048576,MATCH("최종"&amp;SUBSTITUTE(SUBSTITUTE(F$1,"standard",""),"|Float",""),ChapterTable!$1:$1,0),0)*ChapterTable!$Q$14
    ),
  OFFSET(F1741,-$B1741+IF($L1741,1,0),0)*
    (VLOOKUP(SUBSTITUTE(SUBSTITUTE(F$1,"standard",""),"|Float","")&amp;"인게임누적곱배수",ChapterTable!$S:$T,2,0)^D1741
    +VLOOKUP(SUBSTITUTE(SUBSTITUTE(F$1,"standard",""),"|Float","")&amp;"인게임누적합배수",ChapterTable!$S:$T,2,0)*D1741)
  )
  )
  )
)</f>
        <v>8822.7509765625</v>
      </c>
      <c r="G1741" t="s">
        <v>76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9.8000000000000007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IF(OR($L1742=TRUE,$A1742=0,MOD($A1742,ChapterTable!$S$20)&lt;&gt;0),
MAX(0,INT(($B1742+ChapterTable!$Q$26+VLOOKUP(SUBSTITUTE(C$1,"성장단계","")&amp;"단계오프셋",ChapterTable!$S:$T,2,0))/ChapterTable!$Q$23)),
MAX(0,INT(($B1742+ChapterTable!$S$26+VLOOKUP(SUBSTITUTE(C$1,"성장단계","")&amp;"보스단계오프셋",ChapterTable!$S:$T,2,0))/ChapterTable!$S$23)))</f>
        <v>0</v>
      </c>
      <c r="D1742">
        <f>IF(OR($L1742=TRUE,$A1742=0,MOD($A1742,ChapterTable!$S$20)&lt;&gt;0),
MAX(0,INT(($B1742+ChapterTable!$Q$26+VLOOKUP(SUBSTITUTE(D$1,"성장단계","")&amp;"단계오프셋",ChapterTable!$S:$T,2,0))/ChapterTable!$Q$23)),
MAX(0,INT(($B1742+ChapterTable!$S$26+VLOOKUP(SUBSTITUTE(D$1,"성장단계","")&amp;"보스단계오프셋",ChapterTable!$S:$T,2,0))/ChapterTable!$S$23)))</f>
        <v>0</v>
      </c>
      <c r="E1742" s="1">
        <f ca="1">IF(AND($A1742=0,$B1742=1),
    VLOOKUP(1,ChapterTable!$1:$1048576,MATCH("최종"&amp;SUBSTITUTE(SUBSTITUTE(E$1,"standard",""),"|Float",""),ChapterTable!$1:$1,0),0)*ChapterTable!$Q$17,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VLOOKUP($A1742-ChapterTable!$Q$11,ChapterTable!$1:$1048576,MATCH("최종"&amp;SUBSTITUTE(SUBSTITUTE(E$1,"standard",""),"|Float",""),ChapterTable!$1:$1,0),0)*ChapterTable!$Q$14
    ),
  OFFSET(E1742,-$B1742+IF($L1742,1,0),0)*
    (VLOOKUP(SUBSTITUTE(SUBSTITUTE(E$1,"standard",""),"|Float","")&amp;"인게임누적곱배수",ChapterTable!$S:$T,2,0)^C1742
    +VLOOKUP(SUBSTITUTE(SUBSTITUTE(E$1,"standard",""),"|Float","")&amp;"인게임누적합배수",ChapterTable!$S:$T,2,0)*C1742)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VLOOKUP(1,ChapterTable!$1:$1048576,MATCH("최종"&amp;SUBSTITUTE(SUBSTITUTE(F$1,"standard",""),"|Float",""),ChapterTable!$1:$1,0),0)*ChapterTable!$Q$17,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VLOOKUP($A1742-ChapterTable!$Q$11,ChapterTable!$1:$1048576,MATCH("최종"&amp;SUBSTITUTE(SUBSTITUTE(F$1,"standard",""),"|Float",""),ChapterTable!$1:$1,0),0)*ChapterTable!$Q$14
    ),
  OFFSET(F1742,-$B1742+IF($L1742,1,0),0)*
    (VLOOKUP(SUBSTITUTE(SUBSTITUTE(F$1,"standard",""),"|Float","")&amp;"인게임누적곱배수",ChapterTable!$S:$T,2,0)^D1742
    +VLOOKUP(SUBSTITUTE(SUBSTITUTE(F$1,"standard",""),"|Float","")&amp;"인게임누적합배수",ChapterTable!$S:$T,2,0)*D1742)
  )
  )
  )
)</f>
        <v>7352.29248046875</v>
      </c>
      <c r="G1742" t="s">
        <v>76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9.8000000000000007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IF(OR($L1743=TRUE,$A1743=0,MOD($A1743,ChapterTable!$S$20)&lt;&gt;0),
MAX(0,INT(($B1743+ChapterTable!$Q$26+VLOOKUP(SUBSTITUTE(C$1,"성장단계","")&amp;"단계오프셋",ChapterTable!$S:$T,2,0))/ChapterTable!$Q$23)),
MAX(0,INT(($B1743+ChapterTable!$S$26+VLOOKUP(SUBSTITUTE(C$1,"성장단계","")&amp;"보스단계오프셋",ChapterTable!$S:$T,2,0))/ChapterTable!$S$23)))</f>
        <v>0</v>
      </c>
      <c r="D1743">
        <f>IF(OR($L1743=TRUE,$A1743=0,MOD($A1743,ChapterTable!$S$20)&lt;&gt;0),
MAX(0,INT(($B1743+ChapterTable!$Q$26+VLOOKUP(SUBSTITUTE(D$1,"성장단계","")&amp;"단계오프셋",ChapterTable!$S:$T,2,0))/ChapterTable!$Q$23)),
MAX(0,INT(($B1743+ChapterTable!$S$26+VLOOKUP(SUBSTITUTE(D$1,"성장단계","")&amp;"보스단계오프셋",ChapterTable!$S:$T,2,0))/ChapterTable!$S$23)))</f>
        <v>0</v>
      </c>
      <c r="E1743" s="1">
        <f ca="1">IF(AND($A1743=0,$B1743=1),
    VLOOKUP(1,ChapterTable!$1:$1048576,MATCH("최종"&amp;SUBSTITUTE(SUBSTITUTE(E$1,"standard",""),"|Float",""),ChapterTable!$1:$1,0),0)*ChapterTable!$Q$17,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VLOOKUP($A1743-ChapterTable!$Q$11,ChapterTable!$1:$1048576,MATCH("최종"&amp;SUBSTITUTE(SUBSTITUTE(E$1,"standard",""),"|Float",""),ChapterTable!$1:$1,0),0)*ChapterTable!$Q$14
    ),
  OFFSET(E1743,-$B1743+IF($L1743,1,0),0)*
    (VLOOKUP(SUBSTITUTE(SUBSTITUTE(E$1,"standard",""),"|Float","")&amp;"인게임누적곱배수",ChapterTable!$S:$T,2,0)^C1743
    +VLOOKUP(SUBSTITUTE(SUBSTITUTE(E$1,"standard",""),"|Float","")&amp;"인게임누적합배수",ChapterTable!$S:$T,2,0)*C1743)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VLOOKUP(1,ChapterTable!$1:$1048576,MATCH("최종"&amp;SUBSTITUTE(SUBSTITUTE(F$1,"standard",""),"|Float",""),ChapterTable!$1:$1,0),0)*ChapterTable!$Q$17,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VLOOKUP($A1743-ChapterTable!$Q$11,ChapterTable!$1:$1048576,MATCH("최종"&amp;SUBSTITUTE(SUBSTITUTE(F$1,"standard",""),"|Float",""),ChapterTable!$1:$1,0),0)*ChapterTable!$Q$14
    ),
  OFFSET(F1743,-$B1743+IF($L1743,1,0),0)*
    (VLOOKUP(SUBSTITUTE(SUBSTITUTE(F$1,"standard",""),"|Float","")&amp;"인게임누적곱배수",ChapterTable!$S:$T,2,0)^D1743
    +VLOOKUP(SUBSTITUTE(SUBSTITUTE(F$1,"standard",""),"|Float","")&amp;"인게임누적합배수",ChapterTable!$S:$T,2,0)*D1743)
  )
  )
  )
)</f>
        <v>7352.29248046875</v>
      </c>
      <c r="G1743" t="s">
        <v>76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9.8000000000000007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IF(OR($L1744=TRUE,$A1744=0,MOD($A1744,ChapterTable!$S$20)&lt;&gt;0),
MAX(0,INT(($B1744+ChapterTable!$Q$26+VLOOKUP(SUBSTITUTE(C$1,"성장단계","")&amp;"단계오프셋",ChapterTable!$S:$T,2,0))/ChapterTable!$Q$23)),
MAX(0,INT(($B1744+ChapterTable!$S$26+VLOOKUP(SUBSTITUTE(C$1,"성장단계","")&amp;"보스단계오프셋",ChapterTable!$S:$T,2,0))/ChapterTable!$S$23)))</f>
        <v>0</v>
      </c>
      <c r="D1744">
        <f>IF(OR($L1744=TRUE,$A1744=0,MOD($A1744,ChapterTable!$S$20)&lt;&gt;0),
MAX(0,INT(($B1744+ChapterTable!$Q$26+VLOOKUP(SUBSTITUTE(D$1,"성장단계","")&amp;"단계오프셋",ChapterTable!$S:$T,2,0))/ChapterTable!$Q$23)),
MAX(0,INT(($B1744+ChapterTable!$S$26+VLOOKUP(SUBSTITUTE(D$1,"성장단계","")&amp;"보스단계오프셋",ChapterTable!$S:$T,2,0))/ChapterTable!$S$23)))</f>
        <v>0</v>
      </c>
      <c r="E1744" s="1">
        <f ca="1">IF(AND($A1744=0,$B1744=1),
    VLOOKUP(1,ChapterTable!$1:$1048576,MATCH("최종"&amp;SUBSTITUTE(SUBSTITUTE(E$1,"standard",""),"|Float",""),ChapterTable!$1:$1,0),0)*ChapterTable!$Q$17,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VLOOKUP($A1744-ChapterTable!$Q$11,ChapterTable!$1:$1048576,MATCH("최종"&amp;SUBSTITUTE(SUBSTITUTE(E$1,"standard",""),"|Float",""),ChapterTable!$1:$1,0),0)*ChapterTable!$Q$14
    ),
  OFFSET(E1744,-$B1744+IF($L1744,1,0),0)*
    (VLOOKUP(SUBSTITUTE(SUBSTITUTE(E$1,"standard",""),"|Float","")&amp;"인게임누적곱배수",ChapterTable!$S:$T,2,0)^C1744
    +VLOOKUP(SUBSTITUTE(SUBSTITUTE(E$1,"standard",""),"|Float","")&amp;"인게임누적합배수",ChapterTable!$S:$T,2,0)*C1744)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VLOOKUP(1,ChapterTable!$1:$1048576,MATCH("최종"&amp;SUBSTITUTE(SUBSTITUTE(F$1,"standard",""),"|Float",""),ChapterTable!$1:$1,0),0)*ChapterTable!$Q$17,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VLOOKUP($A1744-ChapterTable!$Q$11,ChapterTable!$1:$1048576,MATCH("최종"&amp;SUBSTITUTE(SUBSTITUTE(F$1,"standard",""),"|Float",""),ChapterTable!$1:$1,0),0)*ChapterTable!$Q$14
    ),
  OFFSET(F1744,-$B1744+IF($L1744,1,0),0)*
    (VLOOKUP(SUBSTITUTE(SUBSTITUTE(F$1,"standard",""),"|Float","")&amp;"인게임누적곱배수",ChapterTable!$S:$T,2,0)^D1744
    +VLOOKUP(SUBSTITUTE(SUBSTITUTE(F$1,"standard",""),"|Float","")&amp;"인게임누적합배수",ChapterTable!$S:$T,2,0)*D1744)
  )
  )
  )
)</f>
        <v>7352.29248046875</v>
      </c>
      <c r="G1744" t="s">
        <v>76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9.8000000000000007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IF(OR($L1745=TRUE,$A1745=0,MOD($A1745,ChapterTable!$S$20)&lt;&gt;0),
MAX(0,INT(($B1745+ChapterTable!$Q$26+VLOOKUP(SUBSTITUTE(C$1,"성장단계","")&amp;"단계오프셋",ChapterTable!$S:$T,2,0))/ChapterTable!$Q$23)),
MAX(0,INT(($B1745+ChapterTable!$S$26+VLOOKUP(SUBSTITUTE(C$1,"성장단계","")&amp;"보스단계오프셋",ChapterTable!$S:$T,2,0))/ChapterTable!$S$23)))</f>
        <v>0</v>
      </c>
      <c r="D1745">
        <f>IF(OR($L1745=TRUE,$A1745=0,MOD($A1745,ChapterTable!$S$20)&lt;&gt;0),
MAX(0,INT(($B1745+ChapterTable!$Q$26+VLOOKUP(SUBSTITUTE(D$1,"성장단계","")&amp;"단계오프셋",ChapterTable!$S:$T,2,0))/ChapterTable!$Q$23)),
MAX(0,INT(($B1745+ChapterTable!$S$26+VLOOKUP(SUBSTITUTE(D$1,"성장단계","")&amp;"보스단계오프셋",ChapterTable!$S:$T,2,0))/ChapterTable!$S$23)))</f>
        <v>0</v>
      </c>
      <c r="E1745" s="1">
        <f ca="1">IF(AND($A1745=0,$B1745=1),
    VLOOKUP(1,ChapterTable!$1:$1048576,MATCH("최종"&amp;SUBSTITUTE(SUBSTITUTE(E$1,"standard",""),"|Float",""),ChapterTable!$1:$1,0),0)*ChapterTable!$Q$17,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VLOOKUP($A1745-ChapterTable!$Q$11,ChapterTable!$1:$1048576,MATCH("최종"&amp;SUBSTITUTE(SUBSTITUTE(E$1,"standard",""),"|Float",""),ChapterTable!$1:$1,0),0)*ChapterTable!$Q$14
    ),
  OFFSET(E1745,-$B1745+IF($L1745,1,0),0)*
    (VLOOKUP(SUBSTITUTE(SUBSTITUTE(E$1,"standard",""),"|Float","")&amp;"인게임누적곱배수",ChapterTable!$S:$T,2,0)^C1745
    +VLOOKUP(SUBSTITUTE(SUBSTITUTE(E$1,"standard",""),"|Float","")&amp;"인게임누적합배수",ChapterTable!$S:$T,2,0)*C1745)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VLOOKUP(1,ChapterTable!$1:$1048576,MATCH("최종"&amp;SUBSTITUTE(SUBSTITUTE(F$1,"standard",""),"|Float",""),ChapterTable!$1:$1,0),0)*ChapterTable!$Q$17,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VLOOKUP($A1745-ChapterTable!$Q$11,ChapterTable!$1:$1048576,MATCH("최종"&amp;SUBSTITUTE(SUBSTITUTE(F$1,"standard",""),"|Float",""),ChapterTable!$1:$1,0),0)*ChapterTable!$Q$14
    ),
  OFFSET(F1745,-$B1745+IF($L1745,1,0),0)*
    (VLOOKUP(SUBSTITUTE(SUBSTITUTE(F$1,"standard",""),"|Float","")&amp;"인게임누적곱배수",ChapterTable!$S:$T,2,0)^D1745
    +VLOOKUP(SUBSTITUTE(SUBSTITUTE(F$1,"standard",""),"|Float","")&amp;"인게임누적합배수",ChapterTable!$S:$T,2,0)*D1745)
  )
  )
  )
)</f>
        <v>7352.29248046875</v>
      </c>
      <c r="G1745" t="s">
        <v>76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9.8000000000000007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IF(OR($L1746=TRUE,$A1746=0,MOD($A1746,ChapterTable!$S$20)&lt;&gt;0),
MAX(0,INT(($B1746+ChapterTable!$Q$26+VLOOKUP(SUBSTITUTE(C$1,"성장단계","")&amp;"단계오프셋",ChapterTable!$S:$T,2,0))/ChapterTable!$Q$23)),
MAX(0,INT(($B1746+ChapterTable!$S$26+VLOOKUP(SUBSTITUTE(C$1,"성장단계","")&amp;"보스단계오프셋",ChapterTable!$S:$T,2,0))/ChapterTable!$S$23)))</f>
        <v>0</v>
      </c>
      <c r="D1746">
        <f>IF(OR($L1746=TRUE,$A1746=0,MOD($A1746,ChapterTable!$S$20)&lt;&gt;0),
MAX(0,INT(($B1746+ChapterTable!$Q$26+VLOOKUP(SUBSTITUTE(D$1,"성장단계","")&amp;"단계오프셋",ChapterTable!$S:$T,2,0))/ChapterTable!$Q$23)),
MAX(0,INT(($B1746+ChapterTable!$S$26+VLOOKUP(SUBSTITUTE(D$1,"성장단계","")&amp;"보스단계오프셋",ChapterTable!$S:$T,2,0))/ChapterTable!$S$23)))</f>
        <v>0</v>
      </c>
      <c r="E1746" s="1">
        <f ca="1">IF(AND($A1746=0,$B1746=1),
    VLOOKUP(1,ChapterTable!$1:$1048576,MATCH("최종"&amp;SUBSTITUTE(SUBSTITUTE(E$1,"standard",""),"|Float",""),ChapterTable!$1:$1,0),0)*ChapterTable!$Q$17,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VLOOKUP($A1746-ChapterTable!$Q$11,ChapterTable!$1:$1048576,MATCH("최종"&amp;SUBSTITUTE(SUBSTITUTE(E$1,"standard",""),"|Float",""),ChapterTable!$1:$1,0),0)*ChapterTable!$Q$14
    ),
  OFFSET(E1746,-$B1746+IF($L1746,1,0),0)*
    (VLOOKUP(SUBSTITUTE(SUBSTITUTE(E$1,"standard",""),"|Float","")&amp;"인게임누적곱배수",ChapterTable!$S:$T,2,0)^C1746
    +VLOOKUP(SUBSTITUTE(SUBSTITUTE(E$1,"standard",""),"|Float","")&amp;"인게임누적합배수",ChapterTable!$S:$T,2,0)*C1746)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VLOOKUP(1,ChapterTable!$1:$1048576,MATCH("최종"&amp;SUBSTITUTE(SUBSTITUTE(F$1,"standard",""),"|Float",""),ChapterTable!$1:$1,0),0)*ChapterTable!$Q$17,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VLOOKUP($A1746-ChapterTable!$Q$11,ChapterTable!$1:$1048576,MATCH("최종"&amp;SUBSTITUTE(SUBSTITUTE(F$1,"standard",""),"|Float",""),ChapterTable!$1:$1,0),0)*ChapterTable!$Q$14
    ),
  OFFSET(F1746,-$B1746+IF($L1746,1,0),0)*
    (VLOOKUP(SUBSTITUTE(SUBSTITUTE(F$1,"standard",""),"|Float","")&amp;"인게임누적곱배수",ChapterTable!$S:$T,2,0)^D1746
    +VLOOKUP(SUBSTITUTE(SUBSTITUTE(F$1,"standard",""),"|Float","")&amp;"인게임누적합배수",ChapterTable!$S:$T,2,0)*D1746)
  )
  )
  )
)</f>
        <v>7352.29248046875</v>
      </c>
      <c r="G1746" t="s">
        <v>76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9.8000000000000007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IF(OR($L1747=TRUE,$A1747=0,MOD($A1747,ChapterTable!$S$20)&lt;&gt;0),
MAX(0,INT(($B1747+ChapterTable!$Q$26+VLOOKUP(SUBSTITUTE(C$1,"성장단계","")&amp;"단계오프셋",ChapterTable!$S:$T,2,0))/ChapterTable!$Q$23)),
MAX(0,INT(($B1747+ChapterTable!$S$26+VLOOKUP(SUBSTITUTE(C$1,"성장단계","")&amp;"보스단계오프셋",ChapterTable!$S:$T,2,0))/ChapterTable!$S$23)))</f>
        <v>1</v>
      </c>
      <c r="D1747">
        <f>IF(OR($L1747=TRUE,$A1747=0,MOD($A1747,ChapterTable!$S$20)&lt;&gt;0),
MAX(0,INT(($B1747+ChapterTable!$Q$26+VLOOKUP(SUBSTITUTE(D$1,"성장단계","")&amp;"단계오프셋",ChapterTable!$S:$T,2,0))/ChapterTable!$Q$23)),
MAX(0,INT(($B1747+ChapterTable!$S$26+VLOOKUP(SUBSTITUTE(D$1,"성장단계","")&amp;"보스단계오프셋",ChapterTable!$S:$T,2,0))/ChapterTable!$S$23)))</f>
        <v>0</v>
      </c>
      <c r="E1747" s="1">
        <f ca="1">IF(AND($A1747=0,$B1747=1),
    VLOOKUP(1,ChapterTable!$1:$1048576,MATCH("최종"&amp;SUBSTITUTE(SUBSTITUTE(E$1,"standard",""),"|Float",""),ChapterTable!$1:$1,0),0)*ChapterTable!$Q$17,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VLOOKUP($A1747-ChapterTable!$Q$11,ChapterTable!$1:$1048576,MATCH("최종"&amp;SUBSTITUTE(SUBSTITUTE(E$1,"standard",""),"|Float",""),ChapterTable!$1:$1,0),0)*ChapterTable!$Q$14
    ),
  OFFSET(E1747,-$B1747+IF($L1747,1,0),0)*
    (VLOOKUP(SUBSTITUTE(SUBSTITUTE(E$1,"standard",""),"|Float","")&amp;"인게임누적곱배수",ChapterTable!$S:$T,2,0)^C1747
    +VLOOKUP(SUBSTITUTE(SUBSTITUTE(E$1,"standard",""),"|Float","")&amp;"인게임누적합배수",ChapterTable!$S:$T,2,0)*C1747)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VLOOKUP(1,ChapterTable!$1:$1048576,MATCH("최종"&amp;SUBSTITUTE(SUBSTITUTE(F$1,"standard",""),"|Float",""),ChapterTable!$1:$1,0),0)*ChapterTable!$Q$17,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VLOOKUP($A1747-ChapterTable!$Q$11,ChapterTable!$1:$1048576,MATCH("최종"&amp;SUBSTITUTE(SUBSTITUTE(F$1,"standard",""),"|Float",""),ChapterTable!$1:$1,0),0)*ChapterTable!$Q$14
    ),
  OFFSET(F1747,-$B1747+IF($L1747,1,0),0)*
    (VLOOKUP(SUBSTITUTE(SUBSTITUTE(F$1,"standard",""),"|Float","")&amp;"인게임누적곱배수",ChapterTable!$S:$T,2,0)^D1747
    +VLOOKUP(SUBSTITUTE(SUBSTITUTE(F$1,"standard",""),"|Float","")&amp;"인게임누적합배수",ChapterTable!$S:$T,2,0)*D1747)
  )
  )
  )
)</f>
        <v>7352.29248046875</v>
      </c>
      <c r="G1747" t="s">
        <v>76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9.8000000000000007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IF(OR($L1748=TRUE,$A1748=0,MOD($A1748,ChapterTable!$S$20)&lt;&gt;0),
MAX(0,INT(($B1748+ChapterTable!$Q$26+VLOOKUP(SUBSTITUTE(C$1,"성장단계","")&amp;"단계오프셋",ChapterTable!$S:$T,2,0))/ChapterTable!$Q$23)),
MAX(0,INT(($B1748+ChapterTable!$S$26+VLOOKUP(SUBSTITUTE(C$1,"성장단계","")&amp;"보스단계오프셋",ChapterTable!$S:$T,2,0))/ChapterTable!$S$23)))</f>
        <v>1</v>
      </c>
      <c r="D1748">
        <f>IF(OR($L1748=TRUE,$A1748=0,MOD($A1748,ChapterTable!$S$20)&lt;&gt;0),
MAX(0,INT(($B1748+ChapterTable!$Q$26+VLOOKUP(SUBSTITUTE(D$1,"성장단계","")&amp;"단계오프셋",ChapterTable!$S:$T,2,0))/ChapterTable!$Q$23)),
MAX(0,INT(($B1748+ChapterTable!$S$26+VLOOKUP(SUBSTITUTE(D$1,"성장단계","")&amp;"보스단계오프셋",ChapterTable!$S:$T,2,0))/ChapterTable!$S$23)))</f>
        <v>0</v>
      </c>
      <c r="E1748" s="1">
        <f ca="1">IF(AND($A1748=0,$B1748=1),
    VLOOKUP(1,ChapterTable!$1:$1048576,MATCH("최종"&amp;SUBSTITUTE(SUBSTITUTE(E$1,"standard",""),"|Float",""),ChapterTable!$1:$1,0),0)*ChapterTable!$Q$17,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VLOOKUP($A1748-ChapterTable!$Q$11,ChapterTable!$1:$1048576,MATCH("최종"&amp;SUBSTITUTE(SUBSTITUTE(E$1,"standard",""),"|Float",""),ChapterTable!$1:$1,0),0)*ChapterTable!$Q$14
    ),
  OFFSET(E1748,-$B1748+IF($L1748,1,0),0)*
    (VLOOKUP(SUBSTITUTE(SUBSTITUTE(E$1,"standard",""),"|Float","")&amp;"인게임누적곱배수",ChapterTable!$S:$T,2,0)^C1748
    +VLOOKUP(SUBSTITUTE(SUBSTITUTE(E$1,"standard",""),"|Float","")&amp;"인게임누적합배수",ChapterTable!$S:$T,2,0)*C1748)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VLOOKUP(1,ChapterTable!$1:$1048576,MATCH("최종"&amp;SUBSTITUTE(SUBSTITUTE(F$1,"standard",""),"|Float",""),ChapterTable!$1:$1,0),0)*ChapterTable!$Q$17,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VLOOKUP($A1748-ChapterTable!$Q$11,ChapterTable!$1:$1048576,MATCH("최종"&amp;SUBSTITUTE(SUBSTITUTE(F$1,"standard",""),"|Float",""),ChapterTable!$1:$1,0),0)*ChapterTable!$Q$14
    ),
  OFFSET(F1748,-$B1748+IF($L1748,1,0),0)*
    (VLOOKUP(SUBSTITUTE(SUBSTITUTE(F$1,"standard",""),"|Float","")&amp;"인게임누적곱배수",ChapterTable!$S:$T,2,0)^D1748
    +VLOOKUP(SUBSTITUTE(SUBSTITUTE(F$1,"standard",""),"|Float","")&amp;"인게임누적합배수",ChapterTable!$S:$T,2,0)*D1748)
  )
  )
  )
)</f>
        <v>7352.29248046875</v>
      </c>
      <c r="G1748" t="s">
        <v>76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9.8000000000000007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IF(OR($L1749=TRUE,$A1749=0,MOD($A1749,ChapterTable!$S$20)&lt;&gt;0),
MAX(0,INT(($B1749+ChapterTable!$Q$26+VLOOKUP(SUBSTITUTE(C$1,"성장단계","")&amp;"단계오프셋",ChapterTable!$S:$T,2,0))/ChapterTable!$Q$23)),
MAX(0,INT(($B1749+ChapterTable!$S$26+VLOOKUP(SUBSTITUTE(C$1,"성장단계","")&amp;"보스단계오프셋",ChapterTable!$S:$T,2,0))/ChapterTable!$S$23)))</f>
        <v>1</v>
      </c>
      <c r="D1749">
        <f>IF(OR($L1749=TRUE,$A1749=0,MOD($A1749,ChapterTable!$S$20)&lt;&gt;0),
MAX(0,INT(($B1749+ChapterTable!$Q$26+VLOOKUP(SUBSTITUTE(D$1,"성장단계","")&amp;"단계오프셋",ChapterTable!$S:$T,2,0))/ChapterTable!$Q$23)),
MAX(0,INT(($B1749+ChapterTable!$S$26+VLOOKUP(SUBSTITUTE(D$1,"성장단계","")&amp;"보스단계오프셋",ChapterTable!$S:$T,2,0))/ChapterTable!$S$23)))</f>
        <v>0</v>
      </c>
      <c r="E1749" s="1">
        <f ca="1">IF(AND($A1749=0,$B1749=1),
    VLOOKUP(1,ChapterTable!$1:$1048576,MATCH("최종"&amp;SUBSTITUTE(SUBSTITUTE(E$1,"standard",""),"|Float",""),ChapterTable!$1:$1,0),0)*ChapterTable!$Q$17,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VLOOKUP($A1749-ChapterTable!$Q$11,ChapterTable!$1:$1048576,MATCH("최종"&amp;SUBSTITUTE(SUBSTITUTE(E$1,"standard",""),"|Float",""),ChapterTable!$1:$1,0),0)*ChapterTable!$Q$14
    ),
  OFFSET(E1749,-$B1749+IF($L1749,1,0),0)*
    (VLOOKUP(SUBSTITUTE(SUBSTITUTE(E$1,"standard",""),"|Float","")&amp;"인게임누적곱배수",ChapterTable!$S:$T,2,0)^C1749
    +VLOOKUP(SUBSTITUTE(SUBSTITUTE(E$1,"standard",""),"|Float","")&amp;"인게임누적합배수",ChapterTable!$S:$T,2,0)*C1749)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VLOOKUP(1,ChapterTable!$1:$1048576,MATCH("최종"&amp;SUBSTITUTE(SUBSTITUTE(F$1,"standard",""),"|Float",""),ChapterTable!$1:$1,0),0)*ChapterTable!$Q$17,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VLOOKUP($A1749-ChapterTable!$Q$11,ChapterTable!$1:$1048576,MATCH("최종"&amp;SUBSTITUTE(SUBSTITUTE(F$1,"standard",""),"|Float",""),ChapterTable!$1:$1,0),0)*ChapterTable!$Q$14
    ),
  OFFSET(F1749,-$B1749+IF($L1749,1,0),0)*
    (VLOOKUP(SUBSTITUTE(SUBSTITUTE(F$1,"standard",""),"|Float","")&amp;"인게임누적곱배수",ChapterTable!$S:$T,2,0)^D1749
    +VLOOKUP(SUBSTITUTE(SUBSTITUTE(F$1,"standard",""),"|Float","")&amp;"인게임누적합배수",ChapterTable!$S:$T,2,0)*D1749)
  )
  )
  )
)</f>
        <v>7352.29248046875</v>
      </c>
      <c r="G1749" t="s">
        <v>76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9.8000000000000007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IF(OR($L1750=TRUE,$A1750=0,MOD($A1750,ChapterTable!$S$20)&lt;&gt;0),
MAX(0,INT(($B1750+ChapterTable!$Q$26+VLOOKUP(SUBSTITUTE(C$1,"성장단계","")&amp;"단계오프셋",ChapterTable!$S:$T,2,0))/ChapterTable!$Q$23)),
MAX(0,INT(($B1750+ChapterTable!$S$26+VLOOKUP(SUBSTITUTE(C$1,"성장단계","")&amp;"보스단계오프셋",ChapterTable!$S:$T,2,0))/ChapterTable!$S$23)))</f>
        <v>1</v>
      </c>
      <c r="D1750">
        <f>IF(OR($L1750=TRUE,$A1750=0,MOD($A1750,ChapterTable!$S$20)&lt;&gt;0),
MAX(0,INT(($B1750+ChapterTable!$Q$26+VLOOKUP(SUBSTITUTE(D$1,"성장단계","")&amp;"단계오프셋",ChapterTable!$S:$T,2,0))/ChapterTable!$Q$23)),
MAX(0,INT(($B1750+ChapterTable!$S$26+VLOOKUP(SUBSTITUTE(D$1,"성장단계","")&amp;"보스단계오프셋",ChapterTable!$S:$T,2,0))/ChapterTable!$S$23)))</f>
        <v>0</v>
      </c>
      <c r="E1750" s="1">
        <f ca="1">IF(AND($A1750=0,$B1750=1),
    VLOOKUP(1,ChapterTable!$1:$1048576,MATCH("최종"&amp;SUBSTITUTE(SUBSTITUTE(E$1,"standard",""),"|Float",""),ChapterTable!$1:$1,0),0)*ChapterTable!$Q$17,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VLOOKUP($A1750-ChapterTable!$Q$11,ChapterTable!$1:$1048576,MATCH("최종"&amp;SUBSTITUTE(SUBSTITUTE(E$1,"standard",""),"|Float",""),ChapterTable!$1:$1,0),0)*ChapterTable!$Q$14
    ),
  OFFSET(E1750,-$B1750+IF($L1750,1,0),0)*
    (VLOOKUP(SUBSTITUTE(SUBSTITUTE(E$1,"standard",""),"|Float","")&amp;"인게임누적곱배수",ChapterTable!$S:$T,2,0)^C1750
    +VLOOKUP(SUBSTITUTE(SUBSTITUTE(E$1,"standard",""),"|Float","")&amp;"인게임누적합배수",ChapterTable!$S:$T,2,0)*C1750)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VLOOKUP(1,ChapterTable!$1:$1048576,MATCH("최종"&amp;SUBSTITUTE(SUBSTITUTE(F$1,"standard",""),"|Float",""),ChapterTable!$1:$1,0),0)*ChapterTable!$Q$17,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VLOOKUP($A1750-ChapterTable!$Q$11,ChapterTable!$1:$1048576,MATCH("최종"&amp;SUBSTITUTE(SUBSTITUTE(F$1,"standard",""),"|Float",""),ChapterTable!$1:$1,0),0)*ChapterTable!$Q$14
    ),
  OFFSET(F1750,-$B1750+IF($L1750,1,0),0)*
    (VLOOKUP(SUBSTITUTE(SUBSTITUTE(F$1,"standard",""),"|Float","")&amp;"인게임누적곱배수",ChapterTable!$S:$T,2,0)^D1750
    +VLOOKUP(SUBSTITUTE(SUBSTITUTE(F$1,"standard",""),"|Float","")&amp;"인게임누적합배수",ChapterTable!$S:$T,2,0)*D1750)
  )
  )
  )
)</f>
        <v>7352.29248046875</v>
      </c>
      <c r="G1750" t="s">
        <v>76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9.8000000000000007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IF(OR($L1751=TRUE,$A1751=0,MOD($A1751,ChapterTable!$S$20)&lt;&gt;0),
MAX(0,INT(($B1751+ChapterTable!$Q$26+VLOOKUP(SUBSTITUTE(C$1,"성장단계","")&amp;"단계오프셋",ChapterTable!$S:$T,2,0))/ChapterTable!$Q$23)),
MAX(0,INT(($B1751+ChapterTable!$S$26+VLOOKUP(SUBSTITUTE(C$1,"성장단계","")&amp;"보스단계오프셋",ChapterTable!$S:$T,2,0))/ChapterTable!$S$23)))</f>
        <v>1</v>
      </c>
      <c r="D1751">
        <f>IF(OR($L1751=TRUE,$A1751=0,MOD($A1751,ChapterTable!$S$20)&lt;&gt;0),
MAX(0,INT(($B1751+ChapterTable!$Q$26+VLOOKUP(SUBSTITUTE(D$1,"성장단계","")&amp;"단계오프셋",ChapterTable!$S:$T,2,0))/ChapterTable!$Q$23)),
MAX(0,INT(($B1751+ChapterTable!$S$26+VLOOKUP(SUBSTITUTE(D$1,"성장단계","")&amp;"보스단계오프셋",ChapterTable!$S:$T,2,0))/ChapterTable!$S$23)))</f>
        <v>0</v>
      </c>
      <c r="E1751" s="1">
        <f ca="1">IF(AND($A1751=0,$B1751=1),
    VLOOKUP(1,ChapterTable!$1:$1048576,MATCH("최종"&amp;SUBSTITUTE(SUBSTITUTE(E$1,"standard",""),"|Float",""),ChapterTable!$1:$1,0),0)*ChapterTable!$Q$17,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VLOOKUP($A1751-ChapterTable!$Q$11,ChapterTable!$1:$1048576,MATCH("최종"&amp;SUBSTITUTE(SUBSTITUTE(E$1,"standard",""),"|Float",""),ChapterTable!$1:$1,0),0)*ChapterTable!$Q$14
    ),
  OFFSET(E1751,-$B1751+IF($L1751,1,0),0)*
    (VLOOKUP(SUBSTITUTE(SUBSTITUTE(E$1,"standard",""),"|Float","")&amp;"인게임누적곱배수",ChapterTable!$S:$T,2,0)^C1751
    +VLOOKUP(SUBSTITUTE(SUBSTITUTE(E$1,"standard",""),"|Float","")&amp;"인게임누적합배수",ChapterTable!$S:$T,2,0)*C1751)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VLOOKUP(1,ChapterTable!$1:$1048576,MATCH("최종"&amp;SUBSTITUTE(SUBSTITUTE(F$1,"standard",""),"|Float",""),ChapterTable!$1:$1,0),0)*ChapterTable!$Q$17,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VLOOKUP($A1751-ChapterTable!$Q$11,ChapterTable!$1:$1048576,MATCH("최종"&amp;SUBSTITUTE(SUBSTITUTE(F$1,"standard",""),"|Float",""),ChapterTable!$1:$1,0),0)*ChapterTable!$Q$14
    ),
  OFFSET(F1751,-$B1751+IF($L1751,1,0),0)*
    (VLOOKUP(SUBSTITUTE(SUBSTITUTE(F$1,"standard",""),"|Float","")&amp;"인게임누적곱배수",ChapterTable!$S:$T,2,0)^D1751
    +VLOOKUP(SUBSTITUTE(SUBSTITUTE(F$1,"standard",""),"|Float","")&amp;"인게임누적합배수",ChapterTable!$S:$T,2,0)*D1751)
  )
  )
  )
)</f>
        <v>7352.29248046875</v>
      </c>
      <c r="G1751" t="s">
        <v>76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9.8000000000000007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IF(OR($L1752=TRUE,$A1752=0,MOD($A1752,ChapterTable!$S$20)&lt;&gt;0),
MAX(0,INT(($B1752+ChapterTable!$Q$26+VLOOKUP(SUBSTITUTE(C$1,"성장단계","")&amp;"단계오프셋",ChapterTable!$S:$T,2,0))/ChapterTable!$Q$23)),
MAX(0,INT(($B1752+ChapterTable!$S$26+VLOOKUP(SUBSTITUTE(C$1,"성장단계","")&amp;"보스단계오프셋",ChapterTable!$S:$T,2,0))/ChapterTable!$S$23)))</f>
        <v>1</v>
      </c>
      <c r="D1752">
        <f>IF(OR($L1752=TRUE,$A1752=0,MOD($A1752,ChapterTable!$S$20)&lt;&gt;0),
MAX(0,INT(($B1752+ChapterTable!$Q$26+VLOOKUP(SUBSTITUTE(D$1,"성장단계","")&amp;"단계오프셋",ChapterTable!$S:$T,2,0))/ChapterTable!$Q$23)),
MAX(0,INT(($B1752+ChapterTable!$S$26+VLOOKUP(SUBSTITUTE(D$1,"성장단계","")&amp;"보스단계오프셋",ChapterTable!$S:$T,2,0))/ChapterTable!$S$23)))</f>
        <v>1</v>
      </c>
      <c r="E1752" s="1">
        <f ca="1">IF(AND($A1752=0,$B1752=1),
    VLOOKUP(1,ChapterTable!$1:$1048576,MATCH("최종"&amp;SUBSTITUTE(SUBSTITUTE(E$1,"standard",""),"|Float",""),ChapterTable!$1:$1,0),0)*ChapterTable!$Q$17,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VLOOKUP($A1752-ChapterTable!$Q$11,ChapterTable!$1:$1048576,MATCH("최종"&amp;SUBSTITUTE(SUBSTITUTE(E$1,"standard",""),"|Float",""),ChapterTable!$1:$1,0),0)*ChapterTable!$Q$14
    ),
  OFFSET(E1752,-$B1752+IF($L1752,1,0),0)*
    (VLOOKUP(SUBSTITUTE(SUBSTITUTE(E$1,"standard",""),"|Float","")&amp;"인게임누적곱배수",ChapterTable!$S:$T,2,0)^C1752
    +VLOOKUP(SUBSTITUTE(SUBSTITUTE(E$1,"standard",""),"|Float","")&amp;"인게임누적합배수",ChapterTable!$S:$T,2,0)*C1752)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VLOOKUP(1,ChapterTable!$1:$1048576,MATCH("최종"&amp;SUBSTITUTE(SUBSTITUTE(F$1,"standard",""),"|Float",""),ChapterTable!$1:$1,0),0)*ChapterTable!$Q$17,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VLOOKUP($A1752-ChapterTable!$Q$11,ChapterTable!$1:$1048576,MATCH("최종"&amp;SUBSTITUTE(SUBSTITUTE(F$1,"standard",""),"|Float",""),ChapterTable!$1:$1,0),0)*ChapterTable!$Q$14
    ),
  OFFSET(F1752,-$B1752+IF($L1752,1,0),0)*
    (VLOOKUP(SUBSTITUTE(SUBSTITUTE(F$1,"standard",""),"|Float","")&amp;"인게임누적곱배수",ChapterTable!$S:$T,2,0)^D1752
    +VLOOKUP(SUBSTITUTE(SUBSTITUTE(F$1,"standard",""),"|Float","")&amp;"인게임누적합배수",ChapterTable!$S:$T,2,0)*D1752)
  )
  )
  )
)</f>
        <v>8822.7509765625</v>
      </c>
      <c r="G1752" t="s">
        <v>76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9.8000000000000007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IF(OR($L1753=TRUE,$A1753=0,MOD($A1753,ChapterTable!$S$20)&lt;&gt;0),
MAX(0,INT(($B1753+ChapterTable!$Q$26+VLOOKUP(SUBSTITUTE(C$1,"성장단계","")&amp;"단계오프셋",ChapterTable!$S:$T,2,0))/ChapterTable!$Q$23)),
MAX(0,INT(($B1753+ChapterTable!$S$26+VLOOKUP(SUBSTITUTE(C$1,"성장단계","")&amp;"보스단계오프셋",ChapterTable!$S:$T,2,0))/ChapterTable!$S$23)))</f>
        <v>1</v>
      </c>
      <c r="D1753">
        <f>IF(OR($L1753=TRUE,$A1753=0,MOD($A1753,ChapterTable!$S$20)&lt;&gt;0),
MAX(0,INT(($B1753+ChapterTable!$Q$26+VLOOKUP(SUBSTITUTE(D$1,"성장단계","")&amp;"단계오프셋",ChapterTable!$S:$T,2,0))/ChapterTable!$Q$23)),
MAX(0,INT(($B1753+ChapterTable!$S$26+VLOOKUP(SUBSTITUTE(D$1,"성장단계","")&amp;"보스단계오프셋",ChapterTable!$S:$T,2,0))/ChapterTable!$S$23)))</f>
        <v>1</v>
      </c>
      <c r="E1753" s="1">
        <f ca="1">IF(AND($A1753=0,$B1753=1),
    VLOOKUP(1,ChapterTable!$1:$1048576,MATCH("최종"&amp;SUBSTITUTE(SUBSTITUTE(E$1,"standard",""),"|Float",""),ChapterTable!$1:$1,0),0)*ChapterTable!$Q$17,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VLOOKUP($A1753-ChapterTable!$Q$11,ChapterTable!$1:$1048576,MATCH("최종"&amp;SUBSTITUTE(SUBSTITUTE(E$1,"standard",""),"|Float",""),ChapterTable!$1:$1,0),0)*ChapterTable!$Q$14
    ),
  OFFSET(E1753,-$B1753+IF($L1753,1,0),0)*
    (VLOOKUP(SUBSTITUTE(SUBSTITUTE(E$1,"standard",""),"|Float","")&amp;"인게임누적곱배수",ChapterTable!$S:$T,2,0)^C1753
    +VLOOKUP(SUBSTITUTE(SUBSTITUTE(E$1,"standard",""),"|Float","")&amp;"인게임누적합배수",ChapterTable!$S:$T,2,0)*C1753)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VLOOKUP(1,ChapterTable!$1:$1048576,MATCH("최종"&amp;SUBSTITUTE(SUBSTITUTE(F$1,"standard",""),"|Float",""),ChapterTable!$1:$1,0),0)*ChapterTable!$Q$17,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VLOOKUP($A1753-ChapterTable!$Q$11,ChapterTable!$1:$1048576,MATCH("최종"&amp;SUBSTITUTE(SUBSTITUTE(F$1,"standard",""),"|Float",""),ChapterTable!$1:$1,0),0)*ChapterTable!$Q$14
    ),
  OFFSET(F1753,-$B1753+IF($L1753,1,0),0)*
    (VLOOKUP(SUBSTITUTE(SUBSTITUTE(F$1,"standard",""),"|Float","")&amp;"인게임누적곱배수",ChapterTable!$S:$T,2,0)^D1753
    +VLOOKUP(SUBSTITUTE(SUBSTITUTE(F$1,"standard",""),"|Float","")&amp;"인게임누적합배수",ChapterTable!$S:$T,2,0)*D1753)
  )
  )
  )
)</f>
        <v>8822.7509765625</v>
      </c>
      <c r="G1753" t="s">
        <v>76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9.8000000000000007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IF(OR($L1754=TRUE,$A1754=0,MOD($A1754,ChapterTable!$S$20)&lt;&gt;0),
MAX(0,INT(($B1754+ChapterTable!$Q$26+VLOOKUP(SUBSTITUTE(C$1,"성장단계","")&amp;"단계오프셋",ChapterTable!$S:$T,2,0))/ChapterTable!$Q$23)),
MAX(0,INT(($B1754+ChapterTable!$S$26+VLOOKUP(SUBSTITUTE(C$1,"성장단계","")&amp;"보스단계오프셋",ChapterTable!$S:$T,2,0))/ChapterTable!$S$23)))</f>
        <v>1</v>
      </c>
      <c r="D1754">
        <f>IF(OR($L1754=TRUE,$A1754=0,MOD($A1754,ChapterTable!$S$20)&lt;&gt;0),
MAX(0,INT(($B1754+ChapterTable!$Q$26+VLOOKUP(SUBSTITUTE(D$1,"성장단계","")&amp;"단계오프셋",ChapterTable!$S:$T,2,0))/ChapterTable!$Q$23)),
MAX(0,INT(($B1754+ChapterTable!$S$26+VLOOKUP(SUBSTITUTE(D$1,"성장단계","")&amp;"보스단계오프셋",ChapterTable!$S:$T,2,0))/ChapterTable!$S$23)))</f>
        <v>1</v>
      </c>
      <c r="E1754" s="1">
        <f ca="1">IF(AND($A1754=0,$B1754=1),
    VLOOKUP(1,ChapterTable!$1:$1048576,MATCH("최종"&amp;SUBSTITUTE(SUBSTITUTE(E$1,"standard",""),"|Float",""),ChapterTable!$1:$1,0),0)*ChapterTable!$Q$17,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VLOOKUP($A1754-ChapterTable!$Q$11,ChapterTable!$1:$1048576,MATCH("최종"&amp;SUBSTITUTE(SUBSTITUTE(E$1,"standard",""),"|Float",""),ChapterTable!$1:$1,0),0)*ChapterTable!$Q$14
    ),
  OFFSET(E1754,-$B1754+IF($L1754,1,0),0)*
    (VLOOKUP(SUBSTITUTE(SUBSTITUTE(E$1,"standard",""),"|Float","")&amp;"인게임누적곱배수",ChapterTable!$S:$T,2,0)^C1754
    +VLOOKUP(SUBSTITUTE(SUBSTITUTE(E$1,"standard",""),"|Float","")&amp;"인게임누적합배수",ChapterTable!$S:$T,2,0)*C1754)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VLOOKUP(1,ChapterTable!$1:$1048576,MATCH("최종"&amp;SUBSTITUTE(SUBSTITUTE(F$1,"standard",""),"|Float",""),ChapterTable!$1:$1,0),0)*ChapterTable!$Q$17,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VLOOKUP($A1754-ChapterTable!$Q$11,ChapterTable!$1:$1048576,MATCH("최종"&amp;SUBSTITUTE(SUBSTITUTE(F$1,"standard",""),"|Float",""),ChapterTable!$1:$1,0),0)*ChapterTable!$Q$14
    ),
  OFFSET(F1754,-$B1754+IF($L1754,1,0),0)*
    (VLOOKUP(SUBSTITUTE(SUBSTITUTE(F$1,"standard",""),"|Float","")&amp;"인게임누적곱배수",ChapterTable!$S:$T,2,0)^D1754
    +VLOOKUP(SUBSTITUTE(SUBSTITUTE(F$1,"standard",""),"|Float","")&amp;"인게임누적합배수",ChapterTable!$S:$T,2,0)*D1754)
  )
  )
  )
)</f>
        <v>8822.7509765625</v>
      </c>
      <c r="G1754" t="s">
        <v>76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9.8000000000000007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IF(OR($L1755=TRUE,$A1755=0,MOD($A1755,ChapterTable!$S$20)&lt;&gt;0),
MAX(0,INT(($B1755+ChapterTable!$Q$26+VLOOKUP(SUBSTITUTE(C$1,"성장단계","")&amp;"단계오프셋",ChapterTable!$S:$T,2,0))/ChapterTable!$Q$23)),
MAX(0,INT(($B1755+ChapterTable!$S$26+VLOOKUP(SUBSTITUTE(C$1,"성장단계","")&amp;"보스단계오프셋",ChapterTable!$S:$T,2,0))/ChapterTable!$S$23)))</f>
        <v>1</v>
      </c>
      <c r="D1755">
        <f>IF(OR($L1755=TRUE,$A1755=0,MOD($A1755,ChapterTable!$S$20)&lt;&gt;0),
MAX(0,INT(($B1755+ChapterTable!$Q$26+VLOOKUP(SUBSTITUTE(D$1,"성장단계","")&amp;"단계오프셋",ChapterTable!$S:$T,2,0))/ChapterTable!$Q$23)),
MAX(0,INT(($B1755+ChapterTable!$S$26+VLOOKUP(SUBSTITUTE(D$1,"성장단계","")&amp;"보스단계오프셋",ChapterTable!$S:$T,2,0))/ChapterTable!$S$23)))</f>
        <v>1</v>
      </c>
      <c r="E1755" s="1">
        <f ca="1">IF(AND($A1755=0,$B1755=1),
    VLOOKUP(1,ChapterTable!$1:$1048576,MATCH("최종"&amp;SUBSTITUTE(SUBSTITUTE(E$1,"standard",""),"|Float",""),ChapterTable!$1:$1,0),0)*ChapterTable!$Q$17,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VLOOKUP($A1755-ChapterTable!$Q$11,ChapterTable!$1:$1048576,MATCH("최종"&amp;SUBSTITUTE(SUBSTITUTE(E$1,"standard",""),"|Float",""),ChapterTable!$1:$1,0),0)*ChapterTable!$Q$14
    ),
  OFFSET(E1755,-$B1755+IF($L1755,1,0),0)*
    (VLOOKUP(SUBSTITUTE(SUBSTITUTE(E$1,"standard",""),"|Float","")&amp;"인게임누적곱배수",ChapterTable!$S:$T,2,0)^C1755
    +VLOOKUP(SUBSTITUTE(SUBSTITUTE(E$1,"standard",""),"|Float","")&amp;"인게임누적합배수",ChapterTable!$S:$T,2,0)*C1755)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VLOOKUP(1,ChapterTable!$1:$1048576,MATCH("최종"&amp;SUBSTITUTE(SUBSTITUTE(F$1,"standard",""),"|Float",""),ChapterTable!$1:$1,0),0)*ChapterTable!$Q$17,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VLOOKUP($A1755-ChapterTable!$Q$11,ChapterTable!$1:$1048576,MATCH("최종"&amp;SUBSTITUTE(SUBSTITUTE(F$1,"standard",""),"|Float",""),ChapterTable!$1:$1,0),0)*ChapterTable!$Q$14
    ),
  OFFSET(F1755,-$B1755+IF($L1755,1,0),0)*
    (VLOOKUP(SUBSTITUTE(SUBSTITUTE(F$1,"standard",""),"|Float","")&amp;"인게임누적곱배수",ChapterTable!$S:$T,2,0)^D1755
    +VLOOKUP(SUBSTITUTE(SUBSTITUTE(F$1,"standard",""),"|Float","")&amp;"인게임누적합배수",ChapterTable!$S:$T,2,0)*D1755)
  )
  )
  )
)</f>
        <v>8822.7509765625</v>
      </c>
      <c r="G1755" t="s">
        <v>76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9.8000000000000007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IF(OR($L1756=TRUE,$A1756=0,MOD($A1756,ChapterTable!$S$20)&lt;&gt;0),
MAX(0,INT(($B1756+ChapterTable!$Q$26+VLOOKUP(SUBSTITUTE(C$1,"성장단계","")&amp;"단계오프셋",ChapterTable!$S:$T,2,0))/ChapterTable!$Q$23)),
MAX(0,INT(($B1756+ChapterTable!$S$26+VLOOKUP(SUBSTITUTE(C$1,"성장단계","")&amp;"보스단계오프셋",ChapterTable!$S:$T,2,0))/ChapterTable!$S$23)))</f>
        <v>1</v>
      </c>
      <c r="D1756">
        <f>IF(OR($L1756=TRUE,$A1756=0,MOD($A1756,ChapterTable!$S$20)&lt;&gt;0),
MAX(0,INT(($B1756+ChapterTable!$Q$26+VLOOKUP(SUBSTITUTE(D$1,"성장단계","")&amp;"단계오프셋",ChapterTable!$S:$T,2,0))/ChapterTable!$Q$23)),
MAX(0,INT(($B1756+ChapterTable!$S$26+VLOOKUP(SUBSTITUTE(D$1,"성장단계","")&amp;"보스단계오프셋",ChapterTable!$S:$T,2,0))/ChapterTable!$S$23)))</f>
        <v>1</v>
      </c>
      <c r="E1756" s="1">
        <f ca="1">IF(AND($A1756=0,$B1756=1),
    VLOOKUP(1,ChapterTable!$1:$1048576,MATCH("최종"&amp;SUBSTITUTE(SUBSTITUTE(E$1,"standard",""),"|Float",""),ChapterTable!$1:$1,0),0)*ChapterTable!$Q$17,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VLOOKUP($A1756-ChapterTable!$Q$11,ChapterTable!$1:$1048576,MATCH("최종"&amp;SUBSTITUTE(SUBSTITUTE(E$1,"standard",""),"|Float",""),ChapterTable!$1:$1,0),0)*ChapterTable!$Q$14
    ),
  OFFSET(E1756,-$B1756+IF($L1756,1,0),0)*
    (VLOOKUP(SUBSTITUTE(SUBSTITUTE(E$1,"standard",""),"|Float","")&amp;"인게임누적곱배수",ChapterTable!$S:$T,2,0)^C1756
    +VLOOKUP(SUBSTITUTE(SUBSTITUTE(E$1,"standard",""),"|Float","")&amp;"인게임누적합배수",ChapterTable!$S:$T,2,0)*C1756)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VLOOKUP(1,ChapterTable!$1:$1048576,MATCH("최종"&amp;SUBSTITUTE(SUBSTITUTE(F$1,"standard",""),"|Float",""),ChapterTable!$1:$1,0),0)*ChapterTable!$Q$17,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VLOOKUP($A1756-ChapterTable!$Q$11,ChapterTable!$1:$1048576,MATCH("최종"&amp;SUBSTITUTE(SUBSTITUTE(F$1,"standard",""),"|Float",""),ChapterTable!$1:$1,0),0)*ChapterTable!$Q$14
    ),
  OFFSET(F1756,-$B1756+IF($L1756,1,0),0)*
    (VLOOKUP(SUBSTITUTE(SUBSTITUTE(F$1,"standard",""),"|Float","")&amp;"인게임누적곱배수",ChapterTable!$S:$T,2,0)^D1756
    +VLOOKUP(SUBSTITUTE(SUBSTITUTE(F$1,"standard",""),"|Float","")&amp;"인게임누적합배수",ChapterTable!$S:$T,2,0)*D1756)
  )
  )
  )
)</f>
        <v>8822.7509765625</v>
      </c>
      <c r="G1756" t="s">
        <v>76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9.8000000000000007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IF(OR($L1757=TRUE,$A1757=0,MOD($A1757,ChapterTable!$S$20)&lt;&gt;0),
MAX(0,INT(($B1757+ChapterTable!$Q$26+VLOOKUP(SUBSTITUTE(C$1,"성장단계","")&amp;"단계오프셋",ChapterTable!$S:$T,2,0))/ChapterTable!$Q$23)),
MAX(0,INT(($B1757+ChapterTable!$S$26+VLOOKUP(SUBSTITUTE(C$1,"성장단계","")&amp;"보스단계오프셋",ChapterTable!$S:$T,2,0))/ChapterTable!$S$23)))</f>
        <v>2</v>
      </c>
      <c r="D1757">
        <f>IF(OR($L1757=TRUE,$A1757=0,MOD($A1757,ChapterTable!$S$20)&lt;&gt;0),
MAX(0,INT(($B1757+ChapterTable!$Q$26+VLOOKUP(SUBSTITUTE(D$1,"성장단계","")&amp;"단계오프셋",ChapterTable!$S:$T,2,0))/ChapterTable!$Q$23)),
MAX(0,INT(($B1757+ChapterTable!$S$26+VLOOKUP(SUBSTITUTE(D$1,"성장단계","")&amp;"보스단계오프셋",ChapterTable!$S:$T,2,0))/ChapterTable!$S$23)))</f>
        <v>1</v>
      </c>
      <c r="E1757" s="1">
        <f ca="1">IF(AND($A1757=0,$B1757=1),
    VLOOKUP(1,ChapterTable!$1:$1048576,MATCH("최종"&amp;SUBSTITUTE(SUBSTITUTE(E$1,"standard",""),"|Float",""),ChapterTable!$1:$1,0),0)*ChapterTable!$Q$17,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VLOOKUP($A1757-ChapterTable!$Q$11,ChapterTable!$1:$1048576,MATCH("최종"&amp;SUBSTITUTE(SUBSTITUTE(E$1,"standard",""),"|Float",""),ChapterTable!$1:$1,0),0)*ChapterTable!$Q$14
    ),
  OFFSET(E1757,-$B1757+IF($L1757,1,0),0)*
    (VLOOKUP(SUBSTITUTE(SUBSTITUTE(E$1,"standard",""),"|Float","")&amp;"인게임누적곱배수",ChapterTable!$S:$T,2,0)^C1757
    +VLOOKUP(SUBSTITUTE(SUBSTITUTE(E$1,"standard",""),"|Float","")&amp;"인게임누적합배수",ChapterTable!$S:$T,2,0)*C1757)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VLOOKUP(1,ChapterTable!$1:$1048576,MATCH("최종"&amp;SUBSTITUTE(SUBSTITUTE(F$1,"standard",""),"|Float",""),ChapterTable!$1:$1,0),0)*ChapterTable!$Q$17,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VLOOKUP($A1757-ChapterTable!$Q$11,ChapterTable!$1:$1048576,MATCH("최종"&amp;SUBSTITUTE(SUBSTITUTE(F$1,"standard",""),"|Float",""),ChapterTable!$1:$1,0),0)*ChapterTable!$Q$14
    ),
  OFFSET(F1757,-$B1757+IF($L1757,1,0),0)*
    (VLOOKUP(SUBSTITUTE(SUBSTITUTE(F$1,"standard",""),"|Float","")&amp;"인게임누적곱배수",ChapterTable!$S:$T,2,0)^D1757
    +VLOOKUP(SUBSTITUTE(SUBSTITUTE(F$1,"standard",""),"|Float","")&amp;"인게임누적합배수",ChapterTable!$S:$T,2,0)*D1757)
  )
  )
  )
)</f>
        <v>8822.7509765625</v>
      </c>
      <c r="G1757" t="s">
        <v>76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9.8000000000000007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IF(OR($L1758=TRUE,$A1758=0,MOD($A1758,ChapterTable!$S$20)&lt;&gt;0),
MAX(0,INT(($B1758+ChapterTable!$Q$26+VLOOKUP(SUBSTITUTE(C$1,"성장단계","")&amp;"단계오프셋",ChapterTable!$S:$T,2,0))/ChapterTable!$Q$23)),
MAX(0,INT(($B1758+ChapterTable!$S$26+VLOOKUP(SUBSTITUTE(C$1,"성장단계","")&amp;"보스단계오프셋",ChapterTable!$S:$T,2,0))/ChapterTable!$S$23)))</f>
        <v>2</v>
      </c>
      <c r="D1758">
        <f>IF(OR($L1758=TRUE,$A1758=0,MOD($A1758,ChapterTable!$S$20)&lt;&gt;0),
MAX(0,INT(($B1758+ChapterTable!$Q$26+VLOOKUP(SUBSTITUTE(D$1,"성장단계","")&amp;"단계오프셋",ChapterTable!$S:$T,2,0))/ChapterTable!$Q$23)),
MAX(0,INT(($B1758+ChapterTable!$S$26+VLOOKUP(SUBSTITUTE(D$1,"성장단계","")&amp;"보스단계오프셋",ChapterTable!$S:$T,2,0))/ChapterTable!$S$23)))</f>
        <v>1</v>
      </c>
      <c r="E1758" s="1">
        <f ca="1">IF(AND($A1758=0,$B1758=1),
    VLOOKUP(1,ChapterTable!$1:$1048576,MATCH("최종"&amp;SUBSTITUTE(SUBSTITUTE(E$1,"standard",""),"|Float",""),ChapterTable!$1:$1,0),0)*ChapterTable!$Q$17,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VLOOKUP($A1758-ChapterTable!$Q$11,ChapterTable!$1:$1048576,MATCH("최종"&amp;SUBSTITUTE(SUBSTITUTE(E$1,"standard",""),"|Float",""),ChapterTable!$1:$1,0),0)*ChapterTable!$Q$14
    ),
  OFFSET(E1758,-$B1758+IF($L1758,1,0),0)*
    (VLOOKUP(SUBSTITUTE(SUBSTITUTE(E$1,"standard",""),"|Float","")&amp;"인게임누적곱배수",ChapterTable!$S:$T,2,0)^C1758
    +VLOOKUP(SUBSTITUTE(SUBSTITUTE(E$1,"standard",""),"|Float","")&amp;"인게임누적합배수",ChapterTable!$S:$T,2,0)*C1758)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VLOOKUP(1,ChapterTable!$1:$1048576,MATCH("최종"&amp;SUBSTITUTE(SUBSTITUTE(F$1,"standard",""),"|Float",""),ChapterTable!$1:$1,0),0)*ChapterTable!$Q$17,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VLOOKUP($A1758-ChapterTable!$Q$11,ChapterTable!$1:$1048576,MATCH("최종"&amp;SUBSTITUTE(SUBSTITUTE(F$1,"standard",""),"|Float",""),ChapterTable!$1:$1,0),0)*ChapterTable!$Q$14
    ),
  OFFSET(F1758,-$B1758+IF($L1758,1,0),0)*
    (VLOOKUP(SUBSTITUTE(SUBSTITUTE(F$1,"standard",""),"|Float","")&amp;"인게임누적곱배수",ChapterTable!$S:$T,2,0)^D1758
    +VLOOKUP(SUBSTITUTE(SUBSTITUTE(F$1,"standard",""),"|Float","")&amp;"인게임누적합배수",ChapterTable!$S:$T,2,0)*D1758)
  )
  )
  )
)</f>
        <v>8822.7509765625</v>
      </c>
      <c r="G1758" t="s">
        <v>76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9.8000000000000007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IF(OR($L1759=TRUE,$A1759=0,MOD($A1759,ChapterTable!$S$20)&lt;&gt;0),
MAX(0,INT(($B1759+ChapterTable!$Q$26+VLOOKUP(SUBSTITUTE(C$1,"성장단계","")&amp;"단계오프셋",ChapterTable!$S:$T,2,0))/ChapterTable!$Q$23)),
MAX(0,INT(($B1759+ChapterTable!$S$26+VLOOKUP(SUBSTITUTE(C$1,"성장단계","")&amp;"보스단계오프셋",ChapterTable!$S:$T,2,0))/ChapterTable!$S$23)))</f>
        <v>2</v>
      </c>
      <c r="D1759">
        <f>IF(OR($L1759=TRUE,$A1759=0,MOD($A1759,ChapterTable!$S$20)&lt;&gt;0),
MAX(0,INT(($B1759+ChapterTable!$Q$26+VLOOKUP(SUBSTITUTE(D$1,"성장단계","")&amp;"단계오프셋",ChapterTable!$S:$T,2,0))/ChapterTable!$Q$23)),
MAX(0,INT(($B1759+ChapterTable!$S$26+VLOOKUP(SUBSTITUTE(D$1,"성장단계","")&amp;"보스단계오프셋",ChapterTable!$S:$T,2,0))/ChapterTable!$S$23)))</f>
        <v>1</v>
      </c>
      <c r="E1759" s="1">
        <f ca="1">IF(AND($A1759=0,$B1759=1),
    VLOOKUP(1,ChapterTable!$1:$1048576,MATCH("최종"&amp;SUBSTITUTE(SUBSTITUTE(E$1,"standard",""),"|Float",""),ChapterTable!$1:$1,0),0)*ChapterTable!$Q$17,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VLOOKUP($A1759-ChapterTable!$Q$11,ChapterTable!$1:$1048576,MATCH("최종"&amp;SUBSTITUTE(SUBSTITUTE(E$1,"standard",""),"|Float",""),ChapterTable!$1:$1,0),0)*ChapterTable!$Q$14
    ),
  OFFSET(E1759,-$B1759+IF($L1759,1,0),0)*
    (VLOOKUP(SUBSTITUTE(SUBSTITUTE(E$1,"standard",""),"|Float","")&amp;"인게임누적곱배수",ChapterTable!$S:$T,2,0)^C1759
    +VLOOKUP(SUBSTITUTE(SUBSTITUTE(E$1,"standard",""),"|Float","")&amp;"인게임누적합배수",ChapterTable!$S:$T,2,0)*C1759)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VLOOKUP(1,ChapterTable!$1:$1048576,MATCH("최종"&amp;SUBSTITUTE(SUBSTITUTE(F$1,"standard",""),"|Float",""),ChapterTable!$1:$1,0),0)*ChapterTable!$Q$17,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VLOOKUP($A1759-ChapterTable!$Q$11,ChapterTable!$1:$1048576,MATCH("최종"&amp;SUBSTITUTE(SUBSTITUTE(F$1,"standard",""),"|Float",""),ChapterTable!$1:$1,0),0)*ChapterTable!$Q$14
    ),
  OFFSET(F1759,-$B1759+IF($L1759,1,0),0)*
    (VLOOKUP(SUBSTITUTE(SUBSTITUTE(F$1,"standard",""),"|Float","")&amp;"인게임누적곱배수",ChapterTable!$S:$T,2,0)^D1759
    +VLOOKUP(SUBSTITUTE(SUBSTITUTE(F$1,"standard",""),"|Float","")&amp;"인게임누적합배수",ChapterTable!$S:$T,2,0)*D1759)
  )
  )
  )
)</f>
        <v>8822.7509765625</v>
      </c>
      <c r="G1759" t="s">
        <v>76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9.8000000000000007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IF(OR($L1760=TRUE,$A1760=0,MOD($A1760,ChapterTable!$S$20)&lt;&gt;0),
MAX(0,INT(($B1760+ChapterTable!$Q$26+VLOOKUP(SUBSTITUTE(C$1,"성장단계","")&amp;"단계오프셋",ChapterTable!$S:$T,2,0))/ChapterTable!$Q$23)),
MAX(0,INT(($B1760+ChapterTable!$S$26+VLOOKUP(SUBSTITUTE(C$1,"성장단계","")&amp;"보스단계오프셋",ChapterTable!$S:$T,2,0))/ChapterTable!$S$23)))</f>
        <v>2</v>
      </c>
      <c r="D1760">
        <f>IF(OR($L1760=TRUE,$A1760=0,MOD($A1760,ChapterTable!$S$20)&lt;&gt;0),
MAX(0,INT(($B1760+ChapterTable!$Q$26+VLOOKUP(SUBSTITUTE(D$1,"성장단계","")&amp;"단계오프셋",ChapterTable!$S:$T,2,0))/ChapterTable!$Q$23)),
MAX(0,INT(($B1760+ChapterTable!$S$26+VLOOKUP(SUBSTITUTE(D$1,"성장단계","")&amp;"보스단계오프셋",ChapterTable!$S:$T,2,0))/ChapterTable!$S$23)))</f>
        <v>1</v>
      </c>
      <c r="E1760" s="1">
        <f ca="1">IF(AND($A1760=0,$B1760=1),
    VLOOKUP(1,ChapterTable!$1:$1048576,MATCH("최종"&amp;SUBSTITUTE(SUBSTITUTE(E$1,"standard",""),"|Float",""),ChapterTable!$1:$1,0),0)*ChapterTable!$Q$17,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VLOOKUP($A1760-ChapterTable!$Q$11,ChapterTable!$1:$1048576,MATCH("최종"&amp;SUBSTITUTE(SUBSTITUTE(E$1,"standard",""),"|Float",""),ChapterTable!$1:$1,0),0)*ChapterTable!$Q$14
    ),
  OFFSET(E1760,-$B1760+IF($L1760,1,0),0)*
    (VLOOKUP(SUBSTITUTE(SUBSTITUTE(E$1,"standard",""),"|Float","")&amp;"인게임누적곱배수",ChapterTable!$S:$T,2,0)^C1760
    +VLOOKUP(SUBSTITUTE(SUBSTITUTE(E$1,"standard",""),"|Float","")&amp;"인게임누적합배수",ChapterTable!$S:$T,2,0)*C1760)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VLOOKUP(1,ChapterTable!$1:$1048576,MATCH("최종"&amp;SUBSTITUTE(SUBSTITUTE(F$1,"standard",""),"|Float",""),ChapterTable!$1:$1,0),0)*ChapterTable!$Q$17,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VLOOKUP($A1760-ChapterTable!$Q$11,ChapterTable!$1:$1048576,MATCH("최종"&amp;SUBSTITUTE(SUBSTITUTE(F$1,"standard",""),"|Float",""),ChapterTable!$1:$1,0),0)*ChapterTable!$Q$14
    ),
  OFFSET(F1760,-$B1760+IF($L1760,1,0),0)*
    (VLOOKUP(SUBSTITUTE(SUBSTITUTE(F$1,"standard",""),"|Float","")&amp;"인게임누적곱배수",ChapterTable!$S:$T,2,0)^D1760
    +VLOOKUP(SUBSTITUTE(SUBSTITUTE(F$1,"standard",""),"|Float","")&amp;"인게임누적합배수",ChapterTable!$S:$T,2,0)*D1760)
  )
  )
  )
)</f>
        <v>8822.7509765625</v>
      </c>
      <c r="G1760" t="s">
        <v>76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9.8000000000000007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IF(OR($L1761=TRUE,$A1761=0,MOD($A1761,ChapterTable!$S$20)&lt;&gt;0),
MAX(0,INT(($B1761+ChapterTable!$Q$26+VLOOKUP(SUBSTITUTE(C$1,"성장단계","")&amp;"단계오프셋",ChapterTable!$S:$T,2,0))/ChapterTable!$Q$23)),
MAX(0,INT(($B1761+ChapterTable!$S$26+VLOOKUP(SUBSTITUTE(C$1,"성장단계","")&amp;"보스단계오프셋",ChapterTable!$S:$T,2,0))/ChapterTable!$S$23)))</f>
        <v>2</v>
      </c>
      <c r="D1761">
        <f>IF(OR($L1761=TRUE,$A1761=0,MOD($A1761,ChapterTable!$S$20)&lt;&gt;0),
MAX(0,INT(($B1761+ChapterTable!$Q$26+VLOOKUP(SUBSTITUTE(D$1,"성장단계","")&amp;"단계오프셋",ChapterTable!$S:$T,2,0))/ChapterTable!$Q$23)),
MAX(0,INT(($B1761+ChapterTable!$S$26+VLOOKUP(SUBSTITUTE(D$1,"성장단계","")&amp;"보스단계오프셋",ChapterTable!$S:$T,2,0))/ChapterTable!$S$23)))</f>
        <v>1</v>
      </c>
      <c r="E1761" s="1">
        <f ca="1">IF(AND($A1761=0,$B1761=1),
    VLOOKUP(1,ChapterTable!$1:$1048576,MATCH("최종"&amp;SUBSTITUTE(SUBSTITUTE(E$1,"standard",""),"|Float",""),ChapterTable!$1:$1,0),0)*ChapterTable!$Q$17,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VLOOKUP($A1761-ChapterTable!$Q$11,ChapterTable!$1:$1048576,MATCH("최종"&amp;SUBSTITUTE(SUBSTITUTE(E$1,"standard",""),"|Float",""),ChapterTable!$1:$1,0),0)*ChapterTable!$Q$14
    ),
  OFFSET(E1761,-$B1761+IF($L1761,1,0),0)*
    (VLOOKUP(SUBSTITUTE(SUBSTITUTE(E$1,"standard",""),"|Float","")&amp;"인게임누적곱배수",ChapterTable!$S:$T,2,0)^C1761
    +VLOOKUP(SUBSTITUTE(SUBSTITUTE(E$1,"standard",""),"|Float","")&amp;"인게임누적합배수",ChapterTable!$S:$T,2,0)*C1761)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VLOOKUP(1,ChapterTable!$1:$1048576,MATCH("최종"&amp;SUBSTITUTE(SUBSTITUTE(F$1,"standard",""),"|Float",""),ChapterTable!$1:$1,0),0)*ChapterTable!$Q$17,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VLOOKUP($A1761-ChapterTable!$Q$11,ChapterTable!$1:$1048576,MATCH("최종"&amp;SUBSTITUTE(SUBSTITUTE(F$1,"standard",""),"|Float",""),ChapterTable!$1:$1,0),0)*ChapterTable!$Q$14
    ),
  OFFSET(F1761,-$B1761+IF($L1761,1,0),0)*
    (VLOOKUP(SUBSTITUTE(SUBSTITUTE(F$1,"standard",""),"|Float","")&amp;"인게임누적곱배수",ChapterTable!$S:$T,2,0)^D1761
    +VLOOKUP(SUBSTITUTE(SUBSTITUTE(F$1,"standard",""),"|Float","")&amp;"인게임누적합배수",ChapterTable!$S:$T,2,0)*D1761)
  )
  )
  )
)</f>
        <v>8822.7509765625</v>
      </c>
      <c r="G1761" t="s">
        <v>76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9.8000000000000007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IF(OR($L1762=TRUE,$A1762=0,MOD($A1762,ChapterTable!$S$20)&lt;&gt;0),
MAX(0,INT(($B1762+ChapterTable!$Q$26+VLOOKUP(SUBSTITUTE(C$1,"성장단계","")&amp;"단계오프셋",ChapterTable!$S:$T,2,0))/ChapterTable!$Q$23)),
MAX(0,INT(($B1762+ChapterTable!$S$26+VLOOKUP(SUBSTITUTE(C$1,"성장단계","")&amp;"보스단계오프셋",ChapterTable!$S:$T,2,0))/ChapterTable!$S$23)))</f>
        <v>2</v>
      </c>
      <c r="D1762">
        <f>IF(OR($L1762=TRUE,$A1762=0,MOD($A1762,ChapterTable!$S$20)&lt;&gt;0),
MAX(0,INT(($B1762+ChapterTable!$Q$26+VLOOKUP(SUBSTITUTE(D$1,"성장단계","")&amp;"단계오프셋",ChapterTable!$S:$T,2,0))/ChapterTable!$Q$23)),
MAX(0,INT(($B1762+ChapterTable!$S$26+VLOOKUP(SUBSTITUTE(D$1,"성장단계","")&amp;"보스단계오프셋",ChapterTable!$S:$T,2,0))/ChapterTable!$S$23)))</f>
        <v>2</v>
      </c>
      <c r="E1762" s="1">
        <f ca="1">IF(AND($A1762=0,$B1762=1),
    VLOOKUP(1,ChapterTable!$1:$1048576,MATCH("최종"&amp;SUBSTITUTE(SUBSTITUTE(E$1,"standard",""),"|Float",""),ChapterTable!$1:$1,0),0)*ChapterTable!$Q$17,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VLOOKUP($A1762-ChapterTable!$Q$11,ChapterTable!$1:$1048576,MATCH("최종"&amp;SUBSTITUTE(SUBSTITUTE(E$1,"standard",""),"|Float",""),ChapterTable!$1:$1,0),0)*ChapterTable!$Q$14
    ),
  OFFSET(E1762,-$B1762+IF($L1762,1,0),0)*
    (VLOOKUP(SUBSTITUTE(SUBSTITUTE(E$1,"standard",""),"|Float","")&amp;"인게임누적곱배수",ChapterTable!$S:$T,2,0)^C1762
    +VLOOKUP(SUBSTITUTE(SUBSTITUTE(E$1,"standard",""),"|Float","")&amp;"인게임누적합배수",ChapterTable!$S:$T,2,0)*C1762)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VLOOKUP(1,ChapterTable!$1:$1048576,MATCH("최종"&amp;SUBSTITUTE(SUBSTITUTE(F$1,"standard",""),"|Float",""),ChapterTable!$1:$1,0),0)*ChapterTable!$Q$17,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VLOOKUP($A1762-ChapterTable!$Q$11,ChapterTable!$1:$1048576,MATCH("최종"&amp;SUBSTITUTE(SUBSTITUTE(F$1,"standard",""),"|Float",""),ChapterTable!$1:$1,0),0)*ChapterTable!$Q$14
    ),
  OFFSET(F1762,-$B1762+IF($L1762,1,0),0)*
    (VLOOKUP(SUBSTITUTE(SUBSTITUTE(F$1,"standard",""),"|Float","")&amp;"인게임누적곱배수",ChapterTable!$S:$T,2,0)^D1762
    +VLOOKUP(SUBSTITUTE(SUBSTITUTE(F$1,"standard",""),"|Float","")&amp;"인게임누적합배수",ChapterTable!$S:$T,2,0)*D1762)
  )
  )
  )
)</f>
        <v>10293.20947265625</v>
      </c>
      <c r="G1762" t="s">
        <v>76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9.8000000000000007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IF(OR($L1763=TRUE,$A1763=0,MOD($A1763,ChapterTable!$S$20)&lt;&gt;0),
MAX(0,INT(($B1763+ChapterTable!$Q$26+VLOOKUP(SUBSTITUTE(C$1,"성장단계","")&amp;"단계오프셋",ChapterTable!$S:$T,2,0))/ChapterTable!$Q$23)),
MAX(0,INT(($B1763+ChapterTable!$S$26+VLOOKUP(SUBSTITUTE(C$1,"성장단계","")&amp;"보스단계오프셋",ChapterTable!$S:$T,2,0))/ChapterTable!$S$23)))</f>
        <v>2</v>
      </c>
      <c r="D1763">
        <f>IF(OR($L1763=TRUE,$A1763=0,MOD($A1763,ChapterTable!$S$20)&lt;&gt;0),
MAX(0,INT(($B1763+ChapterTable!$Q$26+VLOOKUP(SUBSTITUTE(D$1,"성장단계","")&amp;"단계오프셋",ChapterTable!$S:$T,2,0))/ChapterTable!$Q$23)),
MAX(0,INT(($B1763+ChapterTable!$S$26+VLOOKUP(SUBSTITUTE(D$1,"성장단계","")&amp;"보스단계오프셋",ChapterTable!$S:$T,2,0))/ChapterTable!$S$23)))</f>
        <v>2</v>
      </c>
      <c r="E1763" s="1">
        <f ca="1">IF(AND($A1763=0,$B1763=1),
    VLOOKUP(1,ChapterTable!$1:$1048576,MATCH("최종"&amp;SUBSTITUTE(SUBSTITUTE(E$1,"standard",""),"|Float",""),ChapterTable!$1:$1,0),0)*ChapterTable!$Q$17,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VLOOKUP($A1763-ChapterTable!$Q$11,ChapterTable!$1:$1048576,MATCH("최종"&amp;SUBSTITUTE(SUBSTITUTE(E$1,"standard",""),"|Float",""),ChapterTable!$1:$1,0),0)*ChapterTable!$Q$14
    ),
  OFFSET(E1763,-$B1763+IF($L1763,1,0),0)*
    (VLOOKUP(SUBSTITUTE(SUBSTITUTE(E$1,"standard",""),"|Float","")&amp;"인게임누적곱배수",ChapterTable!$S:$T,2,0)^C1763
    +VLOOKUP(SUBSTITUTE(SUBSTITUTE(E$1,"standard",""),"|Float","")&amp;"인게임누적합배수",ChapterTable!$S:$T,2,0)*C1763)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VLOOKUP(1,ChapterTable!$1:$1048576,MATCH("최종"&amp;SUBSTITUTE(SUBSTITUTE(F$1,"standard",""),"|Float",""),ChapterTable!$1:$1,0),0)*ChapterTable!$Q$17,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VLOOKUP($A1763-ChapterTable!$Q$11,ChapterTable!$1:$1048576,MATCH("최종"&amp;SUBSTITUTE(SUBSTITUTE(F$1,"standard",""),"|Float",""),ChapterTable!$1:$1,0),0)*ChapterTable!$Q$14
    ),
  OFFSET(F1763,-$B1763+IF($L1763,1,0),0)*
    (VLOOKUP(SUBSTITUTE(SUBSTITUTE(F$1,"standard",""),"|Float","")&amp;"인게임누적곱배수",ChapterTable!$S:$T,2,0)^D1763
    +VLOOKUP(SUBSTITUTE(SUBSTITUTE(F$1,"standard",""),"|Float","")&amp;"인게임누적합배수",ChapterTable!$S:$T,2,0)*D1763)
  )
  )
  )
)</f>
        <v>10293.20947265625</v>
      </c>
      <c r="G1763" t="s">
        <v>76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9.8000000000000007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IF(OR($L1764=TRUE,$A1764=0,MOD($A1764,ChapterTable!$S$20)&lt;&gt;0),
MAX(0,INT(($B1764+ChapterTable!$Q$26+VLOOKUP(SUBSTITUTE(C$1,"성장단계","")&amp;"단계오프셋",ChapterTable!$S:$T,2,0))/ChapterTable!$Q$23)),
MAX(0,INT(($B1764+ChapterTable!$S$26+VLOOKUP(SUBSTITUTE(C$1,"성장단계","")&amp;"보스단계오프셋",ChapterTable!$S:$T,2,0))/ChapterTable!$S$23)))</f>
        <v>2</v>
      </c>
      <c r="D1764">
        <f>IF(OR($L1764=TRUE,$A1764=0,MOD($A1764,ChapterTable!$S$20)&lt;&gt;0),
MAX(0,INT(($B1764+ChapterTable!$Q$26+VLOOKUP(SUBSTITUTE(D$1,"성장단계","")&amp;"단계오프셋",ChapterTable!$S:$T,2,0))/ChapterTable!$Q$23)),
MAX(0,INT(($B1764+ChapterTable!$S$26+VLOOKUP(SUBSTITUTE(D$1,"성장단계","")&amp;"보스단계오프셋",ChapterTable!$S:$T,2,0))/ChapterTable!$S$23)))</f>
        <v>2</v>
      </c>
      <c r="E1764" s="1">
        <f ca="1">IF(AND($A1764=0,$B1764=1),
    VLOOKUP(1,ChapterTable!$1:$1048576,MATCH("최종"&amp;SUBSTITUTE(SUBSTITUTE(E$1,"standard",""),"|Float",""),ChapterTable!$1:$1,0),0)*ChapterTable!$Q$17,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VLOOKUP($A1764-ChapterTable!$Q$11,ChapterTable!$1:$1048576,MATCH("최종"&amp;SUBSTITUTE(SUBSTITUTE(E$1,"standard",""),"|Float",""),ChapterTable!$1:$1,0),0)*ChapterTable!$Q$14
    ),
  OFFSET(E1764,-$B1764+IF($L1764,1,0),0)*
    (VLOOKUP(SUBSTITUTE(SUBSTITUTE(E$1,"standard",""),"|Float","")&amp;"인게임누적곱배수",ChapterTable!$S:$T,2,0)^C1764
    +VLOOKUP(SUBSTITUTE(SUBSTITUTE(E$1,"standard",""),"|Float","")&amp;"인게임누적합배수",ChapterTable!$S:$T,2,0)*C1764)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VLOOKUP(1,ChapterTable!$1:$1048576,MATCH("최종"&amp;SUBSTITUTE(SUBSTITUTE(F$1,"standard",""),"|Float",""),ChapterTable!$1:$1,0),0)*ChapterTable!$Q$17,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VLOOKUP($A1764-ChapterTable!$Q$11,ChapterTable!$1:$1048576,MATCH("최종"&amp;SUBSTITUTE(SUBSTITUTE(F$1,"standard",""),"|Float",""),ChapterTable!$1:$1,0),0)*ChapterTable!$Q$14
    ),
  OFFSET(F1764,-$B1764+IF($L1764,1,0),0)*
    (VLOOKUP(SUBSTITUTE(SUBSTITUTE(F$1,"standard",""),"|Float","")&amp;"인게임누적곱배수",ChapterTable!$S:$T,2,0)^D1764
    +VLOOKUP(SUBSTITUTE(SUBSTITUTE(F$1,"standard",""),"|Float","")&amp;"인게임누적합배수",ChapterTable!$S:$T,2,0)*D1764)
  )
  )
  )
)</f>
        <v>10293.20947265625</v>
      </c>
      <c r="G1764" t="s">
        <v>76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9.8000000000000007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IF(OR($L1765=TRUE,$A1765=0,MOD($A1765,ChapterTable!$S$20)&lt;&gt;0),
MAX(0,INT(($B1765+ChapterTable!$Q$26+VLOOKUP(SUBSTITUTE(C$1,"성장단계","")&amp;"단계오프셋",ChapterTable!$S:$T,2,0))/ChapterTable!$Q$23)),
MAX(0,INT(($B1765+ChapterTable!$S$26+VLOOKUP(SUBSTITUTE(C$1,"성장단계","")&amp;"보스단계오프셋",ChapterTable!$S:$T,2,0))/ChapterTable!$S$23)))</f>
        <v>2</v>
      </c>
      <c r="D1765">
        <f>IF(OR($L1765=TRUE,$A1765=0,MOD($A1765,ChapterTable!$S$20)&lt;&gt;0),
MAX(0,INT(($B1765+ChapterTable!$Q$26+VLOOKUP(SUBSTITUTE(D$1,"성장단계","")&amp;"단계오프셋",ChapterTable!$S:$T,2,0))/ChapterTable!$Q$23)),
MAX(0,INT(($B1765+ChapterTable!$S$26+VLOOKUP(SUBSTITUTE(D$1,"성장단계","")&amp;"보스단계오프셋",ChapterTable!$S:$T,2,0))/ChapterTable!$S$23)))</f>
        <v>2</v>
      </c>
      <c r="E1765" s="1">
        <f ca="1">IF(AND($A1765=0,$B1765=1),
    VLOOKUP(1,ChapterTable!$1:$1048576,MATCH("최종"&amp;SUBSTITUTE(SUBSTITUTE(E$1,"standard",""),"|Float",""),ChapterTable!$1:$1,0),0)*ChapterTable!$Q$17,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VLOOKUP($A1765-ChapterTable!$Q$11,ChapterTable!$1:$1048576,MATCH("최종"&amp;SUBSTITUTE(SUBSTITUTE(E$1,"standard",""),"|Float",""),ChapterTable!$1:$1,0),0)*ChapterTable!$Q$14
    ),
  OFFSET(E1765,-$B1765+IF($L1765,1,0),0)*
    (VLOOKUP(SUBSTITUTE(SUBSTITUTE(E$1,"standard",""),"|Float","")&amp;"인게임누적곱배수",ChapterTable!$S:$T,2,0)^C1765
    +VLOOKUP(SUBSTITUTE(SUBSTITUTE(E$1,"standard",""),"|Float","")&amp;"인게임누적합배수",ChapterTable!$S:$T,2,0)*C1765)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VLOOKUP(1,ChapterTable!$1:$1048576,MATCH("최종"&amp;SUBSTITUTE(SUBSTITUTE(F$1,"standard",""),"|Float",""),ChapterTable!$1:$1,0),0)*ChapterTable!$Q$17,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VLOOKUP($A1765-ChapterTable!$Q$11,ChapterTable!$1:$1048576,MATCH("최종"&amp;SUBSTITUTE(SUBSTITUTE(F$1,"standard",""),"|Float",""),ChapterTable!$1:$1,0),0)*ChapterTable!$Q$14
    ),
  OFFSET(F1765,-$B1765+IF($L1765,1,0),0)*
    (VLOOKUP(SUBSTITUTE(SUBSTITUTE(F$1,"standard",""),"|Float","")&amp;"인게임누적곱배수",ChapterTable!$S:$T,2,0)^D1765
    +VLOOKUP(SUBSTITUTE(SUBSTITUTE(F$1,"standard",""),"|Float","")&amp;"인게임누적합배수",ChapterTable!$S:$T,2,0)*D1765)
  )
  )
  )
)</f>
        <v>10293.20947265625</v>
      </c>
      <c r="G1765" t="s">
        <v>76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9.8000000000000007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IF(OR($L1766=TRUE,$A1766=0,MOD($A1766,ChapterTable!$S$20)&lt;&gt;0),
MAX(0,INT(($B1766+ChapterTable!$Q$26+VLOOKUP(SUBSTITUTE(C$1,"성장단계","")&amp;"단계오프셋",ChapterTable!$S:$T,2,0))/ChapterTable!$Q$23)),
MAX(0,INT(($B1766+ChapterTable!$S$26+VLOOKUP(SUBSTITUTE(C$1,"성장단계","")&amp;"보스단계오프셋",ChapterTable!$S:$T,2,0))/ChapterTable!$S$23)))</f>
        <v>2</v>
      </c>
      <c r="D1766">
        <f>IF(OR($L1766=TRUE,$A1766=0,MOD($A1766,ChapterTable!$S$20)&lt;&gt;0),
MAX(0,INT(($B1766+ChapterTable!$Q$26+VLOOKUP(SUBSTITUTE(D$1,"성장단계","")&amp;"단계오프셋",ChapterTable!$S:$T,2,0))/ChapterTable!$Q$23)),
MAX(0,INT(($B1766+ChapterTable!$S$26+VLOOKUP(SUBSTITUTE(D$1,"성장단계","")&amp;"보스단계오프셋",ChapterTable!$S:$T,2,0))/ChapterTable!$S$23)))</f>
        <v>2</v>
      </c>
      <c r="E1766" s="1">
        <f ca="1">IF(AND($A1766=0,$B1766=1),
    VLOOKUP(1,ChapterTable!$1:$1048576,MATCH("최종"&amp;SUBSTITUTE(SUBSTITUTE(E$1,"standard",""),"|Float",""),ChapterTable!$1:$1,0),0)*ChapterTable!$Q$17,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VLOOKUP($A1766-ChapterTable!$Q$11,ChapterTable!$1:$1048576,MATCH("최종"&amp;SUBSTITUTE(SUBSTITUTE(E$1,"standard",""),"|Float",""),ChapterTable!$1:$1,0),0)*ChapterTable!$Q$14
    ),
  OFFSET(E1766,-$B1766+IF($L1766,1,0),0)*
    (VLOOKUP(SUBSTITUTE(SUBSTITUTE(E$1,"standard",""),"|Float","")&amp;"인게임누적곱배수",ChapterTable!$S:$T,2,0)^C1766
    +VLOOKUP(SUBSTITUTE(SUBSTITUTE(E$1,"standard",""),"|Float","")&amp;"인게임누적합배수",ChapterTable!$S:$T,2,0)*C1766)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VLOOKUP(1,ChapterTable!$1:$1048576,MATCH("최종"&amp;SUBSTITUTE(SUBSTITUTE(F$1,"standard",""),"|Float",""),ChapterTable!$1:$1,0),0)*ChapterTable!$Q$17,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VLOOKUP($A1766-ChapterTable!$Q$11,ChapterTable!$1:$1048576,MATCH("최종"&amp;SUBSTITUTE(SUBSTITUTE(F$1,"standard",""),"|Float",""),ChapterTable!$1:$1,0),0)*ChapterTable!$Q$14
    ),
  OFFSET(F1766,-$B1766+IF($L1766,1,0),0)*
    (VLOOKUP(SUBSTITUTE(SUBSTITUTE(F$1,"standard",""),"|Float","")&amp;"인게임누적곱배수",ChapterTable!$S:$T,2,0)^D1766
    +VLOOKUP(SUBSTITUTE(SUBSTITUTE(F$1,"standard",""),"|Float","")&amp;"인게임누적합배수",ChapterTable!$S:$T,2,0)*D1766)
  )
  )
  )
)</f>
        <v>10293.20947265625</v>
      </c>
      <c r="G1766" t="s">
        <v>76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9.8000000000000007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IF(OR($L1767=TRUE,$A1767=0,MOD($A1767,ChapterTable!$S$20)&lt;&gt;0),
MAX(0,INT(($B1767+ChapterTable!$Q$26+VLOOKUP(SUBSTITUTE(C$1,"성장단계","")&amp;"단계오프셋",ChapterTable!$S:$T,2,0))/ChapterTable!$Q$23)),
MAX(0,INT(($B1767+ChapterTable!$S$26+VLOOKUP(SUBSTITUTE(C$1,"성장단계","")&amp;"보스단계오프셋",ChapterTable!$S:$T,2,0))/ChapterTable!$S$23)))</f>
        <v>3</v>
      </c>
      <c r="D1767">
        <f>IF(OR($L1767=TRUE,$A1767=0,MOD($A1767,ChapterTable!$S$20)&lt;&gt;0),
MAX(0,INT(($B1767+ChapterTable!$Q$26+VLOOKUP(SUBSTITUTE(D$1,"성장단계","")&amp;"단계오프셋",ChapterTable!$S:$T,2,0))/ChapterTable!$Q$23)),
MAX(0,INT(($B1767+ChapterTable!$S$26+VLOOKUP(SUBSTITUTE(D$1,"성장단계","")&amp;"보스단계오프셋",ChapterTable!$S:$T,2,0))/ChapterTable!$S$23)))</f>
        <v>2</v>
      </c>
      <c r="E1767" s="1">
        <f ca="1">IF(AND($A1767=0,$B1767=1),
    VLOOKUP(1,ChapterTable!$1:$1048576,MATCH("최종"&amp;SUBSTITUTE(SUBSTITUTE(E$1,"standard",""),"|Float",""),ChapterTable!$1:$1,0),0)*ChapterTable!$Q$17,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VLOOKUP($A1767-ChapterTable!$Q$11,ChapterTable!$1:$1048576,MATCH("최종"&amp;SUBSTITUTE(SUBSTITUTE(E$1,"standard",""),"|Float",""),ChapterTable!$1:$1,0),0)*ChapterTable!$Q$14
    ),
  OFFSET(E1767,-$B1767+IF($L1767,1,0),0)*
    (VLOOKUP(SUBSTITUTE(SUBSTITUTE(E$1,"standard",""),"|Float","")&amp;"인게임누적곱배수",ChapterTable!$S:$T,2,0)^C1767
    +VLOOKUP(SUBSTITUTE(SUBSTITUTE(E$1,"standard",""),"|Float","")&amp;"인게임누적합배수",ChapterTable!$S:$T,2,0)*C1767)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VLOOKUP(1,ChapterTable!$1:$1048576,MATCH("최종"&amp;SUBSTITUTE(SUBSTITUTE(F$1,"standard",""),"|Float",""),ChapterTable!$1:$1,0),0)*ChapterTable!$Q$17,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VLOOKUP($A1767-ChapterTable!$Q$11,ChapterTable!$1:$1048576,MATCH("최종"&amp;SUBSTITUTE(SUBSTITUTE(F$1,"standard",""),"|Float",""),ChapterTable!$1:$1,0),0)*ChapterTable!$Q$14
    ),
  OFFSET(F1767,-$B1767+IF($L1767,1,0),0)*
    (VLOOKUP(SUBSTITUTE(SUBSTITUTE(F$1,"standard",""),"|Float","")&amp;"인게임누적곱배수",ChapterTable!$S:$T,2,0)^D1767
    +VLOOKUP(SUBSTITUTE(SUBSTITUTE(F$1,"standard",""),"|Float","")&amp;"인게임누적합배수",ChapterTable!$S:$T,2,0)*D1767)
  )
  )
  )
)</f>
        <v>10293.20947265625</v>
      </c>
      <c r="G1767" t="s">
        <v>76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9.8000000000000007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IF(OR($L1768=TRUE,$A1768=0,MOD($A1768,ChapterTable!$S$20)&lt;&gt;0),
MAX(0,INT(($B1768+ChapterTable!$Q$26+VLOOKUP(SUBSTITUTE(C$1,"성장단계","")&amp;"단계오프셋",ChapterTable!$S:$T,2,0))/ChapterTable!$Q$23)),
MAX(0,INT(($B1768+ChapterTable!$S$26+VLOOKUP(SUBSTITUTE(C$1,"성장단계","")&amp;"보스단계오프셋",ChapterTable!$S:$T,2,0))/ChapterTable!$S$23)))</f>
        <v>3</v>
      </c>
      <c r="D1768">
        <f>IF(OR($L1768=TRUE,$A1768=0,MOD($A1768,ChapterTable!$S$20)&lt;&gt;0),
MAX(0,INT(($B1768+ChapterTable!$Q$26+VLOOKUP(SUBSTITUTE(D$1,"성장단계","")&amp;"단계오프셋",ChapterTable!$S:$T,2,0))/ChapterTable!$Q$23)),
MAX(0,INT(($B1768+ChapterTable!$S$26+VLOOKUP(SUBSTITUTE(D$1,"성장단계","")&amp;"보스단계오프셋",ChapterTable!$S:$T,2,0))/ChapterTable!$S$23)))</f>
        <v>2</v>
      </c>
      <c r="E1768" s="1">
        <f ca="1">IF(AND($A1768=0,$B1768=1),
    VLOOKUP(1,ChapterTable!$1:$1048576,MATCH("최종"&amp;SUBSTITUTE(SUBSTITUTE(E$1,"standard",""),"|Float",""),ChapterTable!$1:$1,0),0)*ChapterTable!$Q$17,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VLOOKUP($A1768-ChapterTable!$Q$11,ChapterTable!$1:$1048576,MATCH("최종"&amp;SUBSTITUTE(SUBSTITUTE(E$1,"standard",""),"|Float",""),ChapterTable!$1:$1,0),0)*ChapterTable!$Q$14
    ),
  OFFSET(E1768,-$B1768+IF($L1768,1,0),0)*
    (VLOOKUP(SUBSTITUTE(SUBSTITUTE(E$1,"standard",""),"|Float","")&amp;"인게임누적곱배수",ChapterTable!$S:$T,2,0)^C1768
    +VLOOKUP(SUBSTITUTE(SUBSTITUTE(E$1,"standard",""),"|Float","")&amp;"인게임누적합배수",ChapterTable!$S:$T,2,0)*C1768)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VLOOKUP(1,ChapterTable!$1:$1048576,MATCH("최종"&amp;SUBSTITUTE(SUBSTITUTE(F$1,"standard",""),"|Float",""),ChapterTable!$1:$1,0),0)*ChapterTable!$Q$17,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VLOOKUP($A1768-ChapterTable!$Q$11,ChapterTable!$1:$1048576,MATCH("최종"&amp;SUBSTITUTE(SUBSTITUTE(F$1,"standard",""),"|Float",""),ChapterTable!$1:$1,0),0)*ChapterTable!$Q$14
    ),
  OFFSET(F1768,-$B1768+IF($L1768,1,0),0)*
    (VLOOKUP(SUBSTITUTE(SUBSTITUTE(F$1,"standard",""),"|Float","")&amp;"인게임누적곱배수",ChapterTable!$S:$T,2,0)^D1768
    +VLOOKUP(SUBSTITUTE(SUBSTITUTE(F$1,"standard",""),"|Float","")&amp;"인게임누적합배수",ChapterTable!$S:$T,2,0)*D1768)
  )
  )
  )
)</f>
        <v>10293.20947265625</v>
      </c>
      <c r="G1768" t="s">
        <v>76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9.8000000000000007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IF(OR($L1769=TRUE,$A1769=0,MOD($A1769,ChapterTable!$S$20)&lt;&gt;0),
MAX(0,INT(($B1769+ChapterTable!$Q$26+VLOOKUP(SUBSTITUTE(C$1,"성장단계","")&amp;"단계오프셋",ChapterTable!$S:$T,2,0))/ChapterTable!$Q$23)),
MAX(0,INT(($B1769+ChapterTable!$S$26+VLOOKUP(SUBSTITUTE(C$1,"성장단계","")&amp;"보스단계오프셋",ChapterTable!$S:$T,2,0))/ChapterTable!$S$23)))</f>
        <v>3</v>
      </c>
      <c r="D1769">
        <f>IF(OR($L1769=TRUE,$A1769=0,MOD($A1769,ChapterTable!$S$20)&lt;&gt;0),
MAX(0,INT(($B1769+ChapterTable!$Q$26+VLOOKUP(SUBSTITUTE(D$1,"성장단계","")&amp;"단계오프셋",ChapterTable!$S:$T,2,0))/ChapterTable!$Q$23)),
MAX(0,INT(($B1769+ChapterTable!$S$26+VLOOKUP(SUBSTITUTE(D$1,"성장단계","")&amp;"보스단계오프셋",ChapterTable!$S:$T,2,0))/ChapterTable!$S$23)))</f>
        <v>2</v>
      </c>
      <c r="E1769" s="1">
        <f ca="1">IF(AND($A1769=0,$B1769=1),
    VLOOKUP(1,ChapterTable!$1:$1048576,MATCH("최종"&amp;SUBSTITUTE(SUBSTITUTE(E$1,"standard",""),"|Float",""),ChapterTable!$1:$1,0),0)*ChapterTable!$Q$17,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VLOOKUP($A1769-ChapterTable!$Q$11,ChapterTable!$1:$1048576,MATCH("최종"&amp;SUBSTITUTE(SUBSTITUTE(E$1,"standard",""),"|Float",""),ChapterTable!$1:$1,0),0)*ChapterTable!$Q$14
    ),
  OFFSET(E1769,-$B1769+IF($L1769,1,0),0)*
    (VLOOKUP(SUBSTITUTE(SUBSTITUTE(E$1,"standard",""),"|Float","")&amp;"인게임누적곱배수",ChapterTable!$S:$T,2,0)^C1769
    +VLOOKUP(SUBSTITUTE(SUBSTITUTE(E$1,"standard",""),"|Float","")&amp;"인게임누적합배수",ChapterTable!$S:$T,2,0)*C1769)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VLOOKUP(1,ChapterTable!$1:$1048576,MATCH("최종"&amp;SUBSTITUTE(SUBSTITUTE(F$1,"standard",""),"|Float",""),ChapterTable!$1:$1,0),0)*ChapterTable!$Q$17,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VLOOKUP($A1769-ChapterTable!$Q$11,ChapterTable!$1:$1048576,MATCH("최종"&amp;SUBSTITUTE(SUBSTITUTE(F$1,"standard",""),"|Float",""),ChapterTable!$1:$1,0),0)*ChapterTable!$Q$14
    ),
  OFFSET(F1769,-$B1769+IF($L1769,1,0),0)*
    (VLOOKUP(SUBSTITUTE(SUBSTITUTE(F$1,"standard",""),"|Float","")&amp;"인게임누적곱배수",ChapterTable!$S:$T,2,0)^D1769
    +VLOOKUP(SUBSTITUTE(SUBSTITUTE(F$1,"standard",""),"|Float","")&amp;"인게임누적합배수",ChapterTable!$S:$T,2,0)*D1769)
  )
  )
  )
)</f>
        <v>10293.20947265625</v>
      </c>
      <c r="G1769" t="s">
        <v>76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9.8000000000000007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IF(OR($L1770=TRUE,$A1770=0,MOD($A1770,ChapterTable!$S$20)&lt;&gt;0),
MAX(0,INT(($B1770+ChapterTable!$Q$26+VLOOKUP(SUBSTITUTE(C$1,"성장단계","")&amp;"단계오프셋",ChapterTable!$S:$T,2,0))/ChapterTable!$Q$23)),
MAX(0,INT(($B1770+ChapterTable!$S$26+VLOOKUP(SUBSTITUTE(C$1,"성장단계","")&amp;"보스단계오프셋",ChapterTable!$S:$T,2,0))/ChapterTable!$S$23)))</f>
        <v>3</v>
      </c>
      <c r="D1770">
        <f>IF(OR($L1770=TRUE,$A1770=0,MOD($A1770,ChapterTable!$S$20)&lt;&gt;0),
MAX(0,INT(($B1770+ChapterTable!$Q$26+VLOOKUP(SUBSTITUTE(D$1,"성장단계","")&amp;"단계오프셋",ChapterTable!$S:$T,2,0))/ChapterTable!$Q$23)),
MAX(0,INT(($B1770+ChapterTable!$S$26+VLOOKUP(SUBSTITUTE(D$1,"성장단계","")&amp;"보스단계오프셋",ChapterTable!$S:$T,2,0))/ChapterTable!$S$23)))</f>
        <v>2</v>
      </c>
      <c r="E1770" s="1">
        <f ca="1">IF(AND($A1770=0,$B1770=1),
    VLOOKUP(1,ChapterTable!$1:$1048576,MATCH("최종"&amp;SUBSTITUTE(SUBSTITUTE(E$1,"standard",""),"|Float",""),ChapterTable!$1:$1,0),0)*ChapterTable!$Q$17,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VLOOKUP($A1770-ChapterTable!$Q$11,ChapterTable!$1:$1048576,MATCH("최종"&amp;SUBSTITUTE(SUBSTITUTE(E$1,"standard",""),"|Float",""),ChapterTable!$1:$1,0),0)*ChapterTable!$Q$14
    ),
  OFFSET(E1770,-$B1770+IF($L1770,1,0),0)*
    (VLOOKUP(SUBSTITUTE(SUBSTITUTE(E$1,"standard",""),"|Float","")&amp;"인게임누적곱배수",ChapterTable!$S:$T,2,0)^C1770
    +VLOOKUP(SUBSTITUTE(SUBSTITUTE(E$1,"standard",""),"|Float","")&amp;"인게임누적합배수",ChapterTable!$S:$T,2,0)*C1770)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VLOOKUP(1,ChapterTable!$1:$1048576,MATCH("최종"&amp;SUBSTITUTE(SUBSTITUTE(F$1,"standard",""),"|Float",""),ChapterTable!$1:$1,0),0)*ChapterTable!$Q$17,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VLOOKUP($A1770-ChapterTable!$Q$11,ChapterTable!$1:$1048576,MATCH("최종"&amp;SUBSTITUTE(SUBSTITUTE(F$1,"standard",""),"|Float",""),ChapterTable!$1:$1,0),0)*ChapterTable!$Q$14
    ),
  OFFSET(F1770,-$B1770+IF($L1770,1,0),0)*
    (VLOOKUP(SUBSTITUTE(SUBSTITUTE(F$1,"standard",""),"|Float","")&amp;"인게임누적곱배수",ChapterTable!$S:$T,2,0)^D1770
    +VLOOKUP(SUBSTITUTE(SUBSTITUTE(F$1,"standard",""),"|Float","")&amp;"인게임누적합배수",ChapterTable!$S:$T,2,0)*D1770)
  )
  )
  )
)</f>
        <v>10293.20947265625</v>
      </c>
      <c r="G1770" t="s">
        <v>76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9.8000000000000007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IF(OR($L1771=TRUE,$A1771=0,MOD($A1771,ChapterTable!$S$20)&lt;&gt;0),
MAX(0,INT(($B1771+ChapterTable!$Q$26+VLOOKUP(SUBSTITUTE(C$1,"성장단계","")&amp;"단계오프셋",ChapterTable!$S:$T,2,0))/ChapterTable!$Q$23)),
MAX(0,INT(($B1771+ChapterTable!$S$26+VLOOKUP(SUBSTITUTE(C$1,"성장단계","")&amp;"보스단계오프셋",ChapterTable!$S:$T,2,0))/ChapterTable!$S$23)))</f>
        <v>3</v>
      </c>
      <c r="D1771">
        <f>IF(OR($L1771=TRUE,$A1771=0,MOD($A1771,ChapterTable!$S$20)&lt;&gt;0),
MAX(0,INT(($B1771+ChapterTable!$Q$26+VLOOKUP(SUBSTITUTE(D$1,"성장단계","")&amp;"단계오프셋",ChapterTable!$S:$T,2,0))/ChapterTable!$Q$23)),
MAX(0,INT(($B1771+ChapterTable!$S$26+VLOOKUP(SUBSTITUTE(D$1,"성장단계","")&amp;"보스단계오프셋",ChapterTable!$S:$T,2,0))/ChapterTable!$S$23)))</f>
        <v>2</v>
      </c>
      <c r="E1771" s="1">
        <f ca="1">IF(AND($A1771=0,$B1771=1),
    VLOOKUP(1,ChapterTable!$1:$1048576,MATCH("최종"&amp;SUBSTITUTE(SUBSTITUTE(E$1,"standard",""),"|Float",""),ChapterTable!$1:$1,0),0)*ChapterTable!$Q$17,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VLOOKUP($A1771-ChapterTable!$Q$11,ChapterTable!$1:$1048576,MATCH("최종"&amp;SUBSTITUTE(SUBSTITUTE(E$1,"standard",""),"|Float",""),ChapterTable!$1:$1,0),0)*ChapterTable!$Q$14
    ),
  OFFSET(E1771,-$B1771+IF($L1771,1,0),0)*
    (VLOOKUP(SUBSTITUTE(SUBSTITUTE(E$1,"standard",""),"|Float","")&amp;"인게임누적곱배수",ChapterTable!$S:$T,2,0)^C1771
    +VLOOKUP(SUBSTITUTE(SUBSTITUTE(E$1,"standard",""),"|Float","")&amp;"인게임누적합배수",ChapterTable!$S:$T,2,0)*C1771)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VLOOKUP(1,ChapterTable!$1:$1048576,MATCH("최종"&amp;SUBSTITUTE(SUBSTITUTE(F$1,"standard",""),"|Float",""),ChapterTable!$1:$1,0),0)*ChapterTable!$Q$17,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VLOOKUP($A1771-ChapterTable!$Q$11,ChapterTable!$1:$1048576,MATCH("최종"&amp;SUBSTITUTE(SUBSTITUTE(F$1,"standard",""),"|Float",""),ChapterTable!$1:$1,0),0)*ChapterTable!$Q$14
    ),
  OFFSET(F1771,-$B1771+IF($L1771,1,0),0)*
    (VLOOKUP(SUBSTITUTE(SUBSTITUTE(F$1,"standard",""),"|Float","")&amp;"인게임누적곱배수",ChapterTable!$S:$T,2,0)^D1771
    +VLOOKUP(SUBSTITUTE(SUBSTITUTE(F$1,"standard",""),"|Float","")&amp;"인게임누적합배수",ChapterTable!$S:$T,2,0)*D1771)
  )
  )
  )
)</f>
        <v>10293.20947265625</v>
      </c>
      <c r="G1771" t="s">
        <v>76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9.8000000000000007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IF(OR($L1772=TRUE,$A1772=0,MOD($A1772,ChapterTable!$S$20)&lt;&gt;0),
MAX(0,INT(($B1772+ChapterTable!$Q$26+VLOOKUP(SUBSTITUTE(C$1,"성장단계","")&amp;"단계오프셋",ChapterTable!$S:$T,2,0))/ChapterTable!$Q$23)),
MAX(0,INT(($B1772+ChapterTable!$S$26+VLOOKUP(SUBSTITUTE(C$1,"성장단계","")&amp;"보스단계오프셋",ChapterTable!$S:$T,2,0))/ChapterTable!$S$23)))</f>
        <v>3</v>
      </c>
      <c r="D1772">
        <f>IF(OR($L1772=TRUE,$A1772=0,MOD($A1772,ChapterTable!$S$20)&lt;&gt;0),
MAX(0,INT(($B1772+ChapterTable!$Q$26+VLOOKUP(SUBSTITUTE(D$1,"성장단계","")&amp;"단계오프셋",ChapterTable!$S:$T,2,0))/ChapterTable!$Q$23)),
MAX(0,INT(($B1772+ChapterTable!$S$26+VLOOKUP(SUBSTITUTE(D$1,"성장단계","")&amp;"보스단계오프셋",ChapterTable!$S:$T,2,0))/ChapterTable!$S$23)))</f>
        <v>3</v>
      </c>
      <c r="E1772" s="1">
        <f ca="1">IF(AND($A1772=0,$B1772=1),
    VLOOKUP(1,ChapterTable!$1:$1048576,MATCH("최종"&amp;SUBSTITUTE(SUBSTITUTE(E$1,"standard",""),"|Float",""),ChapterTable!$1:$1,0),0)*ChapterTable!$Q$17,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VLOOKUP($A1772-ChapterTable!$Q$11,ChapterTable!$1:$1048576,MATCH("최종"&amp;SUBSTITUTE(SUBSTITUTE(E$1,"standard",""),"|Float",""),ChapterTable!$1:$1,0),0)*ChapterTable!$Q$14
    ),
  OFFSET(E1772,-$B1772+IF($L1772,1,0),0)*
    (VLOOKUP(SUBSTITUTE(SUBSTITUTE(E$1,"standard",""),"|Float","")&amp;"인게임누적곱배수",ChapterTable!$S:$T,2,0)^C1772
    +VLOOKUP(SUBSTITUTE(SUBSTITUTE(E$1,"standard",""),"|Float","")&amp;"인게임누적합배수",ChapterTable!$S:$T,2,0)*C1772)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VLOOKUP(1,ChapterTable!$1:$1048576,MATCH("최종"&amp;SUBSTITUTE(SUBSTITUTE(F$1,"standard",""),"|Float",""),ChapterTable!$1:$1,0),0)*ChapterTable!$Q$17,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VLOOKUP($A1772-ChapterTable!$Q$11,ChapterTable!$1:$1048576,MATCH("최종"&amp;SUBSTITUTE(SUBSTITUTE(F$1,"standard",""),"|Float",""),ChapterTable!$1:$1,0),0)*ChapterTable!$Q$14
    ),
  OFFSET(F1772,-$B1772+IF($L1772,1,0),0)*
    (VLOOKUP(SUBSTITUTE(SUBSTITUTE(F$1,"standard",""),"|Float","")&amp;"인게임누적곱배수",ChapterTable!$S:$T,2,0)^D1772
    +VLOOKUP(SUBSTITUTE(SUBSTITUTE(F$1,"standard",""),"|Float","")&amp;"인게임누적합배수",ChapterTable!$S:$T,2,0)*D1772)
  )
  )
  )
)</f>
        <v>11763.66796875</v>
      </c>
      <c r="G1772" t="s">
        <v>76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9.8000000000000007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IF(OR($L1773=TRUE,$A1773=0,MOD($A1773,ChapterTable!$S$20)&lt;&gt;0),
MAX(0,INT(($B1773+ChapterTable!$Q$26+VLOOKUP(SUBSTITUTE(C$1,"성장단계","")&amp;"단계오프셋",ChapterTable!$S:$T,2,0))/ChapterTable!$Q$23)),
MAX(0,INT(($B1773+ChapterTable!$S$26+VLOOKUP(SUBSTITUTE(C$1,"성장단계","")&amp;"보스단계오프셋",ChapterTable!$S:$T,2,0))/ChapterTable!$S$23)))</f>
        <v>3</v>
      </c>
      <c r="D1773">
        <f>IF(OR($L1773=TRUE,$A1773=0,MOD($A1773,ChapterTable!$S$20)&lt;&gt;0),
MAX(0,INT(($B1773+ChapterTable!$Q$26+VLOOKUP(SUBSTITUTE(D$1,"성장단계","")&amp;"단계오프셋",ChapterTable!$S:$T,2,0))/ChapterTable!$Q$23)),
MAX(0,INT(($B1773+ChapterTable!$S$26+VLOOKUP(SUBSTITUTE(D$1,"성장단계","")&amp;"보스단계오프셋",ChapterTable!$S:$T,2,0))/ChapterTable!$S$23)))</f>
        <v>3</v>
      </c>
      <c r="E1773" s="1">
        <f ca="1">IF(AND($A1773=0,$B1773=1),
    VLOOKUP(1,ChapterTable!$1:$1048576,MATCH("최종"&amp;SUBSTITUTE(SUBSTITUTE(E$1,"standard",""),"|Float",""),ChapterTable!$1:$1,0),0)*ChapterTable!$Q$17,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VLOOKUP($A1773-ChapterTable!$Q$11,ChapterTable!$1:$1048576,MATCH("최종"&amp;SUBSTITUTE(SUBSTITUTE(E$1,"standard",""),"|Float",""),ChapterTable!$1:$1,0),0)*ChapterTable!$Q$14
    ),
  OFFSET(E1773,-$B1773+IF($L1773,1,0),0)*
    (VLOOKUP(SUBSTITUTE(SUBSTITUTE(E$1,"standard",""),"|Float","")&amp;"인게임누적곱배수",ChapterTable!$S:$T,2,0)^C1773
    +VLOOKUP(SUBSTITUTE(SUBSTITUTE(E$1,"standard",""),"|Float","")&amp;"인게임누적합배수",ChapterTable!$S:$T,2,0)*C1773)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VLOOKUP(1,ChapterTable!$1:$1048576,MATCH("최종"&amp;SUBSTITUTE(SUBSTITUTE(F$1,"standard",""),"|Float",""),ChapterTable!$1:$1,0),0)*ChapterTable!$Q$17,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VLOOKUP($A1773-ChapterTable!$Q$11,ChapterTable!$1:$1048576,MATCH("최종"&amp;SUBSTITUTE(SUBSTITUTE(F$1,"standard",""),"|Float",""),ChapterTable!$1:$1,0),0)*ChapterTable!$Q$14
    ),
  OFFSET(F1773,-$B1773+IF($L1773,1,0),0)*
    (VLOOKUP(SUBSTITUTE(SUBSTITUTE(F$1,"standard",""),"|Float","")&amp;"인게임누적곱배수",ChapterTable!$S:$T,2,0)^D1773
    +VLOOKUP(SUBSTITUTE(SUBSTITUTE(F$1,"standard",""),"|Float","")&amp;"인게임누적합배수",ChapterTable!$S:$T,2,0)*D1773)
  )
  )
  )
)</f>
        <v>11763.66796875</v>
      </c>
      <c r="G1773" t="s">
        <v>76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9.8000000000000007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IF(OR($L1774=TRUE,$A1774=0,MOD($A1774,ChapterTable!$S$20)&lt;&gt;0),
MAX(0,INT(($B1774+ChapterTable!$Q$26+VLOOKUP(SUBSTITUTE(C$1,"성장단계","")&amp;"단계오프셋",ChapterTable!$S:$T,2,0))/ChapterTable!$Q$23)),
MAX(0,INT(($B1774+ChapterTable!$S$26+VLOOKUP(SUBSTITUTE(C$1,"성장단계","")&amp;"보스단계오프셋",ChapterTable!$S:$T,2,0))/ChapterTable!$S$23)))</f>
        <v>3</v>
      </c>
      <c r="D1774">
        <f>IF(OR($L1774=TRUE,$A1774=0,MOD($A1774,ChapterTable!$S$20)&lt;&gt;0),
MAX(0,INT(($B1774+ChapterTable!$Q$26+VLOOKUP(SUBSTITUTE(D$1,"성장단계","")&amp;"단계오프셋",ChapterTable!$S:$T,2,0))/ChapterTable!$Q$23)),
MAX(0,INT(($B1774+ChapterTable!$S$26+VLOOKUP(SUBSTITUTE(D$1,"성장단계","")&amp;"보스단계오프셋",ChapterTable!$S:$T,2,0))/ChapterTable!$S$23)))</f>
        <v>3</v>
      </c>
      <c r="E1774" s="1">
        <f ca="1">IF(AND($A1774=0,$B1774=1),
    VLOOKUP(1,ChapterTable!$1:$1048576,MATCH("최종"&amp;SUBSTITUTE(SUBSTITUTE(E$1,"standard",""),"|Float",""),ChapterTable!$1:$1,0),0)*ChapterTable!$Q$17,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VLOOKUP($A1774-ChapterTable!$Q$11,ChapterTable!$1:$1048576,MATCH("최종"&amp;SUBSTITUTE(SUBSTITUTE(E$1,"standard",""),"|Float",""),ChapterTable!$1:$1,0),0)*ChapterTable!$Q$14
    ),
  OFFSET(E1774,-$B1774+IF($L1774,1,0),0)*
    (VLOOKUP(SUBSTITUTE(SUBSTITUTE(E$1,"standard",""),"|Float","")&amp;"인게임누적곱배수",ChapterTable!$S:$T,2,0)^C1774
    +VLOOKUP(SUBSTITUTE(SUBSTITUTE(E$1,"standard",""),"|Float","")&amp;"인게임누적합배수",ChapterTable!$S:$T,2,0)*C1774)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VLOOKUP(1,ChapterTable!$1:$1048576,MATCH("최종"&amp;SUBSTITUTE(SUBSTITUTE(F$1,"standard",""),"|Float",""),ChapterTable!$1:$1,0),0)*ChapterTable!$Q$17,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VLOOKUP($A1774-ChapterTable!$Q$11,ChapterTable!$1:$1048576,MATCH("최종"&amp;SUBSTITUTE(SUBSTITUTE(F$1,"standard",""),"|Float",""),ChapterTable!$1:$1,0),0)*ChapterTable!$Q$14
    ),
  OFFSET(F1774,-$B1774+IF($L1774,1,0),0)*
    (VLOOKUP(SUBSTITUTE(SUBSTITUTE(F$1,"standard",""),"|Float","")&amp;"인게임누적곱배수",ChapterTable!$S:$T,2,0)^D1774
    +VLOOKUP(SUBSTITUTE(SUBSTITUTE(F$1,"standard",""),"|Float","")&amp;"인게임누적합배수",ChapterTable!$S:$T,2,0)*D1774)
  )
  )
  )
)</f>
        <v>11763.66796875</v>
      </c>
      <c r="G1774" t="s">
        <v>76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9.8000000000000007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IF(OR($L1775=TRUE,$A1775=0,MOD($A1775,ChapterTable!$S$20)&lt;&gt;0),
MAX(0,INT(($B1775+ChapterTable!$Q$26+VLOOKUP(SUBSTITUTE(C$1,"성장단계","")&amp;"단계오프셋",ChapterTable!$S:$T,2,0))/ChapterTable!$Q$23)),
MAX(0,INT(($B1775+ChapterTable!$S$26+VLOOKUP(SUBSTITUTE(C$1,"성장단계","")&amp;"보스단계오프셋",ChapterTable!$S:$T,2,0))/ChapterTable!$S$23)))</f>
        <v>3</v>
      </c>
      <c r="D1775">
        <f>IF(OR($L1775=TRUE,$A1775=0,MOD($A1775,ChapterTable!$S$20)&lt;&gt;0),
MAX(0,INT(($B1775+ChapterTable!$Q$26+VLOOKUP(SUBSTITUTE(D$1,"성장단계","")&amp;"단계오프셋",ChapterTable!$S:$T,2,0))/ChapterTable!$Q$23)),
MAX(0,INT(($B1775+ChapterTable!$S$26+VLOOKUP(SUBSTITUTE(D$1,"성장단계","")&amp;"보스단계오프셋",ChapterTable!$S:$T,2,0))/ChapterTable!$S$23)))</f>
        <v>3</v>
      </c>
      <c r="E1775" s="1">
        <f ca="1">IF(AND($A1775=0,$B1775=1),
    VLOOKUP(1,ChapterTable!$1:$1048576,MATCH("최종"&amp;SUBSTITUTE(SUBSTITUTE(E$1,"standard",""),"|Float",""),ChapterTable!$1:$1,0),0)*ChapterTable!$Q$17,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VLOOKUP($A1775-ChapterTable!$Q$11,ChapterTable!$1:$1048576,MATCH("최종"&amp;SUBSTITUTE(SUBSTITUTE(E$1,"standard",""),"|Float",""),ChapterTable!$1:$1,0),0)*ChapterTable!$Q$14
    ),
  OFFSET(E1775,-$B1775+IF($L1775,1,0),0)*
    (VLOOKUP(SUBSTITUTE(SUBSTITUTE(E$1,"standard",""),"|Float","")&amp;"인게임누적곱배수",ChapterTable!$S:$T,2,0)^C1775
    +VLOOKUP(SUBSTITUTE(SUBSTITUTE(E$1,"standard",""),"|Float","")&amp;"인게임누적합배수",ChapterTable!$S:$T,2,0)*C1775)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VLOOKUP(1,ChapterTable!$1:$1048576,MATCH("최종"&amp;SUBSTITUTE(SUBSTITUTE(F$1,"standard",""),"|Float",""),ChapterTable!$1:$1,0),0)*ChapterTable!$Q$17,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VLOOKUP($A1775-ChapterTable!$Q$11,ChapterTable!$1:$1048576,MATCH("최종"&amp;SUBSTITUTE(SUBSTITUTE(F$1,"standard",""),"|Float",""),ChapterTable!$1:$1,0),0)*ChapterTable!$Q$14
    ),
  OFFSET(F1775,-$B1775+IF($L1775,1,0),0)*
    (VLOOKUP(SUBSTITUTE(SUBSTITUTE(F$1,"standard",""),"|Float","")&amp;"인게임누적곱배수",ChapterTable!$S:$T,2,0)^D1775
    +VLOOKUP(SUBSTITUTE(SUBSTITUTE(F$1,"standard",""),"|Float","")&amp;"인게임누적합배수",ChapterTable!$S:$T,2,0)*D1775)
  )
  )
  )
)</f>
        <v>11763.66796875</v>
      </c>
      <c r="G1775" t="s">
        <v>76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9.8000000000000007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IF(OR($L1776=TRUE,$A1776=0,MOD($A1776,ChapterTable!$S$20)&lt;&gt;0),
MAX(0,INT(($B1776+ChapterTable!$Q$26+VLOOKUP(SUBSTITUTE(C$1,"성장단계","")&amp;"단계오프셋",ChapterTable!$S:$T,2,0))/ChapterTable!$Q$23)),
MAX(0,INT(($B1776+ChapterTable!$S$26+VLOOKUP(SUBSTITUTE(C$1,"성장단계","")&amp;"보스단계오프셋",ChapterTable!$S:$T,2,0))/ChapterTable!$S$23)))</f>
        <v>3</v>
      </c>
      <c r="D1776">
        <f>IF(OR($L1776=TRUE,$A1776=0,MOD($A1776,ChapterTable!$S$20)&lt;&gt;0),
MAX(0,INT(($B1776+ChapterTable!$Q$26+VLOOKUP(SUBSTITUTE(D$1,"성장단계","")&amp;"단계오프셋",ChapterTable!$S:$T,2,0))/ChapterTable!$Q$23)),
MAX(0,INT(($B1776+ChapterTable!$S$26+VLOOKUP(SUBSTITUTE(D$1,"성장단계","")&amp;"보스단계오프셋",ChapterTable!$S:$T,2,0))/ChapterTable!$S$23)))</f>
        <v>3</v>
      </c>
      <c r="E1776" s="1">
        <f ca="1">IF(AND($A1776=0,$B1776=1),
    VLOOKUP(1,ChapterTable!$1:$1048576,MATCH("최종"&amp;SUBSTITUTE(SUBSTITUTE(E$1,"standard",""),"|Float",""),ChapterTable!$1:$1,0),0)*ChapterTable!$Q$17,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VLOOKUP($A1776-ChapterTable!$Q$11,ChapterTable!$1:$1048576,MATCH("최종"&amp;SUBSTITUTE(SUBSTITUTE(E$1,"standard",""),"|Float",""),ChapterTable!$1:$1,0),0)*ChapterTable!$Q$14
    ),
  OFFSET(E1776,-$B1776+IF($L1776,1,0),0)*
    (VLOOKUP(SUBSTITUTE(SUBSTITUTE(E$1,"standard",""),"|Float","")&amp;"인게임누적곱배수",ChapterTable!$S:$T,2,0)^C1776
    +VLOOKUP(SUBSTITUTE(SUBSTITUTE(E$1,"standard",""),"|Float","")&amp;"인게임누적합배수",ChapterTable!$S:$T,2,0)*C1776)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VLOOKUP(1,ChapterTable!$1:$1048576,MATCH("최종"&amp;SUBSTITUTE(SUBSTITUTE(F$1,"standard",""),"|Float",""),ChapterTable!$1:$1,0),0)*ChapterTable!$Q$17,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VLOOKUP($A1776-ChapterTable!$Q$11,ChapterTable!$1:$1048576,MATCH("최종"&amp;SUBSTITUTE(SUBSTITUTE(F$1,"standard",""),"|Float",""),ChapterTable!$1:$1,0),0)*ChapterTable!$Q$14
    ),
  OFFSET(F1776,-$B1776+IF($L1776,1,0),0)*
    (VLOOKUP(SUBSTITUTE(SUBSTITUTE(F$1,"standard",""),"|Float","")&amp;"인게임누적곱배수",ChapterTable!$S:$T,2,0)^D1776
    +VLOOKUP(SUBSTITUTE(SUBSTITUTE(F$1,"standard",""),"|Float","")&amp;"인게임누적합배수",ChapterTable!$S:$T,2,0)*D1776)
  )
  )
  )
)</f>
        <v>11763.66796875</v>
      </c>
      <c r="G1776" t="s">
        <v>76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9.8000000000000007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IF(OR($L1777=TRUE,$A1777=0,MOD($A1777,ChapterTable!$S$20)&lt;&gt;0),
MAX(0,INT(($B1777+ChapterTable!$Q$26+VLOOKUP(SUBSTITUTE(C$1,"성장단계","")&amp;"단계오프셋",ChapterTable!$S:$T,2,0))/ChapterTable!$Q$23)),
MAX(0,INT(($B1777+ChapterTable!$S$26+VLOOKUP(SUBSTITUTE(C$1,"성장단계","")&amp;"보스단계오프셋",ChapterTable!$S:$T,2,0))/ChapterTable!$S$23)))</f>
        <v>4</v>
      </c>
      <c r="D1777">
        <f>IF(OR($L1777=TRUE,$A1777=0,MOD($A1777,ChapterTable!$S$20)&lt;&gt;0),
MAX(0,INT(($B1777+ChapterTable!$Q$26+VLOOKUP(SUBSTITUTE(D$1,"성장단계","")&amp;"단계오프셋",ChapterTable!$S:$T,2,0))/ChapterTable!$Q$23)),
MAX(0,INT(($B1777+ChapterTable!$S$26+VLOOKUP(SUBSTITUTE(D$1,"성장단계","")&amp;"보스단계오프셋",ChapterTable!$S:$T,2,0))/ChapterTable!$S$23)))</f>
        <v>3</v>
      </c>
      <c r="E1777" s="1">
        <f ca="1">IF(AND($A1777=0,$B1777=1),
    VLOOKUP(1,ChapterTable!$1:$1048576,MATCH("최종"&amp;SUBSTITUTE(SUBSTITUTE(E$1,"standard",""),"|Float",""),ChapterTable!$1:$1,0),0)*ChapterTable!$Q$17,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VLOOKUP($A1777-ChapterTable!$Q$11,ChapterTable!$1:$1048576,MATCH("최종"&amp;SUBSTITUTE(SUBSTITUTE(E$1,"standard",""),"|Float",""),ChapterTable!$1:$1,0),0)*ChapterTable!$Q$14
    ),
  OFFSET(E1777,-$B1777+IF($L1777,1,0),0)*
    (VLOOKUP(SUBSTITUTE(SUBSTITUTE(E$1,"standard",""),"|Float","")&amp;"인게임누적곱배수",ChapterTable!$S:$T,2,0)^C1777
    +VLOOKUP(SUBSTITUTE(SUBSTITUTE(E$1,"standard",""),"|Float","")&amp;"인게임누적합배수",ChapterTable!$S:$T,2,0)*C1777)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VLOOKUP(1,ChapterTable!$1:$1048576,MATCH("최종"&amp;SUBSTITUTE(SUBSTITUTE(F$1,"standard",""),"|Float",""),ChapterTable!$1:$1,0),0)*ChapterTable!$Q$17,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VLOOKUP($A1777-ChapterTable!$Q$11,ChapterTable!$1:$1048576,MATCH("최종"&amp;SUBSTITUTE(SUBSTITUTE(F$1,"standard",""),"|Float",""),ChapterTable!$1:$1,0),0)*ChapterTable!$Q$14
    ),
  OFFSET(F1777,-$B1777+IF($L1777,1,0),0)*
    (VLOOKUP(SUBSTITUTE(SUBSTITUTE(F$1,"standard",""),"|Float","")&amp;"인게임누적곱배수",ChapterTable!$S:$T,2,0)^D1777
    +VLOOKUP(SUBSTITUTE(SUBSTITUTE(F$1,"standard",""),"|Float","")&amp;"인게임누적합배수",ChapterTable!$S:$T,2,0)*D1777)
  )
  )
  )
)</f>
        <v>11763.66796875</v>
      </c>
      <c r="G1777" t="s">
        <v>76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9.8000000000000007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IF(OR($L1778=TRUE,$A1778=0,MOD($A1778,ChapterTable!$S$20)&lt;&gt;0),
MAX(0,INT(($B1778+ChapterTable!$Q$26+VLOOKUP(SUBSTITUTE(C$1,"성장단계","")&amp;"단계오프셋",ChapterTable!$S:$T,2,0))/ChapterTable!$Q$23)),
MAX(0,INT(($B1778+ChapterTable!$S$26+VLOOKUP(SUBSTITUTE(C$1,"성장단계","")&amp;"보스단계오프셋",ChapterTable!$S:$T,2,0))/ChapterTable!$S$23)))</f>
        <v>4</v>
      </c>
      <c r="D1778">
        <f>IF(OR($L1778=TRUE,$A1778=0,MOD($A1778,ChapterTable!$S$20)&lt;&gt;0),
MAX(0,INT(($B1778+ChapterTable!$Q$26+VLOOKUP(SUBSTITUTE(D$1,"성장단계","")&amp;"단계오프셋",ChapterTable!$S:$T,2,0))/ChapterTable!$Q$23)),
MAX(0,INT(($B1778+ChapterTable!$S$26+VLOOKUP(SUBSTITUTE(D$1,"성장단계","")&amp;"보스단계오프셋",ChapterTable!$S:$T,2,0))/ChapterTable!$S$23)))</f>
        <v>3</v>
      </c>
      <c r="E1778" s="1">
        <f ca="1">IF(AND($A1778=0,$B1778=1),
    VLOOKUP(1,ChapterTable!$1:$1048576,MATCH("최종"&amp;SUBSTITUTE(SUBSTITUTE(E$1,"standard",""),"|Float",""),ChapterTable!$1:$1,0),0)*ChapterTable!$Q$17,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VLOOKUP($A1778-ChapterTable!$Q$11,ChapterTable!$1:$1048576,MATCH("최종"&amp;SUBSTITUTE(SUBSTITUTE(E$1,"standard",""),"|Float",""),ChapterTable!$1:$1,0),0)*ChapterTable!$Q$14
    ),
  OFFSET(E1778,-$B1778+IF($L1778,1,0),0)*
    (VLOOKUP(SUBSTITUTE(SUBSTITUTE(E$1,"standard",""),"|Float","")&amp;"인게임누적곱배수",ChapterTable!$S:$T,2,0)^C1778
    +VLOOKUP(SUBSTITUTE(SUBSTITUTE(E$1,"standard",""),"|Float","")&amp;"인게임누적합배수",ChapterTable!$S:$T,2,0)*C1778)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VLOOKUP(1,ChapterTable!$1:$1048576,MATCH("최종"&amp;SUBSTITUTE(SUBSTITUTE(F$1,"standard",""),"|Float",""),ChapterTable!$1:$1,0),0)*ChapterTable!$Q$17,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VLOOKUP($A1778-ChapterTable!$Q$11,ChapterTable!$1:$1048576,MATCH("최종"&amp;SUBSTITUTE(SUBSTITUTE(F$1,"standard",""),"|Float",""),ChapterTable!$1:$1,0),0)*ChapterTable!$Q$14
    ),
  OFFSET(F1778,-$B1778+IF($L1778,1,0),0)*
    (VLOOKUP(SUBSTITUTE(SUBSTITUTE(F$1,"standard",""),"|Float","")&amp;"인게임누적곱배수",ChapterTable!$S:$T,2,0)^D1778
    +VLOOKUP(SUBSTITUTE(SUBSTITUTE(F$1,"standard",""),"|Float","")&amp;"인게임누적합배수",ChapterTable!$S:$T,2,0)*D1778)
  )
  )
  )
)</f>
        <v>11763.66796875</v>
      </c>
      <c r="G1778" t="s">
        <v>76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9.8000000000000007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IF(OR($L1779=TRUE,$A1779=0,MOD($A1779,ChapterTable!$S$20)&lt;&gt;0),
MAX(0,INT(($B1779+ChapterTable!$Q$26+VLOOKUP(SUBSTITUTE(C$1,"성장단계","")&amp;"단계오프셋",ChapterTable!$S:$T,2,0))/ChapterTable!$Q$23)),
MAX(0,INT(($B1779+ChapterTable!$S$26+VLOOKUP(SUBSTITUTE(C$1,"성장단계","")&amp;"보스단계오프셋",ChapterTable!$S:$T,2,0))/ChapterTable!$S$23)))</f>
        <v>4</v>
      </c>
      <c r="D1779">
        <f>IF(OR($L1779=TRUE,$A1779=0,MOD($A1779,ChapterTable!$S$20)&lt;&gt;0),
MAX(0,INT(($B1779+ChapterTable!$Q$26+VLOOKUP(SUBSTITUTE(D$1,"성장단계","")&amp;"단계오프셋",ChapterTable!$S:$T,2,0))/ChapterTable!$Q$23)),
MAX(0,INT(($B1779+ChapterTable!$S$26+VLOOKUP(SUBSTITUTE(D$1,"성장단계","")&amp;"보스단계오프셋",ChapterTable!$S:$T,2,0))/ChapterTable!$S$23)))</f>
        <v>3</v>
      </c>
      <c r="E1779" s="1">
        <f ca="1">IF(AND($A1779=0,$B1779=1),
    VLOOKUP(1,ChapterTable!$1:$1048576,MATCH("최종"&amp;SUBSTITUTE(SUBSTITUTE(E$1,"standard",""),"|Float",""),ChapterTable!$1:$1,0),0)*ChapterTable!$Q$17,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VLOOKUP($A1779-ChapterTable!$Q$11,ChapterTable!$1:$1048576,MATCH("최종"&amp;SUBSTITUTE(SUBSTITUTE(E$1,"standard",""),"|Float",""),ChapterTable!$1:$1,0),0)*ChapterTable!$Q$14
    ),
  OFFSET(E1779,-$B1779+IF($L1779,1,0),0)*
    (VLOOKUP(SUBSTITUTE(SUBSTITUTE(E$1,"standard",""),"|Float","")&amp;"인게임누적곱배수",ChapterTable!$S:$T,2,0)^C1779
    +VLOOKUP(SUBSTITUTE(SUBSTITUTE(E$1,"standard",""),"|Float","")&amp;"인게임누적합배수",ChapterTable!$S:$T,2,0)*C1779)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VLOOKUP(1,ChapterTable!$1:$1048576,MATCH("최종"&amp;SUBSTITUTE(SUBSTITUTE(F$1,"standard",""),"|Float",""),ChapterTable!$1:$1,0),0)*ChapterTable!$Q$17,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VLOOKUP($A1779-ChapterTable!$Q$11,ChapterTable!$1:$1048576,MATCH("최종"&amp;SUBSTITUTE(SUBSTITUTE(F$1,"standard",""),"|Float",""),ChapterTable!$1:$1,0),0)*ChapterTable!$Q$14
    ),
  OFFSET(F1779,-$B1779+IF($L1779,1,0),0)*
    (VLOOKUP(SUBSTITUTE(SUBSTITUTE(F$1,"standard",""),"|Float","")&amp;"인게임누적곱배수",ChapterTable!$S:$T,2,0)^D1779
    +VLOOKUP(SUBSTITUTE(SUBSTITUTE(F$1,"standard",""),"|Float","")&amp;"인게임누적합배수",ChapterTable!$S:$T,2,0)*D1779)
  )
  )
  )
)</f>
        <v>11763.66796875</v>
      </c>
      <c r="G1779" t="s">
        <v>76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9.8000000000000007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IF(OR($L1780=TRUE,$A1780=0,MOD($A1780,ChapterTable!$S$20)&lt;&gt;0),
MAX(0,INT(($B1780+ChapterTable!$Q$26+VLOOKUP(SUBSTITUTE(C$1,"성장단계","")&amp;"단계오프셋",ChapterTable!$S:$T,2,0))/ChapterTable!$Q$23)),
MAX(0,INT(($B1780+ChapterTable!$S$26+VLOOKUP(SUBSTITUTE(C$1,"성장단계","")&amp;"보스단계오프셋",ChapterTable!$S:$T,2,0))/ChapterTable!$S$23)))</f>
        <v>4</v>
      </c>
      <c r="D1780">
        <f>IF(OR($L1780=TRUE,$A1780=0,MOD($A1780,ChapterTable!$S$20)&lt;&gt;0),
MAX(0,INT(($B1780+ChapterTable!$Q$26+VLOOKUP(SUBSTITUTE(D$1,"성장단계","")&amp;"단계오프셋",ChapterTable!$S:$T,2,0))/ChapterTable!$Q$23)),
MAX(0,INT(($B1780+ChapterTable!$S$26+VLOOKUP(SUBSTITUTE(D$1,"성장단계","")&amp;"보스단계오프셋",ChapterTable!$S:$T,2,0))/ChapterTable!$S$23)))</f>
        <v>3</v>
      </c>
      <c r="E1780" s="1">
        <f ca="1">IF(AND($A1780=0,$B1780=1),
    VLOOKUP(1,ChapterTable!$1:$1048576,MATCH("최종"&amp;SUBSTITUTE(SUBSTITUTE(E$1,"standard",""),"|Float",""),ChapterTable!$1:$1,0),0)*ChapterTable!$Q$17,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VLOOKUP($A1780-ChapterTable!$Q$11,ChapterTable!$1:$1048576,MATCH("최종"&amp;SUBSTITUTE(SUBSTITUTE(E$1,"standard",""),"|Float",""),ChapterTable!$1:$1,0),0)*ChapterTable!$Q$14
    ),
  OFFSET(E1780,-$B1780+IF($L1780,1,0),0)*
    (VLOOKUP(SUBSTITUTE(SUBSTITUTE(E$1,"standard",""),"|Float","")&amp;"인게임누적곱배수",ChapterTable!$S:$T,2,0)^C1780
    +VLOOKUP(SUBSTITUTE(SUBSTITUTE(E$1,"standard",""),"|Float","")&amp;"인게임누적합배수",ChapterTable!$S:$T,2,0)*C1780)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VLOOKUP(1,ChapterTable!$1:$1048576,MATCH("최종"&amp;SUBSTITUTE(SUBSTITUTE(F$1,"standard",""),"|Float",""),ChapterTable!$1:$1,0),0)*ChapterTable!$Q$17,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VLOOKUP($A1780-ChapterTable!$Q$11,ChapterTable!$1:$1048576,MATCH("최종"&amp;SUBSTITUTE(SUBSTITUTE(F$1,"standard",""),"|Float",""),ChapterTable!$1:$1,0),0)*ChapterTable!$Q$14
    ),
  OFFSET(F1780,-$B1780+IF($L1780,1,0),0)*
    (VLOOKUP(SUBSTITUTE(SUBSTITUTE(F$1,"standard",""),"|Float","")&amp;"인게임누적곱배수",ChapterTable!$S:$T,2,0)^D1780
    +VLOOKUP(SUBSTITUTE(SUBSTITUTE(F$1,"standard",""),"|Float","")&amp;"인게임누적합배수",ChapterTable!$S:$T,2,0)*D1780)
  )
  )
  )
)</f>
        <v>11763.66796875</v>
      </c>
      <c r="G1780" t="s">
        <v>76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9.8000000000000007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IF(OR($L1781=TRUE,$A1781=0,MOD($A1781,ChapterTable!$S$20)&lt;&gt;0),
MAX(0,INT(($B1781+ChapterTable!$Q$26+VLOOKUP(SUBSTITUTE(C$1,"성장단계","")&amp;"단계오프셋",ChapterTable!$S:$T,2,0))/ChapterTable!$Q$23)),
MAX(0,INT(($B1781+ChapterTable!$S$26+VLOOKUP(SUBSTITUTE(C$1,"성장단계","")&amp;"보스단계오프셋",ChapterTable!$S:$T,2,0))/ChapterTable!$S$23)))</f>
        <v>4</v>
      </c>
      <c r="D1781">
        <f>IF(OR($L1781=TRUE,$A1781=0,MOD($A1781,ChapterTable!$S$20)&lt;&gt;0),
MAX(0,INT(($B1781+ChapterTable!$Q$26+VLOOKUP(SUBSTITUTE(D$1,"성장단계","")&amp;"단계오프셋",ChapterTable!$S:$T,2,0))/ChapterTable!$Q$23)),
MAX(0,INT(($B1781+ChapterTable!$S$26+VLOOKUP(SUBSTITUTE(D$1,"성장단계","")&amp;"보스단계오프셋",ChapterTable!$S:$T,2,0))/ChapterTable!$S$23)))</f>
        <v>3</v>
      </c>
      <c r="E1781" s="1">
        <f ca="1">IF(AND($A1781=0,$B1781=1),
    VLOOKUP(1,ChapterTable!$1:$1048576,MATCH("최종"&amp;SUBSTITUTE(SUBSTITUTE(E$1,"standard",""),"|Float",""),ChapterTable!$1:$1,0),0)*ChapterTable!$Q$17,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VLOOKUP($A1781-ChapterTable!$Q$11,ChapterTable!$1:$1048576,MATCH("최종"&amp;SUBSTITUTE(SUBSTITUTE(E$1,"standard",""),"|Float",""),ChapterTable!$1:$1,0),0)*ChapterTable!$Q$14
    ),
  OFFSET(E1781,-$B1781+IF($L1781,1,0),0)*
    (VLOOKUP(SUBSTITUTE(SUBSTITUTE(E$1,"standard",""),"|Float","")&amp;"인게임누적곱배수",ChapterTable!$S:$T,2,0)^C1781
    +VLOOKUP(SUBSTITUTE(SUBSTITUTE(E$1,"standard",""),"|Float","")&amp;"인게임누적합배수",ChapterTable!$S:$T,2,0)*C1781)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VLOOKUP(1,ChapterTable!$1:$1048576,MATCH("최종"&amp;SUBSTITUTE(SUBSTITUTE(F$1,"standard",""),"|Float",""),ChapterTable!$1:$1,0),0)*ChapterTable!$Q$17,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VLOOKUP($A1781-ChapterTable!$Q$11,ChapterTable!$1:$1048576,MATCH("최종"&amp;SUBSTITUTE(SUBSTITUTE(F$1,"standard",""),"|Float",""),ChapterTable!$1:$1,0),0)*ChapterTable!$Q$14
    ),
  OFFSET(F1781,-$B1781+IF($L1781,1,0),0)*
    (VLOOKUP(SUBSTITUTE(SUBSTITUTE(F$1,"standard",""),"|Float","")&amp;"인게임누적곱배수",ChapterTable!$S:$T,2,0)^D1781
    +VLOOKUP(SUBSTITUTE(SUBSTITUTE(F$1,"standard",""),"|Float","")&amp;"인게임누적합배수",ChapterTable!$S:$T,2,0)*D1781)
  )
  )
  )
)</f>
        <v>11763.66796875</v>
      </c>
      <c r="G1781" t="s">
        <v>76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9.8000000000000007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IF(OR($L1782=TRUE,$A1782=0,MOD($A1782,ChapterTable!$S$20)&lt;&gt;0),
MAX(0,INT(($B1782+ChapterTable!$Q$26+VLOOKUP(SUBSTITUTE(C$1,"성장단계","")&amp;"단계오프셋",ChapterTable!$S:$T,2,0))/ChapterTable!$Q$23)),
MAX(0,INT(($B1782+ChapterTable!$S$26+VLOOKUP(SUBSTITUTE(C$1,"성장단계","")&amp;"보스단계오프셋",ChapterTable!$S:$T,2,0))/ChapterTable!$S$23)))</f>
        <v>4</v>
      </c>
      <c r="D1782">
        <f>IF(OR($L1782=TRUE,$A1782=0,MOD($A1782,ChapterTable!$S$20)&lt;&gt;0),
MAX(0,INT(($B1782+ChapterTable!$Q$26+VLOOKUP(SUBSTITUTE(D$1,"성장단계","")&amp;"단계오프셋",ChapterTable!$S:$T,2,0))/ChapterTable!$Q$23)),
MAX(0,INT(($B1782+ChapterTable!$S$26+VLOOKUP(SUBSTITUTE(D$1,"성장단계","")&amp;"보스단계오프셋",ChapterTable!$S:$T,2,0))/ChapterTable!$S$23)))</f>
        <v>4</v>
      </c>
      <c r="E1782" s="1">
        <f ca="1">IF(AND($A1782=0,$B1782=1),
    VLOOKUP(1,ChapterTable!$1:$1048576,MATCH("최종"&amp;SUBSTITUTE(SUBSTITUTE(E$1,"standard",""),"|Float",""),ChapterTable!$1:$1,0),0)*ChapterTable!$Q$17,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VLOOKUP($A1782-ChapterTable!$Q$11,ChapterTable!$1:$1048576,MATCH("최종"&amp;SUBSTITUTE(SUBSTITUTE(E$1,"standard",""),"|Float",""),ChapterTable!$1:$1,0),0)*ChapterTable!$Q$14
    ),
  OFFSET(E1782,-$B1782+IF($L1782,1,0),0)*
    (VLOOKUP(SUBSTITUTE(SUBSTITUTE(E$1,"standard",""),"|Float","")&amp;"인게임누적곱배수",ChapterTable!$S:$T,2,0)^C1782
    +VLOOKUP(SUBSTITUTE(SUBSTITUTE(E$1,"standard",""),"|Float","")&amp;"인게임누적합배수",ChapterTable!$S:$T,2,0)*C1782)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VLOOKUP(1,ChapterTable!$1:$1048576,MATCH("최종"&amp;SUBSTITUTE(SUBSTITUTE(F$1,"standard",""),"|Float",""),ChapterTable!$1:$1,0),0)*ChapterTable!$Q$17,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VLOOKUP($A1782-ChapterTable!$Q$11,ChapterTable!$1:$1048576,MATCH("최종"&amp;SUBSTITUTE(SUBSTITUTE(F$1,"standard",""),"|Float",""),ChapterTable!$1:$1,0),0)*ChapterTable!$Q$14
    ),
  OFFSET(F1782,-$B1782+IF($L1782,1,0),0)*
    (VLOOKUP(SUBSTITUTE(SUBSTITUTE(F$1,"standard",""),"|Float","")&amp;"인게임누적곱배수",ChapterTable!$S:$T,2,0)^D1782
    +VLOOKUP(SUBSTITUTE(SUBSTITUTE(F$1,"standard",""),"|Float","")&amp;"인게임누적합배수",ChapterTable!$S:$T,2,0)*D1782)
  )
  )
  )
)</f>
        <v>13234.12646484375</v>
      </c>
      <c r="G1782" t="s">
        <v>76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9.8000000000000007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IF(OR($L1783=TRUE,$A1783=0,MOD($A1783,ChapterTable!$S$20)&lt;&gt;0),
MAX(0,INT(($B1783+ChapterTable!$Q$26+VLOOKUP(SUBSTITUTE(C$1,"성장단계","")&amp;"단계오프셋",ChapterTable!$S:$T,2,0))/ChapterTable!$Q$23)),
MAX(0,INT(($B1783+ChapterTable!$S$26+VLOOKUP(SUBSTITUTE(C$1,"성장단계","")&amp;"보스단계오프셋",ChapterTable!$S:$T,2,0))/ChapterTable!$S$23)))</f>
        <v>4</v>
      </c>
      <c r="D1783">
        <f>IF(OR($L1783=TRUE,$A1783=0,MOD($A1783,ChapterTable!$S$20)&lt;&gt;0),
MAX(0,INT(($B1783+ChapterTable!$Q$26+VLOOKUP(SUBSTITUTE(D$1,"성장단계","")&amp;"단계오프셋",ChapterTable!$S:$T,2,0))/ChapterTable!$Q$23)),
MAX(0,INT(($B1783+ChapterTable!$S$26+VLOOKUP(SUBSTITUTE(D$1,"성장단계","")&amp;"보스단계오프셋",ChapterTable!$S:$T,2,0))/ChapterTable!$S$23)))</f>
        <v>4</v>
      </c>
      <c r="E1783" s="1">
        <f ca="1">IF(AND($A1783=0,$B1783=1),
    VLOOKUP(1,ChapterTable!$1:$1048576,MATCH("최종"&amp;SUBSTITUTE(SUBSTITUTE(E$1,"standard",""),"|Float",""),ChapterTable!$1:$1,0),0)*ChapterTable!$Q$17,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VLOOKUP($A1783-ChapterTable!$Q$11,ChapterTable!$1:$1048576,MATCH("최종"&amp;SUBSTITUTE(SUBSTITUTE(E$1,"standard",""),"|Float",""),ChapterTable!$1:$1,0),0)*ChapterTable!$Q$14
    ),
  OFFSET(E1783,-$B1783+IF($L1783,1,0),0)*
    (VLOOKUP(SUBSTITUTE(SUBSTITUTE(E$1,"standard",""),"|Float","")&amp;"인게임누적곱배수",ChapterTable!$S:$T,2,0)^C1783
    +VLOOKUP(SUBSTITUTE(SUBSTITUTE(E$1,"standard",""),"|Float","")&amp;"인게임누적합배수",ChapterTable!$S:$T,2,0)*C1783)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VLOOKUP(1,ChapterTable!$1:$1048576,MATCH("최종"&amp;SUBSTITUTE(SUBSTITUTE(F$1,"standard",""),"|Float",""),ChapterTable!$1:$1,0),0)*ChapterTable!$Q$17,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VLOOKUP($A1783-ChapterTable!$Q$11,ChapterTable!$1:$1048576,MATCH("최종"&amp;SUBSTITUTE(SUBSTITUTE(F$1,"standard",""),"|Float",""),ChapterTable!$1:$1,0),0)*ChapterTable!$Q$14
    ),
  OFFSET(F1783,-$B1783+IF($L1783,1,0),0)*
    (VLOOKUP(SUBSTITUTE(SUBSTITUTE(F$1,"standard",""),"|Float","")&amp;"인게임누적곱배수",ChapterTable!$S:$T,2,0)^D1783
    +VLOOKUP(SUBSTITUTE(SUBSTITUTE(F$1,"standard",""),"|Float","")&amp;"인게임누적합배수",ChapterTable!$S:$T,2,0)*D1783)
  )
  )
  )
)</f>
        <v>13234.12646484375</v>
      </c>
      <c r="G1783" t="s">
        <v>76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9.8000000000000007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IF(OR($L1784=TRUE,$A1784=0,MOD($A1784,ChapterTable!$S$20)&lt;&gt;0),
MAX(0,INT(($B1784+ChapterTable!$Q$26+VLOOKUP(SUBSTITUTE(C$1,"성장단계","")&amp;"단계오프셋",ChapterTable!$S:$T,2,0))/ChapterTable!$Q$23)),
MAX(0,INT(($B1784+ChapterTable!$S$26+VLOOKUP(SUBSTITUTE(C$1,"성장단계","")&amp;"보스단계오프셋",ChapterTable!$S:$T,2,0))/ChapterTable!$S$23)))</f>
        <v>4</v>
      </c>
      <c r="D1784">
        <f>IF(OR($L1784=TRUE,$A1784=0,MOD($A1784,ChapterTable!$S$20)&lt;&gt;0),
MAX(0,INT(($B1784+ChapterTable!$Q$26+VLOOKUP(SUBSTITUTE(D$1,"성장단계","")&amp;"단계오프셋",ChapterTable!$S:$T,2,0))/ChapterTable!$Q$23)),
MAX(0,INT(($B1784+ChapterTable!$S$26+VLOOKUP(SUBSTITUTE(D$1,"성장단계","")&amp;"보스단계오프셋",ChapterTable!$S:$T,2,0))/ChapterTable!$S$23)))</f>
        <v>4</v>
      </c>
      <c r="E1784" s="1">
        <f ca="1">IF(AND($A1784=0,$B1784=1),
    VLOOKUP(1,ChapterTable!$1:$1048576,MATCH("최종"&amp;SUBSTITUTE(SUBSTITUTE(E$1,"standard",""),"|Float",""),ChapterTable!$1:$1,0),0)*ChapterTable!$Q$17,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VLOOKUP($A1784-ChapterTable!$Q$11,ChapterTable!$1:$1048576,MATCH("최종"&amp;SUBSTITUTE(SUBSTITUTE(E$1,"standard",""),"|Float",""),ChapterTable!$1:$1,0),0)*ChapterTable!$Q$14
    ),
  OFFSET(E1784,-$B1784+IF($L1784,1,0),0)*
    (VLOOKUP(SUBSTITUTE(SUBSTITUTE(E$1,"standard",""),"|Float","")&amp;"인게임누적곱배수",ChapterTable!$S:$T,2,0)^C1784
    +VLOOKUP(SUBSTITUTE(SUBSTITUTE(E$1,"standard",""),"|Float","")&amp;"인게임누적합배수",ChapterTable!$S:$T,2,0)*C1784)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VLOOKUP(1,ChapterTable!$1:$1048576,MATCH("최종"&amp;SUBSTITUTE(SUBSTITUTE(F$1,"standard",""),"|Float",""),ChapterTable!$1:$1,0),0)*ChapterTable!$Q$17,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VLOOKUP($A1784-ChapterTable!$Q$11,ChapterTable!$1:$1048576,MATCH("최종"&amp;SUBSTITUTE(SUBSTITUTE(F$1,"standard",""),"|Float",""),ChapterTable!$1:$1,0),0)*ChapterTable!$Q$14
    ),
  OFFSET(F1784,-$B1784+IF($L1784,1,0),0)*
    (VLOOKUP(SUBSTITUTE(SUBSTITUTE(F$1,"standard",""),"|Float","")&amp;"인게임누적곱배수",ChapterTable!$S:$T,2,0)^D1784
    +VLOOKUP(SUBSTITUTE(SUBSTITUTE(F$1,"standard",""),"|Float","")&amp;"인게임누적합배수",ChapterTable!$S:$T,2,0)*D1784)
  )
  )
  )
)</f>
        <v>13234.12646484375</v>
      </c>
      <c r="G1784" t="s">
        <v>76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9.8000000000000007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IF(OR($L1785=TRUE,$A1785=0,MOD($A1785,ChapterTable!$S$20)&lt;&gt;0),
MAX(0,INT(($B1785+ChapterTable!$Q$26+VLOOKUP(SUBSTITUTE(C$1,"성장단계","")&amp;"단계오프셋",ChapterTable!$S:$T,2,0))/ChapterTable!$Q$23)),
MAX(0,INT(($B1785+ChapterTable!$S$26+VLOOKUP(SUBSTITUTE(C$1,"성장단계","")&amp;"보스단계오프셋",ChapterTable!$S:$T,2,0))/ChapterTable!$S$23)))</f>
        <v>4</v>
      </c>
      <c r="D1785">
        <f>IF(OR($L1785=TRUE,$A1785=0,MOD($A1785,ChapterTable!$S$20)&lt;&gt;0),
MAX(0,INT(($B1785+ChapterTable!$Q$26+VLOOKUP(SUBSTITUTE(D$1,"성장단계","")&amp;"단계오프셋",ChapterTable!$S:$T,2,0))/ChapterTable!$Q$23)),
MAX(0,INT(($B1785+ChapterTable!$S$26+VLOOKUP(SUBSTITUTE(D$1,"성장단계","")&amp;"보스단계오프셋",ChapterTable!$S:$T,2,0))/ChapterTable!$S$23)))</f>
        <v>4</v>
      </c>
      <c r="E1785" s="1">
        <f ca="1">IF(AND($A1785=0,$B1785=1),
    VLOOKUP(1,ChapterTable!$1:$1048576,MATCH("최종"&amp;SUBSTITUTE(SUBSTITUTE(E$1,"standard",""),"|Float",""),ChapterTable!$1:$1,0),0)*ChapterTable!$Q$17,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VLOOKUP($A1785-ChapterTable!$Q$11,ChapterTable!$1:$1048576,MATCH("최종"&amp;SUBSTITUTE(SUBSTITUTE(E$1,"standard",""),"|Float",""),ChapterTable!$1:$1,0),0)*ChapterTable!$Q$14
    ),
  OFFSET(E1785,-$B1785+IF($L1785,1,0),0)*
    (VLOOKUP(SUBSTITUTE(SUBSTITUTE(E$1,"standard",""),"|Float","")&amp;"인게임누적곱배수",ChapterTable!$S:$T,2,0)^C1785
    +VLOOKUP(SUBSTITUTE(SUBSTITUTE(E$1,"standard",""),"|Float","")&amp;"인게임누적합배수",ChapterTable!$S:$T,2,0)*C1785)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VLOOKUP(1,ChapterTable!$1:$1048576,MATCH("최종"&amp;SUBSTITUTE(SUBSTITUTE(F$1,"standard",""),"|Float",""),ChapterTable!$1:$1,0),0)*ChapterTable!$Q$17,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VLOOKUP($A1785-ChapterTable!$Q$11,ChapterTable!$1:$1048576,MATCH("최종"&amp;SUBSTITUTE(SUBSTITUTE(F$1,"standard",""),"|Float",""),ChapterTable!$1:$1,0),0)*ChapterTable!$Q$14
    ),
  OFFSET(F1785,-$B1785+IF($L1785,1,0),0)*
    (VLOOKUP(SUBSTITUTE(SUBSTITUTE(F$1,"standard",""),"|Float","")&amp;"인게임누적곱배수",ChapterTable!$S:$T,2,0)^D1785
    +VLOOKUP(SUBSTITUTE(SUBSTITUTE(F$1,"standard",""),"|Float","")&amp;"인게임누적합배수",ChapterTable!$S:$T,2,0)*D1785)
  )
  )
  )
)</f>
        <v>13234.12646484375</v>
      </c>
      <c r="G1785" t="s">
        <v>76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9.8000000000000007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IF(OR($L1786=TRUE,$A1786=0,MOD($A1786,ChapterTable!$S$20)&lt;&gt;0),
MAX(0,INT(($B1786+ChapterTable!$Q$26+VLOOKUP(SUBSTITUTE(C$1,"성장단계","")&amp;"단계오프셋",ChapterTable!$S:$T,2,0))/ChapterTable!$Q$23)),
MAX(0,INT(($B1786+ChapterTable!$S$26+VLOOKUP(SUBSTITUTE(C$1,"성장단계","")&amp;"보스단계오프셋",ChapterTable!$S:$T,2,0))/ChapterTable!$S$23)))</f>
        <v>4</v>
      </c>
      <c r="D1786">
        <f>IF(OR($L1786=TRUE,$A1786=0,MOD($A1786,ChapterTable!$S$20)&lt;&gt;0),
MAX(0,INT(($B1786+ChapterTable!$Q$26+VLOOKUP(SUBSTITUTE(D$1,"성장단계","")&amp;"단계오프셋",ChapterTable!$S:$T,2,0))/ChapterTable!$Q$23)),
MAX(0,INT(($B1786+ChapterTable!$S$26+VLOOKUP(SUBSTITUTE(D$1,"성장단계","")&amp;"보스단계오프셋",ChapterTable!$S:$T,2,0))/ChapterTable!$S$23)))</f>
        <v>4</v>
      </c>
      <c r="E1786" s="1">
        <f ca="1">IF(AND($A1786=0,$B1786=1),
    VLOOKUP(1,ChapterTable!$1:$1048576,MATCH("최종"&amp;SUBSTITUTE(SUBSTITUTE(E$1,"standard",""),"|Float",""),ChapterTable!$1:$1,0),0)*ChapterTable!$Q$17,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VLOOKUP($A1786-ChapterTable!$Q$11,ChapterTable!$1:$1048576,MATCH("최종"&amp;SUBSTITUTE(SUBSTITUTE(E$1,"standard",""),"|Float",""),ChapterTable!$1:$1,0),0)*ChapterTable!$Q$14
    ),
  OFFSET(E1786,-$B1786+IF($L1786,1,0),0)*
    (VLOOKUP(SUBSTITUTE(SUBSTITUTE(E$1,"standard",""),"|Float","")&amp;"인게임누적곱배수",ChapterTable!$S:$T,2,0)^C1786
    +VLOOKUP(SUBSTITUTE(SUBSTITUTE(E$1,"standard",""),"|Float","")&amp;"인게임누적합배수",ChapterTable!$S:$T,2,0)*C1786)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VLOOKUP(1,ChapterTable!$1:$1048576,MATCH("최종"&amp;SUBSTITUTE(SUBSTITUTE(F$1,"standard",""),"|Float",""),ChapterTable!$1:$1,0),0)*ChapterTable!$Q$17,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VLOOKUP($A1786-ChapterTable!$Q$11,ChapterTable!$1:$1048576,MATCH("최종"&amp;SUBSTITUTE(SUBSTITUTE(F$1,"standard",""),"|Float",""),ChapterTable!$1:$1,0),0)*ChapterTable!$Q$14
    ),
  OFFSET(F1786,-$B1786+IF($L1786,1,0),0)*
    (VLOOKUP(SUBSTITUTE(SUBSTITUTE(F$1,"standard",""),"|Float","")&amp;"인게임누적곱배수",ChapterTable!$S:$T,2,0)^D1786
    +VLOOKUP(SUBSTITUTE(SUBSTITUTE(F$1,"standard",""),"|Float","")&amp;"인게임누적합배수",ChapterTable!$S:$T,2,0)*D1786)
  )
  )
  )
)</f>
        <v>13234.12646484375</v>
      </c>
      <c r="G1786" t="s">
        <v>76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9.8000000000000007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IF(OR($L1787=TRUE,$A1787=0,MOD($A1787,ChapterTable!$S$20)&lt;&gt;0),
MAX(0,INT(($B1787+ChapterTable!$Q$26+VLOOKUP(SUBSTITUTE(C$1,"성장단계","")&amp;"단계오프셋",ChapterTable!$S:$T,2,0))/ChapterTable!$Q$23)),
MAX(0,INT(($B1787+ChapterTable!$S$26+VLOOKUP(SUBSTITUTE(C$1,"성장단계","")&amp;"보스단계오프셋",ChapterTable!$S:$T,2,0))/ChapterTable!$S$23)))</f>
        <v>5</v>
      </c>
      <c r="D1787">
        <f>IF(OR($L1787=TRUE,$A1787=0,MOD($A1787,ChapterTable!$S$20)&lt;&gt;0),
MAX(0,INT(($B1787+ChapterTable!$Q$26+VLOOKUP(SUBSTITUTE(D$1,"성장단계","")&amp;"단계오프셋",ChapterTable!$S:$T,2,0))/ChapterTable!$Q$23)),
MAX(0,INT(($B1787+ChapterTable!$S$26+VLOOKUP(SUBSTITUTE(D$1,"성장단계","")&amp;"보스단계오프셋",ChapterTable!$S:$T,2,0))/ChapterTable!$S$23)))</f>
        <v>4</v>
      </c>
      <c r="E1787" s="1">
        <f ca="1">IF(AND($A1787=0,$B1787=1),
    VLOOKUP(1,ChapterTable!$1:$1048576,MATCH("최종"&amp;SUBSTITUTE(SUBSTITUTE(E$1,"standard",""),"|Float",""),ChapterTable!$1:$1,0),0)*ChapterTable!$Q$17,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VLOOKUP($A1787-ChapterTable!$Q$11,ChapterTable!$1:$1048576,MATCH("최종"&amp;SUBSTITUTE(SUBSTITUTE(E$1,"standard",""),"|Float",""),ChapterTable!$1:$1,0),0)*ChapterTable!$Q$14
    ),
  OFFSET(E1787,-$B1787+IF($L1787,1,0),0)*
    (VLOOKUP(SUBSTITUTE(SUBSTITUTE(E$1,"standard",""),"|Float","")&amp;"인게임누적곱배수",ChapterTable!$S:$T,2,0)^C1787
    +VLOOKUP(SUBSTITUTE(SUBSTITUTE(E$1,"standard",""),"|Float","")&amp;"인게임누적합배수",ChapterTable!$S:$T,2,0)*C1787)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VLOOKUP(1,ChapterTable!$1:$1048576,MATCH("최종"&amp;SUBSTITUTE(SUBSTITUTE(F$1,"standard",""),"|Float",""),ChapterTable!$1:$1,0),0)*ChapterTable!$Q$17,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VLOOKUP($A1787-ChapterTable!$Q$11,ChapterTable!$1:$1048576,MATCH("최종"&amp;SUBSTITUTE(SUBSTITUTE(F$1,"standard",""),"|Float",""),ChapterTable!$1:$1,0),0)*ChapterTable!$Q$14
    ),
  OFFSET(F1787,-$B1787+IF($L1787,1,0),0)*
    (VLOOKUP(SUBSTITUTE(SUBSTITUTE(F$1,"standard",""),"|Float","")&amp;"인게임누적곱배수",ChapterTable!$S:$T,2,0)^D1787
    +VLOOKUP(SUBSTITUTE(SUBSTITUTE(F$1,"standard",""),"|Float","")&amp;"인게임누적합배수",ChapterTable!$S:$T,2,0)*D1787)
  )
  )
  )
)</f>
        <v>13234.12646484375</v>
      </c>
      <c r="G1787" t="s">
        <v>76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9.8000000000000007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IF(OR($L1788=TRUE,$A1788=0,MOD($A1788,ChapterTable!$S$20)&lt;&gt;0),
MAX(0,INT(($B1788+ChapterTable!$Q$26+VLOOKUP(SUBSTITUTE(C$1,"성장단계","")&amp;"단계오프셋",ChapterTable!$S:$T,2,0))/ChapterTable!$Q$23)),
MAX(0,INT(($B1788+ChapterTable!$S$26+VLOOKUP(SUBSTITUTE(C$1,"성장단계","")&amp;"보스단계오프셋",ChapterTable!$S:$T,2,0))/ChapterTable!$S$23)))</f>
        <v>5</v>
      </c>
      <c r="D1788">
        <f>IF(OR($L1788=TRUE,$A1788=0,MOD($A1788,ChapterTable!$S$20)&lt;&gt;0),
MAX(0,INT(($B1788+ChapterTable!$Q$26+VLOOKUP(SUBSTITUTE(D$1,"성장단계","")&amp;"단계오프셋",ChapterTable!$S:$T,2,0))/ChapterTable!$Q$23)),
MAX(0,INT(($B1788+ChapterTable!$S$26+VLOOKUP(SUBSTITUTE(D$1,"성장단계","")&amp;"보스단계오프셋",ChapterTable!$S:$T,2,0))/ChapterTable!$S$23)))</f>
        <v>4</v>
      </c>
      <c r="E1788" s="1">
        <f ca="1">IF(AND($A1788=0,$B1788=1),
    VLOOKUP(1,ChapterTable!$1:$1048576,MATCH("최종"&amp;SUBSTITUTE(SUBSTITUTE(E$1,"standard",""),"|Float",""),ChapterTable!$1:$1,0),0)*ChapterTable!$Q$17,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VLOOKUP($A1788-ChapterTable!$Q$11,ChapterTable!$1:$1048576,MATCH("최종"&amp;SUBSTITUTE(SUBSTITUTE(E$1,"standard",""),"|Float",""),ChapterTable!$1:$1,0),0)*ChapterTable!$Q$14
    ),
  OFFSET(E1788,-$B1788+IF($L1788,1,0),0)*
    (VLOOKUP(SUBSTITUTE(SUBSTITUTE(E$1,"standard",""),"|Float","")&amp;"인게임누적곱배수",ChapterTable!$S:$T,2,0)^C1788
    +VLOOKUP(SUBSTITUTE(SUBSTITUTE(E$1,"standard",""),"|Float","")&amp;"인게임누적합배수",ChapterTable!$S:$T,2,0)*C1788)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VLOOKUP(1,ChapterTable!$1:$1048576,MATCH("최종"&amp;SUBSTITUTE(SUBSTITUTE(F$1,"standard",""),"|Float",""),ChapterTable!$1:$1,0),0)*ChapterTable!$Q$17,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VLOOKUP($A1788-ChapterTable!$Q$11,ChapterTable!$1:$1048576,MATCH("최종"&amp;SUBSTITUTE(SUBSTITUTE(F$1,"standard",""),"|Float",""),ChapterTable!$1:$1,0),0)*ChapterTable!$Q$14
    ),
  OFFSET(F1788,-$B1788+IF($L1788,1,0),0)*
    (VLOOKUP(SUBSTITUTE(SUBSTITUTE(F$1,"standard",""),"|Float","")&amp;"인게임누적곱배수",ChapterTable!$S:$T,2,0)^D1788
    +VLOOKUP(SUBSTITUTE(SUBSTITUTE(F$1,"standard",""),"|Float","")&amp;"인게임누적합배수",ChapterTable!$S:$T,2,0)*D1788)
  )
  )
  )
)</f>
        <v>13234.12646484375</v>
      </c>
      <c r="G1788" t="s">
        <v>76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9.8000000000000007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IF(OR($L1789=TRUE,$A1789=0,MOD($A1789,ChapterTable!$S$20)&lt;&gt;0),
MAX(0,INT(($B1789+ChapterTable!$Q$26+VLOOKUP(SUBSTITUTE(C$1,"성장단계","")&amp;"단계오프셋",ChapterTable!$S:$T,2,0))/ChapterTable!$Q$23)),
MAX(0,INT(($B1789+ChapterTable!$S$26+VLOOKUP(SUBSTITUTE(C$1,"성장단계","")&amp;"보스단계오프셋",ChapterTable!$S:$T,2,0))/ChapterTable!$S$23)))</f>
        <v>5</v>
      </c>
      <c r="D1789">
        <f>IF(OR($L1789=TRUE,$A1789=0,MOD($A1789,ChapterTable!$S$20)&lt;&gt;0),
MAX(0,INT(($B1789+ChapterTable!$Q$26+VLOOKUP(SUBSTITUTE(D$1,"성장단계","")&amp;"단계오프셋",ChapterTable!$S:$T,2,0))/ChapterTable!$Q$23)),
MAX(0,INT(($B1789+ChapterTable!$S$26+VLOOKUP(SUBSTITUTE(D$1,"성장단계","")&amp;"보스단계오프셋",ChapterTable!$S:$T,2,0))/ChapterTable!$S$23)))</f>
        <v>4</v>
      </c>
      <c r="E1789" s="1">
        <f ca="1">IF(AND($A1789=0,$B1789=1),
    VLOOKUP(1,ChapterTable!$1:$1048576,MATCH("최종"&amp;SUBSTITUTE(SUBSTITUTE(E$1,"standard",""),"|Float",""),ChapterTable!$1:$1,0),0)*ChapterTable!$Q$17,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VLOOKUP($A1789-ChapterTable!$Q$11,ChapterTable!$1:$1048576,MATCH("최종"&amp;SUBSTITUTE(SUBSTITUTE(E$1,"standard",""),"|Float",""),ChapterTable!$1:$1,0),0)*ChapterTable!$Q$14
    ),
  OFFSET(E1789,-$B1789+IF($L1789,1,0),0)*
    (VLOOKUP(SUBSTITUTE(SUBSTITUTE(E$1,"standard",""),"|Float","")&amp;"인게임누적곱배수",ChapterTable!$S:$T,2,0)^C1789
    +VLOOKUP(SUBSTITUTE(SUBSTITUTE(E$1,"standard",""),"|Float","")&amp;"인게임누적합배수",ChapterTable!$S:$T,2,0)*C1789)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VLOOKUP(1,ChapterTable!$1:$1048576,MATCH("최종"&amp;SUBSTITUTE(SUBSTITUTE(F$1,"standard",""),"|Float",""),ChapterTable!$1:$1,0),0)*ChapterTable!$Q$17,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VLOOKUP($A1789-ChapterTable!$Q$11,ChapterTable!$1:$1048576,MATCH("최종"&amp;SUBSTITUTE(SUBSTITUTE(F$1,"standard",""),"|Float",""),ChapterTable!$1:$1,0),0)*ChapterTable!$Q$14
    ),
  OFFSET(F1789,-$B1789+IF($L1789,1,0),0)*
    (VLOOKUP(SUBSTITUTE(SUBSTITUTE(F$1,"standard",""),"|Float","")&amp;"인게임누적곱배수",ChapterTable!$S:$T,2,0)^D1789
    +VLOOKUP(SUBSTITUTE(SUBSTITUTE(F$1,"standard",""),"|Float","")&amp;"인게임누적합배수",ChapterTable!$S:$T,2,0)*D1789)
  )
  )
  )
)</f>
        <v>13234.12646484375</v>
      </c>
      <c r="G1789" t="s">
        <v>76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9.8000000000000007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IF(OR($L1790=TRUE,$A1790=0,MOD($A1790,ChapterTable!$S$20)&lt;&gt;0),
MAX(0,INT(($B1790+ChapterTable!$Q$26+VLOOKUP(SUBSTITUTE(C$1,"성장단계","")&amp;"단계오프셋",ChapterTable!$S:$T,2,0))/ChapterTable!$Q$23)),
MAX(0,INT(($B1790+ChapterTable!$S$26+VLOOKUP(SUBSTITUTE(C$1,"성장단계","")&amp;"보스단계오프셋",ChapterTable!$S:$T,2,0))/ChapterTable!$S$23)))</f>
        <v>5</v>
      </c>
      <c r="D1790">
        <f>IF(OR($L1790=TRUE,$A1790=0,MOD($A1790,ChapterTable!$S$20)&lt;&gt;0),
MAX(0,INT(($B1790+ChapterTable!$Q$26+VLOOKUP(SUBSTITUTE(D$1,"성장단계","")&amp;"단계오프셋",ChapterTable!$S:$T,2,0))/ChapterTable!$Q$23)),
MAX(0,INT(($B1790+ChapterTable!$S$26+VLOOKUP(SUBSTITUTE(D$1,"성장단계","")&amp;"보스단계오프셋",ChapterTable!$S:$T,2,0))/ChapterTable!$S$23)))</f>
        <v>4</v>
      </c>
      <c r="E1790" s="1">
        <f ca="1">IF(AND($A1790=0,$B1790=1),
    VLOOKUP(1,ChapterTable!$1:$1048576,MATCH("최종"&amp;SUBSTITUTE(SUBSTITUTE(E$1,"standard",""),"|Float",""),ChapterTable!$1:$1,0),0)*ChapterTable!$Q$17,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VLOOKUP($A1790-ChapterTable!$Q$11,ChapterTable!$1:$1048576,MATCH("최종"&amp;SUBSTITUTE(SUBSTITUTE(E$1,"standard",""),"|Float",""),ChapterTable!$1:$1,0),0)*ChapterTable!$Q$14
    ),
  OFFSET(E1790,-$B1790+IF($L1790,1,0),0)*
    (VLOOKUP(SUBSTITUTE(SUBSTITUTE(E$1,"standard",""),"|Float","")&amp;"인게임누적곱배수",ChapterTable!$S:$T,2,0)^C1790
    +VLOOKUP(SUBSTITUTE(SUBSTITUTE(E$1,"standard",""),"|Float","")&amp;"인게임누적합배수",ChapterTable!$S:$T,2,0)*C1790)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VLOOKUP(1,ChapterTable!$1:$1048576,MATCH("최종"&amp;SUBSTITUTE(SUBSTITUTE(F$1,"standard",""),"|Float",""),ChapterTable!$1:$1,0),0)*ChapterTable!$Q$17,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VLOOKUP($A1790-ChapterTable!$Q$11,ChapterTable!$1:$1048576,MATCH("최종"&amp;SUBSTITUTE(SUBSTITUTE(F$1,"standard",""),"|Float",""),ChapterTable!$1:$1,0),0)*ChapterTable!$Q$14
    ),
  OFFSET(F1790,-$B1790+IF($L1790,1,0),0)*
    (VLOOKUP(SUBSTITUTE(SUBSTITUTE(F$1,"standard",""),"|Float","")&amp;"인게임누적곱배수",ChapterTable!$S:$T,2,0)^D1790
    +VLOOKUP(SUBSTITUTE(SUBSTITUTE(F$1,"standard",""),"|Float","")&amp;"인게임누적합배수",ChapterTable!$S:$T,2,0)*D1790)
  )
  )
  )
)</f>
        <v>13234.12646484375</v>
      </c>
      <c r="G1790" t="s">
        <v>76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9.8000000000000007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IF(OR($L1791=TRUE,$A1791=0,MOD($A1791,ChapterTable!$S$20)&lt;&gt;0),
MAX(0,INT(($B1791+ChapterTable!$Q$26+VLOOKUP(SUBSTITUTE(C$1,"성장단계","")&amp;"단계오프셋",ChapterTable!$S:$T,2,0))/ChapterTable!$Q$23)),
MAX(0,INT(($B1791+ChapterTable!$S$26+VLOOKUP(SUBSTITUTE(C$1,"성장단계","")&amp;"보스단계오프셋",ChapterTable!$S:$T,2,0))/ChapterTable!$S$23)))</f>
        <v>5</v>
      </c>
      <c r="D1791">
        <f>IF(OR($L1791=TRUE,$A1791=0,MOD($A1791,ChapterTable!$S$20)&lt;&gt;0),
MAX(0,INT(($B1791+ChapterTable!$Q$26+VLOOKUP(SUBSTITUTE(D$1,"성장단계","")&amp;"단계오프셋",ChapterTable!$S:$T,2,0))/ChapterTable!$Q$23)),
MAX(0,INT(($B1791+ChapterTable!$S$26+VLOOKUP(SUBSTITUTE(D$1,"성장단계","")&amp;"보스단계오프셋",ChapterTable!$S:$T,2,0))/ChapterTable!$S$23)))</f>
        <v>4</v>
      </c>
      <c r="E1791" s="1">
        <f ca="1">IF(AND($A1791=0,$B1791=1),
    VLOOKUP(1,ChapterTable!$1:$1048576,MATCH("최종"&amp;SUBSTITUTE(SUBSTITUTE(E$1,"standard",""),"|Float",""),ChapterTable!$1:$1,0),0)*ChapterTable!$Q$17,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VLOOKUP($A1791-ChapterTable!$Q$11,ChapterTable!$1:$1048576,MATCH("최종"&amp;SUBSTITUTE(SUBSTITUTE(E$1,"standard",""),"|Float",""),ChapterTable!$1:$1,0),0)*ChapterTable!$Q$14
    ),
  OFFSET(E1791,-$B1791+IF($L1791,1,0),0)*
    (VLOOKUP(SUBSTITUTE(SUBSTITUTE(E$1,"standard",""),"|Float","")&amp;"인게임누적곱배수",ChapterTable!$S:$T,2,0)^C1791
    +VLOOKUP(SUBSTITUTE(SUBSTITUTE(E$1,"standard",""),"|Float","")&amp;"인게임누적합배수",ChapterTable!$S:$T,2,0)*C1791)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VLOOKUP(1,ChapterTable!$1:$1048576,MATCH("최종"&amp;SUBSTITUTE(SUBSTITUTE(F$1,"standard",""),"|Float",""),ChapterTable!$1:$1,0),0)*ChapterTable!$Q$17,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VLOOKUP($A1791-ChapterTable!$Q$11,ChapterTable!$1:$1048576,MATCH("최종"&amp;SUBSTITUTE(SUBSTITUTE(F$1,"standard",""),"|Float",""),ChapterTable!$1:$1,0),0)*ChapterTable!$Q$14
    ),
  OFFSET(F1791,-$B1791+IF($L1791,1,0),0)*
    (VLOOKUP(SUBSTITUTE(SUBSTITUTE(F$1,"standard",""),"|Float","")&amp;"인게임누적곱배수",ChapterTable!$S:$T,2,0)^D1791
    +VLOOKUP(SUBSTITUTE(SUBSTITUTE(F$1,"standard",""),"|Float","")&amp;"인게임누적합배수",ChapterTable!$S:$T,2,0)*D1791)
  )
  )
  )
)</f>
        <v>13234.12646484375</v>
      </c>
      <c r="G1791" t="s">
        <v>76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9.8000000000000007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IF(OR($L1792=TRUE,$A1792=0,MOD($A1792,ChapterTable!$S$20)&lt;&gt;0),
MAX(0,INT(($B1792+ChapterTable!$Q$26+VLOOKUP(SUBSTITUTE(C$1,"성장단계","")&amp;"단계오프셋",ChapterTable!$S:$T,2,0))/ChapterTable!$Q$23)),
MAX(0,INT(($B1792+ChapterTable!$S$26+VLOOKUP(SUBSTITUTE(C$1,"성장단계","")&amp;"보스단계오프셋",ChapterTable!$S:$T,2,0))/ChapterTable!$S$23)))</f>
        <v>0</v>
      </c>
      <c r="D1792">
        <f>IF(OR($L1792=TRUE,$A1792=0,MOD($A1792,ChapterTable!$S$20)&lt;&gt;0),
MAX(0,INT(($B1792+ChapterTable!$Q$26+VLOOKUP(SUBSTITUTE(D$1,"성장단계","")&amp;"단계오프셋",ChapterTable!$S:$T,2,0))/ChapterTable!$Q$23)),
MAX(0,INT(($B1792+ChapterTable!$S$26+VLOOKUP(SUBSTITUTE(D$1,"성장단계","")&amp;"보스단계오프셋",ChapterTable!$S:$T,2,0))/ChapterTable!$S$23)))</f>
        <v>0</v>
      </c>
      <c r="E1792" s="1">
        <f ca="1">IF(AND($A1792=0,$B1792=1),
    VLOOKUP(1,ChapterTable!$1:$1048576,MATCH("최종"&amp;SUBSTITUTE(SUBSTITUTE(E$1,"standard",""),"|Float",""),ChapterTable!$1:$1,0),0)*ChapterTable!$Q$17,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VLOOKUP($A1792-ChapterTable!$Q$11,ChapterTable!$1:$1048576,MATCH("최종"&amp;SUBSTITUTE(SUBSTITUTE(E$1,"standard",""),"|Float",""),ChapterTable!$1:$1,0),0)*ChapterTable!$Q$14
    ),
  OFFSET(E1792,-$B1792+IF($L1792,1,0),0)*
    (VLOOKUP(SUBSTITUTE(SUBSTITUTE(E$1,"standard",""),"|Float","")&amp;"인게임누적곱배수",ChapterTable!$S:$T,2,0)^C1792
    +VLOOKUP(SUBSTITUTE(SUBSTITUTE(E$1,"standard",""),"|Float","")&amp;"인게임누적합배수",ChapterTable!$S:$T,2,0)*C1792)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VLOOKUP(1,ChapterTable!$1:$1048576,MATCH("최종"&amp;SUBSTITUTE(SUBSTITUTE(F$1,"standard",""),"|Float",""),ChapterTable!$1:$1,0),0)*ChapterTable!$Q$17,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VLOOKUP($A1792-ChapterTable!$Q$11,ChapterTable!$1:$1048576,MATCH("최종"&amp;SUBSTITUTE(SUBSTITUTE(F$1,"standard",""),"|Float",""),ChapterTable!$1:$1,0),0)*ChapterTable!$Q$14
    ),
  OFFSET(F1792,-$B1792+IF($L1792,1,0),0)*
    (VLOOKUP(SUBSTITUTE(SUBSTITUTE(F$1,"standard",""),"|Float","")&amp;"인게임누적곱배수",ChapterTable!$S:$T,2,0)^D1792
    +VLOOKUP(SUBSTITUTE(SUBSTITUTE(F$1,"standard",""),"|Float","")&amp;"인게임누적합배수",ChapterTable!$S:$T,2,0)*D1792)
  )
  )
  )
)</f>
        <v>11028.438720703125</v>
      </c>
      <c r="G1792" t="s">
        <v>76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9.8000000000000007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IF(OR($L1793=TRUE,$A1793=0,MOD($A1793,ChapterTable!$S$20)&lt;&gt;0),
MAX(0,INT(($B1793+ChapterTable!$Q$26+VLOOKUP(SUBSTITUTE(C$1,"성장단계","")&amp;"단계오프셋",ChapterTable!$S:$T,2,0))/ChapterTable!$Q$23)),
MAX(0,INT(($B1793+ChapterTable!$S$26+VLOOKUP(SUBSTITUTE(C$1,"성장단계","")&amp;"보스단계오프셋",ChapterTable!$S:$T,2,0))/ChapterTable!$S$23)))</f>
        <v>0</v>
      </c>
      <c r="D1793">
        <f>IF(OR($L1793=TRUE,$A1793=0,MOD($A1793,ChapterTable!$S$20)&lt;&gt;0),
MAX(0,INT(($B1793+ChapterTable!$Q$26+VLOOKUP(SUBSTITUTE(D$1,"성장단계","")&amp;"단계오프셋",ChapterTable!$S:$T,2,0))/ChapterTable!$Q$23)),
MAX(0,INT(($B1793+ChapterTable!$S$26+VLOOKUP(SUBSTITUTE(D$1,"성장단계","")&amp;"보스단계오프셋",ChapterTable!$S:$T,2,0))/ChapterTable!$S$23)))</f>
        <v>0</v>
      </c>
      <c r="E1793" s="1">
        <f ca="1">IF(AND($A1793=0,$B1793=1),
    VLOOKUP(1,ChapterTable!$1:$1048576,MATCH("최종"&amp;SUBSTITUTE(SUBSTITUTE(E$1,"standard",""),"|Float",""),ChapterTable!$1:$1,0),0)*ChapterTable!$Q$17,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VLOOKUP($A1793-ChapterTable!$Q$11,ChapterTable!$1:$1048576,MATCH("최종"&amp;SUBSTITUTE(SUBSTITUTE(E$1,"standard",""),"|Float",""),ChapterTable!$1:$1,0),0)*ChapterTable!$Q$14
    ),
  OFFSET(E1793,-$B1793+IF($L1793,1,0),0)*
    (VLOOKUP(SUBSTITUTE(SUBSTITUTE(E$1,"standard",""),"|Float","")&amp;"인게임누적곱배수",ChapterTable!$S:$T,2,0)^C1793
    +VLOOKUP(SUBSTITUTE(SUBSTITUTE(E$1,"standard",""),"|Float","")&amp;"인게임누적합배수",ChapterTable!$S:$T,2,0)*C1793)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VLOOKUP(1,ChapterTable!$1:$1048576,MATCH("최종"&amp;SUBSTITUTE(SUBSTITUTE(F$1,"standard",""),"|Float",""),ChapterTable!$1:$1,0),0)*ChapterTable!$Q$17,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VLOOKUP($A1793-ChapterTable!$Q$11,ChapterTable!$1:$1048576,MATCH("최종"&amp;SUBSTITUTE(SUBSTITUTE(F$1,"standard",""),"|Float",""),ChapterTable!$1:$1,0),0)*ChapterTable!$Q$14
    ),
  OFFSET(F1793,-$B1793+IF($L1793,1,0),0)*
    (VLOOKUP(SUBSTITUTE(SUBSTITUTE(F$1,"standard",""),"|Float","")&amp;"인게임누적곱배수",ChapterTable!$S:$T,2,0)^D1793
    +VLOOKUP(SUBSTITUTE(SUBSTITUTE(F$1,"standard",""),"|Float","")&amp;"인게임누적합배수",ChapterTable!$S:$T,2,0)*D1793)
  )
  )
  )
)</f>
        <v>11028.438720703125</v>
      </c>
      <c r="G1793" t="s">
        <v>76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9.8000000000000007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IF(OR($L1794=TRUE,$A1794=0,MOD($A1794,ChapterTable!$S$20)&lt;&gt;0),
MAX(0,INT(($B1794+ChapterTable!$Q$26+VLOOKUP(SUBSTITUTE(C$1,"성장단계","")&amp;"단계오프셋",ChapterTable!$S:$T,2,0))/ChapterTable!$Q$23)),
MAX(0,INT(($B1794+ChapterTable!$S$26+VLOOKUP(SUBSTITUTE(C$1,"성장단계","")&amp;"보스단계오프셋",ChapterTable!$S:$T,2,0))/ChapterTable!$S$23)))</f>
        <v>0</v>
      </c>
      <c r="D1794">
        <f>IF(OR($L1794=TRUE,$A1794=0,MOD($A1794,ChapterTable!$S$20)&lt;&gt;0),
MAX(0,INT(($B1794+ChapterTable!$Q$26+VLOOKUP(SUBSTITUTE(D$1,"성장단계","")&amp;"단계오프셋",ChapterTable!$S:$T,2,0))/ChapterTable!$Q$23)),
MAX(0,INT(($B1794+ChapterTable!$S$26+VLOOKUP(SUBSTITUTE(D$1,"성장단계","")&amp;"보스단계오프셋",ChapterTable!$S:$T,2,0))/ChapterTable!$S$23)))</f>
        <v>0</v>
      </c>
      <c r="E1794" s="1">
        <f ca="1">IF(AND($A1794=0,$B1794=1),
    VLOOKUP(1,ChapterTable!$1:$1048576,MATCH("최종"&amp;SUBSTITUTE(SUBSTITUTE(E$1,"standard",""),"|Float",""),ChapterTable!$1:$1,0),0)*ChapterTable!$Q$17,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VLOOKUP($A1794-ChapterTable!$Q$11,ChapterTable!$1:$1048576,MATCH("최종"&amp;SUBSTITUTE(SUBSTITUTE(E$1,"standard",""),"|Float",""),ChapterTable!$1:$1,0),0)*ChapterTable!$Q$14
    ),
  OFFSET(E1794,-$B1794+IF($L1794,1,0),0)*
    (VLOOKUP(SUBSTITUTE(SUBSTITUTE(E$1,"standard",""),"|Float","")&amp;"인게임누적곱배수",ChapterTable!$S:$T,2,0)^C1794
    +VLOOKUP(SUBSTITUTE(SUBSTITUTE(E$1,"standard",""),"|Float","")&amp;"인게임누적합배수",ChapterTable!$S:$T,2,0)*C1794)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VLOOKUP(1,ChapterTable!$1:$1048576,MATCH("최종"&amp;SUBSTITUTE(SUBSTITUTE(F$1,"standard",""),"|Float",""),ChapterTable!$1:$1,0),0)*ChapterTable!$Q$17,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VLOOKUP($A1794-ChapterTable!$Q$11,ChapterTable!$1:$1048576,MATCH("최종"&amp;SUBSTITUTE(SUBSTITUTE(F$1,"standard",""),"|Float",""),ChapterTable!$1:$1,0),0)*ChapterTable!$Q$14
    ),
  OFFSET(F1794,-$B1794+IF($L1794,1,0),0)*
    (VLOOKUP(SUBSTITUTE(SUBSTITUTE(F$1,"standard",""),"|Float","")&amp;"인게임누적곱배수",ChapterTable!$S:$T,2,0)^D1794
    +VLOOKUP(SUBSTITUTE(SUBSTITUTE(F$1,"standard",""),"|Float","")&amp;"인게임누적합배수",ChapterTable!$S:$T,2,0)*D1794)
  )
  )
  )
)</f>
        <v>11028.438720703125</v>
      </c>
      <c r="G1794" t="s">
        <v>76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9.8000000000000007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IF(OR($L1795=TRUE,$A1795=0,MOD($A1795,ChapterTable!$S$20)&lt;&gt;0),
MAX(0,INT(($B1795+ChapterTable!$Q$26+VLOOKUP(SUBSTITUTE(C$1,"성장단계","")&amp;"단계오프셋",ChapterTable!$S:$T,2,0))/ChapterTable!$Q$23)),
MAX(0,INT(($B1795+ChapterTable!$S$26+VLOOKUP(SUBSTITUTE(C$1,"성장단계","")&amp;"보스단계오프셋",ChapterTable!$S:$T,2,0))/ChapterTable!$S$23)))</f>
        <v>0</v>
      </c>
      <c r="D1795">
        <f>IF(OR($L1795=TRUE,$A1795=0,MOD($A1795,ChapterTable!$S$20)&lt;&gt;0),
MAX(0,INT(($B1795+ChapterTable!$Q$26+VLOOKUP(SUBSTITUTE(D$1,"성장단계","")&amp;"단계오프셋",ChapterTable!$S:$T,2,0))/ChapterTable!$Q$23)),
MAX(0,INT(($B1795+ChapterTable!$S$26+VLOOKUP(SUBSTITUTE(D$1,"성장단계","")&amp;"보스단계오프셋",ChapterTable!$S:$T,2,0))/ChapterTable!$S$23)))</f>
        <v>0</v>
      </c>
      <c r="E1795" s="1">
        <f ca="1">IF(AND($A1795=0,$B1795=1),
    VLOOKUP(1,ChapterTable!$1:$1048576,MATCH("최종"&amp;SUBSTITUTE(SUBSTITUTE(E$1,"standard",""),"|Float",""),ChapterTable!$1:$1,0),0)*ChapterTable!$Q$17,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VLOOKUP($A1795-ChapterTable!$Q$11,ChapterTable!$1:$1048576,MATCH("최종"&amp;SUBSTITUTE(SUBSTITUTE(E$1,"standard",""),"|Float",""),ChapterTable!$1:$1,0),0)*ChapterTable!$Q$14
    ),
  OFFSET(E1795,-$B1795+IF($L1795,1,0),0)*
    (VLOOKUP(SUBSTITUTE(SUBSTITUTE(E$1,"standard",""),"|Float","")&amp;"인게임누적곱배수",ChapterTable!$S:$T,2,0)^C1795
    +VLOOKUP(SUBSTITUTE(SUBSTITUTE(E$1,"standard",""),"|Float","")&amp;"인게임누적합배수",ChapterTable!$S:$T,2,0)*C1795)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VLOOKUP(1,ChapterTable!$1:$1048576,MATCH("최종"&amp;SUBSTITUTE(SUBSTITUTE(F$1,"standard",""),"|Float",""),ChapterTable!$1:$1,0),0)*ChapterTable!$Q$17,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VLOOKUP($A1795-ChapterTable!$Q$11,ChapterTable!$1:$1048576,MATCH("최종"&amp;SUBSTITUTE(SUBSTITUTE(F$1,"standard",""),"|Float",""),ChapterTable!$1:$1,0),0)*ChapterTable!$Q$14
    ),
  OFFSET(F1795,-$B1795+IF($L1795,1,0),0)*
    (VLOOKUP(SUBSTITUTE(SUBSTITUTE(F$1,"standard",""),"|Float","")&amp;"인게임누적곱배수",ChapterTable!$S:$T,2,0)^D1795
    +VLOOKUP(SUBSTITUTE(SUBSTITUTE(F$1,"standard",""),"|Float","")&amp;"인게임누적합배수",ChapterTable!$S:$T,2,0)*D1795)
  )
  )
  )
)</f>
        <v>11028.438720703125</v>
      </c>
      <c r="G1795" t="s">
        <v>76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9.8000000000000007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IF(OR($L1796=TRUE,$A1796=0,MOD($A1796,ChapterTable!$S$20)&lt;&gt;0),
MAX(0,INT(($B1796+ChapterTable!$Q$26+VLOOKUP(SUBSTITUTE(C$1,"성장단계","")&amp;"단계오프셋",ChapterTable!$S:$T,2,0))/ChapterTable!$Q$23)),
MAX(0,INT(($B1796+ChapterTable!$S$26+VLOOKUP(SUBSTITUTE(C$1,"성장단계","")&amp;"보스단계오프셋",ChapterTable!$S:$T,2,0))/ChapterTable!$S$23)))</f>
        <v>0</v>
      </c>
      <c r="D1796">
        <f>IF(OR($L1796=TRUE,$A1796=0,MOD($A1796,ChapterTable!$S$20)&lt;&gt;0),
MAX(0,INT(($B1796+ChapterTable!$Q$26+VLOOKUP(SUBSTITUTE(D$1,"성장단계","")&amp;"단계오프셋",ChapterTable!$S:$T,2,0))/ChapterTable!$Q$23)),
MAX(0,INT(($B1796+ChapterTable!$S$26+VLOOKUP(SUBSTITUTE(D$1,"성장단계","")&amp;"보스단계오프셋",ChapterTable!$S:$T,2,0))/ChapterTable!$S$23)))</f>
        <v>0</v>
      </c>
      <c r="E1796" s="1">
        <f ca="1">IF(AND($A1796=0,$B1796=1),
    VLOOKUP(1,ChapterTable!$1:$1048576,MATCH("최종"&amp;SUBSTITUTE(SUBSTITUTE(E$1,"standard",""),"|Float",""),ChapterTable!$1:$1,0),0)*ChapterTable!$Q$17,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VLOOKUP($A1796-ChapterTable!$Q$11,ChapterTable!$1:$1048576,MATCH("최종"&amp;SUBSTITUTE(SUBSTITUTE(E$1,"standard",""),"|Float",""),ChapterTable!$1:$1,0),0)*ChapterTable!$Q$14
    ),
  OFFSET(E1796,-$B1796+IF($L1796,1,0),0)*
    (VLOOKUP(SUBSTITUTE(SUBSTITUTE(E$1,"standard",""),"|Float","")&amp;"인게임누적곱배수",ChapterTable!$S:$T,2,0)^C1796
    +VLOOKUP(SUBSTITUTE(SUBSTITUTE(E$1,"standard",""),"|Float","")&amp;"인게임누적합배수",ChapterTable!$S:$T,2,0)*C1796)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VLOOKUP(1,ChapterTable!$1:$1048576,MATCH("최종"&amp;SUBSTITUTE(SUBSTITUTE(F$1,"standard",""),"|Float",""),ChapterTable!$1:$1,0),0)*ChapterTable!$Q$17,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VLOOKUP($A1796-ChapterTable!$Q$11,ChapterTable!$1:$1048576,MATCH("최종"&amp;SUBSTITUTE(SUBSTITUTE(F$1,"standard",""),"|Float",""),ChapterTable!$1:$1,0),0)*ChapterTable!$Q$14
    ),
  OFFSET(F1796,-$B1796+IF($L1796,1,0),0)*
    (VLOOKUP(SUBSTITUTE(SUBSTITUTE(F$1,"standard",""),"|Float","")&amp;"인게임누적곱배수",ChapterTable!$S:$T,2,0)^D1796
    +VLOOKUP(SUBSTITUTE(SUBSTITUTE(F$1,"standard",""),"|Float","")&amp;"인게임누적합배수",ChapterTable!$S:$T,2,0)*D1796)
  )
  )
  )
)</f>
        <v>11028.438720703125</v>
      </c>
      <c r="G1796" t="s">
        <v>76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9.8000000000000007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IF(OR($L1797=TRUE,$A1797=0,MOD($A1797,ChapterTable!$S$20)&lt;&gt;0),
MAX(0,INT(($B1797+ChapterTable!$Q$26+VLOOKUP(SUBSTITUTE(C$1,"성장단계","")&amp;"단계오프셋",ChapterTable!$S:$T,2,0))/ChapterTable!$Q$23)),
MAX(0,INT(($B1797+ChapterTable!$S$26+VLOOKUP(SUBSTITUTE(C$1,"성장단계","")&amp;"보스단계오프셋",ChapterTable!$S:$T,2,0))/ChapterTable!$S$23)))</f>
        <v>1</v>
      </c>
      <c r="D1797">
        <f>IF(OR($L1797=TRUE,$A1797=0,MOD($A1797,ChapterTable!$S$20)&lt;&gt;0),
MAX(0,INT(($B1797+ChapterTable!$Q$26+VLOOKUP(SUBSTITUTE(D$1,"성장단계","")&amp;"단계오프셋",ChapterTable!$S:$T,2,0))/ChapterTable!$Q$23)),
MAX(0,INT(($B1797+ChapterTable!$S$26+VLOOKUP(SUBSTITUTE(D$1,"성장단계","")&amp;"보스단계오프셋",ChapterTable!$S:$T,2,0))/ChapterTable!$S$23)))</f>
        <v>0</v>
      </c>
      <c r="E1797" s="1">
        <f ca="1">IF(AND($A1797=0,$B1797=1),
    VLOOKUP(1,ChapterTable!$1:$1048576,MATCH("최종"&amp;SUBSTITUTE(SUBSTITUTE(E$1,"standard",""),"|Float",""),ChapterTable!$1:$1,0),0)*ChapterTable!$Q$17,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VLOOKUP($A1797-ChapterTable!$Q$11,ChapterTable!$1:$1048576,MATCH("최종"&amp;SUBSTITUTE(SUBSTITUTE(E$1,"standard",""),"|Float",""),ChapterTable!$1:$1,0),0)*ChapterTable!$Q$14
    ),
  OFFSET(E1797,-$B1797+IF($L1797,1,0),0)*
    (VLOOKUP(SUBSTITUTE(SUBSTITUTE(E$1,"standard",""),"|Float","")&amp;"인게임누적곱배수",ChapterTable!$S:$T,2,0)^C1797
    +VLOOKUP(SUBSTITUTE(SUBSTITUTE(E$1,"standard",""),"|Float","")&amp;"인게임누적합배수",ChapterTable!$S:$T,2,0)*C1797)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VLOOKUP(1,ChapterTable!$1:$1048576,MATCH("최종"&amp;SUBSTITUTE(SUBSTITUTE(F$1,"standard",""),"|Float",""),ChapterTable!$1:$1,0),0)*ChapterTable!$Q$17,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VLOOKUP($A1797-ChapterTable!$Q$11,ChapterTable!$1:$1048576,MATCH("최종"&amp;SUBSTITUTE(SUBSTITUTE(F$1,"standard",""),"|Float",""),ChapterTable!$1:$1,0),0)*ChapterTable!$Q$14
    ),
  OFFSET(F1797,-$B1797+IF($L1797,1,0),0)*
    (VLOOKUP(SUBSTITUTE(SUBSTITUTE(F$1,"standard",""),"|Float","")&amp;"인게임누적곱배수",ChapterTable!$S:$T,2,0)^D1797
    +VLOOKUP(SUBSTITUTE(SUBSTITUTE(F$1,"standard",""),"|Float","")&amp;"인게임누적합배수",ChapterTable!$S:$T,2,0)*D1797)
  )
  )
  )
)</f>
        <v>11028.438720703125</v>
      </c>
      <c r="G1797" t="s">
        <v>76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9.8000000000000007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IF(OR($L1798=TRUE,$A1798=0,MOD($A1798,ChapterTable!$S$20)&lt;&gt;0),
MAX(0,INT(($B1798+ChapterTable!$Q$26+VLOOKUP(SUBSTITUTE(C$1,"성장단계","")&amp;"단계오프셋",ChapterTable!$S:$T,2,0))/ChapterTable!$Q$23)),
MAX(0,INT(($B1798+ChapterTable!$S$26+VLOOKUP(SUBSTITUTE(C$1,"성장단계","")&amp;"보스단계오프셋",ChapterTable!$S:$T,2,0))/ChapterTable!$S$23)))</f>
        <v>1</v>
      </c>
      <c r="D1798">
        <f>IF(OR($L1798=TRUE,$A1798=0,MOD($A1798,ChapterTable!$S$20)&lt;&gt;0),
MAX(0,INT(($B1798+ChapterTable!$Q$26+VLOOKUP(SUBSTITUTE(D$1,"성장단계","")&amp;"단계오프셋",ChapterTable!$S:$T,2,0))/ChapterTable!$Q$23)),
MAX(0,INT(($B1798+ChapterTable!$S$26+VLOOKUP(SUBSTITUTE(D$1,"성장단계","")&amp;"보스단계오프셋",ChapterTable!$S:$T,2,0))/ChapterTable!$S$23)))</f>
        <v>0</v>
      </c>
      <c r="E1798" s="1">
        <f ca="1">IF(AND($A1798=0,$B1798=1),
    VLOOKUP(1,ChapterTable!$1:$1048576,MATCH("최종"&amp;SUBSTITUTE(SUBSTITUTE(E$1,"standard",""),"|Float",""),ChapterTable!$1:$1,0),0)*ChapterTable!$Q$17,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VLOOKUP($A1798-ChapterTable!$Q$11,ChapterTable!$1:$1048576,MATCH("최종"&amp;SUBSTITUTE(SUBSTITUTE(E$1,"standard",""),"|Float",""),ChapterTable!$1:$1,0),0)*ChapterTable!$Q$14
    ),
  OFFSET(E1798,-$B1798+IF($L1798,1,0),0)*
    (VLOOKUP(SUBSTITUTE(SUBSTITUTE(E$1,"standard",""),"|Float","")&amp;"인게임누적곱배수",ChapterTable!$S:$T,2,0)^C1798
    +VLOOKUP(SUBSTITUTE(SUBSTITUTE(E$1,"standard",""),"|Float","")&amp;"인게임누적합배수",ChapterTable!$S:$T,2,0)*C1798)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VLOOKUP(1,ChapterTable!$1:$1048576,MATCH("최종"&amp;SUBSTITUTE(SUBSTITUTE(F$1,"standard",""),"|Float",""),ChapterTable!$1:$1,0),0)*ChapterTable!$Q$17,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VLOOKUP($A1798-ChapterTable!$Q$11,ChapterTable!$1:$1048576,MATCH("최종"&amp;SUBSTITUTE(SUBSTITUTE(F$1,"standard",""),"|Float",""),ChapterTable!$1:$1,0),0)*ChapterTable!$Q$14
    ),
  OFFSET(F1798,-$B1798+IF($L1798,1,0),0)*
    (VLOOKUP(SUBSTITUTE(SUBSTITUTE(F$1,"standard",""),"|Float","")&amp;"인게임누적곱배수",ChapterTable!$S:$T,2,0)^D1798
    +VLOOKUP(SUBSTITUTE(SUBSTITUTE(F$1,"standard",""),"|Float","")&amp;"인게임누적합배수",ChapterTable!$S:$T,2,0)*D1798)
  )
  )
  )
)</f>
        <v>11028.438720703125</v>
      </c>
      <c r="G1798" t="s">
        <v>76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9.8000000000000007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IF(OR($L1799=TRUE,$A1799=0,MOD($A1799,ChapterTable!$S$20)&lt;&gt;0),
MAX(0,INT(($B1799+ChapterTable!$Q$26+VLOOKUP(SUBSTITUTE(C$1,"성장단계","")&amp;"단계오프셋",ChapterTable!$S:$T,2,0))/ChapterTable!$Q$23)),
MAX(0,INT(($B1799+ChapterTable!$S$26+VLOOKUP(SUBSTITUTE(C$1,"성장단계","")&amp;"보스단계오프셋",ChapterTable!$S:$T,2,0))/ChapterTable!$S$23)))</f>
        <v>1</v>
      </c>
      <c r="D1799">
        <f>IF(OR($L1799=TRUE,$A1799=0,MOD($A1799,ChapterTable!$S$20)&lt;&gt;0),
MAX(0,INT(($B1799+ChapterTable!$Q$26+VLOOKUP(SUBSTITUTE(D$1,"성장단계","")&amp;"단계오프셋",ChapterTable!$S:$T,2,0))/ChapterTable!$Q$23)),
MAX(0,INT(($B1799+ChapterTable!$S$26+VLOOKUP(SUBSTITUTE(D$1,"성장단계","")&amp;"보스단계오프셋",ChapterTable!$S:$T,2,0))/ChapterTable!$S$23)))</f>
        <v>0</v>
      </c>
      <c r="E1799" s="1">
        <f ca="1">IF(AND($A1799=0,$B1799=1),
    VLOOKUP(1,ChapterTable!$1:$1048576,MATCH("최종"&amp;SUBSTITUTE(SUBSTITUTE(E$1,"standard",""),"|Float",""),ChapterTable!$1:$1,0),0)*ChapterTable!$Q$17,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VLOOKUP($A1799-ChapterTable!$Q$11,ChapterTable!$1:$1048576,MATCH("최종"&amp;SUBSTITUTE(SUBSTITUTE(E$1,"standard",""),"|Float",""),ChapterTable!$1:$1,0),0)*ChapterTable!$Q$14
    ),
  OFFSET(E1799,-$B1799+IF($L1799,1,0),0)*
    (VLOOKUP(SUBSTITUTE(SUBSTITUTE(E$1,"standard",""),"|Float","")&amp;"인게임누적곱배수",ChapterTable!$S:$T,2,0)^C1799
    +VLOOKUP(SUBSTITUTE(SUBSTITUTE(E$1,"standard",""),"|Float","")&amp;"인게임누적합배수",ChapterTable!$S:$T,2,0)*C1799)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VLOOKUP(1,ChapterTable!$1:$1048576,MATCH("최종"&amp;SUBSTITUTE(SUBSTITUTE(F$1,"standard",""),"|Float",""),ChapterTable!$1:$1,0),0)*ChapterTable!$Q$17,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VLOOKUP($A1799-ChapterTable!$Q$11,ChapterTable!$1:$1048576,MATCH("최종"&amp;SUBSTITUTE(SUBSTITUTE(F$1,"standard",""),"|Float",""),ChapterTable!$1:$1,0),0)*ChapterTable!$Q$14
    ),
  OFFSET(F1799,-$B1799+IF($L1799,1,0),0)*
    (VLOOKUP(SUBSTITUTE(SUBSTITUTE(F$1,"standard",""),"|Float","")&amp;"인게임누적곱배수",ChapterTable!$S:$T,2,0)^D1799
    +VLOOKUP(SUBSTITUTE(SUBSTITUTE(F$1,"standard",""),"|Float","")&amp;"인게임누적합배수",ChapterTable!$S:$T,2,0)*D1799)
  )
  )
  )
)</f>
        <v>11028.438720703125</v>
      </c>
      <c r="G1799" t="s">
        <v>76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9.8000000000000007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IF(OR($L1800=TRUE,$A1800=0,MOD($A1800,ChapterTable!$S$20)&lt;&gt;0),
MAX(0,INT(($B1800+ChapterTable!$Q$26+VLOOKUP(SUBSTITUTE(C$1,"성장단계","")&amp;"단계오프셋",ChapterTable!$S:$T,2,0))/ChapterTable!$Q$23)),
MAX(0,INT(($B1800+ChapterTable!$S$26+VLOOKUP(SUBSTITUTE(C$1,"성장단계","")&amp;"보스단계오프셋",ChapterTable!$S:$T,2,0))/ChapterTable!$S$23)))</f>
        <v>1</v>
      </c>
      <c r="D1800">
        <f>IF(OR($L1800=TRUE,$A1800=0,MOD($A1800,ChapterTable!$S$20)&lt;&gt;0),
MAX(0,INT(($B1800+ChapterTable!$Q$26+VLOOKUP(SUBSTITUTE(D$1,"성장단계","")&amp;"단계오프셋",ChapterTable!$S:$T,2,0))/ChapterTable!$Q$23)),
MAX(0,INT(($B1800+ChapterTable!$S$26+VLOOKUP(SUBSTITUTE(D$1,"성장단계","")&amp;"보스단계오프셋",ChapterTable!$S:$T,2,0))/ChapterTable!$S$23)))</f>
        <v>0</v>
      </c>
      <c r="E1800" s="1">
        <f ca="1">IF(AND($A1800=0,$B1800=1),
    VLOOKUP(1,ChapterTable!$1:$1048576,MATCH("최종"&amp;SUBSTITUTE(SUBSTITUTE(E$1,"standard",""),"|Float",""),ChapterTable!$1:$1,0),0)*ChapterTable!$Q$17,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VLOOKUP($A1800-ChapterTable!$Q$11,ChapterTable!$1:$1048576,MATCH("최종"&amp;SUBSTITUTE(SUBSTITUTE(E$1,"standard",""),"|Float",""),ChapterTable!$1:$1,0),0)*ChapterTable!$Q$14
    ),
  OFFSET(E1800,-$B1800+IF($L1800,1,0),0)*
    (VLOOKUP(SUBSTITUTE(SUBSTITUTE(E$1,"standard",""),"|Float","")&amp;"인게임누적곱배수",ChapterTable!$S:$T,2,0)^C1800
    +VLOOKUP(SUBSTITUTE(SUBSTITUTE(E$1,"standard",""),"|Float","")&amp;"인게임누적합배수",ChapterTable!$S:$T,2,0)*C1800)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VLOOKUP(1,ChapterTable!$1:$1048576,MATCH("최종"&amp;SUBSTITUTE(SUBSTITUTE(F$1,"standard",""),"|Float",""),ChapterTable!$1:$1,0),0)*ChapterTable!$Q$17,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VLOOKUP($A1800-ChapterTable!$Q$11,ChapterTable!$1:$1048576,MATCH("최종"&amp;SUBSTITUTE(SUBSTITUTE(F$1,"standard",""),"|Float",""),ChapterTable!$1:$1,0),0)*ChapterTable!$Q$14
    ),
  OFFSET(F1800,-$B1800+IF($L1800,1,0),0)*
    (VLOOKUP(SUBSTITUTE(SUBSTITUTE(F$1,"standard",""),"|Float","")&amp;"인게임누적곱배수",ChapterTable!$S:$T,2,0)^D1800
    +VLOOKUP(SUBSTITUTE(SUBSTITUTE(F$1,"standard",""),"|Float","")&amp;"인게임누적합배수",ChapterTable!$S:$T,2,0)*D1800)
  )
  )
  )
)</f>
        <v>11028.438720703125</v>
      </c>
      <c r="G1800" t="s">
        <v>76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9.8000000000000007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IF(OR($L1801=TRUE,$A1801=0,MOD($A1801,ChapterTable!$S$20)&lt;&gt;0),
MAX(0,INT(($B1801+ChapterTable!$Q$26+VLOOKUP(SUBSTITUTE(C$1,"성장단계","")&amp;"단계오프셋",ChapterTable!$S:$T,2,0))/ChapterTable!$Q$23)),
MAX(0,INT(($B1801+ChapterTable!$S$26+VLOOKUP(SUBSTITUTE(C$1,"성장단계","")&amp;"보스단계오프셋",ChapterTable!$S:$T,2,0))/ChapterTable!$S$23)))</f>
        <v>1</v>
      </c>
      <c r="D1801">
        <f>IF(OR($L1801=TRUE,$A1801=0,MOD($A1801,ChapterTable!$S$20)&lt;&gt;0),
MAX(0,INT(($B1801+ChapterTable!$Q$26+VLOOKUP(SUBSTITUTE(D$1,"성장단계","")&amp;"단계오프셋",ChapterTable!$S:$T,2,0))/ChapterTable!$Q$23)),
MAX(0,INT(($B1801+ChapterTable!$S$26+VLOOKUP(SUBSTITUTE(D$1,"성장단계","")&amp;"보스단계오프셋",ChapterTable!$S:$T,2,0))/ChapterTable!$S$23)))</f>
        <v>0</v>
      </c>
      <c r="E1801" s="1">
        <f ca="1">IF(AND($A1801=0,$B1801=1),
    VLOOKUP(1,ChapterTable!$1:$1048576,MATCH("최종"&amp;SUBSTITUTE(SUBSTITUTE(E$1,"standard",""),"|Float",""),ChapterTable!$1:$1,0),0)*ChapterTable!$Q$17,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VLOOKUP($A1801-ChapterTable!$Q$11,ChapterTable!$1:$1048576,MATCH("최종"&amp;SUBSTITUTE(SUBSTITUTE(E$1,"standard",""),"|Float",""),ChapterTable!$1:$1,0),0)*ChapterTable!$Q$14
    ),
  OFFSET(E1801,-$B1801+IF($L1801,1,0),0)*
    (VLOOKUP(SUBSTITUTE(SUBSTITUTE(E$1,"standard",""),"|Float","")&amp;"인게임누적곱배수",ChapterTable!$S:$T,2,0)^C1801
    +VLOOKUP(SUBSTITUTE(SUBSTITUTE(E$1,"standard",""),"|Float","")&amp;"인게임누적합배수",ChapterTable!$S:$T,2,0)*C1801)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VLOOKUP(1,ChapterTable!$1:$1048576,MATCH("최종"&amp;SUBSTITUTE(SUBSTITUTE(F$1,"standard",""),"|Float",""),ChapterTable!$1:$1,0),0)*ChapterTable!$Q$17,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VLOOKUP($A1801-ChapterTable!$Q$11,ChapterTable!$1:$1048576,MATCH("최종"&amp;SUBSTITUTE(SUBSTITUTE(F$1,"standard",""),"|Float",""),ChapterTable!$1:$1,0),0)*ChapterTable!$Q$14
    ),
  OFFSET(F1801,-$B1801+IF($L1801,1,0),0)*
    (VLOOKUP(SUBSTITUTE(SUBSTITUTE(F$1,"standard",""),"|Float","")&amp;"인게임누적곱배수",ChapterTable!$S:$T,2,0)^D1801
    +VLOOKUP(SUBSTITUTE(SUBSTITUTE(F$1,"standard",""),"|Float","")&amp;"인게임누적합배수",ChapterTable!$S:$T,2,0)*D1801)
  )
  )
  )
)</f>
        <v>11028.438720703125</v>
      </c>
      <c r="G1801" t="s">
        <v>76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9.8000000000000007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IF(OR($L1802=TRUE,$A1802=0,MOD($A1802,ChapterTable!$S$20)&lt;&gt;0),
MAX(0,INT(($B1802+ChapterTable!$Q$26+VLOOKUP(SUBSTITUTE(C$1,"성장단계","")&amp;"단계오프셋",ChapterTable!$S:$T,2,0))/ChapterTable!$Q$23)),
MAX(0,INT(($B1802+ChapterTable!$S$26+VLOOKUP(SUBSTITUTE(C$1,"성장단계","")&amp;"보스단계오프셋",ChapterTable!$S:$T,2,0))/ChapterTable!$S$23)))</f>
        <v>1</v>
      </c>
      <c r="D1802">
        <f>IF(OR($L1802=TRUE,$A1802=0,MOD($A1802,ChapterTable!$S$20)&lt;&gt;0),
MAX(0,INT(($B1802+ChapterTable!$Q$26+VLOOKUP(SUBSTITUTE(D$1,"성장단계","")&amp;"단계오프셋",ChapterTable!$S:$T,2,0))/ChapterTable!$Q$23)),
MAX(0,INT(($B1802+ChapterTable!$S$26+VLOOKUP(SUBSTITUTE(D$1,"성장단계","")&amp;"보스단계오프셋",ChapterTable!$S:$T,2,0))/ChapterTable!$S$23)))</f>
        <v>1</v>
      </c>
      <c r="E1802" s="1">
        <f ca="1">IF(AND($A1802=0,$B1802=1),
    VLOOKUP(1,ChapterTable!$1:$1048576,MATCH("최종"&amp;SUBSTITUTE(SUBSTITUTE(E$1,"standard",""),"|Float",""),ChapterTable!$1:$1,0),0)*ChapterTable!$Q$17,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VLOOKUP($A1802-ChapterTable!$Q$11,ChapterTable!$1:$1048576,MATCH("최종"&amp;SUBSTITUTE(SUBSTITUTE(E$1,"standard",""),"|Float",""),ChapterTable!$1:$1,0),0)*ChapterTable!$Q$14
    ),
  OFFSET(E1802,-$B1802+IF($L1802,1,0),0)*
    (VLOOKUP(SUBSTITUTE(SUBSTITUTE(E$1,"standard",""),"|Float","")&amp;"인게임누적곱배수",ChapterTable!$S:$T,2,0)^C1802
    +VLOOKUP(SUBSTITUTE(SUBSTITUTE(E$1,"standard",""),"|Float","")&amp;"인게임누적합배수",ChapterTable!$S:$T,2,0)*C1802)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VLOOKUP(1,ChapterTable!$1:$1048576,MATCH("최종"&amp;SUBSTITUTE(SUBSTITUTE(F$1,"standard",""),"|Float",""),ChapterTable!$1:$1,0),0)*ChapterTable!$Q$17,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VLOOKUP($A1802-ChapterTable!$Q$11,ChapterTable!$1:$1048576,MATCH("최종"&amp;SUBSTITUTE(SUBSTITUTE(F$1,"standard",""),"|Float",""),ChapterTable!$1:$1,0),0)*ChapterTable!$Q$14
    ),
  OFFSET(F1802,-$B1802+IF($L1802,1,0),0)*
    (VLOOKUP(SUBSTITUTE(SUBSTITUTE(F$1,"standard",""),"|Float","")&amp;"인게임누적곱배수",ChapterTable!$S:$T,2,0)^D1802
    +VLOOKUP(SUBSTITUTE(SUBSTITUTE(F$1,"standard",""),"|Float","")&amp;"인게임누적합배수",ChapterTable!$S:$T,2,0)*D1802)
  )
  )
  )
)</f>
        <v>13234.12646484375</v>
      </c>
      <c r="G1802" t="s">
        <v>76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9.8000000000000007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IF(OR($L1803=TRUE,$A1803=0,MOD($A1803,ChapterTable!$S$20)&lt;&gt;0),
MAX(0,INT(($B1803+ChapterTable!$Q$26+VLOOKUP(SUBSTITUTE(C$1,"성장단계","")&amp;"단계오프셋",ChapterTable!$S:$T,2,0))/ChapterTable!$Q$23)),
MAX(0,INT(($B1803+ChapterTable!$S$26+VLOOKUP(SUBSTITUTE(C$1,"성장단계","")&amp;"보스단계오프셋",ChapterTable!$S:$T,2,0))/ChapterTable!$S$23)))</f>
        <v>1</v>
      </c>
      <c r="D1803">
        <f>IF(OR($L1803=TRUE,$A1803=0,MOD($A1803,ChapterTable!$S$20)&lt;&gt;0),
MAX(0,INT(($B1803+ChapterTable!$Q$26+VLOOKUP(SUBSTITUTE(D$1,"성장단계","")&amp;"단계오프셋",ChapterTable!$S:$T,2,0))/ChapterTable!$Q$23)),
MAX(0,INT(($B1803+ChapterTable!$S$26+VLOOKUP(SUBSTITUTE(D$1,"성장단계","")&amp;"보스단계오프셋",ChapterTable!$S:$T,2,0))/ChapterTable!$S$23)))</f>
        <v>1</v>
      </c>
      <c r="E1803" s="1">
        <f ca="1">IF(AND($A1803=0,$B1803=1),
    VLOOKUP(1,ChapterTable!$1:$1048576,MATCH("최종"&amp;SUBSTITUTE(SUBSTITUTE(E$1,"standard",""),"|Float",""),ChapterTable!$1:$1,0),0)*ChapterTable!$Q$17,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VLOOKUP($A1803-ChapterTable!$Q$11,ChapterTable!$1:$1048576,MATCH("최종"&amp;SUBSTITUTE(SUBSTITUTE(E$1,"standard",""),"|Float",""),ChapterTable!$1:$1,0),0)*ChapterTable!$Q$14
    ),
  OFFSET(E1803,-$B1803+IF($L1803,1,0),0)*
    (VLOOKUP(SUBSTITUTE(SUBSTITUTE(E$1,"standard",""),"|Float","")&amp;"인게임누적곱배수",ChapterTable!$S:$T,2,0)^C1803
    +VLOOKUP(SUBSTITUTE(SUBSTITUTE(E$1,"standard",""),"|Float","")&amp;"인게임누적합배수",ChapterTable!$S:$T,2,0)*C1803)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VLOOKUP(1,ChapterTable!$1:$1048576,MATCH("최종"&amp;SUBSTITUTE(SUBSTITUTE(F$1,"standard",""),"|Float",""),ChapterTable!$1:$1,0),0)*ChapterTable!$Q$17,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VLOOKUP($A1803-ChapterTable!$Q$11,ChapterTable!$1:$1048576,MATCH("최종"&amp;SUBSTITUTE(SUBSTITUTE(F$1,"standard",""),"|Float",""),ChapterTable!$1:$1,0),0)*ChapterTable!$Q$14
    ),
  OFFSET(F1803,-$B1803+IF($L1803,1,0),0)*
    (VLOOKUP(SUBSTITUTE(SUBSTITUTE(F$1,"standard",""),"|Float","")&amp;"인게임누적곱배수",ChapterTable!$S:$T,2,0)^D1803
    +VLOOKUP(SUBSTITUTE(SUBSTITUTE(F$1,"standard",""),"|Float","")&amp;"인게임누적합배수",ChapterTable!$S:$T,2,0)*D1803)
  )
  )
  )
)</f>
        <v>13234.12646484375</v>
      </c>
      <c r="G1803" t="s">
        <v>76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9.8000000000000007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IF(OR($L1804=TRUE,$A1804=0,MOD($A1804,ChapterTable!$S$20)&lt;&gt;0),
MAX(0,INT(($B1804+ChapterTable!$Q$26+VLOOKUP(SUBSTITUTE(C$1,"성장단계","")&amp;"단계오프셋",ChapterTable!$S:$T,2,0))/ChapterTable!$Q$23)),
MAX(0,INT(($B1804+ChapterTable!$S$26+VLOOKUP(SUBSTITUTE(C$1,"성장단계","")&amp;"보스단계오프셋",ChapterTable!$S:$T,2,0))/ChapterTable!$S$23)))</f>
        <v>1</v>
      </c>
      <c r="D1804">
        <f>IF(OR($L1804=TRUE,$A1804=0,MOD($A1804,ChapterTable!$S$20)&lt;&gt;0),
MAX(0,INT(($B1804+ChapterTable!$Q$26+VLOOKUP(SUBSTITUTE(D$1,"성장단계","")&amp;"단계오프셋",ChapterTable!$S:$T,2,0))/ChapterTable!$Q$23)),
MAX(0,INT(($B1804+ChapterTable!$S$26+VLOOKUP(SUBSTITUTE(D$1,"성장단계","")&amp;"보스단계오프셋",ChapterTable!$S:$T,2,0))/ChapterTable!$S$23)))</f>
        <v>1</v>
      </c>
      <c r="E1804" s="1">
        <f ca="1">IF(AND($A1804=0,$B1804=1),
    VLOOKUP(1,ChapterTable!$1:$1048576,MATCH("최종"&amp;SUBSTITUTE(SUBSTITUTE(E$1,"standard",""),"|Float",""),ChapterTable!$1:$1,0),0)*ChapterTable!$Q$17,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VLOOKUP($A1804-ChapterTable!$Q$11,ChapterTable!$1:$1048576,MATCH("최종"&amp;SUBSTITUTE(SUBSTITUTE(E$1,"standard",""),"|Float",""),ChapterTable!$1:$1,0),0)*ChapterTable!$Q$14
    ),
  OFFSET(E1804,-$B1804+IF($L1804,1,0),0)*
    (VLOOKUP(SUBSTITUTE(SUBSTITUTE(E$1,"standard",""),"|Float","")&amp;"인게임누적곱배수",ChapterTable!$S:$T,2,0)^C1804
    +VLOOKUP(SUBSTITUTE(SUBSTITUTE(E$1,"standard",""),"|Float","")&amp;"인게임누적합배수",ChapterTable!$S:$T,2,0)*C1804)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VLOOKUP(1,ChapterTable!$1:$1048576,MATCH("최종"&amp;SUBSTITUTE(SUBSTITUTE(F$1,"standard",""),"|Float",""),ChapterTable!$1:$1,0),0)*ChapterTable!$Q$17,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VLOOKUP($A1804-ChapterTable!$Q$11,ChapterTable!$1:$1048576,MATCH("최종"&amp;SUBSTITUTE(SUBSTITUTE(F$1,"standard",""),"|Float",""),ChapterTable!$1:$1,0),0)*ChapterTable!$Q$14
    ),
  OFFSET(F1804,-$B1804+IF($L1804,1,0),0)*
    (VLOOKUP(SUBSTITUTE(SUBSTITUTE(F$1,"standard",""),"|Float","")&amp;"인게임누적곱배수",ChapterTable!$S:$T,2,0)^D1804
    +VLOOKUP(SUBSTITUTE(SUBSTITUTE(F$1,"standard",""),"|Float","")&amp;"인게임누적합배수",ChapterTable!$S:$T,2,0)*D1804)
  )
  )
  )
)</f>
        <v>13234.12646484375</v>
      </c>
      <c r="G1804" t="s">
        <v>76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9.8000000000000007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IF(OR($L1805=TRUE,$A1805=0,MOD($A1805,ChapterTable!$S$20)&lt;&gt;0),
MAX(0,INT(($B1805+ChapterTable!$Q$26+VLOOKUP(SUBSTITUTE(C$1,"성장단계","")&amp;"단계오프셋",ChapterTable!$S:$T,2,0))/ChapterTable!$Q$23)),
MAX(0,INT(($B1805+ChapterTable!$S$26+VLOOKUP(SUBSTITUTE(C$1,"성장단계","")&amp;"보스단계오프셋",ChapterTable!$S:$T,2,0))/ChapterTable!$S$23)))</f>
        <v>1</v>
      </c>
      <c r="D1805">
        <f>IF(OR($L1805=TRUE,$A1805=0,MOD($A1805,ChapterTable!$S$20)&lt;&gt;0),
MAX(0,INT(($B1805+ChapterTable!$Q$26+VLOOKUP(SUBSTITUTE(D$1,"성장단계","")&amp;"단계오프셋",ChapterTable!$S:$T,2,0))/ChapterTable!$Q$23)),
MAX(0,INT(($B1805+ChapterTable!$S$26+VLOOKUP(SUBSTITUTE(D$1,"성장단계","")&amp;"보스단계오프셋",ChapterTable!$S:$T,2,0))/ChapterTable!$S$23)))</f>
        <v>1</v>
      </c>
      <c r="E1805" s="1">
        <f ca="1">IF(AND($A1805=0,$B1805=1),
    VLOOKUP(1,ChapterTable!$1:$1048576,MATCH("최종"&amp;SUBSTITUTE(SUBSTITUTE(E$1,"standard",""),"|Float",""),ChapterTable!$1:$1,0),0)*ChapterTable!$Q$17,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VLOOKUP($A1805-ChapterTable!$Q$11,ChapterTable!$1:$1048576,MATCH("최종"&amp;SUBSTITUTE(SUBSTITUTE(E$1,"standard",""),"|Float",""),ChapterTable!$1:$1,0),0)*ChapterTable!$Q$14
    ),
  OFFSET(E1805,-$B1805+IF($L1805,1,0),0)*
    (VLOOKUP(SUBSTITUTE(SUBSTITUTE(E$1,"standard",""),"|Float","")&amp;"인게임누적곱배수",ChapterTable!$S:$T,2,0)^C1805
    +VLOOKUP(SUBSTITUTE(SUBSTITUTE(E$1,"standard",""),"|Float","")&amp;"인게임누적합배수",ChapterTable!$S:$T,2,0)*C1805)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VLOOKUP(1,ChapterTable!$1:$1048576,MATCH("최종"&amp;SUBSTITUTE(SUBSTITUTE(F$1,"standard",""),"|Float",""),ChapterTable!$1:$1,0),0)*ChapterTable!$Q$17,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VLOOKUP($A1805-ChapterTable!$Q$11,ChapterTable!$1:$1048576,MATCH("최종"&amp;SUBSTITUTE(SUBSTITUTE(F$1,"standard",""),"|Float",""),ChapterTable!$1:$1,0),0)*ChapterTable!$Q$14
    ),
  OFFSET(F1805,-$B1805+IF($L1805,1,0),0)*
    (VLOOKUP(SUBSTITUTE(SUBSTITUTE(F$1,"standard",""),"|Float","")&amp;"인게임누적곱배수",ChapterTable!$S:$T,2,0)^D1805
    +VLOOKUP(SUBSTITUTE(SUBSTITUTE(F$1,"standard",""),"|Float","")&amp;"인게임누적합배수",ChapterTable!$S:$T,2,0)*D1805)
  )
  )
  )
)</f>
        <v>13234.12646484375</v>
      </c>
      <c r="G1805" t="s">
        <v>76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9.8000000000000007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IF(OR($L1806=TRUE,$A1806=0,MOD($A1806,ChapterTable!$S$20)&lt;&gt;0),
MAX(0,INT(($B1806+ChapterTable!$Q$26+VLOOKUP(SUBSTITUTE(C$1,"성장단계","")&amp;"단계오프셋",ChapterTable!$S:$T,2,0))/ChapterTable!$Q$23)),
MAX(0,INT(($B1806+ChapterTable!$S$26+VLOOKUP(SUBSTITUTE(C$1,"성장단계","")&amp;"보스단계오프셋",ChapterTable!$S:$T,2,0))/ChapterTable!$S$23)))</f>
        <v>1</v>
      </c>
      <c r="D1806">
        <f>IF(OR($L1806=TRUE,$A1806=0,MOD($A1806,ChapterTable!$S$20)&lt;&gt;0),
MAX(0,INT(($B1806+ChapterTable!$Q$26+VLOOKUP(SUBSTITUTE(D$1,"성장단계","")&amp;"단계오프셋",ChapterTable!$S:$T,2,0))/ChapterTable!$Q$23)),
MAX(0,INT(($B1806+ChapterTable!$S$26+VLOOKUP(SUBSTITUTE(D$1,"성장단계","")&amp;"보스단계오프셋",ChapterTable!$S:$T,2,0))/ChapterTable!$S$23)))</f>
        <v>1</v>
      </c>
      <c r="E1806" s="1">
        <f ca="1">IF(AND($A1806=0,$B1806=1),
    VLOOKUP(1,ChapterTable!$1:$1048576,MATCH("최종"&amp;SUBSTITUTE(SUBSTITUTE(E$1,"standard",""),"|Float",""),ChapterTable!$1:$1,0),0)*ChapterTable!$Q$17,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VLOOKUP($A1806-ChapterTable!$Q$11,ChapterTable!$1:$1048576,MATCH("최종"&amp;SUBSTITUTE(SUBSTITUTE(E$1,"standard",""),"|Float",""),ChapterTable!$1:$1,0),0)*ChapterTable!$Q$14
    ),
  OFFSET(E1806,-$B1806+IF($L1806,1,0),0)*
    (VLOOKUP(SUBSTITUTE(SUBSTITUTE(E$1,"standard",""),"|Float","")&amp;"인게임누적곱배수",ChapterTable!$S:$T,2,0)^C1806
    +VLOOKUP(SUBSTITUTE(SUBSTITUTE(E$1,"standard",""),"|Float","")&amp;"인게임누적합배수",ChapterTable!$S:$T,2,0)*C1806)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VLOOKUP(1,ChapterTable!$1:$1048576,MATCH("최종"&amp;SUBSTITUTE(SUBSTITUTE(F$1,"standard",""),"|Float",""),ChapterTable!$1:$1,0),0)*ChapterTable!$Q$17,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VLOOKUP($A1806-ChapterTable!$Q$11,ChapterTable!$1:$1048576,MATCH("최종"&amp;SUBSTITUTE(SUBSTITUTE(F$1,"standard",""),"|Float",""),ChapterTable!$1:$1,0),0)*ChapterTable!$Q$14
    ),
  OFFSET(F1806,-$B1806+IF($L1806,1,0),0)*
    (VLOOKUP(SUBSTITUTE(SUBSTITUTE(F$1,"standard",""),"|Float","")&amp;"인게임누적곱배수",ChapterTable!$S:$T,2,0)^D1806
    +VLOOKUP(SUBSTITUTE(SUBSTITUTE(F$1,"standard",""),"|Float","")&amp;"인게임누적합배수",ChapterTable!$S:$T,2,0)*D1806)
  )
  )
  )
)</f>
        <v>13234.12646484375</v>
      </c>
      <c r="G1806" t="s">
        <v>76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9.8000000000000007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IF(OR($L1807=TRUE,$A1807=0,MOD($A1807,ChapterTable!$S$20)&lt;&gt;0),
MAX(0,INT(($B1807+ChapterTable!$Q$26+VLOOKUP(SUBSTITUTE(C$1,"성장단계","")&amp;"단계오프셋",ChapterTable!$S:$T,2,0))/ChapterTable!$Q$23)),
MAX(0,INT(($B1807+ChapterTable!$S$26+VLOOKUP(SUBSTITUTE(C$1,"성장단계","")&amp;"보스단계오프셋",ChapterTable!$S:$T,2,0))/ChapterTable!$S$23)))</f>
        <v>2</v>
      </c>
      <c r="D1807">
        <f>IF(OR($L1807=TRUE,$A1807=0,MOD($A1807,ChapterTable!$S$20)&lt;&gt;0),
MAX(0,INT(($B1807+ChapterTable!$Q$26+VLOOKUP(SUBSTITUTE(D$1,"성장단계","")&amp;"단계오프셋",ChapterTable!$S:$T,2,0))/ChapterTable!$Q$23)),
MAX(0,INT(($B1807+ChapterTable!$S$26+VLOOKUP(SUBSTITUTE(D$1,"성장단계","")&amp;"보스단계오프셋",ChapterTable!$S:$T,2,0))/ChapterTable!$S$23)))</f>
        <v>1</v>
      </c>
      <c r="E1807" s="1">
        <f ca="1">IF(AND($A1807=0,$B1807=1),
    VLOOKUP(1,ChapterTable!$1:$1048576,MATCH("최종"&amp;SUBSTITUTE(SUBSTITUTE(E$1,"standard",""),"|Float",""),ChapterTable!$1:$1,0),0)*ChapterTable!$Q$17,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VLOOKUP($A1807-ChapterTable!$Q$11,ChapterTable!$1:$1048576,MATCH("최종"&amp;SUBSTITUTE(SUBSTITUTE(E$1,"standard",""),"|Float",""),ChapterTable!$1:$1,0),0)*ChapterTable!$Q$14
    ),
  OFFSET(E1807,-$B1807+IF($L1807,1,0),0)*
    (VLOOKUP(SUBSTITUTE(SUBSTITUTE(E$1,"standard",""),"|Float","")&amp;"인게임누적곱배수",ChapterTable!$S:$T,2,0)^C1807
    +VLOOKUP(SUBSTITUTE(SUBSTITUTE(E$1,"standard",""),"|Float","")&amp;"인게임누적합배수",ChapterTable!$S:$T,2,0)*C1807)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VLOOKUP(1,ChapterTable!$1:$1048576,MATCH("최종"&amp;SUBSTITUTE(SUBSTITUTE(F$1,"standard",""),"|Float",""),ChapterTable!$1:$1,0),0)*ChapterTable!$Q$17,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VLOOKUP($A1807-ChapterTable!$Q$11,ChapterTable!$1:$1048576,MATCH("최종"&amp;SUBSTITUTE(SUBSTITUTE(F$1,"standard",""),"|Float",""),ChapterTable!$1:$1,0),0)*ChapterTable!$Q$14
    ),
  OFFSET(F1807,-$B1807+IF($L1807,1,0),0)*
    (VLOOKUP(SUBSTITUTE(SUBSTITUTE(F$1,"standard",""),"|Float","")&amp;"인게임누적곱배수",ChapterTable!$S:$T,2,0)^D1807
    +VLOOKUP(SUBSTITUTE(SUBSTITUTE(F$1,"standard",""),"|Float","")&amp;"인게임누적합배수",ChapterTable!$S:$T,2,0)*D1807)
  )
  )
  )
)</f>
        <v>13234.12646484375</v>
      </c>
      <c r="G1807" t="s">
        <v>76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9.8000000000000007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IF(OR($L1808=TRUE,$A1808=0,MOD($A1808,ChapterTable!$S$20)&lt;&gt;0),
MAX(0,INT(($B1808+ChapterTable!$Q$26+VLOOKUP(SUBSTITUTE(C$1,"성장단계","")&amp;"단계오프셋",ChapterTable!$S:$T,2,0))/ChapterTable!$Q$23)),
MAX(0,INT(($B1808+ChapterTable!$S$26+VLOOKUP(SUBSTITUTE(C$1,"성장단계","")&amp;"보스단계오프셋",ChapterTable!$S:$T,2,0))/ChapterTable!$S$23)))</f>
        <v>2</v>
      </c>
      <c r="D1808">
        <f>IF(OR($L1808=TRUE,$A1808=0,MOD($A1808,ChapterTable!$S$20)&lt;&gt;0),
MAX(0,INT(($B1808+ChapterTable!$Q$26+VLOOKUP(SUBSTITUTE(D$1,"성장단계","")&amp;"단계오프셋",ChapterTable!$S:$T,2,0))/ChapterTable!$Q$23)),
MAX(0,INT(($B1808+ChapterTable!$S$26+VLOOKUP(SUBSTITUTE(D$1,"성장단계","")&amp;"보스단계오프셋",ChapterTable!$S:$T,2,0))/ChapterTable!$S$23)))</f>
        <v>1</v>
      </c>
      <c r="E1808" s="1">
        <f ca="1">IF(AND($A1808=0,$B1808=1),
    VLOOKUP(1,ChapterTable!$1:$1048576,MATCH("최종"&amp;SUBSTITUTE(SUBSTITUTE(E$1,"standard",""),"|Float",""),ChapterTable!$1:$1,0),0)*ChapterTable!$Q$17,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VLOOKUP($A1808-ChapterTable!$Q$11,ChapterTable!$1:$1048576,MATCH("최종"&amp;SUBSTITUTE(SUBSTITUTE(E$1,"standard",""),"|Float",""),ChapterTable!$1:$1,0),0)*ChapterTable!$Q$14
    ),
  OFFSET(E1808,-$B1808+IF($L1808,1,0),0)*
    (VLOOKUP(SUBSTITUTE(SUBSTITUTE(E$1,"standard",""),"|Float","")&amp;"인게임누적곱배수",ChapterTable!$S:$T,2,0)^C1808
    +VLOOKUP(SUBSTITUTE(SUBSTITUTE(E$1,"standard",""),"|Float","")&amp;"인게임누적합배수",ChapterTable!$S:$T,2,0)*C1808)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VLOOKUP(1,ChapterTable!$1:$1048576,MATCH("최종"&amp;SUBSTITUTE(SUBSTITUTE(F$1,"standard",""),"|Float",""),ChapterTable!$1:$1,0),0)*ChapterTable!$Q$17,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VLOOKUP($A1808-ChapterTable!$Q$11,ChapterTable!$1:$1048576,MATCH("최종"&amp;SUBSTITUTE(SUBSTITUTE(F$1,"standard",""),"|Float",""),ChapterTable!$1:$1,0),0)*ChapterTable!$Q$14
    ),
  OFFSET(F1808,-$B1808+IF($L1808,1,0),0)*
    (VLOOKUP(SUBSTITUTE(SUBSTITUTE(F$1,"standard",""),"|Float","")&amp;"인게임누적곱배수",ChapterTable!$S:$T,2,0)^D1808
    +VLOOKUP(SUBSTITUTE(SUBSTITUTE(F$1,"standard",""),"|Float","")&amp;"인게임누적합배수",ChapterTable!$S:$T,2,0)*D1808)
  )
  )
  )
)</f>
        <v>13234.12646484375</v>
      </c>
      <c r="G1808" t="s">
        <v>76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9.8000000000000007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IF(OR($L1809=TRUE,$A1809=0,MOD($A1809,ChapterTable!$S$20)&lt;&gt;0),
MAX(0,INT(($B1809+ChapterTable!$Q$26+VLOOKUP(SUBSTITUTE(C$1,"성장단계","")&amp;"단계오프셋",ChapterTable!$S:$T,2,0))/ChapterTable!$Q$23)),
MAX(0,INT(($B1809+ChapterTable!$S$26+VLOOKUP(SUBSTITUTE(C$1,"성장단계","")&amp;"보스단계오프셋",ChapterTable!$S:$T,2,0))/ChapterTable!$S$23)))</f>
        <v>2</v>
      </c>
      <c r="D1809">
        <f>IF(OR($L1809=TRUE,$A1809=0,MOD($A1809,ChapterTable!$S$20)&lt;&gt;0),
MAX(0,INT(($B1809+ChapterTable!$Q$26+VLOOKUP(SUBSTITUTE(D$1,"성장단계","")&amp;"단계오프셋",ChapterTable!$S:$T,2,0))/ChapterTable!$Q$23)),
MAX(0,INT(($B1809+ChapterTable!$S$26+VLOOKUP(SUBSTITUTE(D$1,"성장단계","")&amp;"보스단계오프셋",ChapterTable!$S:$T,2,0))/ChapterTable!$S$23)))</f>
        <v>1</v>
      </c>
      <c r="E1809" s="1">
        <f ca="1">IF(AND($A1809=0,$B1809=1),
    VLOOKUP(1,ChapterTable!$1:$1048576,MATCH("최종"&amp;SUBSTITUTE(SUBSTITUTE(E$1,"standard",""),"|Float",""),ChapterTable!$1:$1,0),0)*ChapterTable!$Q$17,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VLOOKUP($A1809-ChapterTable!$Q$11,ChapterTable!$1:$1048576,MATCH("최종"&amp;SUBSTITUTE(SUBSTITUTE(E$1,"standard",""),"|Float",""),ChapterTable!$1:$1,0),0)*ChapterTable!$Q$14
    ),
  OFFSET(E1809,-$B1809+IF($L1809,1,0),0)*
    (VLOOKUP(SUBSTITUTE(SUBSTITUTE(E$1,"standard",""),"|Float","")&amp;"인게임누적곱배수",ChapterTable!$S:$T,2,0)^C1809
    +VLOOKUP(SUBSTITUTE(SUBSTITUTE(E$1,"standard",""),"|Float","")&amp;"인게임누적합배수",ChapterTable!$S:$T,2,0)*C1809)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VLOOKUP(1,ChapterTable!$1:$1048576,MATCH("최종"&amp;SUBSTITUTE(SUBSTITUTE(F$1,"standard",""),"|Float",""),ChapterTable!$1:$1,0),0)*ChapterTable!$Q$17,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VLOOKUP($A1809-ChapterTable!$Q$11,ChapterTable!$1:$1048576,MATCH("최종"&amp;SUBSTITUTE(SUBSTITUTE(F$1,"standard",""),"|Float",""),ChapterTable!$1:$1,0),0)*ChapterTable!$Q$14
    ),
  OFFSET(F1809,-$B1809+IF($L1809,1,0),0)*
    (VLOOKUP(SUBSTITUTE(SUBSTITUTE(F$1,"standard",""),"|Float","")&amp;"인게임누적곱배수",ChapterTable!$S:$T,2,0)^D1809
    +VLOOKUP(SUBSTITUTE(SUBSTITUTE(F$1,"standard",""),"|Float","")&amp;"인게임누적합배수",ChapterTable!$S:$T,2,0)*D1809)
  )
  )
  )
)</f>
        <v>13234.12646484375</v>
      </c>
      <c r="G1809" t="s">
        <v>76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9.8000000000000007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IF(OR($L1810=TRUE,$A1810=0,MOD($A1810,ChapterTable!$S$20)&lt;&gt;0),
MAX(0,INT(($B1810+ChapterTable!$Q$26+VLOOKUP(SUBSTITUTE(C$1,"성장단계","")&amp;"단계오프셋",ChapterTable!$S:$T,2,0))/ChapterTable!$Q$23)),
MAX(0,INT(($B1810+ChapterTable!$S$26+VLOOKUP(SUBSTITUTE(C$1,"성장단계","")&amp;"보스단계오프셋",ChapterTable!$S:$T,2,0))/ChapterTable!$S$23)))</f>
        <v>2</v>
      </c>
      <c r="D1810">
        <f>IF(OR($L1810=TRUE,$A1810=0,MOD($A1810,ChapterTable!$S$20)&lt;&gt;0),
MAX(0,INT(($B1810+ChapterTable!$Q$26+VLOOKUP(SUBSTITUTE(D$1,"성장단계","")&amp;"단계오프셋",ChapterTable!$S:$T,2,0))/ChapterTable!$Q$23)),
MAX(0,INT(($B1810+ChapterTable!$S$26+VLOOKUP(SUBSTITUTE(D$1,"성장단계","")&amp;"보스단계오프셋",ChapterTable!$S:$T,2,0))/ChapterTable!$S$23)))</f>
        <v>1</v>
      </c>
      <c r="E1810" s="1">
        <f ca="1">IF(AND($A1810=0,$B1810=1),
    VLOOKUP(1,ChapterTable!$1:$1048576,MATCH("최종"&amp;SUBSTITUTE(SUBSTITUTE(E$1,"standard",""),"|Float",""),ChapterTable!$1:$1,0),0)*ChapterTable!$Q$17,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VLOOKUP($A1810-ChapterTable!$Q$11,ChapterTable!$1:$1048576,MATCH("최종"&amp;SUBSTITUTE(SUBSTITUTE(E$1,"standard",""),"|Float",""),ChapterTable!$1:$1,0),0)*ChapterTable!$Q$14
    ),
  OFFSET(E1810,-$B1810+IF($L1810,1,0),0)*
    (VLOOKUP(SUBSTITUTE(SUBSTITUTE(E$1,"standard",""),"|Float","")&amp;"인게임누적곱배수",ChapterTable!$S:$T,2,0)^C1810
    +VLOOKUP(SUBSTITUTE(SUBSTITUTE(E$1,"standard",""),"|Float","")&amp;"인게임누적합배수",ChapterTable!$S:$T,2,0)*C1810)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VLOOKUP(1,ChapterTable!$1:$1048576,MATCH("최종"&amp;SUBSTITUTE(SUBSTITUTE(F$1,"standard",""),"|Float",""),ChapterTable!$1:$1,0),0)*ChapterTable!$Q$17,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VLOOKUP($A1810-ChapterTable!$Q$11,ChapterTable!$1:$1048576,MATCH("최종"&amp;SUBSTITUTE(SUBSTITUTE(F$1,"standard",""),"|Float",""),ChapterTable!$1:$1,0),0)*ChapterTable!$Q$14
    ),
  OFFSET(F1810,-$B1810+IF($L1810,1,0),0)*
    (VLOOKUP(SUBSTITUTE(SUBSTITUTE(F$1,"standard",""),"|Float","")&amp;"인게임누적곱배수",ChapterTable!$S:$T,2,0)^D1810
    +VLOOKUP(SUBSTITUTE(SUBSTITUTE(F$1,"standard",""),"|Float","")&amp;"인게임누적합배수",ChapterTable!$S:$T,2,0)*D1810)
  )
  )
  )
)</f>
        <v>13234.12646484375</v>
      </c>
      <c r="G1810" t="s">
        <v>76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9.8000000000000007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IF(OR($L1811=TRUE,$A1811=0,MOD($A1811,ChapterTable!$S$20)&lt;&gt;0),
MAX(0,INT(($B1811+ChapterTable!$Q$26+VLOOKUP(SUBSTITUTE(C$1,"성장단계","")&amp;"단계오프셋",ChapterTable!$S:$T,2,0))/ChapterTable!$Q$23)),
MAX(0,INT(($B1811+ChapterTable!$S$26+VLOOKUP(SUBSTITUTE(C$1,"성장단계","")&amp;"보스단계오프셋",ChapterTable!$S:$T,2,0))/ChapterTable!$S$23)))</f>
        <v>2</v>
      </c>
      <c r="D1811">
        <f>IF(OR($L1811=TRUE,$A1811=0,MOD($A1811,ChapterTable!$S$20)&lt;&gt;0),
MAX(0,INT(($B1811+ChapterTable!$Q$26+VLOOKUP(SUBSTITUTE(D$1,"성장단계","")&amp;"단계오프셋",ChapterTable!$S:$T,2,0))/ChapterTable!$Q$23)),
MAX(0,INT(($B1811+ChapterTable!$S$26+VLOOKUP(SUBSTITUTE(D$1,"성장단계","")&amp;"보스단계오프셋",ChapterTable!$S:$T,2,0))/ChapterTable!$S$23)))</f>
        <v>1</v>
      </c>
      <c r="E1811" s="1">
        <f ca="1">IF(AND($A1811=0,$B1811=1),
    VLOOKUP(1,ChapterTable!$1:$1048576,MATCH("최종"&amp;SUBSTITUTE(SUBSTITUTE(E$1,"standard",""),"|Float",""),ChapterTable!$1:$1,0),0)*ChapterTable!$Q$17,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VLOOKUP($A1811-ChapterTable!$Q$11,ChapterTable!$1:$1048576,MATCH("최종"&amp;SUBSTITUTE(SUBSTITUTE(E$1,"standard",""),"|Float",""),ChapterTable!$1:$1,0),0)*ChapterTable!$Q$14
    ),
  OFFSET(E1811,-$B1811+IF($L1811,1,0),0)*
    (VLOOKUP(SUBSTITUTE(SUBSTITUTE(E$1,"standard",""),"|Float","")&amp;"인게임누적곱배수",ChapterTable!$S:$T,2,0)^C1811
    +VLOOKUP(SUBSTITUTE(SUBSTITUTE(E$1,"standard",""),"|Float","")&amp;"인게임누적합배수",ChapterTable!$S:$T,2,0)*C1811)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VLOOKUP(1,ChapterTable!$1:$1048576,MATCH("최종"&amp;SUBSTITUTE(SUBSTITUTE(F$1,"standard",""),"|Float",""),ChapterTable!$1:$1,0),0)*ChapterTable!$Q$17,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VLOOKUP($A1811-ChapterTable!$Q$11,ChapterTable!$1:$1048576,MATCH("최종"&amp;SUBSTITUTE(SUBSTITUTE(F$1,"standard",""),"|Float",""),ChapterTable!$1:$1,0),0)*ChapterTable!$Q$14
    ),
  OFFSET(F1811,-$B1811+IF($L1811,1,0),0)*
    (VLOOKUP(SUBSTITUTE(SUBSTITUTE(F$1,"standard",""),"|Float","")&amp;"인게임누적곱배수",ChapterTable!$S:$T,2,0)^D1811
    +VLOOKUP(SUBSTITUTE(SUBSTITUTE(F$1,"standard",""),"|Float","")&amp;"인게임누적합배수",ChapterTable!$S:$T,2,0)*D1811)
  )
  )
  )
)</f>
        <v>13234.12646484375</v>
      </c>
      <c r="G1811" t="s">
        <v>76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9.8000000000000007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IF(OR($L1812=TRUE,$A1812=0,MOD($A1812,ChapterTable!$S$20)&lt;&gt;0),
MAX(0,INT(($B1812+ChapterTable!$Q$26+VLOOKUP(SUBSTITUTE(C$1,"성장단계","")&amp;"단계오프셋",ChapterTable!$S:$T,2,0))/ChapterTable!$Q$23)),
MAX(0,INT(($B1812+ChapterTable!$S$26+VLOOKUP(SUBSTITUTE(C$1,"성장단계","")&amp;"보스단계오프셋",ChapterTable!$S:$T,2,0))/ChapterTable!$S$23)))</f>
        <v>2</v>
      </c>
      <c r="D1812">
        <f>IF(OR($L1812=TRUE,$A1812=0,MOD($A1812,ChapterTable!$S$20)&lt;&gt;0),
MAX(0,INT(($B1812+ChapterTable!$Q$26+VLOOKUP(SUBSTITUTE(D$1,"성장단계","")&amp;"단계오프셋",ChapterTable!$S:$T,2,0))/ChapterTable!$Q$23)),
MAX(0,INT(($B1812+ChapterTable!$S$26+VLOOKUP(SUBSTITUTE(D$1,"성장단계","")&amp;"보스단계오프셋",ChapterTable!$S:$T,2,0))/ChapterTable!$S$23)))</f>
        <v>2</v>
      </c>
      <c r="E1812" s="1">
        <f ca="1">IF(AND($A1812=0,$B1812=1),
    VLOOKUP(1,ChapterTable!$1:$1048576,MATCH("최종"&amp;SUBSTITUTE(SUBSTITUTE(E$1,"standard",""),"|Float",""),ChapterTable!$1:$1,0),0)*ChapterTable!$Q$17,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VLOOKUP($A1812-ChapterTable!$Q$11,ChapterTable!$1:$1048576,MATCH("최종"&amp;SUBSTITUTE(SUBSTITUTE(E$1,"standard",""),"|Float",""),ChapterTable!$1:$1,0),0)*ChapterTable!$Q$14
    ),
  OFFSET(E1812,-$B1812+IF($L1812,1,0),0)*
    (VLOOKUP(SUBSTITUTE(SUBSTITUTE(E$1,"standard",""),"|Float","")&amp;"인게임누적곱배수",ChapterTable!$S:$T,2,0)^C1812
    +VLOOKUP(SUBSTITUTE(SUBSTITUTE(E$1,"standard",""),"|Float","")&amp;"인게임누적합배수",ChapterTable!$S:$T,2,0)*C1812)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VLOOKUP(1,ChapterTable!$1:$1048576,MATCH("최종"&amp;SUBSTITUTE(SUBSTITUTE(F$1,"standard",""),"|Float",""),ChapterTable!$1:$1,0),0)*ChapterTable!$Q$17,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VLOOKUP($A1812-ChapterTable!$Q$11,ChapterTable!$1:$1048576,MATCH("최종"&amp;SUBSTITUTE(SUBSTITUTE(F$1,"standard",""),"|Float",""),ChapterTable!$1:$1,0),0)*ChapterTable!$Q$14
    ),
  OFFSET(F1812,-$B1812+IF($L1812,1,0),0)*
    (VLOOKUP(SUBSTITUTE(SUBSTITUTE(F$1,"standard",""),"|Float","")&amp;"인게임누적곱배수",ChapterTable!$S:$T,2,0)^D1812
    +VLOOKUP(SUBSTITUTE(SUBSTITUTE(F$1,"standard",""),"|Float","")&amp;"인게임누적합배수",ChapterTable!$S:$T,2,0)*D1812)
  )
  )
  )
)</f>
        <v>15439.814208984373</v>
      </c>
      <c r="G1812" t="s">
        <v>76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9.8000000000000007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IF(OR($L1813=TRUE,$A1813=0,MOD($A1813,ChapterTable!$S$20)&lt;&gt;0),
MAX(0,INT(($B1813+ChapterTable!$Q$26+VLOOKUP(SUBSTITUTE(C$1,"성장단계","")&amp;"단계오프셋",ChapterTable!$S:$T,2,0))/ChapterTable!$Q$23)),
MAX(0,INT(($B1813+ChapterTable!$S$26+VLOOKUP(SUBSTITUTE(C$1,"성장단계","")&amp;"보스단계오프셋",ChapterTable!$S:$T,2,0))/ChapterTable!$S$23)))</f>
        <v>2</v>
      </c>
      <c r="D1813">
        <f>IF(OR($L1813=TRUE,$A1813=0,MOD($A1813,ChapterTable!$S$20)&lt;&gt;0),
MAX(0,INT(($B1813+ChapterTable!$Q$26+VLOOKUP(SUBSTITUTE(D$1,"성장단계","")&amp;"단계오프셋",ChapterTable!$S:$T,2,0))/ChapterTable!$Q$23)),
MAX(0,INT(($B1813+ChapterTable!$S$26+VLOOKUP(SUBSTITUTE(D$1,"성장단계","")&amp;"보스단계오프셋",ChapterTable!$S:$T,2,0))/ChapterTable!$S$23)))</f>
        <v>2</v>
      </c>
      <c r="E1813" s="1">
        <f ca="1">IF(AND($A1813=0,$B1813=1),
    VLOOKUP(1,ChapterTable!$1:$1048576,MATCH("최종"&amp;SUBSTITUTE(SUBSTITUTE(E$1,"standard",""),"|Float",""),ChapterTable!$1:$1,0),0)*ChapterTable!$Q$17,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VLOOKUP($A1813-ChapterTable!$Q$11,ChapterTable!$1:$1048576,MATCH("최종"&amp;SUBSTITUTE(SUBSTITUTE(E$1,"standard",""),"|Float",""),ChapterTable!$1:$1,0),0)*ChapterTable!$Q$14
    ),
  OFFSET(E1813,-$B1813+IF($L1813,1,0),0)*
    (VLOOKUP(SUBSTITUTE(SUBSTITUTE(E$1,"standard",""),"|Float","")&amp;"인게임누적곱배수",ChapterTable!$S:$T,2,0)^C1813
    +VLOOKUP(SUBSTITUTE(SUBSTITUTE(E$1,"standard",""),"|Float","")&amp;"인게임누적합배수",ChapterTable!$S:$T,2,0)*C1813)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VLOOKUP(1,ChapterTable!$1:$1048576,MATCH("최종"&amp;SUBSTITUTE(SUBSTITUTE(F$1,"standard",""),"|Float",""),ChapterTable!$1:$1,0),0)*ChapterTable!$Q$17,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VLOOKUP($A1813-ChapterTable!$Q$11,ChapterTable!$1:$1048576,MATCH("최종"&amp;SUBSTITUTE(SUBSTITUTE(F$1,"standard",""),"|Float",""),ChapterTable!$1:$1,0),0)*ChapterTable!$Q$14
    ),
  OFFSET(F1813,-$B1813+IF($L1813,1,0),0)*
    (VLOOKUP(SUBSTITUTE(SUBSTITUTE(F$1,"standard",""),"|Float","")&amp;"인게임누적곱배수",ChapterTable!$S:$T,2,0)^D1813
    +VLOOKUP(SUBSTITUTE(SUBSTITUTE(F$1,"standard",""),"|Float","")&amp;"인게임누적합배수",ChapterTable!$S:$T,2,0)*D1813)
  )
  )
  )
)</f>
        <v>15439.814208984373</v>
      </c>
      <c r="G1813" t="s">
        <v>76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9.8000000000000007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IF(OR($L1814=TRUE,$A1814=0,MOD($A1814,ChapterTable!$S$20)&lt;&gt;0),
MAX(0,INT(($B1814+ChapterTable!$Q$26+VLOOKUP(SUBSTITUTE(C$1,"성장단계","")&amp;"단계오프셋",ChapterTable!$S:$T,2,0))/ChapterTable!$Q$23)),
MAX(0,INT(($B1814+ChapterTable!$S$26+VLOOKUP(SUBSTITUTE(C$1,"성장단계","")&amp;"보스단계오프셋",ChapterTable!$S:$T,2,0))/ChapterTable!$S$23)))</f>
        <v>2</v>
      </c>
      <c r="D1814">
        <f>IF(OR($L1814=TRUE,$A1814=0,MOD($A1814,ChapterTable!$S$20)&lt;&gt;0),
MAX(0,INT(($B1814+ChapterTable!$Q$26+VLOOKUP(SUBSTITUTE(D$1,"성장단계","")&amp;"단계오프셋",ChapterTable!$S:$T,2,0))/ChapterTable!$Q$23)),
MAX(0,INT(($B1814+ChapterTable!$S$26+VLOOKUP(SUBSTITUTE(D$1,"성장단계","")&amp;"보스단계오프셋",ChapterTable!$S:$T,2,0))/ChapterTable!$S$23)))</f>
        <v>2</v>
      </c>
      <c r="E1814" s="1">
        <f ca="1">IF(AND($A1814=0,$B1814=1),
    VLOOKUP(1,ChapterTable!$1:$1048576,MATCH("최종"&amp;SUBSTITUTE(SUBSTITUTE(E$1,"standard",""),"|Float",""),ChapterTable!$1:$1,0),0)*ChapterTable!$Q$17,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VLOOKUP($A1814-ChapterTable!$Q$11,ChapterTable!$1:$1048576,MATCH("최종"&amp;SUBSTITUTE(SUBSTITUTE(E$1,"standard",""),"|Float",""),ChapterTable!$1:$1,0),0)*ChapterTable!$Q$14
    ),
  OFFSET(E1814,-$B1814+IF($L1814,1,0),0)*
    (VLOOKUP(SUBSTITUTE(SUBSTITUTE(E$1,"standard",""),"|Float","")&amp;"인게임누적곱배수",ChapterTable!$S:$T,2,0)^C1814
    +VLOOKUP(SUBSTITUTE(SUBSTITUTE(E$1,"standard",""),"|Float","")&amp;"인게임누적합배수",ChapterTable!$S:$T,2,0)*C1814)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VLOOKUP(1,ChapterTable!$1:$1048576,MATCH("최종"&amp;SUBSTITUTE(SUBSTITUTE(F$1,"standard",""),"|Float",""),ChapterTable!$1:$1,0),0)*ChapterTable!$Q$17,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VLOOKUP($A1814-ChapterTable!$Q$11,ChapterTable!$1:$1048576,MATCH("최종"&amp;SUBSTITUTE(SUBSTITUTE(F$1,"standard",""),"|Float",""),ChapterTable!$1:$1,0),0)*ChapterTable!$Q$14
    ),
  OFFSET(F1814,-$B1814+IF($L1814,1,0),0)*
    (VLOOKUP(SUBSTITUTE(SUBSTITUTE(F$1,"standard",""),"|Float","")&amp;"인게임누적곱배수",ChapterTable!$S:$T,2,0)^D1814
    +VLOOKUP(SUBSTITUTE(SUBSTITUTE(F$1,"standard",""),"|Float","")&amp;"인게임누적합배수",ChapterTable!$S:$T,2,0)*D1814)
  )
  )
  )
)</f>
        <v>15439.814208984373</v>
      </c>
      <c r="G1814" t="s">
        <v>76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9.8000000000000007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IF(OR($L1815=TRUE,$A1815=0,MOD($A1815,ChapterTable!$S$20)&lt;&gt;0),
MAX(0,INT(($B1815+ChapterTable!$Q$26+VLOOKUP(SUBSTITUTE(C$1,"성장단계","")&amp;"단계오프셋",ChapterTable!$S:$T,2,0))/ChapterTable!$Q$23)),
MAX(0,INT(($B1815+ChapterTable!$S$26+VLOOKUP(SUBSTITUTE(C$1,"성장단계","")&amp;"보스단계오프셋",ChapterTable!$S:$T,2,0))/ChapterTable!$S$23)))</f>
        <v>2</v>
      </c>
      <c r="D1815">
        <f>IF(OR($L1815=TRUE,$A1815=0,MOD($A1815,ChapterTable!$S$20)&lt;&gt;0),
MAX(0,INT(($B1815+ChapterTable!$Q$26+VLOOKUP(SUBSTITUTE(D$1,"성장단계","")&amp;"단계오프셋",ChapterTable!$S:$T,2,0))/ChapterTable!$Q$23)),
MAX(0,INT(($B1815+ChapterTable!$S$26+VLOOKUP(SUBSTITUTE(D$1,"성장단계","")&amp;"보스단계오프셋",ChapterTable!$S:$T,2,0))/ChapterTable!$S$23)))</f>
        <v>2</v>
      </c>
      <c r="E1815" s="1">
        <f ca="1">IF(AND($A1815=0,$B1815=1),
    VLOOKUP(1,ChapterTable!$1:$1048576,MATCH("최종"&amp;SUBSTITUTE(SUBSTITUTE(E$1,"standard",""),"|Float",""),ChapterTable!$1:$1,0),0)*ChapterTable!$Q$17,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VLOOKUP($A1815-ChapterTable!$Q$11,ChapterTable!$1:$1048576,MATCH("최종"&amp;SUBSTITUTE(SUBSTITUTE(E$1,"standard",""),"|Float",""),ChapterTable!$1:$1,0),0)*ChapterTable!$Q$14
    ),
  OFFSET(E1815,-$B1815+IF($L1815,1,0),0)*
    (VLOOKUP(SUBSTITUTE(SUBSTITUTE(E$1,"standard",""),"|Float","")&amp;"인게임누적곱배수",ChapterTable!$S:$T,2,0)^C1815
    +VLOOKUP(SUBSTITUTE(SUBSTITUTE(E$1,"standard",""),"|Float","")&amp;"인게임누적합배수",ChapterTable!$S:$T,2,0)*C1815)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VLOOKUP(1,ChapterTable!$1:$1048576,MATCH("최종"&amp;SUBSTITUTE(SUBSTITUTE(F$1,"standard",""),"|Float",""),ChapterTable!$1:$1,0),0)*ChapterTable!$Q$17,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VLOOKUP($A1815-ChapterTable!$Q$11,ChapterTable!$1:$1048576,MATCH("최종"&amp;SUBSTITUTE(SUBSTITUTE(F$1,"standard",""),"|Float",""),ChapterTable!$1:$1,0),0)*ChapterTable!$Q$14
    ),
  OFFSET(F1815,-$B1815+IF($L1815,1,0),0)*
    (VLOOKUP(SUBSTITUTE(SUBSTITUTE(F$1,"standard",""),"|Float","")&amp;"인게임누적곱배수",ChapterTable!$S:$T,2,0)^D1815
    +VLOOKUP(SUBSTITUTE(SUBSTITUTE(F$1,"standard",""),"|Float","")&amp;"인게임누적합배수",ChapterTable!$S:$T,2,0)*D1815)
  )
  )
  )
)</f>
        <v>15439.814208984373</v>
      </c>
      <c r="G1815" t="s">
        <v>76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9.8000000000000007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IF(OR($L1816=TRUE,$A1816=0,MOD($A1816,ChapterTable!$S$20)&lt;&gt;0),
MAX(0,INT(($B1816+ChapterTable!$Q$26+VLOOKUP(SUBSTITUTE(C$1,"성장단계","")&amp;"단계오프셋",ChapterTable!$S:$T,2,0))/ChapterTable!$Q$23)),
MAX(0,INT(($B1816+ChapterTable!$S$26+VLOOKUP(SUBSTITUTE(C$1,"성장단계","")&amp;"보스단계오프셋",ChapterTable!$S:$T,2,0))/ChapterTable!$S$23)))</f>
        <v>2</v>
      </c>
      <c r="D1816">
        <f>IF(OR($L1816=TRUE,$A1816=0,MOD($A1816,ChapterTable!$S$20)&lt;&gt;0),
MAX(0,INT(($B1816+ChapterTable!$Q$26+VLOOKUP(SUBSTITUTE(D$1,"성장단계","")&amp;"단계오프셋",ChapterTable!$S:$T,2,0))/ChapterTable!$Q$23)),
MAX(0,INT(($B1816+ChapterTable!$S$26+VLOOKUP(SUBSTITUTE(D$1,"성장단계","")&amp;"보스단계오프셋",ChapterTable!$S:$T,2,0))/ChapterTable!$S$23)))</f>
        <v>2</v>
      </c>
      <c r="E1816" s="1">
        <f ca="1">IF(AND($A1816=0,$B1816=1),
    VLOOKUP(1,ChapterTable!$1:$1048576,MATCH("최종"&amp;SUBSTITUTE(SUBSTITUTE(E$1,"standard",""),"|Float",""),ChapterTable!$1:$1,0),0)*ChapterTable!$Q$17,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VLOOKUP($A1816-ChapterTable!$Q$11,ChapterTable!$1:$1048576,MATCH("최종"&amp;SUBSTITUTE(SUBSTITUTE(E$1,"standard",""),"|Float",""),ChapterTable!$1:$1,0),0)*ChapterTable!$Q$14
    ),
  OFFSET(E1816,-$B1816+IF($L1816,1,0),0)*
    (VLOOKUP(SUBSTITUTE(SUBSTITUTE(E$1,"standard",""),"|Float","")&amp;"인게임누적곱배수",ChapterTable!$S:$T,2,0)^C1816
    +VLOOKUP(SUBSTITUTE(SUBSTITUTE(E$1,"standard",""),"|Float","")&amp;"인게임누적합배수",ChapterTable!$S:$T,2,0)*C1816)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VLOOKUP(1,ChapterTable!$1:$1048576,MATCH("최종"&amp;SUBSTITUTE(SUBSTITUTE(F$1,"standard",""),"|Float",""),ChapterTable!$1:$1,0),0)*ChapterTable!$Q$17,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VLOOKUP($A1816-ChapterTable!$Q$11,ChapterTable!$1:$1048576,MATCH("최종"&amp;SUBSTITUTE(SUBSTITUTE(F$1,"standard",""),"|Float",""),ChapterTable!$1:$1,0),0)*ChapterTable!$Q$14
    ),
  OFFSET(F1816,-$B1816+IF($L1816,1,0),0)*
    (VLOOKUP(SUBSTITUTE(SUBSTITUTE(F$1,"standard",""),"|Float","")&amp;"인게임누적곱배수",ChapterTable!$S:$T,2,0)^D1816
    +VLOOKUP(SUBSTITUTE(SUBSTITUTE(F$1,"standard",""),"|Float","")&amp;"인게임누적합배수",ChapterTable!$S:$T,2,0)*D1816)
  )
  )
  )
)</f>
        <v>15439.814208984373</v>
      </c>
      <c r="G1816" t="s">
        <v>76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9.8000000000000007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IF(OR($L1817=TRUE,$A1817=0,MOD($A1817,ChapterTable!$S$20)&lt;&gt;0),
MAX(0,INT(($B1817+ChapterTable!$Q$26+VLOOKUP(SUBSTITUTE(C$1,"성장단계","")&amp;"단계오프셋",ChapterTable!$S:$T,2,0))/ChapterTable!$Q$23)),
MAX(0,INT(($B1817+ChapterTable!$S$26+VLOOKUP(SUBSTITUTE(C$1,"성장단계","")&amp;"보스단계오프셋",ChapterTable!$S:$T,2,0))/ChapterTable!$S$23)))</f>
        <v>3</v>
      </c>
      <c r="D1817">
        <f>IF(OR($L1817=TRUE,$A1817=0,MOD($A1817,ChapterTable!$S$20)&lt;&gt;0),
MAX(0,INT(($B1817+ChapterTable!$Q$26+VLOOKUP(SUBSTITUTE(D$1,"성장단계","")&amp;"단계오프셋",ChapterTable!$S:$T,2,0))/ChapterTable!$Q$23)),
MAX(0,INT(($B1817+ChapterTable!$S$26+VLOOKUP(SUBSTITUTE(D$1,"성장단계","")&amp;"보스단계오프셋",ChapterTable!$S:$T,2,0))/ChapterTable!$S$23)))</f>
        <v>2</v>
      </c>
      <c r="E1817" s="1">
        <f ca="1">IF(AND($A1817=0,$B1817=1),
    VLOOKUP(1,ChapterTable!$1:$1048576,MATCH("최종"&amp;SUBSTITUTE(SUBSTITUTE(E$1,"standard",""),"|Float",""),ChapterTable!$1:$1,0),0)*ChapterTable!$Q$17,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VLOOKUP($A1817-ChapterTable!$Q$11,ChapterTable!$1:$1048576,MATCH("최종"&amp;SUBSTITUTE(SUBSTITUTE(E$1,"standard",""),"|Float",""),ChapterTable!$1:$1,0),0)*ChapterTable!$Q$14
    ),
  OFFSET(E1817,-$B1817+IF($L1817,1,0),0)*
    (VLOOKUP(SUBSTITUTE(SUBSTITUTE(E$1,"standard",""),"|Float","")&amp;"인게임누적곱배수",ChapterTable!$S:$T,2,0)^C1817
    +VLOOKUP(SUBSTITUTE(SUBSTITUTE(E$1,"standard",""),"|Float","")&amp;"인게임누적합배수",ChapterTable!$S:$T,2,0)*C1817)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VLOOKUP(1,ChapterTable!$1:$1048576,MATCH("최종"&amp;SUBSTITUTE(SUBSTITUTE(F$1,"standard",""),"|Float",""),ChapterTable!$1:$1,0),0)*ChapterTable!$Q$17,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VLOOKUP($A1817-ChapterTable!$Q$11,ChapterTable!$1:$1048576,MATCH("최종"&amp;SUBSTITUTE(SUBSTITUTE(F$1,"standard",""),"|Float",""),ChapterTable!$1:$1,0),0)*ChapterTable!$Q$14
    ),
  OFFSET(F1817,-$B1817+IF($L1817,1,0),0)*
    (VLOOKUP(SUBSTITUTE(SUBSTITUTE(F$1,"standard",""),"|Float","")&amp;"인게임누적곱배수",ChapterTable!$S:$T,2,0)^D1817
    +VLOOKUP(SUBSTITUTE(SUBSTITUTE(F$1,"standard",""),"|Float","")&amp;"인게임누적합배수",ChapterTable!$S:$T,2,0)*D1817)
  )
  )
  )
)</f>
        <v>15439.814208984373</v>
      </c>
      <c r="G1817" t="s">
        <v>76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9.8000000000000007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IF(OR($L1818=TRUE,$A1818=0,MOD($A1818,ChapterTable!$S$20)&lt;&gt;0),
MAX(0,INT(($B1818+ChapterTable!$Q$26+VLOOKUP(SUBSTITUTE(C$1,"성장단계","")&amp;"단계오프셋",ChapterTable!$S:$T,2,0))/ChapterTable!$Q$23)),
MAX(0,INT(($B1818+ChapterTable!$S$26+VLOOKUP(SUBSTITUTE(C$1,"성장단계","")&amp;"보스단계오프셋",ChapterTable!$S:$T,2,0))/ChapterTable!$S$23)))</f>
        <v>3</v>
      </c>
      <c r="D1818">
        <f>IF(OR($L1818=TRUE,$A1818=0,MOD($A1818,ChapterTable!$S$20)&lt;&gt;0),
MAX(0,INT(($B1818+ChapterTable!$Q$26+VLOOKUP(SUBSTITUTE(D$1,"성장단계","")&amp;"단계오프셋",ChapterTable!$S:$T,2,0))/ChapterTable!$Q$23)),
MAX(0,INT(($B1818+ChapterTable!$S$26+VLOOKUP(SUBSTITUTE(D$1,"성장단계","")&amp;"보스단계오프셋",ChapterTable!$S:$T,2,0))/ChapterTable!$S$23)))</f>
        <v>2</v>
      </c>
      <c r="E1818" s="1">
        <f ca="1">IF(AND($A1818=0,$B1818=1),
    VLOOKUP(1,ChapterTable!$1:$1048576,MATCH("최종"&amp;SUBSTITUTE(SUBSTITUTE(E$1,"standard",""),"|Float",""),ChapterTable!$1:$1,0),0)*ChapterTable!$Q$17,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VLOOKUP($A1818-ChapterTable!$Q$11,ChapterTable!$1:$1048576,MATCH("최종"&amp;SUBSTITUTE(SUBSTITUTE(E$1,"standard",""),"|Float",""),ChapterTable!$1:$1,0),0)*ChapterTable!$Q$14
    ),
  OFFSET(E1818,-$B1818+IF($L1818,1,0),0)*
    (VLOOKUP(SUBSTITUTE(SUBSTITUTE(E$1,"standard",""),"|Float","")&amp;"인게임누적곱배수",ChapterTable!$S:$T,2,0)^C1818
    +VLOOKUP(SUBSTITUTE(SUBSTITUTE(E$1,"standard",""),"|Float","")&amp;"인게임누적합배수",ChapterTable!$S:$T,2,0)*C1818)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VLOOKUP(1,ChapterTable!$1:$1048576,MATCH("최종"&amp;SUBSTITUTE(SUBSTITUTE(F$1,"standard",""),"|Float",""),ChapterTable!$1:$1,0),0)*ChapterTable!$Q$17,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VLOOKUP($A1818-ChapterTable!$Q$11,ChapterTable!$1:$1048576,MATCH("최종"&amp;SUBSTITUTE(SUBSTITUTE(F$1,"standard",""),"|Float",""),ChapterTable!$1:$1,0),0)*ChapterTable!$Q$14
    ),
  OFFSET(F1818,-$B1818+IF($L1818,1,0),0)*
    (VLOOKUP(SUBSTITUTE(SUBSTITUTE(F$1,"standard",""),"|Float","")&amp;"인게임누적곱배수",ChapterTable!$S:$T,2,0)^D1818
    +VLOOKUP(SUBSTITUTE(SUBSTITUTE(F$1,"standard",""),"|Float","")&amp;"인게임누적합배수",ChapterTable!$S:$T,2,0)*D1818)
  )
  )
  )
)</f>
        <v>15439.814208984373</v>
      </c>
      <c r="G1818" t="s">
        <v>76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9.8000000000000007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IF(OR($L1819=TRUE,$A1819=0,MOD($A1819,ChapterTable!$S$20)&lt;&gt;0),
MAX(0,INT(($B1819+ChapterTable!$Q$26+VLOOKUP(SUBSTITUTE(C$1,"성장단계","")&amp;"단계오프셋",ChapterTable!$S:$T,2,0))/ChapterTable!$Q$23)),
MAX(0,INT(($B1819+ChapterTable!$S$26+VLOOKUP(SUBSTITUTE(C$1,"성장단계","")&amp;"보스단계오프셋",ChapterTable!$S:$T,2,0))/ChapterTable!$S$23)))</f>
        <v>3</v>
      </c>
      <c r="D1819">
        <f>IF(OR($L1819=TRUE,$A1819=0,MOD($A1819,ChapterTable!$S$20)&lt;&gt;0),
MAX(0,INT(($B1819+ChapterTable!$Q$26+VLOOKUP(SUBSTITUTE(D$1,"성장단계","")&amp;"단계오프셋",ChapterTable!$S:$T,2,0))/ChapterTable!$Q$23)),
MAX(0,INT(($B1819+ChapterTable!$S$26+VLOOKUP(SUBSTITUTE(D$1,"성장단계","")&amp;"보스단계오프셋",ChapterTable!$S:$T,2,0))/ChapterTable!$S$23)))</f>
        <v>2</v>
      </c>
      <c r="E1819" s="1">
        <f ca="1">IF(AND($A1819=0,$B1819=1),
    VLOOKUP(1,ChapterTable!$1:$1048576,MATCH("최종"&amp;SUBSTITUTE(SUBSTITUTE(E$1,"standard",""),"|Float",""),ChapterTable!$1:$1,0),0)*ChapterTable!$Q$17,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VLOOKUP($A1819-ChapterTable!$Q$11,ChapterTable!$1:$1048576,MATCH("최종"&amp;SUBSTITUTE(SUBSTITUTE(E$1,"standard",""),"|Float",""),ChapterTable!$1:$1,0),0)*ChapterTable!$Q$14
    ),
  OFFSET(E1819,-$B1819+IF($L1819,1,0),0)*
    (VLOOKUP(SUBSTITUTE(SUBSTITUTE(E$1,"standard",""),"|Float","")&amp;"인게임누적곱배수",ChapterTable!$S:$T,2,0)^C1819
    +VLOOKUP(SUBSTITUTE(SUBSTITUTE(E$1,"standard",""),"|Float","")&amp;"인게임누적합배수",ChapterTable!$S:$T,2,0)*C1819)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VLOOKUP(1,ChapterTable!$1:$1048576,MATCH("최종"&amp;SUBSTITUTE(SUBSTITUTE(F$1,"standard",""),"|Float",""),ChapterTable!$1:$1,0),0)*ChapterTable!$Q$17,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VLOOKUP($A1819-ChapterTable!$Q$11,ChapterTable!$1:$1048576,MATCH("최종"&amp;SUBSTITUTE(SUBSTITUTE(F$1,"standard",""),"|Float",""),ChapterTable!$1:$1,0),0)*ChapterTable!$Q$14
    ),
  OFFSET(F1819,-$B1819+IF($L1819,1,0),0)*
    (VLOOKUP(SUBSTITUTE(SUBSTITUTE(F$1,"standard",""),"|Float","")&amp;"인게임누적곱배수",ChapterTable!$S:$T,2,0)^D1819
    +VLOOKUP(SUBSTITUTE(SUBSTITUTE(F$1,"standard",""),"|Float","")&amp;"인게임누적합배수",ChapterTable!$S:$T,2,0)*D1819)
  )
  )
  )
)</f>
        <v>15439.814208984373</v>
      </c>
      <c r="G1819" t="s">
        <v>76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9.8000000000000007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IF(OR($L1820=TRUE,$A1820=0,MOD($A1820,ChapterTable!$S$20)&lt;&gt;0),
MAX(0,INT(($B1820+ChapterTable!$Q$26+VLOOKUP(SUBSTITUTE(C$1,"성장단계","")&amp;"단계오프셋",ChapterTable!$S:$T,2,0))/ChapterTable!$Q$23)),
MAX(0,INT(($B1820+ChapterTable!$S$26+VLOOKUP(SUBSTITUTE(C$1,"성장단계","")&amp;"보스단계오프셋",ChapterTable!$S:$T,2,0))/ChapterTable!$S$23)))</f>
        <v>3</v>
      </c>
      <c r="D1820">
        <f>IF(OR($L1820=TRUE,$A1820=0,MOD($A1820,ChapterTable!$S$20)&lt;&gt;0),
MAX(0,INT(($B1820+ChapterTable!$Q$26+VLOOKUP(SUBSTITUTE(D$1,"성장단계","")&amp;"단계오프셋",ChapterTable!$S:$T,2,0))/ChapterTable!$Q$23)),
MAX(0,INT(($B1820+ChapterTable!$S$26+VLOOKUP(SUBSTITUTE(D$1,"성장단계","")&amp;"보스단계오프셋",ChapterTable!$S:$T,2,0))/ChapterTable!$S$23)))</f>
        <v>2</v>
      </c>
      <c r="E1820" s="1">
        <f ca="1">IF(AND($A1820=0,$B1820=1),
    VLOOKUP(1,ChapterTable!$1:$1048576,MATCH("최종"&amp;SUBSTITUTE(SUBSTITUTE(E$1,"standard",""),"|Float",""),ChapterTable!$1:$1,0),0)*ChapterTable!$Q$17,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VLOOKUP($A1820-ChapterTable!$Q$11,ChapterTable!$1:$1048576,MATCH("최종"&amp;SUBSTITUTE(SUBSTITUTE(E$1,"standard",""),"|Float",""),ChapterTable!$1:$1,0),0)*ChapterTable!$Q$14
    ),
  OFFSET(E1820,-$B1820+IF($L1820,1,0),0)*
    (VLOOKUP(SUBSTITUTE(SUBSTITUTE(E$1,"standard",""),"|Float","")&amp;"인게임누적곱배수",ChapterTable!$S:$T,2,0)^C1820
    +VLOOKUP(SUBSTITUTE(SUBSTITUTE(E$1,"standard",""),"|Float","")&amp;"인게임누적합배수",ChapterTable!$S:$T,2,0)*C1820)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VLOOKUP(1,ChapterTable!$1:$1048576,MATCH("최종"&amp;SUBSTITUTE(SUBSTITUTE(F$1,"standard",""),"|Float",""),ChapterTable!$1:$1,0),0)*ChapterTable!$Q$17,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VLOOKUP($A1820-ChapterTable!$Q$11,ChapterTable!$1:$1048576,MATCH("최종"&amp;SUBSTITUTE(SUBSTITUTE(F$1,"standard",""),"|Float",""),ChapterTable!$1:$1,0),0)*ChapterTable!$Q$14
    ),
  OFFSET(F1820,-$B1820+IF($L1820,1,0),0)*
    (VLOOKUP(SUBSTITUTE(SUBSTITUTE(F$1,"standard",""),"|Float","")&amp;"인게임누적곱배수",ChapterTable!$S:$T,2,0)^D1820
    +VLOOKUP(SUBSTITUTE(SUBSTITUTE(F$1,"standard",""),"|Float","")&amp;"인게임누적합배수",ChapterTable!$S:$T,2,0)*D1820)
  )
  )
  )
)</f>
        <v>15439.814208984373</v>
      </c>
      <c r="G1820" t="s">
        <v>76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9.8000000000000007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IF(OR($L1821=TRUE,$A1821=0,MOD($A1821,ChapterTable!$S$20)&lt;&gt;0),
MAX(0,INT(($B1821+ChapterTable!$Q$26+VLOOKUP(SUBSTITUTE(C$1,"성장단계","")&amp;"단계오프셋",ChapterTable!$S:$T,2,0))/ChapterTable!$Q$23)),
MAX(0,INT(($B1821+ChapterTable!$S$26+VLOOKUP(SUBSTITUTE(C$1,"성장단계","")&amp;"보스단계오프셋",ChapterTable!$S:$T,2,0))/ChapterTable!$S$23)))</f>
        <v>3</v>
      </c>
      <c r="D1821">
        <f>IF(OR($L1821=TRUE,$A1821=0,MOD($A1821,ChapterTable!$S$20)&lt;&gt;0),
MAX(0,INT(($B1821+ChapterTable!$Q$26+VLOOKUP(SUBSTITUTE(D$1,"성장단계","")&amp;"단계오프셋",ChapterTable!$S:$T,2,0))/ChapterTable!$Q$23)),
MAX(0,INT(($B1821+ChapterTable!$S$26+VLOOKUP(SUBSTITUTE(D$1,"성장단계","")&amp;"보스단계오프셋",ChapterTable!$S:$T,2,0))/ChapterTable!$S$23)))</f>
        <v>2</v>
      </c>
      <c r="E1821" s="1">
        <f ca="1">IF(AND($A1821=0,$B1821=1),
    VLOOKUP(1,ChapterTable!$1:$1048576,MATCH("최종"&amp;SUBSTITUTE(SUBSTITUTE(E$1,"standard",""),"|Float",""),ChapterTable!$1:$1,0),0)*ChapterTable!$Q$17,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VLOOKUP($A1821-ChapterTable!$Q$11,ChapterTable!$1:$1048576,MATCH("최종"&amp;SUBSTITUTE(SUBSTITUTE(E$1,"standard",""),"|Float",""),ChapterTable!$1:$1,0),0)*ChapterTable!$Q$14
    ),
  OFFSET(E1821,-$B1821+IF($L1821,1,0),0)*
    (VLOOKUP(SUBSTITUTE(SUBSTITUTE(E$1,"standard",""),"|Float","")&amp;"인게임누적곱배수",ChapterTable!$S:$T,2,0)^C1821
    +VLOOKUP(SUBSTITUTE(SUBSTITUTE(E$1,"standard",""),"|Float","")&amp;"인게임누적합배수",ChapterTable!$S:$T,2,0)*C1821)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VLOOKUP(1,ChapterTable!$1:$1048576,MATCH("최종"&amp;SUBSTITUTE(SUBSTITUTE(F$1,"standard",""),"|Float",""),ChapterTable!$1:$1,0),0)*ChapterTable!$Q$17,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VLOOKUP($A1821-ChapterTable!$Q$11,ChapterTable!$1:$1048576,MATCH("최종"&amp;SUBSTITUTE(SUBSTITUTE(F$1,"standard",""),"|Float",""),ChapterTable!$1:$1,0),0)*ChapterTable!$Q$14
    ),
  OFFSET(F1821,-$B1821+IF($L1821,1,0),0)*
    (VLOOKUP(SUBSTITUTE(SUBSTITUTE(F$1,"standard",""),"|Float","")&amp;"인게임누적곱배수",ChapterTable!$S:$T,2,0)^D1821
    +VLOOKUP(SUBSTITUTE(SUBSTITUTE(F$1,"standard",""),"|Float","")&amp;"인게임누적합배수",ChapterTable!$S:$T,2,0)*D1821)
  )
  )
  )
)</f>
        <v>15439.814208984373</v>
      </c>
      <c r="G1821" t="s">
        <v>76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9.8000000000000007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IF(OR($L1822=TRUE,$A1822=0,MOD($A1822,ChapterTable!$S$20)&lt;&gt;0),
MAX(0,INT(($B1822+ChapterTable!$Q$26+VLOOKUP(SUBSTITUTE(C$1,"성장단계","")&amp;"단계오프셋",ChapterTable!$S:$T,2,0))/ChapterTable!$Q$23)),
MAX(0,INT(($B1822+ChapterTable!$S$26+VLOOKUP(SUBSTITUTE(C$1,"성장단계","")&amp;"보스단계오프셋",ChapterTable!$S:$T,2,0))/ChapterTable!$S$23)))</f>
        <v>3</v>
      </c>
      <c r="D1822">
        <f>IF(OR($L1822=TRUE,$A1822=0,MOD($A1822,ChapterTable!$S$20)&lt;&gt;0),
MAX(0,INT(($B1822+ChapterTable!$Q$26+VLOOKUP(SUBSTITUTE(D$1,"성장단계","")&amp;"단계오프셋",ChapterTable!$S:$T,2,0))/ChapterTable!$Q$23)),
MAX(0,INT(($B1822+ChapterTable!$S$26+VLOOKUP(SUBSTITUTE(D$1,"성장단계","")&amp;"보스단계오프셋",ChapterTable!$S:$T,2,0))/ChapterTable!$S$23)))</f>
        <v>3</v>
      </c>
      <c r="E1822" s="1">
        <f ca="1">IF(AND($A1822=0,$B1822=1),
    VLOOKUP(1,ChapterTable!$1:$1048576,MATCH("최종"&amp;SUBSTITUTE(SUBSTITUTE(E$1,"standard",""),"|Float",""),ChapterTable!$1:$1,0),0)*ChapterTable!$Q$17,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VLOOKUP($A1822-ChapterTable!$Q$11,ChapterTable!$1:$1048576,MATCH("최종"&amp;SUBSTITUTE(SUBSTITUTE(E$1,"standard",""),"|Float",""),ChapterTable!$1:$1,0),0)*ChapterTable!$Q$14
    ),
  OFFSET(E1822,-$B1822+IF($L1822,1,0),0)*
    (VLOOKUP(SUBSTITUTE(SUBSTITUTE(E$1,"standard",""),"|Float","")&amp;"인게임누적곱배수",ChapterTable!$S:$T,2,0)^C1822
    +VLOOKUP(SUBSTITUTE(SUBSTITUTE(E$1,"standard",""),"|Float","")&amp;"인게임누적합배수",ChapterTable!$S:$T,2,0)*C1822)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VLOOKUP(1,ChapterTable!$1:$1048576,MATCH("최종"&amp;SUBSTITUTE(SUBSTITUTE(F$1,"standard",""),"|Float",""),ChapterTable!$1:$1,0),0)*ChapterTable!$Q$17,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VLOOKUP($A1822-ChapterTable!$Q$11,ChapterTable!$1:$1048576,MATCH("최종"&amp;SUBSTITUTE(SUBSTITUTE(F$1,"standard",""),"|Float",""),ChapterTable!$1:$1,0),0)*ChapterTable!$Q$14
    ),
  OFFSET(F1822,-$B1822+IF($L1822,1,0),0)*
    (VLOOKUP(SUBSTITUTE(SUBSTITUTE(F$1,"standard",""),"|Float","")&amp;"인게임누적곱배수",ChapterTable!$S:$T,2,0)^D1822
    +VLOOKUP(SUBSTITUTE(SUBSTITUTE(F$1,"standard",""),"|Float","")&amp;"인게임누적합배수",ChapterTable!$S:$T,2,0)*D1822)
  )
  )
  )
)</f>
        <v>17645.501953125</v>
      </c>
      <c r="G1822" t="s">
        <v>76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9.8000000000000007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IF(OR($L1823=TRUE,$A1823=0,MOD($A1823,ChapterTable!$S$20)&lt;&gt;0),
MAX(0,INT(($B1823+ChapterTable!$Q$26+VLOOKUP(SUBSTITUTE(C$1,"성장단계","")&amp;"단계오프셋",ChapterTable!$S:$T,2,0))/ChapterTable!$Q$23)),
MAX(0,INT(($B1823+ChapterTable!$S$26+VLOOKUP(SUBSTITUTE(C$1,"성장단계","")&amp;"보스단계오프셋",ChapterTable!$S:$T,2,0))/ChapterTable!$S$23)))</f>
        <v>3</v>
      </c>
      <c r="D1823">
        <f>IF(OR($L1823=TRUE,$A1823=0,MOD($A1823,ChapterTable!$S$20)&lt;&gt;0),
MAX(0,INT(($B1823+ChapterTable!$Q$26+VLOOKUP(SUBSTITUTE(D$1,"성장단계","")&amp;"단계오프셋",ChapterTable!$S:$T,2,0))/ChapterTable!$Q$23)),
MAX(0,INT(($B1823+ChapterTable!$S$26+VLOOKUP(SUBSTITUTE(D$1,"성장단계","")&amp;"보스단계오프셋",ChapterTable!$S:$T,2,0))/ChapterTable!$S$23)))</f>
        <v>3</v>
      </c>
      <c r="E1823" s="1">
        <f ca="1">IF(AND($A1823=0,$B1823=1),
    VLOOKUP(1,ChapterTable!$1:$1048576,MATCH("최종"&amp;SUBSTITUTE(SUBSTITUTE(E$1,"standard",""),"|Float",""),ChapterTable!$1:$1,0),0)*ChapterTable!$Q$17,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VLOOKUP($A1823-ChapterTable!$Q$11,ChapterTable!$1:$1048576,MATCH("최종"&amp;SUBSTITUTE(SUBSTITUTE(E$1,"standard",""),"|Float",""),ChapterTable!$1:$1,0),0)*ChapterTable!$Q$14
    ),
  OFFSET(E1823,-$B1823+IF($L1823,1,0),0)*
    (VLOOKUP(SUBSTITUTE(SUBSTITUTE(E$1,"standard",""),"|Float","")&amp;"인게임누적곱배수",ChapterTable!$S:$T,2,0)^C1823
    +VLOOKUP(SUBSTITUTE(SUBSTITUTE(E$1,"standard",""),"|Float","")&amp;"인게임누적합배수",ChapterTable!$S:$T,2,0)*C1823)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VLOOKUP(1,ChapterTable!$1:$1048576,MATCH("최종"&amp;SUBSTITUTE(SUBSTITUTE(F$1,"standard",""),"|Float",""),ChapterTable!$1:$1,0),0)*ChapterTable!$Q$17,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VLOOKUP($A1823-ChapterTable!$Q$11,ChapterTable!$1:$1048576,MATCH("최종"&amp;SUBSTITUTE(SUBSTITUTE(F$1,"standard",""),"|Float",""),ChapterTable!$1:$1,0),0)*ChapterTable!$Q$14
    ),
  OFFSET(F1823,-$B1823+IF($L1823,1,0),0)*
    (VLOOKUP(SUBSTITUTE(SUBSTITUTE(F$1,"standard",""),"|Float","")&amp;"인게임누적곱배수",ChapterTable!$S:$T,2,0)^D1823
    +VLOOKUP(SUBSTITUTE(SUBSTITUTE(F$1,"standard",""),"|Float","")&amp;"인게임누적합배수",ChapterTable!$S:$T,2,0)*D1823)
  )
  )
  )
)</f>
        <v>17645.501953125</v>
      </c>
      <c r="G1823" t="s">
        <v>76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9.8000000000000007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IF(OR($L1824=TRUE,$A1824=0,MOD($A1824,ChapterTable!$S$20)&lt;&gt;0),
MAX(0,INT(($B1824+ChapterTable!$Q$26+VLOOKUP(SUBSTITUTE(C$1,"성장단계","")&amp;"단계오프셋",ChapterTable!$S:$T,2,0))/ChapterTable!$Q$23)),
MAX(0,INT(($B1824+ChapterTable!$S$26+VLOOKUP(SUBSTITUTE(C$1,"성장단계","")&amp;"보스단계오프셋",ChapterTable!$S:$T,2,0))/ChapterTable!$S$23)))</f>
        <v>3</v>
      </c>
      <c r="D1824">
        <f>IF(OR($L1824=TRUE,$A1824=0,MOD($A1824,ChapterTable!$S$20)&lt;&gt;0),
MAX(0,INT(($B1824+ChapterTable!$Q$26+VLOOKUP(SUBSTITUTE(D$1,"성장단계","")&amp;"단계오프셋",ChapterTable!$S:$T,2,0))/ChapterTable!$Q$23)),
MAX(0,INT(($B1824+ChapterTable!$S$26+VLOOKUP(SUBSTITUTE(D$1,"성장단계","")&amp;"보스단계오프셋",ChapterTable!$S:$T,2,0))/ChapterTable!$S$23)))</f>
        <v>3</v>
      </c>
      <c r="E1824" s="1">
        <f ca="1">IF(AND($A1824=0,$B1824=1),
    VLOOKUP(1,ChapterTable!$1:$1048576,MATCH("최종"&amp;SUBSTITUTE(SUBSTITUTE(E$1,"standard",""),"|Float",""),ChapterTable!$1:$1,0),0)*ChapterTable!$Q$17,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VLOOKUP($A1824-ChapterTable!$Q$11,ChapterTable!$1:$1048576,MATCH("최종"&amp;SUBSTITUTE(SUBSTITUTE(E$1,"standard",""),"|Float",""),ChapterTable!$1:$1,0),0)*ChapterTable!$Q$14
    ),
  OFFSET(E1824,-$B1824+IF($L1824,1,0),0)*
    (VLOOKUP(SUBSTITUTE(SUBSTITUTE(E$1,"standard",""),"|Float","")&amp;"인게임누적곱배수",ChapterTable!$S:$T,2,0)^C1824
    +VLOOKUP(SUBSTITUTE(SUBSTITUTE(E$1,"standard",""),"|Float","")&amp;"인게임누적합배수",ChapterTable!$S:$T,2,0)*C1824)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VLOOKUP(1,ChapterTable!$1:$1048576,MATCH("최종"&amp;SUBSTITUTE(SUBSTITUTE(F$1,"standard",""),"|Float",""),ChapterTable!$1:$1,0),0)*ChapterTable!$Q$17,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VLOOKUP($A1824-ChapterTable!$Q$11,ChapterTable!$1:$1048576,MATCH("최종"&amp;SUBSTITUTE(SUBSTITUTE(F$1,"standard",""),"|Float",""),ChapterTable!$1:$1,0),0)*ChapterTable!$Q$14
    ),
  OFFSET(F1824,-$B1824+IF($L1824,1,0),0)*
    (VLOOKUP(SUBSTITUTE(SUBSTITUTE(F$1,"standard",""),"|Float","")&amp;"인게임누적곱배수",ChapterTable!$S:$T,2,0)^D1824
    +VLOOKUP(SUBSTITUTE(SUBSTITUTE(F$1,"standard",""),"|Float","")&amp;"인게임누적합배수",ChapterTable!$S:$T,2,0)*D1824)
  )
  )
  )
)</f>
        <v>17645.501953125</v>
      </c>
      <c r="G1824" t="s">
        <v>76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9.8000000000000007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IF(OR($L1825=TRUE,$A1825=0,MOD($A1825,ChapterTable!$S$20)&lt;&gt;0),
MAX(0,INT(($B1825+ChapterTable!$Q$26+VLOOKUP(SUBSTITUTE(C$1,"성장단계","")&amp;"단계오프셋",ChapterTable!$S:$T,2,0))/ChapterTable!$Q$23)),
MAX(0,INT(($B1825+ChapterTable!$S$26+VLOOKUP(SUBSTITUTE(C$1,"성장단계","")&amp;"보스단계오프셋",ChapterTable!$S:$T,2,0))/ChapterTable!$S$23)))</f>
        <v>3</v>
      </c>
      <c r="D1825">
        <f>IF(OR($L1825=TRUE,$A1825=0,MOD($A1825,ChapterTable!$S$20)&lt;&gt;0),
MAX(0,INT(($B1825+ChapterTable!$Q$26+VLOOKUP(SUBSTITUTE(D$1,"성장단계","")&amp;"단계오프셋",ChapterTable!$S:$T,2,0))/ChapterTable!$Q$23)),
MAX(0,INT(($B1825+ChapterTable!$S$26+VLOOKUP(SUBSTITUTE(D$1,"성장단계","")&amp;"보스단계오프셋",ChapterTable!$S:$T,2,0))/ChapterTable!$S$23)))</f>
        <v>3</v>
      </c>
      <c r="E1825" s="1">
        <f ca="1">IF(AND($A1825=0,$B1825=1),
    VLOOKUP(1,ChapterTable!$1:$1048576,MATCH("최종"&amp;SUBSTITUTE(SUBSTITUTE(E$1,"standard",""),"|Float",""),ChapterTable!$1:$1,0),0)*ChapterTable!$Q$17,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VLOOKUP($A1825-ChapterTable!$Q$11,ChapterTable!$1:$1048576,MATCH("최종"&amp;SUBSTITUTE(SUBSTITUTE(E$1,"standard",""),"|Float",""),ChapterTable!$1:$1,0),0)*ChapterTable!$Q$14
    ),
  OFFSET(E1825,-$B1825+IF($L1825,1,0),0)*
    (VLOOKUP(SUBSTITUTE(SUBSTITUTE(E$1,"standard",""),"|Float","")&amp;"인게임누적곱배수",ChapterTable!$S:$T,2,0)^C1825
    +VLOOKUP(SUBSTITUTE(SUBSTITUTE(E$1,"standard",""),"|Float","")&amp;"인게임누적합배수",ChapterTable!$S:$T,2,0)*C1825)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VLOOKUP(1,ChapterTable!$1:$1048576,MATCH("최종"&amp;SUBSTITUTE(SUBSTITUTE(F$1,"standard",""),"|Float",""),ChapterTable!$1:$1,0),0)*ChapterTable!$Q$17,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VLOOKUP($A1825-ChapterTable!$Q$11,ChapterTable!$1:$1048576,MATCH("최종"&amp;SUBSTITUTE(SUBSTITUTE(F$1,"standard",""),"|Float",""),ChapterTable!$1:$1,0),0)*ChapterTable!$Q$14
    ),
  OFFSET(F1825,-$B1825+IF($L1825,1,0),0)*
    (VLOOKUP(SUBSTITUTE(SUBSTITUTE(F$1,"standard",""),"|Float","")&amp;"인게임누적곱배수",ChapterTable!$S:$T,2,0)^D1825
    +VLOOKUP(SUBSTITUTE(SUBSTITUTE(F$1,"standard",""),"|Float","")&amp;"인게임누적합배수",ChapterTable!$S:$T,2,0)*D1825)
  )
  )
  )
)</f>
        <v>17645.501953125</v>
      </c>
      <c r="G1825" t="s">
        <v>76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9.8000000000000007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IF(OR($L1826=TRUE,$A1826=0,MOD($A1826,ChapterTable!$S$20)&lt;&gt;0),
MAX(0,INT(($B1826+ChapterTable!$Q$26+VLOOKUP(SUBSTITUTE(C$1,"성장단계","")&amp;"단계오프셋",ChapterTable!$S:$T,2,0))/ChapterTable!$Q$23)),
MAX(0,INT(($B1826+ChapterTable!$S$26+VLOOKUP(SUBSTITUTE(C$1,"성장단계","")&amp;"보스단계오프셋",ChapterTable!$S:$T,2,0))/ChapterTable!$S$23)))</f>
        <v>3</v>
      </c>
      <c r="D1826">
        <f>IF(OR($L1826=TRUE,$A1826=0,MOD($A1826,ChapterTable!$S$20)&lt;&gt;0),
MAX(0,INT(($B1826+ChapterTable!$Q$26+VLOOKUP(SUBSTITUTE(D$1,"성장단계","")&amp;"단계오프셋",ChapterTable!$S:$T,2,0))/ChapterTable!$Q$23)),
MAX(0,INT(($B1826+ChapterTable!$S$26+VLOOKUP(SUBSTITUTE(D$1,"성장단계","")&amp;"보스단계오프셋",ChapterTable!$S:$T,2,0))/ChapterTable!$S$23)))</f>
        <v>3</v>
      </c>
      <c r="E1826" s="1">
        <f ca="1">IF(AND($A1826=0,$B1826=1),
    VLOOKUP(1,ChapterTable!$1:$1048576,MATCH("최종"&amp;SUBSTITUTE(SUBSTITUTE(E$1,"standard",""),"|Float",""),ChapterTable!$1:$1,0),0)*ChapterTable!$Q$17,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VLOOKUP($A1826-ChapterTable!$Q$11,ChapterTable!$1:$1048576,MATCH("최종"&amp;SUBSTITUTE(SUBSTITUTE(E$1,"standard",""),"|Float",""),ChapterTable!$1:$1,0),0)*ChapterTable!$Q$14
    ),
  OFFSET(E1826,-$B1826+IF($L1826,1,0),0)*
    (VLOOKUP(SUBSTITUTE(SUBSTITUTE(E$1,"standard",""),"|Float","")&amp;"인게임누적곱배수",ChapterTable!$S:$T,2,0)^C1826
    +VLOOKUP(SUBSTITUTE(SUBSTITUTE(E$1,"standard",""),"|Float","")&amp;"인게임누적합배수",ChapterTable!$S:$T,2,0)*C1826)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VLOOKUP(1,ChapterTable!$1:$1048576,MATCH("최종"&amp;SUBSTITUTE(SUBSTITUTE(F$1,"standard",""),"|Float",""),ChapterTable!$1:$1,0),0)*ChapterTable!$Q$17,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VLOOKUP($A1826-ChapterTable!$Q$11,ChapterTable!$1:$1048576,MATCH("최종"&amp;SUBSTITUTE(SUBSTITUTE(F$1,"standard",""),"|Float",""),ChapterTable!$1:$1,0),0)*ChapterTable!$Q$14
    ),
  OFFSET(F1826,-$B1826+IF($L1826,1,0),0)*
    (VLOOKUP(SUBSTITUTE(SUBSTITUTE(F$1,"standard",""),"|Float","")&amp;"인게임누적곱배수",ChapterTable!$S:$T,2,0)^D1826
    +VLOOKUP(SUBSTITUTE(SUBSTITUTE(F$1,"standard",""),"|Float","")&amp;"인게임누적합배수",ChapterTable!$S:$T,2,0)*D1826)
  )
  )
  )
)</f>
        <v>17645.501953125</v>
      </c>
      <c r="G1826" t="s">
        <v>76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9.8000000000000007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IF(OR($L1827=TRUE,$A1827=0,MOD($A1827,ChapterTable!$S$20)&lt;&gt;0),
MAX(0,INT(($B1827+ChapterTable!$Q$26+VLOOKUP(SUBSTITUTE(C$1,"성장단계","")&amp;"단계오프셋",ChapterTable!$S:$T,2,0))/ChapterTable!$Q$23)),
MAX(0,INT(($B1827+ChapterTable!$S$26+VLOOKUP(SUBSTITUTE(C$1,"성장단계","")&amp;"보스단계오프셋",ChapterTable!$S:$T,2,0))/ChapterTable!$S$23)))</f>
        <v>4</v>
      </c>
      <c r="D1827">
        <f>IF(OR($L1827=TRUE,$A1827=0,MOD($A1827,ChapterTable!$S$20)&lt;&gt;0),
MAX(0,INT(($B1827+ChapterTable!$Q$26+VLOOKUP(SUBSTITUTE(D$1,"성장단계","")&amp;"단계오프셋",ChapterTable!$S:$T,2,0))/ChapterTable!$Q$23)),
MAX(0,INT(($B1827+ChapterTable!$S$26+VLOOKUP(SUBSTITUTE(D$1,"성장단계","")&amp;"보스단계오프셋",ChapterTable!$S:$T,2,0))/ChapterTable!$S$23)))</f>
        <v>3</v>
      </c>
      <c r="E1827" s="1">
        <f ca="1">IF(AND($A1827=0,$B1827=1),
    VLOOKUP(1,ChapterTable!$1:$1048576,MATCH("최종"&amp;SUBSTITUTE(SUBSTITUTE(E$1,"standard",""),"|Float",""),ChapterTable!$1:$1,0),0)*ChapterTable!$Q$17,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VLOOKUP($A1827-ChapterTable!$Q$11,ChapterTable!$1:$1048576,MATCH("최종"&amp;SUBSTITUTE(SUBSTITUTE(E$1,"standard",""),"|Float",""),ChapterTable!$1:$1,0),0)*ChapterTable!$Q$14
    ),
  OFFSET(E1827,-$B1827+IF($L1827,1,0),0)*
    (VLOOKUP(SUBSTITUTE(SUBSTITUTE(E$1,"standard",""),"|Float","")&amp;"인게임누적곱배수",ChapterTable!$S:$T,2,0)^C1827
    +VLOOKUP(SUBSTITUTE(SUBSTITUTE(E$1,"standard",""),"|Float","")&amp;"인게임누적합배수",ChapterTable!$S:$T,2,0)*C1827)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VLOOKUP(1,ChapterTable!$1:$1048576,MATCH("최종"&amp;SUBSTITUTE(SUBSTITUTE(F$1,"standard",""),"|Float",""),ChapterTable!$1:$1,0),0)*ChapterTable!$Q$17,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VLOOKUP($A1827-ChapterTable!$Q$11,ChapterTable!$1:$1048576,MATCH("최종"&amp;SUBSTITUTE(SUBSTITUTE(F$1,"standard",""),"|Float",""),ChapterTable!$1:$1,0),0)*ChapterTable!$Q$14
    ),
  OFFSET(F1827,-$B1827+IF($L1827,1,0),0)*
    (VLOOKUP(SUBSTITUTE(SUBSTITUTE(F$1,"standard",""),"|Float","")&amp;"인게임누적곱배수",ChapterTable!$S:$T,2,0)^D1827
    +VLOOKUP(SUBSTITUTE(SUBSTITUTE(F$1,"standard",""),"|Float","")&amp;"인게임누적합배수",ChapterTable!$S:$T,2,0)*D1827)
  )
  )
  )
)</f>
        <v>17645.501953125</v>
      </c>
      <c r="G1827" t="s">
        <v>76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9.8000000000000007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IF(OR($L1828=TRUE,$A1828=0,MOD($A1828,ChapterTable!$S$20)&lt;&gt;0),
MAX(0,INT(($B1828+ChapterTable!$Q$26+VLOOKUP(SUBSTITUTE(C$1,"성장단계","")&amp;"단계오프셋",ChapterTable!$S:$T,2,0))/ChapterTable!$Q$23)),
MAX(0,INT(($B1828+ChapterTable!$S$26+VLOOKUP(SUBSTITUTE(C$1,"성장단계","")&amp;"보스단계오프셋",ChapterTable!$S:$T,2,0))/ChapterTable!$S$23)))</f>
        <v>4</v>
      </c>
      <c r="D1828">
        <f>IF(OR($L1828=TRUE,$A1828=0,MOD($A1828,ChapterTable!$S$20)&lt;&gt;0),
MAX(0,INT(($B1828+ChapterTable!$Q$26+VLOOKUP(SUBSTITUTE(D$1,"성장단계","")&amp;"단계오프셋",ChapterTable!$S:$T,2,0))/ChapterTable!$Q$23)),
MAX(0,INT(($B1828+ChapterTable!$S$26+VLOOKUP(SUBSTITUTE(D$1,"성장단계","")&amp;"보스단계오프셋",ChapterTable!$S:$T,2,0))/ChapterTable!$S$23)))</f>
        <v>3</v>
      </c>
      <c r="E1828" s="1">
        <f ca="1">IF(AND($A1828=0,$B1828=1),
    VLOOKUP(1,ChapterTable!$1:$1048576,MATCH("최종"&amp;SUBSTITUTE(SUBSTITUTE(E$1,"standard",""),"|Float",""),ChapterTable!$1:$1,0),0)*ChapterTable!$Q$17,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VLOOKUP($A1828-ChapterTable!$Q$11,ChapterTable!$1:$1048576,MATCH("최종"&amp;SUBSTITUTE(SUBSTITUTE(E$1,"standard",""),"|Float",""),ChapterTable!$1:$1,0),0)*ChapterTable!$Q$14
    ),
  OFFSET(E1828,-$B1828+IF($L1828,1,0),0)*
    (VLOOKUP(SUBSTITUTE(SUBSTITUTE(E$1,"standard",""),"|Float","")&amp;"인게임누적곱배수",ChapterTable!$S:$T,2,0)^C1828
    +VLOOKUP(SUBSTITUTE(SUBSTITUTE(E$1,"standard",""),"|Float","")&amp;"인게임누적합배수",ChapterTable!$S:$T,2,0)*C1828)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VLOOKUP(1,ChapterTable!$1:$1048576,MATCH("최종"&amp;SUBSTITUTE(SUBSTITUTE(F$1,"standard",""),"|Float",""),ChapterTable!$1:$1,0),0)*ChapterTable!$Q$17,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VLOOKUP($A1828-ChapterTable!$Q$11,ChapterTable!$1:$1048576,MATCH("최종"&amp;SUBSTITUTE(SUBSTITUTE(F$1,"standard",""),"|Float",""),ChapterTable!$1:$1,0),0)*ChapterTable!$Q$14
    ),
  OFFSET(F1828,-$B1828+IF($L1828,1,0),0)*
    (VLOOKUP(SUBSTITUTE(SUBSTITUTE(F$1,"standard",""),"|Float","")&amp;"인게임누적곱배수",ChapterTable!$S:$T,2,0)^D1828
    +VLOOKUP(SUBSTITUTE(SUBSTITUTE(F$1,"standard",""),"|Float","")&amp;"인게임누적합배수",ChapterTable!$S:$T,2,0)*D1828)
  )
  )
  )
)</f>
        <v>17645.501953125</v>
      </c>
      <c r="G1828" t="s">
        <v>76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9.8000000000000007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IF(OR($L1829=TRUE,$A1829=0,MOD($A1829,ChapterTable!$S$20)&lt;&gt;0),
MAX(0,INT(($B1829+ChapterTable!$Q$26+VLOOKUP(SUBSTITUTE(C$1,"성장단계","")&amp;"단계오프셋",ChapterTable!$S:$T,2,0))/ChapterTable!$Q$23)),
MAX(0,INT(($B1829+ChapterTable!$S$26+VLOOKUP(SUBSTITUTE(C$1,"성장단계","")&amp;"보스단계오프셋",ChapterTable!$S:$T,2,0))/ChapterTable!$S$23)))</f>
        <v>4</v>
      </c>
      <c r="D1829">
        <f>IF(OR($L1829=TRUE,$A1829=0,MOD($A1829,ChapterTable!$S$20)&lt;&gt;0),
MAX(0,INT(($B1829+ChapterTable!$Q$26+VLOOKUP(SUBSTITUTE(D$1,"성장단계","")&amp;"단계오프셋",ChapterTable!$S:$T,2,0))/ChapterTable!$Q$23)),
MAX(0,INT(($B1829+ChapterTable!$S$26+VLOOKUP(SUBSTITUTE(D$1,"성장단계","")&amp;"보스단계오프셋",ChapterTable!$S:$T,2,0))/ChapterTable!$S$23)))</f>
        <v>3</v>
      </c>
      <c r="E1829" s="1">
        <f ca="1">IF(AND($A1829=0,$B1829=1),
    VLOOKUP(1,ChapterTable!$1:$1048576,MATCH("최종"&amp;SUBSTITUTE(SUBSTITUTE(E$1,"standard",""),"|Float",""),ChapterTable!$1:$1,0),0)*ChapterTable!$Q$17,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VLOOKUP($A1829-ChapterTable!$Q$11,ChapterTable!$1:$1048576,MATCH("최종"&amp;SUBSTITUTE(SUBSTITUTE(E$1,"standard",""),"|Float",""),ChapterTable!$1:$1,0),0)*ChapterTable!$Q$14
    ),
  OFFSET(E1829,-$B1829+IF($L1829,1,0),0)*
    (VLOOKUP(SUBSTITUTE(SUBSTITUTE(E$1,"standard",""),"|Float","")&amp;"인게임누적곱배수",ChapterTable!$S:$T,2,0)^C1829
    +VLOOKUP(SUBSTITUTE(SUBSTITUTE(E$1,"standard",""),"|Float","")&amp;"인게임누적합배수",ChapterTable!$S:$T,2,0)*C1829)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VLOOKUP(1,ChapterTable!$1:$1048576,MATCH("최종"&amp;SUBSTITUTE(SUBSTITUTE(F$1,"standard",""),"|Float",""),ChapterTable!$1:$1,0),0)*ChapterTable!$Q$17,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VLOOKUP($A1829-ChapterTable!$Q$11,ChapterTable!$1:$1048576,MATCH("최종"&amp;SUBSTITUTE(SUBSTITUTE(F$1,"standard",""),"|Float",""),ChapterTable!$1:$1,0),0)*ChapterTable!$Q$14
    ),
  OFFSET(F1829,-$B1829+IF($L1829,1,0),0)*
    (VLOOKUP(SUBSTITUTE(SUBSTITUTE(F$1,"standard",""),"|Float","")&amp;"인게임누적곱배수",ChapterTable!$S:$T,2,0)^D1829
    +VLOOKUP(SUBSTITUTE(SUBSTITUTE(F$1,"standard",""),"|Float","")&amp;"인게임누적합배수",ChapterTable!$S:$T,2,0)*D1829)
  )
  )
  )
)</f>
        <v>17645.501953125</v>
      </c>
      <c r="G1829" t="s">
        <v>76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9.8000000000000007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IF(OR($L1830=TRUE,$A1830=0,MOD($A1830,ChapterTable!$S$20)&lt;&gt;0),
MAX(0,INT(($B1830+ChapterTable!$Q$26+VLOOKUP(SUBSTITUTE(C$1,"성장단계","")&amp;"단계오프셋",ChapterTable!$S:$T,2,0))/ChapterTable!$Q$23)),
MAX(0,INT(($B1830+ChapterTable!$S$26+VLOOKUP(SUBSTITUTE(C$1,"성장단계","")&amp;"보스단계오프셋",ChapterTable!$S:$T,2,0))/ChapterTable!$S$23)))</f>
        <v>4</v>
      </c>
      <c r="D1830">
        <f>IF(OR($L1830=TRUE,$A1830=0,MOD($A1830,ChapterTable!$S$20)&lt;&gt;0),
MAX(0,INT(($B1830+ChapterTable!$Q$26+VLOOKUP(SUBSTITUTE(D$1,"성장단계","")&amp;"단계오프셋",ChapterTable!$S:$T,2,0))/ChapterTable!$Q$23)),
MAX(0,INT(($B1830+ChapterTable!$S$26+VLOOKUP(SUBSTITUTE(D$1,"성장단계","")&amp;"보스단계오프셋",ChapterTable!$S:$T,2,0))/ChapterTable!$S$23)))</f>
        <v>3</v>
      </c>
      <c r="E1830" s="1">
        <f ca="1">IF(AND($A1830=0,$B1830=1),
    VLOOKUP(1,ChapterTable!$1:$1048576,MATCH("최종"&amp;SUBSTITUTE(SUBSTITUTE(E$1,"standard",""),"|Float",""),ChapterTable!$1:$1,0),0)*ChapterTable!$Q$17,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VLOOKUP($A1830-ChapterTable!$Q$11,ChapterTable!$1:$1048576,MATCH("최종"&amp;SUBSTITUTE(SUBSTITUTE(E$1,"standard",""),"|Float",""),ChapterTable!$1:$1,0),0)*ChapterTable!$Q$14
    ),
  OFFSET(E1830,-$B1830+IF($L1830,1,0),0)*
    (VLOOKUP(SUBSTITUTE(SUBSTITUTE(E$1,"standard",""),"|Float","")&amp;"인게임누적곱배수",ChapterTable!$S:$T,2,0)^C1830
    +VLOOKUP(SUBSTITUTE(SUBSTITUTE(E$1,"standard",""),"|Float","")&amp;"인게임누적합배수",ChapterTable!$S:$T,2,0)*C1830)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VLOOKUP(1,ChapterTable!$1:$1048576,MATCH("최종"&amp;SUBSTITUTE(SUBSTITUTE(F$1,"standard",""),"|Float",""),ChapterTable!$1:$1,0),0)*ChapterTable!$Q$17,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VLOOKUP($A1830-ChapterTable!$Q$11,ChapterTable!$1:$1048576,MATCH("최종"&amp;SUBSTITUTE(SUBSTITUTE(F$1,"standard",""),"|Float",""),ChapterTable!$1:$1,0),0)*ChapterTable!$Q$14
    ),
  OFFSET(F1830,-$B1830+IF($L1830,1,0),0)*
    (VLOOKUP(SUBSTITUTE(SUBSTITUTE(F$1,"standard",""),"|Float","")&amp;"인게임누적곱배수",ChapterTable!$S:$T,2,0)^D1830
    +VLOOKUP(SUBSTITUTE(SUBSTITUTE(F$1,"standard",""),"|Float","")&amp;"인게임누적합배수",ChapterTable!$S:$T,2,0)*D1830)
  )
  )
  )
)</f>
        <v>17645.501953125</v>
      </c>
      <c r="G1830" t="s">
        <v>76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9.8000000000000007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IF(OR($L1831=TRUE,$A1831=0,MOD($A1831,ChapterTable!$S$20)&lt;&gt;0),
MAX(0,INT(($B1831+ChapterTable!$Q$26+VLOOKUP(SUBSTITUTE(C$1,"성장단계","")&amp;"단계오프셋",ChapterTable!$S:$T,2,0))/ChapterTable!$Q$23)),
MAX(0,INT(($B1831+ChapterTable!$S$26+VLOOKUP(SUBSTITUTE(C$1,"성장단계","")&amp;"보스단계오프셋",ChapterTable!$S:$T,2,0))/ChapterTable!$S$23)))</f>
        <v>4</v>
      </c>
      <c r="D1831">
        <f>IF(OR($L1831=TRUE,$A1831=0,MOD($A1831,ChapterTable!$S$20)&lt;&gt;0),
MAX(0,INT(($B1831+ChapterTable!$Q$26+VLOOKUP(SUBSTITUTE(D$1,"성장단계","")&amp;"단계오프셋",ChapterTable!$S:$T,2,0))/ChapterTable!$Q$23)),
MAX(0,INT(($B1831+ChapterTable!$S$26+VLOOKUP(SUBSTITUTE(D$1,"성장단계","")&amp;"보스단계오프셋",ChapterTable!$S:$T,2,0))/ChapterTable!$S$23)))</f>
        <v>3</v>
      </c>
      <c r="E1831" s="1">
        <f ca="1">IF(AND($A1831=0,$B1831=1),
    VLOOKUP(1,ChapterTable!$1:$1048576,MATCH("최종"&amp;SUBSTITUTE(SUBSTITUTE(E$1,"standard",""),"|Float",""),ChapterTable!$1:$1,0),0)*ChapterTable!$Q$17,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VLOOKUP($A1831-ChapterTable!$Q$11,ChapterTable!$1:$1048576,MATCH("최종"&amp;SUBSTITUTE(SUBSTITUTE(E$1,"standard",""),"|Float",""),ChapterTable!$1:$1,0),0)*ChapterTable!$Q$14
    ),
  OFFSET(E1831,-$B1831+IF($L1831,1,0),0)*
    (VLOOKUP(SUBSTITUTE(SUBSTITUTE(E$1,"standard",""),"|Float","")&amp;"인게임누적곱배수",ChapterTable!$S:$T,2,0)^C1831
    +VLOOKUP(SUBSTITUTE(SUBSTITUTE(E$1,"standard",""),"|Float","")&amp;"인게임누적합배수",ChapterTable!$S:$T,2,0)*C1831)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VLOOKUP(1,ChapterTable!$1:$1048576,MATCH("최종"&amp;SUBSTITUTE(SUBSTITUTE(F$1,"standard",""),"|Float",""),ChapterTable!$1:$1,0),0)*ChapterTable!$Q$17,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VLOOKUP($A1831-ChapterTable!$Q$11,ChapterTable!$1:$1048576,MATCH("최종"&amp;SUBSTITUTE(SUBSTITUTE(F$1,"standard",""),"|Float",""),ChapterTable!$1:$1,0),0)*ChapterTable!$Q$14
    ),
  OFFSET(F1831,-$B1831+IF($L1831,1,0),0)*
    (VLOOKUP(SUBSTITUTE(SUBSTITUTE(F$1,"standard",""),"|Float","")&amp;"인게임누적곱배수",ChapterTable!$S:$T,2,0)^D1831
    +VLOOKUP(SUBSTITUTE(SUBSTITUTE(F$1,"standard",""),"|Float","")&amp;"인게임누적합배수",ChapterTable!$S:$T,2,0)*D1831)
  )
  )
  )
)</f>
        <v>17645.501953125</v>
      </c>
      <c r="G1831" t="s">
        <v>76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9.8000000000000007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IF(OR($L1832=TRUE,$A1832=0,MOD($A1832,ChapterTable!$S$20)&lt;&gt;0),
MAX(0,INT(($B1832+ChapterTable!$Q$26+VLOOKUP(SUBSTITUTE(C$1,"성장단계","")&amp;"단계오프셋",ChapterTable!$S:$T,2,0))/ChapterTable!$Q$23)),
MAX(0,INT(($B1832+ChapterTable!$S$26+VLOOKUP(SUBSTITUTE(C$1,"성장단계","")&amp;"보스단계오프셋",ChapterTable!$S:$T,2,0))/ChapterTable!$S$23)))</f>
        <v>4</v>
      </c>
      <c r="D1832">
        <f>IF(OR($L1832=TRUE,$A1832=0,MOD($A1832,ChapterTable!$S$20)&lt;&gt;0),
MAX(0,INT(($B1832+ChapterTable!$Q$26+VLOOKUP(SUBSTITUTE(D$1,"성장단계","")&amp;"단계오프셋",ChapterTable!$S:$T,2,0))/ChapterTable!$Q$23)),
MAX(0,INT(($B1832+ChapterTable!$S$26+VLOOKUP(SUBSTITUTE(D$1,"성장단계","")&amp;"보스단계오프셋",ChapterTable!$S:$T,2,0))/ChapterTable!$S$23)))</f>
        <v>4</v>
      </c>
      <c r="E1832" s="1">
        <f ca="1">IF(AND($A1832=0,$B1832=1),
    VLOOKUP(1,ChapterTable!$1:$1048576,MATCH("최종"&amp;SUBSTITUTE(SUBSTITUTE(E$1,"standard",""),"|Float",""),ChapterTable!$1:$1,0),0)*ChapterTable!$Q$17,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VLOOKUP($A1832-ChapterTable!$Q$11,ChapterTable!$1:$1048576,MATCH("최종"&amp;SUBSTITUTE(SUBSTITUTE(E$1,"standard",""),"|Float",""),ChapterTable!$1:$1,0),0)*ChapterTable!$Q$14
    ),
  OFFSET(E1832,-$B1832+IF($L1832,1,0),0)*
    (VLOOKUP(SUBSTITUTE(SUBSTITUTE(E$1,"standard",""),"|Float","")&amp;"인게임누적곱배수",ChapterTable!$S:$T,2,0)^C1832
    +VLOOKUP(SUBSTITUTE(SUBSTITUTE(E$1,"standard",""),"|Float","")&amp;"인게임누적합배수",ChapterTable!$S:$T,2,0)*C1832)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VLOOKUP(1,ChapterTable!$1:$1048576,MATCH("최종"&amp;SUBSTITUTE(SUBSTITUTE(F$1,"standard",""),"|Float",""),ChapterTable!$1:$1,0),0)*ChapterTable!$Q$17,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VLOOKUP($A1832-ChapterTable!$Q$11,ChapterTable!$1:$1048576,MATCH("최종"&amp;SUBSTITUTE(SUBSTITUTE(F$1,"standard",""),"|Float",""),ChapterTable!$1:$1,0),0)*ChapterTable!$Q$14
    ),
  OFFSET(F1832,-$B1832+IF($L1832,1,0),0)*
    (VLOOKUP(SUBSTITUTE(SUBSTITUTE(F$1,"standard",""),"|Float","")&amp;"인게임누적곱배수",ChapterTable!$S:$T,2,0)^D1832
    +VLOOKUP(SUBSTITUTE(SUBSTITUTE(F$1,"standard",""),"|Float","")&amp;"인게임누적합배수",ChapterTable!$S:$T,2,0)*D1832)
  )
  )
  )
)</f>
        <v>19851.189697265625</v>
      </c>
      <c r="G1832" t="s">
        <v>76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9.8000000000000007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IF(OR($L1833=TRUE,$A1833=0,MOD($A1833,ChapterTable!$S$20)&lt;&gt;0),
MAX(0,INT(($B1833+ChapterTable!$Q$26+VLOOKUP(SUBSTITUTE(C$1,"성장단계","")&amp;"단계오프셋",ChapterTable!$S:$T,2,0))/ChapterTable!$Q$23)),
MAX(0,INT(($B1833+ChapterTable!$S$26+VLOOKUP(SUBSTITUTE(C$1,"성장단계","")&amp;"보스단계오프셋",ChapterTable!$S:$T,2,0))/ChapterTable!$S$23)))</f>
        <v>4</v>
      </c>
      <c r="D1833">
        <f>IF(OR($L1833=TRUE,$A1833=0,MOD($A1833,ChapterTable!$S$20)&lt;&gt;0),
MAX(0,INT(($B1833+ChapterTable!$Q$26+VLOOKUP(SUBSTITUTE(D$1,"성장단계","")&amp;"단계오프셋",ChapterTable!$S:$T,2,0))/ChapterTable!$Q$23)),
MAX(0,INT(($B1833+ChapterTable!$S$26+VLOOKUP(SUBSTITUTE(D$1,"성장단계","")&amp;"보스단계오프셋",ChapterTable!$S:$T,2,0))/ChapterTable!$S$23)))</f>
        <v>4</v>
      </c>
      <c r="E1833" s="1">
        <f ca="1">IF(AND($A1833=0,$B1833=1),
    VLOOKUP(1,ChapterTable!$1:$1048576,MATCH("최종"&amp;SUBSTITUTE(SUBSTITUTE(E$1,"standard",""),"|Float",""),ChapterTable!$1:$1,0),0)*ChapterTable!$Q$17,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VLOOKUP($A1833-ChapterTable!$Q$11,ChapterTable!$1:$1048576,MATCH("최종"&amp;SUBSTITUTE(SUBSTITUTE(E$1,"standard",""),"|Float",""),ChapterTable!$1:$1,0),0)*ChapterTable!$Q$14
    ),
  OFFSET(E1833,-$B1833+IF($L1833,1,0),0)*
    (VLOOKUP(SUBSTITUTE(SUBSTITUTE(E$1,"standard",""),"|Float","")&amp;"인게임누적곱배수",ChapterTable!$S:$T,2,0)^C1833
    +VLOOKUP(SUBSTITUTE(SUBSTITUTE(E$1,"standard",""),"|Float","")&amp;"인게임누적합배수",ChapterTable!$S:$T,2,0)*C1833)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VLOOKUP(1,ChapterTable!$1:$1048576,MATCH("최종"&amp;SUBSTITUTE(SUBSTITUTE(F$1,"standard",""),"|Float",""),ChapterTable!$1:$1,0),0)*ChapterTable!$Q$17,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VLOOKUP($A1833-ChapterTable!$Q$11,ChapterTable!$1:$1048576,MATCH("최종"&amp;SUBSTITUTE(SUBSTITUTE(F$1,"standard",""),"|Float",""),ChapterTable!$1:$1,0),0)*ChapterTable!$Q$14
    ),
  OFFSET(F1833,-$B1833+IF($L1833,1,0),0)*
    (VLOOKUP(SUBSTITUTE(SUBSTITUTE(F$1,"standard",""),"|Float","")&amp;"인게임누적곱배수",ChapterTable!$S:$T,2,0)^D1833
    +VLOOKUP(SUBSTITUTE(SUBSTITUTE(F$1,"standard",""),"|Float","")&amp;"인게임누적합배수",ChapterTable!$S:$T,2,0)*D1833)
  )
  )
  )
)</f>
        <v>19851.189697265625</v>
      </c>
      <c r="G1833" t="s">
        <v>76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9.8000000000000007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IF(OR($L1834=TRUE,$A1834=0,MOD($A1834,ChapterTable!$S$20)&lt;&gt;0),
MAX(0,INT(($B1834+ChapterTable!$Q$26+VLOOKUP(SUBSTITUTE(C$1,"성장단계","")&amp;"단계오프셋",ChapterTable!$S:$T,2,0))/ChapterTable!$Q$23)),
MAX(0,INT(($B1834+ChapterTable!$S$26+VLOOKUP(SUBSTITUTE(C$1,"성장단계","")&amp;"보스단계오프셋",ChapterTable!$S:$T,2,0))/ChapterTable!$S$23)))</f>
        <v>4</v>
      </c>
      <c r="D1834">
        <f>IF(OR($L1834=TRUE,$A1834=0,MOD($A1834,ChapterTable!$S$20)&lt;&gt;0),
MAX(0,INT(($B1834+ChapterTable!$Q$26+VLOOKUP(SUBSTITUTE(D$1,"성장단계","")&amp;"단계오프셋",ChapterTable!$S:$T,2,0))/ChapterTable!$Q$23)),
MAX(0,INT(($B1834+ChapterTable!$S$26+VLOOKUP(SUBSTITUTE(D$1,"성장단계","")&amp;"보스단계오프셋",ChapterTable!$S:$T,2,0))/ChapterTable!$S$23)))</f>
        <v>4</v>
      </c>
      <c r="E1834" s="1">
        <f ca="1">IF(AND($A1834=0,$B1834=1),
    VLOOKUP(1,ChapterTable!$1:$1048576,MATCH("최종"&amp;SUBSTITUTE(SUBSTITUTE(E$1,"standard",""),"|Float",""),ChapterTable!$1:$1,0),0)*ChapterTable!$Q$17,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VLOOKUP($A1834-ChapterTable!$Q$11,ChapterTable!$1:$1048576,MATCH("최종"&amp;SUBSTITUTE(SUBSTITUTE(E$1,"standard",""),"|Float",""),ChapterTable!$1:$1,0),0)*ChapterTable!$Q$14
    ),
  OFFSET(E1834,-$B1834+IF($L1834,1,0),0)*
    (VLOOKUP(SUBSTITUTE(SUBSTITUTE(E$1,"standard",""),"|Float","")&amp;"인게임누적곱배수",ChapterTable!$S:$T,2,0)^C1834
    +VLOOKUP(SUBSTITUTE(SUBSTITUTE(E$1,"standard",""),"|Float","")&amp;"인게임누적합배수",ChapterTable!$S:$T,2,0)*C1834)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VLOOKUP(1,ChapterTable!$1:$1048576,MATCH("최종"&amp;SUBSTITUTE(SUBSTITUTE(F$1,"standard",""),"|Float",""),ChapterTable!$1:$1,0),0)*ChapterTable!$Q$17,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VLOOKUP($A1834-ChapterTable!$Q$11,ChapterTable!$1:$1048576,MATCH("최종"&amp;SUBSTITUTE(SUBSTITUTE(F$1,"standard",""),"|Float",""),ChapterTable!$1:$1,0),0)*ChapterTable!$Q$14
    ),
  OFFSET(F1834,-$B1834+IF($L1834,1,0),0)*
    (VLOOKUP(SUBSTITUTE(SUBSTITUTE(F$1,"standard",""),"|Float","")&amp;"인게임누적곱배수",ChapterTable!$S:$T,2,0)^D1834
    +VLOOKUP(SUBSTITUTE(SUBSTITUTE(F$1,"standard",""),"|Float","")&amp;"인게임누적합배수",ChapterTable!$S:$T,2,0)*D1834)
  )
  )
  )
)</f>
        <v>19851.189697265625</v>
      </c>
      <c r="G1834" t="s">
        <v>76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9.8000000000000007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IF(OR($L1835=TRUE,$A1835=0,MOD($A1835,ChapterTable!$S$20)&lt;&gt;0),
MAX(0,INT(($B1835+ChapterTable!$Q$26+VLOOKUP(SUBSTITUTE(C$1,"성장단계","")&amp;"단계오프셋",ChapterTable!$S:$T,2,0))/ChapterTable!$Q$23)),
MAX(0,INT(($B1835+ChapterTable!$S$26+VLOOKUP(SUBSTITUTE(C$1,"성장단계","")&amp;"보스단계오프셋",ChapterTable!$S:$T,2,0))/ChapterTable!$S$23)))</f>
        <v>4</v>
      </c>
      <c r="D1835">
        <f>IF(OR($L1835=TRUE,$A1835=0,MOD($A1835,ChapterTable!$S$20)&lt;&gt;0),
MAX(0,INT(($B1835+ChapterTable!$Q$26+VLOOKUP(SUBSTITUTE(D$1,"성장단계","")&amp;"단계오프셋",ChapterTable!$S:$T,2,0))/ChapterTable!$Q$23)),
MAX(0,INT(($B1835+ChapterTable!$S$26+VLOOKUP(SUBSTITUTE(D$1,"성장단계","")&amp;"보스단계오프셋",ChapterTable!$S:$T,2,0))/ChapterTable!$S$23)))</f>
        <v>4</v>
      </c>
      <c r="E1835" s="1">
        <f ca="1">IF(AND($A1835=0,$B1835=1),
    VLOOKUP(1,ChapterTable!$1:$1048576,MATCH("최종"&amp;SUBSTITUTE(SUBSTITUTE(E$1,"standard",""),"|Float",""),ChapterTable!$1:$1,0),0)*ChapterTable!$Q$17,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VLOOKUP($A1835-ChapterTable!$Q$11,ChapterTable!$1:$1048576,MATCH("최종"&amp;SUBSTITUTE(SUBSTITUTE(E$1,"standard",""),"|Float",""),ChapterTable!$1:$1,0),0)*ChapterTable!$Q$14
    ),
  OFFSET(E1835,-$B1835+IF($L1835,1,0),0)*
    (VLOOKUP(SUBSTITUTE(SUBSTITUTE(E$1,"standard",""),"|Float","")&amp;"인게임누적곱배수",ChapterTable!$S:$T,2,0)^C1835
    +VLOOKUP(SUBSTITUTE(SUBSTITUTE(E$1,"standard",""),"|Float","")&amp;"인게임누적합배수",ChapterTable!$S:$T,2,0)*C1835)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VLOOKUP(1,ChapterTable!$1:$1048576,MATCH("최종"&amp;SUBSTITUTE(SUBSTITUTE(F$1,"standard",""),"|Float",""),ChapterTable!$1:$1,0),0)*ChapterTable!$Q$17,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VLOOKUP($A1835-ChapterTable!$Q$11,ChapterTable!$1:$1048576,MATCH("최종"&amp;SUBSTITUTE(SUBSTITUTE(F$1,"standard",""),"|Float",""),ChapterTable!$1:$1,0),0)*ChapterTable!$Q$14
    ),
  OFFSET(F1835,-$B1835+IF($L1835,1,0),0)*
    (VLOOKUP(SUBSTITUTE(SUBSTITUTE(F$1,"standard",""),"|Float","")&amp;"인게임누적곱배수",ChapterTable!$S:$T,2,0)^D1835
    +VLOOKUP(SUBSTITUTE(SUBSTITUTE(F$1,"standard",""),"|Float","")&amp;"인게임누적합배수",ChapterTable!$S:$T,2,0)*D1835)
  )
  )
  )
)</f>
        <v>19851.189697265625</v>
      </c>
      <c r="G1835" t="s">
        <v>76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9.8000000000000007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IF(OR($L1836=TRUE,$A1836=0,MOD($A1836,ChapterTable!$S$20)&lt;&gt;0),
MAX(0,INT(($B1836+ChapterTable!$Q$26+VLOOKUP(SUBSTITUTE(C$1,"성장단계","")&amp;"단계오프셋",ChapterTable!$S:$T,2,0))/ChapterTable!$Q$23)),
MAX(0,INT(($B1836+ChapterTable!$S$26+VLOOKUP(SUBSTITUTE(C$1,"성장단계","")&amp;"보스단계오프셋",ChapterTable!$S:$T,2,0))/ChapterTable!$S$23)))</f>
        <v>4</v>
      </c>
      <c r="D1836">
        <f>IF(OR($L1836=TRUE,$A1836=0,MOD($A1836,ChapterTable!$S$20)&lt;&gt;0),
MAX(0,INT(($B1836+ChapterTable!$Q$26+VLOOKUP(SUBSTITUTE(D$1,"성장단계","")&amp;"단계오프셋",ChapterTable!$S:$T,2,0))/ChapterTable!$Q$23)),
MAX(0,INT(($B1836+ChapterTable!$S$26+VLOOKUP(SUBSTITUTE(D$1,"성장단계","")&amp;"보스단계오프셋",ChapterTable!$S:$T,2,0))/ChapterTable!$S$23)))</f>
        <v>4</v>
      </c>
      <c r="E1836" s="1">
        <f ca="1">IF(AND($A1836=0,$B1836=1),
    VLOOKUP(1,ChapterTable!$1:$1048576,MATCH("최종"&amp;SUBSTITUTE(SUBSTITUTE(E$1,"standard",""),"|Float",""),ChapterTable!$1:$1,0),0)*ChapterTable!$Q$17,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VLOOKUP($A1836-ChapterTable!$Q$11,ChapterTable!$1:$1048576,MATCH("최종"&amp;SUBSTITUTE(SUBSTITUTE(E$1,"standard",""),"|Float",""),ChapterTable!$1:$1,0),0)*ChapterTable!$Q$14
    ),
  OFFSET(E1836,-$B1836+IF($L1836,1,0),0)*
    (VLOOKUP(SUBSTITUTE(SUBSTITUTE(E$1,"standard",""),"|Float","")&amp;"인게임누적곱배수",ChapterTable!$S:$T,2,0)^C1836
    +VLOOKUP(SUBSTITUTE(SUBSTITUTE(E$1,"standard",""),"|Float","")&amp;"인게임누적합배수",ChapterTable!$S:$T,2,0)*C1836)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VLOOKUP(1,ChapterTable!$1:$1048576,MATCH("최종"&amp;SUBSTITUTE(SUBSTITUTE(F$1,"standard",""),"|Float",""),ChapterTable!$1:$1,0),0)*ChapterTable!$Q$17,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VLOOKUP($A1836-ChapterTable!$Q$11,ChapterTable!$1:$1048576,MATCH("최종"&amp;SUBSTITUTE(SUBSTITUTE(F$1,"standard",""),"|Float",""),ChapterTable!$1:$1,0),0)*ChapterTable!$Q$14
    ),
  OFFSET(F1836,-$B1836+IF($L1836,1,0),0)*
    (VLOOKUP(SUBSTITUTE(SUBSTITUTE(F$1,"standard",""),"|Float","")&amp;"인게임누적곱배수",ChapterTable!$S:$T,2,0)^D1836
    +VLOOKUP(SUBSTITUTE(SUBSTITUTE(F$1,"standard",""),"|Float","")&amp;"인게임누적합배수",ChapterTable!$S:$T,2,0)*D1836)
  )
  )
  )
)</f>
        <v>19851.189697265625</v>
      </c>
      <c r="G1836" t="s">
        <v>76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9.8000000000000007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IF(OR($L1837=TRUE,$A1837=0,MOD($A1837,ChapterTable!$S$20)&lt;&gt;0),
MAX(0,INT(($B1837+ChapterTable!$Q$26+VLOOKUP(SUBSTITUTE(C$1,"성장단계","")&amp;"단계오프셋",ChapterTable!$S:$T,2,0))/ChapterTable!$Q$23)),
MAX(0,INT(($B1837+ChapterTable!$S$26+VLOOKUP(SUBSTITUTE(C$1,"성장단계","")&amp;"보스단계오프셋",ChapterTable!$S:$T,2,0))/ChapterTable!$S$23)))</f>
        <v>5</v>
      </c>
      <c r="D1837">
        <f>IF(OR($L1837=TRUE,$A1837=0,MOD($A1837,ChapterTable!$S$20)&lt;&gt;0),
MAX(0,INT(($B1837+ChapterTable!$Q$26+VLOOKUP(SUBSTITUTE(D$1,"성장단계","")&amp;"단계오프셋",ChapterTable!$S:$T,2,0))/ChapterTable!$Q$23)),
MAX(0,INT(($B1837+ChapterTable!$S$26+VLOOKUP(SUBSTITUTE(D$1,"성장단계","")&amp;"보스단계오프셋",ChapterTable!$S:$T,2,0))/ChapterTable!$S$23)))</f>
        <v>4</v>
      </c>
      <c r="E1837" s="1">
        <f ca="1">IF(AND($A1837=0,$B1837=1),
    VLOOKUP(1,ChapterTable!$1:$1048576,MATCH("최종"&amp;SUBSTITUTE(SUBSTITUTE(E$1,"standard",""),"|Float",""),ChapterTable!$1:$1,0),0)*ChapterTable!$Q$17,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VLOOKUP($A1837-ChapterTable!$Q$11,ChapterTable!$1:$1048576,MATCH("최종"&amp;SUBSTITUTE(SUBSTITUTE(E$1,"standard",""),"|Float",""),ChapterTable!$1:$1,0),0)*ChapterTable!$Q$14
    ),
  OFFSET(E1837,-$B1837+IF($L1837,1,0),0)*
    (VLOOKUP(SUBSTITUTE(SUBSTITUTE(E$1,"standard",""),"|Float","")&amp;"인게임누적곱배수",ChapterTable!$S:$T,2,0)^C1837
    +VLOOKUP(SUBSTITUTE(SUBSTITUTE(E$1,"standard",""),"|Float","")&amp;"인게임누적합배수",ChapterTable!$S:$T,2,0)*C1837)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VLOOKUP(1,ChapterTable!$1:$1048576,MATCH("최종"&amp;SUBSTITUTE(SUBSTITUTE(F$1,"standard",""),"|Float",""),ChapterTable!$1:$1,0),0)*ChapterTable!$Q$17,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VLOOKUP($A1837-ChapterTable!$Q$11,ChapterTable!$1:$1048576,MATCH("최종"&amp;SUBSTITUTE(SUBSTITUTE(F$1,"standard",""),"|Float",""),ChapterTable!$1:$1,0),0)*ChapterTable!$Q$14
    ),
  OFFSET(F1837,-$B1837+IF($L1837,1,0),0)*
    (VLOOKUP(SUBSTITUTE(SUBSTITUTE(F$1,"standard",""),"|Float","")&amp;"인게임누적곱배수",ChapterTable!$S:$T,2,0)^D1837
    +VLOOKUP(SUBSTITUTE(SUBSTITUTE(F$1,"standard",""),"|Float","")&amp;"인게임누적합배수",ChapterTable!$S:$T,2,0)*D1837)
  )
  )
  )
)</f>
        <v>19851.189697265625</v>
      </c>
      <c r="G1837" t="s">
        <v>76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9.8000000000000007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IF(OR($L1838=TRUE,$A1838=0,MOD($A1838,ChapterTable!$S$20)&lt;&gt;0),
MAX(0,INT(($B1838+ChapterTable!$Q$26+VLOOKUP(SUBSTITUTE(C$1,"성장단계","")&amp;"단계오프셋",ChapterTable!$S:$T,2,0))/ChapterTable!$Q$23)),
MAX(0,INT(($B1838+ChapterTable!$S$26+VLOOKUP(SUBSTITUTE(C$1,"성장단계","")&amp;"보스단계오프셋",ChapterTable!$S:$T,2,0))/ChapterTable!$S$23)))</f>
        <v>5</v>
      </c>
      <c r="D1838">
        <f>IF(OR($L1838=TRUE,$A1838=0,MOD($A1838,ChapterTable!$S$20)&lt;&gt;0),
MAX(0,INT(($B1838+ChapterTable!$Q$26+VLOOKUP(SUBSTITUTE(D$1,"성장단계","")&amp;"단계오프셋",ChapterTable!$S:$T,2,0))/ChapterTable!$Q$23)),
MAX(0,INT(($B1838+ChapterTable!$S$26+VLOOKUP(SUBSTITUTE(D$1,"성장단계","")&amp;"보스단계오프셋",ChapterTable!$S:$T,2,0))/ChapterTable!$S$23)))</f>
        <v>4</v>
      </c>
      <c r="E1838" s="1">
        <f ca="1">IF(AND($A1838=0,$B1838=1),
    VLOOKUP(1,ChapterTable!$1:$1048576,MATCH("최종"&amp;SUBSTITUTE(SUBSTITUTE(E$1,"standard",""),"|Float",""),ChapterTable!$1:$1,0),0)*ChapterTable!$Q$17,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VLOOKUP($A1838-ChapterTable!$Q$11,ChapterTable!$1:$1048576,MATCH("최종"&amp;SUBSTITUTE(SUBSTITUTE(E$1,"standard",""),"|Float",""),ChapterTable!$1:$1,0),0)*ChapterTable!$Q$14
    ),
  OFFSET(E1838,-$B1838+IF($L1838,1,0),0)*
    (VLOOKUP(SUBSTITUTE(SUBSTITUTE(E$1,"standard",""),"|Float","")&amp;"인게임누적곱배수",ChapterTable!$S:$T,2,0)^C1838
    +VLOOKUP(SUBSTITUTE(SUBSTITUTE(E$1,"standard",""),"|Float","")&amp;"인게임누적합배수",ChapterTable!$S:$T,2,0)*C1838)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VLOOKUP(1,ChapterTable!$1:$1048576,MATCH("최종"&amp;SUBSTITUTE(SUBSTITUTE(F$1,"standard",""),"|Float",""),ChapterTable!$1:$1,0),0)*ChapterTable!$Q$17,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VLOOKUP($A1838-ChapterTable!$Q$11,ChapterTable!$1:$1048576,MATCH("최종"&amp;SUBSTITUTE(SUBSTITUTE(F$1,"standard",""),"|Float",""),ChapterTable!$1:$1,0),0)*ChapterTable!$Q$14
    ),
  OFFSET(F1838,-$B1838+IF($L1838,1,0),0)*
    (VLOOKUP(SUBSTITUTE(SUBSTITUTE(F$1,"standard",""),"|Float","")&amp;"인게임누적곱배수",ChapterTable!$S:$T,2,0)^D1838
    +VLOOKUP(SUBSTITUTE(SUBSTITUTE(F$1,"standard",""),"|Float","")&amp;"인게임누적합배수",ChapterTable!$S:$T,2,0)*D1838)
  )
  )
  )
)</f>
        <v>19851.189697265625</v>
      </c>
      <c r="G1838" t="s">
        <v>76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9.8000000000000007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IF(OR($L1839=TRUE,$A1839=0,MOD($A1839,ChapterTable!$S$20)&lt;&gt;0),
MAX(0,INT(($B1839+ChapterTable!$Q$26+VLOOKUP(SUBSTITUTE(C$1,"성장단계","")&amp;"단계오프셋",ChapterTable!$S:$T,2,0))/ChapterTable!$Q$23)),
MAX(0,INT(($B1839+ChapterTable!$S$26+VLOOKUP(SUBSTITUTE(C$1,"성장단계","")&amp;"보스단계오프셋",ChapterTable!$S:$T,2,0))/ChapterTable!$S$23)))</f>
        <v>5</v>
      </c>
      <c r="D1839">
        <f>IF(OR($L1839=TRUE,$A1839=0,MOD($A1839,ChapterTable!$S$20)&lt;&gt;0),
MAX(0,INT(($B1839+ChapterTable!$Q$26+VLOOKUP(SUBSTITUTE(D$1,"성장단계","")&amp;"단계오프셋",ChapterTable!$S:$T,2,0))/ChapterTable!$Q$23)),
MAX(0,INT(($B1839+ChapterTable!$S$26+VLOOKUP(SUBSTITUTE(D$1,"성장단계","")&amp;"보스단계오프셋",ChapterTable!$S:$T,2,0))/ChapterTable!$S$23)))</f>
        <v>4</v>
      </c>
      <c r="E1839" s="1">
        <f ca="1">IF(AND($A1839=0,$B1839=1),
    VLOOKUP(1,ChapterTable!$1:$1048576,MATCH("최종"&amp;SUBSTITUTE(SUBSTITUTE(E$1,"standard",""),"|Float",""),ChapterTable!$1:$1,0),0)*ChapterTable!$Q$17,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VLOOKUP($A1839-ChapterTable!$Q$11,ChapterTable!$1:$1048576,MATCH("최종"&amp;SUBSTITUTE(SUBSTITUTE(E$1,"standard",""),"|Float",""),ChapterTable!$1:$1,0),0)*ChapterTable!$Q$14
    ),
  OFFSET(E1839,-$B1839+IF($L1839,1,0),0)*
    (VLOOKUP(SUBSTITUTE(SUBSTITUTE(E$1,"standard",""),"|Float","")&amp;"인게임누적곱배수",ChapterTable!$S:$T,2,0)^C1839
    +VLOOKUP(SUBSTITUTE(SUBSTITUTE(E$1,"standard",""),"|Float","")&amp;"인게임누적합배수",ChapterTable!$S:$T,2,0)*C1839)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VLOOKUP(1,ChapterTable!$1:$1048576,MATCH("최종"&amp;SUBSTITUTE(SUBSTITUTE(F$1,"standard",""),"|Float",""),ChapterTable!$1:$1,0),0)*ChapterTable!$Q$17,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VLOOKUP($A1839-ChapterTable!$Q$11,ChapterTable!$1:$1048576,MATCH("최종"&amp;SUBSTITUTE(SUBSTITUTE(F$1,"standard",""),"|Float",""),ChapterTable!$1:$1,0),0)*ChapterTable!$Q$14
    ),
  OFFSET(F1839,-$B1839+IF($L1839,1,0),0)*
    (VLOOKUP(SUBSTITUTE(SUBSTITUTE(F$1,"standard",""),"|Float","")&amp;"인게임누적곱배수",ChapterTable!$S:$T,2,0)^D1839
    +VLOOKUP(SUBSTITUTE(SUBSTITUTE(F$1,"standard",""),"|Float","")&amp;"인게임누적합배수",ChapterTable!$S:$T,2,0)*D1839)
  )
  )
  )
)</f>
        <v>19851.189697265625</v>
      </c>
      <c r="G1839" t="s">
        <v>76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9.8000000000000007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IF(OR($L1840=TRUE,$A1840=0,MOD($A1840,ChapterTable!$S$20)&lt;&gt;0),
MAX(0,INT(($B1840+ChapterTable!$Q$26+VLOOKUP(SUBSTITUTE(C$1,"성장단계","")&amp;"단계오프셋",ChapterTable!$S:$T,2,0))/ChapterTable!$Q$23)),
MAX(0,INT(($B1840+ChapterTable!$S$26+VLOOKUP(SUBSTITUTE(C$1,"성장단계","")&amp;"보스단계오프셋",ChapterTable!$S:$T,2,0))/ChapterTable!$S$23)))</f>
        <v>5</v>
      </c>
      <c r="D1840">
        <f>IF(OR($L1840=TRUE,$A1840=0,MOD($A1840,ChapterTable!$S$20)&lt;&gt;0),
MAX(0,INT(($B1840+ChapterTable!$Q$26+VLOOKUP(SUBSTITUTE(D$1,"성장단계","")&amp;"단계오프셋",ChapterTable!$S:$T,2,0))/ChapterTable!$Q$23)),
MAX(0,INT(($B1840+ChapterTable!$S$26+VLOOKUP(SUBSTITUTE(D$1,"성장단계","")&amp;"보스단계오프셋",ChapterTable!$S:$T,2,0))/ChapterTable!$S$23)))</f>
        <v>4</v>
      </c>
      <c r="E1840" s="1">
        <f ca="1">IF(AND($A1840=0,$B1840=1),
    VLOOKUP(1,ChapterTable!$1:$1048576,MATCH("최종"&amp;SUBSTITUTE(SUBSTITUTE(E$1,"standard",""),"|Float",""),ChapterTable!$1:$1,0),0)*ChapterTable!$Q$17,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VLOOKUP($A1840-ChapterTable!$Q$11,ChapterTable!$1:$1048576,MATCH("최종"&amp;SUBSTITUTE(SUBSTITUTE(E$1,"standard",""),"|Float",""),ChapterTable!$1:$1,0),0)*ChapterTable!$Q$14
    ),
  OFFSET(E1840,-$B1840+IF($L1840,1,0),0)*
    (VLOOKUP(SUBSTITUTE(SUBSTITUTE(E$1,"standard",""),"|Float","")&amp;"인게임누적곱배수",ChapterTable!$S:$T,2,0)^C1840
    +VLOOKUP(SUBSTITUTE(SUBSTITUTE(E$1,"standard",""),"|Float","")&amp;"인게임누적합배수",ChapterTable!$S:$T,2,0)*C1840)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VLOOKUP(1,ChapterTable!$1:$1048576,MATCH("최종"&amp;SUBSTITUTE(SUBSTITUTE(F$1,"standard",""),"|Float",""),ChapterTable!$1:$1,0),0)*ChapterTable!$Q$17,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VLOOKUP($A1840-ChapterTable!$Q$11,ChapterTable!$1:$1048576,MATCH("최종"&amp;SUBSTITUTE(SUBSTITUTE(F$1,"standard",""),"|Float",""),ChapterTable!$1:$1,0),0)*ChapterTable!$Q$14
    ),
  OFFSET(F1840,-$B1840+IF($L1840,1,0),0)*
    (VLOOKUP(SUBSTITUTE(SUBSTITUTE(F$1,"standard",""),"|Float","")&amp;"인게임누적곱배수",ChapterTable!$S:$T,2,0)^D1840
    +VLOOKUP(SUBSTITUTE(SUBSTITUTE(F$1,"standard",""),"|Float","")&amp;"인게임누적합배수",ChapterTable!$S:$T,2,0)*D1840)
  )
  )
  )
)</f>
        <v>19851.189697265625</v>
      </c>
      <c r="G1840" t="s">
        <v>76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9.8000000000000007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IF(OR($L1841=TRUE,$A1841=0,MOD($A1841,ChapterTable!$S$20)&lt;&gt;0),
MAX(0,INT(($B1841+ChapterTable!$Q$26+VLOOKUP(SUBSTITUTE(C$1,"성장단계","")&amp;"단계오프셋",ChapterTable!$S:$T,2,0))/ChapterTable!$Q$23)),
MAX(0,INT(($B1841+ChapterTable!$S$26+VLOOKUP(SUBSTITUTE(C$1,"성장단계","")&amp;"보스단계오프셋",ChapterTable!$S:$T,2,0))/ChapterTable!$S$23)))</f>
        <v>5</v>
      </c>
      <c r="D1841">
        <f>IF(OR($L1841=TRUE,$A1841=0,MOD($A1841,ChapterTable!$S$20)&lt;&gt;0),
MAX(0,INT(($B1841+ChapterTable!$Q$26+VLOOKUP(SUBSTITUTE(D$1,"성장단계","")&amp;"단계오프셋",ChapterTable!$S:$T,2,0))/ChapterTable!$Q$23)),
MAX(0,INT(($B1841+ChapterTable!$S$26+VLOOKUP(SUBSTITUTE(D$1,"성장단계","")&amp;"보스단계오프셋",ChapterTable!$S:$T,2,0))/ChapterTable!$S$23)))</f>
        <v>4</v>
      </c>
      <c r="E1841" s="1">
        <f ca="1">IF(AND($A1841=0,$B1841=1),
    VLOOKUP(1,ChapterTable!$1:$1048576,MATCH("최종"&amp;SUBSTITUTE(SUBSTITUTE(E$1,"standard",""),"|Float",""),ChapterTable!$1:$1,0),0)*ChapterTable!$Q$17,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VLOOKUP($A1841-ChapterTable!$Q$11,ChapterTable!$1:$1048576,MATCH("최종"&amp;SUBSTITUTE(SUBSTITUTE(E$1,"standard",""),"|Float",""),ChapterTable!$1:$1,0),0)*ChapterTable!$Q$14
    ),
  OFFSET(E1841,-$B1841+IF($L1841,1,0),0)*
    (VLOOKUP(SUBSTITUTE(SUBSTITUTE(E$1,"standard",""),"|Float","")&amp;"인게임누적곱배수",ChapterTable!$S:$T,2,0)^C1841
    +VLOOKUP(SUBSTITUTE(SUBSTITUTE(E$1,"standard",""),"|Float","")&amp;"인게임누적합배수",ChapterTable!$S:$T,2,0)*C1841)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VLOOKUP(1,ChapterTable!$1:$1048576,MATCH("최종"&amp;SUBSTITUTE(SUBSTITUTE(F$1,"standard",""),"|Float",""),ChapterTable!$1:$1,0),0)*ChapterTable!$Q$17,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VLOOKUP($A1841-ChapterTable!$Q$11,ChapterTable!$1:$1048576,MATCH("최종"&amp;SUBSTITUTE(SUBSTITUTE(F$1,"standard",""),"|Float",""),ChapterTable!$1:$1,0),0)*ChapterTable!$Q$14
    ),
  OFFSET(F1841,-$B1841+IF($L1841,1,0),0)*
    (VLOOKUP(SUBSTITUTE(SUBSTITUTE(F$1,"standard",""),"|Float","")&amp;"인게임누적곱배수",ChapterTable!$S:$T,2,0)^D1841
    +VLOOKUP(SUBSTITUTE(SUBSTITUTE(F$1,"standard",""),"|Float","")&amp;"인게임누적합배수",ChapterTable!$S:$T,2,0)*D1841)
  )
  )
  )
)</f>
        <v>19851.189697265625</v>
      </c>
      <c r="G1841" t="s">
        <v>76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9.8000000000000007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IF(OR($L1842=TRUE,$A1842=0,MOD($A1842,ChapterTable!$S$20)&lt;&gt;0),
MAX(0,INT(($B1842+ChapterTable!$Q$26+VLOOKUP(SUBSTITUTE(C$1,"성장단계","")&amp;"단계오프셋",ChapterTable!$S:$T,2,0))/ChapterTable!$Q$23)),
MAX(0,INT(($B1842+ChapterTable!$S$26+VLOOKUP(SUBSTITUTE(C$1,"성장단계","")&amp;"보스단계오프셋",ChapterTable!$S:$T,2,0))/ChapterTable!$S$23)))</f>
        <v>0</v>
      </c>
      <c r="D1842">
        <f>IF(OR($L1842=TRUE,$A1842=0,MOD($A1842,ChapterTable!$S$20)&lt;&gt;0),
MAX(0,INT(($B1842+ChapterTable!$Q$26+VLOOKUP(SUBSTITUTE(D$1,"성장단계","")&amp;"단계오프셋",ChapterTable!$S:$T,2,0))/ChapterTable!$Q$23)),
MAX(0,INT(($B1842+ChapterTable!$S$26+VLOOKUP(SUBSTITUTE(D$1,"성장단계","")&amp;"보스단계오프셋",ChapterTable!$S:$T,2,0))/ChapterTable!$S$23)))</f>
        <v>0</v>
      </c>
      <c r="E1842" s="1">
        <f ca="1">IF(AND($A1842=0,$B1842=1),
    VLOOKUP(1,ChapterTable!$1:$1048576,MATCH("최종"&amp;SUBSTITUTE(SUBSTITUTE(E$1,"standard",""),"|Float",""),ChapterTable!$1:$1,0),0)*ChapterTable!$Q$17,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VLOOKUP($A1842-ChapterTable!$Q$11,ChapterTable!$1:$1048576,MATCH("최종"&amp;SUBSTITUTE(SUBSTITUTE(E$1,"standard",""),"|Float",""),ChapterTable!$1:$1,0),0)*ChapterTable!$Q$14
    ),
  OFFSET(E1842,-$B1842+IF($L1842,1,0),0)*
    (VLOOKUP(SUBSTITUTE(SUBSTITUTE(E$1,"standard",""),"|Float","")&amp;"인게임누적곱배수",ChapterTable!$S:$T,2,0)^C1842
    +VLOOKUP(SUBSTITUTE(SUBSTITUTE(E$1,"standard",""),"|Float","")&amp;"인게임누적합배수",ChapterTable!$S:$T,2,0)*C1842)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VLOOKUP(1,ChapterTable!$1:$1048576,MATCH("최종"&amp;SUBSTITUTE(SUBSTITUTE(F$1,"standard",""),"|Float",""),ChapterTable!$1:$1,0),0)*ChapterTable!$Q$17,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VLOOKUP($A1842-ChapterTable!$Q$11,ChapterTable!$1:$1048576,MATCH("최종"&amp;SUBSTITUTE(SUBSTITUTE(F$1,"standard",""),"|Float",""),ChapterTable!$1:$1,0),0)*ChapterTable!$Q$14
    ),
  OFFSET(F1842,-$B1842+IF($L1842,1,0),0)*
    (VLOOKUP(SUBSTITUTE(SUBSTITUTE(F$1,"standard",""),"|Float","")&amp;"인게임누적곱배수",ChapterTable!$S:$T,2,0)^D1842
    +VLOOKUP(SUBSTITUTE(SUBSTITUTE(F$1,"standard",""),"|Float","")&amp;"인게임누적합배수",ChapterTable!$S:$T,2,0)*D1842)
  )
  )
  )
)</f>
        <v>16542.658081054688</v>
      </c>
      <c r="G1842" t="s">
        <v>76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9.8000000000000007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IF(OR($L1843=TRUE,$A1843=0,MOD($A1843,ChapterTable!$S$20)&lt;&gt;0),
MAX(0,INT(($B1843+ChapterTable!$Q$26+VLOOKUP(SUBSTITUTE(C$1,"성장단계","")&amp;"단계오프셋",ChapterTable!$S:$T,2,0))/ChapterTable!$Q$23)),
MAX(0,INT(($B1843+ChapterTable!$S$26+VLOOKUP(SUBSTITUTE(C$1,"성장단계","")&amp;"보스단계오프셋",ChapterTable!$S:$T,2,0))/ChapterTable!$S$23)))</f>
        <v>0</v>
      </c>
      <c r="D1843">
        <f>IF(OR($L1843=TRUE,$A1843=0,MOD($A1843,ChapterTable!$S$20)&lt;&gt;0),
MAX(0,INT(($B1843+ChapterTable!$Q$26+VLOOKUP(SUBSTITUTE(D$1,"성장단계","")&amp;"단계오프셋",ChapterTable!$S:$T,2,0))/ChapterTable!$Q$23)),
MAX(0,INT(($B1843+ChapterTable!$S$26+VLOOKUP(SUBSTITUTE(D$1,"성장단계","")&amp;"보스단계오프셋",ChapterTable!$S:$T,2,0))/ChapterTable!$S$23)))</f>
        <v>0</v>
      </c>
      <c r="E1843" s="1">
        <f ca="1">IF(AND($A1843=0,$B1843=1),
    VLOOKUP(1,ChapterTable!$1:$1048576,MATCH("최종"&amp;SUBSTITUTE(SUBSTITUTE(E$1,"standard",""),"|Float",""),ChapterTable!$1:$1,0),0)*ChapterTable!$Q$17,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VLOOKUP($A1843-ChapterTable!$Q$11,ChapterTable!$1:$1048576,MATCH("최종"&amp;SUBSTITUTE(SUBSTITUTE(E$1,"standard",""),"|Float",""),ChapterTable!$1:$1,0),0)*ChapterTable!$Q$14
    ),
  OFFSET(E1843,-$B1843+IF($L1843,1,0),0)*
    (VLOOKUP(SUBSTITUTE(SUBSTITUTE(E$1,"standard",""),"|Float","")&amp;"인게임누적곱배수",ChapterTable!$S:$T,2,0)^C1843
    +VLOOKUP(SUBSTITUTE(SUBSTITUTE(E$1,"standard",""),"|Float","")&amp;"인게임누적합배수",ChapterTable!$S:$T,2,0)*C1843)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VLOOKUP(1,ChapterTable!$1:$1048576,MATCH("최종"&amp;SUBSTITUTE(SUBSTITUTE(F$1,"standard",""),"|Float",""),ChapterTable!$1:$1,0),0)*ChapterTable!$Q$17,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VLOOKUP($A1843-ChapterTable!$Q$11,ChapterTable!$1:$1048576,MATCH("최종"&amp;SUBSTITUTE(SUBSTITUTE(F$1,"standard",""),"|Float",""),ChapterTable!$1:$1,0),0)*ChapterTable!$Q$14
    ),
  OFFSET(F1843,-$B1843+IF($L1843,1,0),0)*
    (VLOOKUP(SUBSTITUTE(SUBSTITUTE(F$1,"standard",""),"|Float","")&amp;"인게임누적곱배수",ChapterTable!$S:$T,2,0)^D1843
    +VLOOKUP(SUBSTITUTE(SUBSTITUTE(F$1,"standard",""),"|Float","")&amp;"인게임누적합배수",ChapterTable!$S:$T,2,0)*D1843)
  )
  )
  )
)</f>
        <v>16542.658081054688</v>
      </c>
      <c r="G1843" t="s">
        <v>76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9.8000000000000007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IF(OR($L1844=TRUE,$A1844=0,MOD($A1844,ChapterTable!$S$20)&lt;&gt;0),
MAX(0,INT(($B1844+ChapterTable!$Q$26+VLOOKUP(SUBSTITUTE(C$1,"성장단계","")&amp;"단계오프셋",ChapterTable!$S:$T,2,0))/ChapterTable!$Q$23)),
MAX(0,INT(($B1844+ChapterTable!$S$26+VLOOKUP(SUBSTITUTE(C$1,"성장단계","")&amp;"보스단계오프셋",ChapterTable!$S:$T,2,0))/ChapterTable!$S$23)))</f>
        <v>0</v>
      </c>
      <c r="D1844">
        <f>IF(OR($L1844=TRUE,$A1844=0,MOD($A1844,ChapterTable!$S$20)&lt;&gt;0),
MAX(0,INT(($B1844+ChapterTable!$Q$26+VLOOKUP(SUBSTITUTE(D$1,"성장단계","")&amp;"단계오프셋",ChapterTable!$S:$T,2,0))/ChapterTable!$Q$23)),
MAX(0,INT(($B1844+ChapterTable!$S$26+VLOOKUP(SUBSTITUTE(D$1,"성장단계","")&amp;"보스단계오프셋",ChapterTable!$S:$T,2,0))/ChapterTable!$S$23)))</f>
        <v>0</v>
      </c>
      <c r="E1844" s="1">
        <f ca="1">IF(AND($A1844=0,$B1844=1),
    VLOOKUP(1,ChapterTable!$1:$1048576,MATCH("최종"&amp;SUBSTITUTE(SUBSTITUTE(E$1,"standard",""),"|Float",""),ChapterTable!$1:$1,0),0)*ChapterTable!$Q$17,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VLOOKUP($A1844-ChapterTable!$Q$11,ChapterTable!$1:$1048576,MATCH("최종"&amp;SUBSTITUTE(SUBSTITUTE(E$1,"standard",""),"|Float",""),ChapterTable!$1:$1,0),0)*ChapterTable!$Q$14
    ),
  OFFSET(E1844,-$B1844+IF($L1844,1,0),0)*
    (VLOOKUP(SUBSTITUTE(SUBSTITUTE(E$1,"standard",""),"|Float","")&amp;"인게임누적곱배수",ChapterTable!$S:$T,2,0)^C1844
    +VLOOKUP(SUBSTITUTE(SUBSTITUTE(E$1,"standard",""),"|Float","")&amp;"인게임누적합배수",ChapterTable!$S:$T,2,0)*C1844)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VLOOKUP(1,ChapterTable!$1:$1048576,MATCH("최종"&amp;SUBSTITUTE(SUBSTITUTE(F$1,"standard",""),"|Float",""),ChapterTable!$1:$1,0),0)*ChapterTable!$Q$17,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VLOOKUP($A1844-ChapterTable!$Q$11,ChapterTable!$1:$1048576,MATCH("최종"&amp;SUBSTITUTE(SUBSTITUTE(F$1,"standard",""),"|Float",""),ChapterTable!$1:$1,0),0)*ChapterTable!$Q$14
    ),
  OFFSET(F1844,-$B1844+IF($L1844,1,0),0)*
    (VLOOKUP(SUBSTITUTE(SUBSTITUTE(F$1,"standard",""),"|Float","")&amp;"인게임누적곱배수",ChapterTable!$S:$T,2,0)^D1844
    +VLOOKUP(SUBSTITUTE(SUBSTITUTE(F$1,"standard",""),"|Float","")&amp;"인게임누적합배수",ChapterTable!$S:$T,2,0)*D1844)
  )
  )
  )
)</f>
        <v>16542.658081054688</v>
      </c>
      <c r="G1844" t="s">
        <v>76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9.8000000000000007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IF(OR($L1845=TRUE,$A1845=0,MOD($A1845,ChapterTable!$S$20)&lt;&gt;0),
MAX(0,INT(($B1845+ChapterTable!$Q$26+VLOOKUP(SUBSTITUTE(C$1,"성장단계","")&amp;"단계오프셋",ChapterTable!$S:$T,2,0))/ChapterTable!$Q$23)),
MAX(0,INT(($B1845+ChapterTable!$S$26+VLOOKUP(SUBSTITUTE(C$1,"성장단계","")&amp;"보스단계오프셋",ChapterTable!$S:$T,2,0))/ChapterTable!$S$23)))</f>
        <v>0</v>
      </c>
      <c r="D1845">
        <f>IF(OR($L1845=TRUE,$A1845=0,MOD($A1845,ChapterTable!$S$20)&lt;&gt;0),
MAX(0,INT(($B1845+ChapterTable!$Q$26+VLOOKUP(SUBSTITUTE(D$1,"성장단계","")&amp;"단계오프셋",ChapterTable!$S:$T,2,0))/ChapterTable!$Q$23)),
MAX(0,INT(($B1845+ChapterTable!$S$26+VLOOKUP(SUBSTITUTE(D$1,"성장단계","")&amp;"보스단계오프셋",ChapterTable!$S:$T,2,0))/ChapterTable!$S$23)))</f>
        <v>0</v>
      </c>
      <c r="E1845" s="1">
        <f ca="1">IF(AND($A1845=0,$B1845=1),
    VLOOKUP(1,ChapterTable!$1:$1048576,MATCH("최종"&amp;SUBSTITUTE(SUBSTITUTE(E$1,"standard",""),"|Float",""),ChapterTable!$1:$1,0),0)*ChapterTable!$Q$17,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VLOOKUP($A1845-ChapterTable!$Q$11,ChapterTable!$1:$1048576,MATCH("최종"&amp;SUBSTITUTE(SUBSTITUTE(E$1,"standard",""),"|Float",""),ChapterTable!$1:$1,0),0)*ChapterTable!$Q$14
    ),
  OFFSET(E1845,-$B1845+IF($L1845,1,0),0)*
    (VLOOKUP(SUBSTITUTE(SUBSTITUTE(E$1,"standard",""),"|Float","")&amp;"인게임누적곱배수",ChapterTable!$S:$T,2,0)^C1845
    +VLOOKUP(SUBSTITUTE(SUBSTITUTE(E$1,"standard",""),"|Float","")&amp;"인게임누적합배수",ChapterTable!$S:$T,2,0)*C1845)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VLOOKUP(1,ChapterTable!$1:$1048576,MATCH("최종"&amp;SUBSTITUTE(SUBSTITUTE(F$1,"standard",""),"|Float",""),ChapterTable!$1:$1,0),0)*ChapterTable!$Q$17,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VLOOKUP($A1845-ChapterTable!$Q$11,ChapterTable!$1:$1048576,MATCH("최종"&amp;SUBSTITUTE(SUBSTITUTE(F$1,"standard",""),"|Float",""),ChapterTable!$1:$1,0),0)*ChapterTable!$Q$14
    ),
  OFFSET(F1845,-$B1845+IF($L1845,1,0),0)*
    (VLOOKUP(SUBSTITUTE(SUBSTITUTE(F$1,"standard",""),"|Float","")&amp;"인게임누적곱배수",ChapterTable!$S:$T,2,0)^D1845
    +VLOOKUP(SUBSTITUTE(SUBSTITUTE(F$1,"standard",""),"|Float","")&amp;"인게임누적합배수",ChapterTable!$S:$T,2,0)*D1845)
  )
  )
  )
)</f>
        <v>16542.658081054688</v>
      </c>
      <c r="G1845" t="s">
        <v>76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9.8000000000000007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IF(OR($L1846=TRUE,$A1846=0,MOD($A1846,ChapterTable!$S$20)&lt;&gt;0),
MAX(0,INT(($B1846+ChapterTable!$Q$26+VLOOKUP(SUBSTITUTE(C$1,"성장단계","")&amp;"단계오프셋",ChapterTable!$S:$T,2,0))/ChapterTable!$Q$23)),
MAX(0,INT(($B1846+ChapterTable!$S$26+VLOOKUP(SUBSTITUTE(C$1,"성장단계","")&amp;"보스단계오프셋",ChapterTable!$S:$T,2,0))/ChapterTable!$S$23)))</f>
        <v>0</v>
      </c>
      <c r="D1846">
        <f>IF(OR($L1846=TRUE,$A1846=0,MOD($A1846,ChapterTable!$S$20)&lt;&gt;0),
MAX(0,INT(($B1846+ChapterTable!$Q$26+VLOOKUP(SUBSTITUTE(D$1,"성장단계","")&amp;"단계오프셋",ChapterTable!$S:$T,2,0))/ChapterTable!$Q$23)),
MAX(0,INT(($B1846+ChapterTable!$S$26+VLOOKUP(SUBSTITUTE(D$1,"성장단계","")&amp;"보스단계오프셋",ChapterTable!$S:$T,2,0))/ChapterTable!$S$23)))</f>
        <v>0</v>
      </c>
      <c r="E1846" s="1">
        <f ca="1">IF(AND($A1846=0,$B1846=1),
    VLOOKUP(1,ChapterTable!$1:$1048576,MATCH("최종"&amp;SUBSTITUTE(SUBSTITUTE(E$1,"standard",""),"|Float",""),ChapterTable!$1:$1,0),0)*ChapterTable!$Q$17,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VLOOKUP($A1846-ChapterTable!$Q$11,ChapterTable!$1:$1048576,MATCH("최종"&amp;SUBSTITUTE(SUBSTITUTE(E$1,"standard",""),"|Float",""),ChapterTable!$1:$1,0),0)*ChapterTable!$Q$14
    ),
  OFFSET(E1846,-$B1846+IF($L1846,1,0),0)*
    (VLOOKUP(SUBSTITUTE(SUBSTITUTE(E$1,"standard",""),"|Float","")&amp;"인게임누적곱배수",ChapterTable!$S:$T,2,0)^C1846
    +VLOOKUP(SUBSTITUTE(SUBSTITUTE(E$1,"standard",""),"|Float","")&amp;"인게임누적합배수",ChapterTable!$S:$T,2,0)*C1846)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VLOOKUP(1,ChapterTable!$1:$1048576,MATCH("최종"&amp;SUBSTITUTE(SUBSTITUTE(F$1,"standard",""),"|Float",""),ChapterTable!$1:$1,0),0)*ChapterTable!$Q$17,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VLOOKUP($A1846-ChapterTable!$Q$11,ChapterTable!$1:$1048576,MATCH("최종"&amp;SUBSTITUTE(SUBSTITUTE(F$1,"standard",""),"|Float",""),ChapterTable!$1:$1,0),0)*ChapterTable!$Q$14
    ),
  OFFSET(F1846,-$B1846+IF($L1846,1,0),0)*
    (VLOOKUP(SUBSTITUTE(SUBSTITUTE(F$1,"standard",""),"|Float","")&amp;"인게임누적곱배수",ChapterTable!$S:$T,2,0)^D1846
    +VLOOKUP(SUBSTITUTE(SUBSTITUTE(F$1,"standard",""),"|Float","")&amp;"인게임누적합배수",ChapterTable!$S:$T,2,0)*D1846)
  )
  )
  )
)</f>
        <v>16542.658081054688</v>
      </c>
      <c r="G1846" t="s">
        <v>76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9.8000000000000007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IF(OR($L1847=TRUE,$A1847=0,MOD($A1847,ChapterTable!$S$20)&lt;&gt;0),
MAX(0,INT(($B1847+ChapterTable!$Q$26+VLOOKUP(SUBSTITUTE(C$1,"성장단계","")&amp;"단계오프셋",ChapterTable!$S:$T,2,0))/ChapterTable!$Q$23)),
MAX(0,INT(($B1847+ChapterTable!$S$26+VLOOKUP(SUBSTITUTE(C$1,"성장단계","")&amp;"보스단계오프셋",ChapterTable!$S:$T,2,0))/ChapterTable!$S$23)))</f>
        <v>1</v>
      </c>
      <c r="D1847">
        <f>IF(OR($L1847=TRUE,$A1847=0,MOD($A1847,ChapterTable!$S$20)&lt;&gt;0),
MAX(0,INT(($B1847+ChapterTable!$Q$26+VLOOKUP(SUBSTITUTE(D$1,"성장단계","")&amp;"단계오프셋",ChapterTable!$S:$T,2,0))/ChapterTable!$Q$23)),
MAX(0,INT(($B1847+ChapterTable!$S$26+VLOOKUP(SUBSTITUTE(D$1,"성장단계","")&amp;"보스단계오프셋",ChapterTable!$S:$T,2,0))/ChapterTable!$S$23)))</f>
        <v>0</v>
      </c>
      <c r="E1847" s="1">
        <f ca="1">IF(AND($A1847=0,$B1847=1),
    VLOOKUP(1,ChapterTable!$1:$1048576,MATCH("최종"&amp;SUBSTITUTE(SUBSTITUTE(E$1,"standard",""),"|Float",""),ChapterTable!$1:$1,0),0)*ChapterTable!$Q$17,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VLOOKUP($A1847-ChapterTable!$Q$11,ChapterTable!$1:$1048576,MATCH("최종"&amp;SUBSTITUTE(SUBSTITUTE(E$1,"standard",""),"|Float",""),ChapterTable!$1:$1,0),0)*ChapterTable!$Q$14
    ),
  OFFSET(E1847,-$B1847+IF($L1847,1,0),0)*
    (VLOOKUP(SUBSTITUTE(SUBSTITUTE(E$1,"standard",""),"|Float","")&amp;"인게임누적곱배수",ChapterTable!$S:$T,2,0)^C1847
    +VLOOKUP(SUBSTITUTE(SUBSTITUTE(E$1,"standard",""),"|Float","")&amp;"인게임누적합배수",ChapterTable!$S:$T,2,0)*C1847)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VLOOKUP(1,ChapterTable!$1:$1048576,MATCH("최종"&amp;SUBSTITUTE(SUBSTITUTE(F$1,"standard",""),"|Float",""),ChapterTable!$1:$1,0),0)*ChapterTable!$Q$17,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VLOOKUP($A1847-ChapterTable!$Q$11,ChapterTable!$1:$1048576,MATCH("최종"&amp;SUBSTITUTE(SUBSTITUTE(F$1,"standard",""),"|Float",""),ChapterTable!$1:$1,0),0)*ChapterTable!$Q$14
    ),
  OFFSET(F1847,-$B1847+IF($L1847,1,0),0)*
    (VLOOKUP(SUBSTITUTE(SUBSTITUTE(F$1,"standard",""),"|Float","")&amp;"인게임누적곱배수",ChapterTable!$S:$T,2,0)^D1847
    +VLOOKUP(SUBSTITUTE(SUBSTITUTE(F$1,"standard",""),"|Float","")&amp;"인게임누적합배수",ChapterTable!$S:$T,2,0)*D1847)
  )
  )
  )
)</f>
        <v>16542.658081054688</v>
      </c>
      <c r="G1847" t="s">
        <v>76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9.8000000000000007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IF(OR($L1848=TRUE,$A1848=0,MOD($A1848,ChapterTable!$S$20)&lt;&gt;0),
MAX(0,INT(($B1848+ChapterTable!$Q$26+VLOOKUP(SUBSTITUTE(C$1,"성장단계","")&amp;"단계오프셋",ChapterTable!$S:$T,2,0))/ChapterTable!$Q$23)),
MAX(0,INT(($B1848+ChapterTable!$S$26+VLOOKUP(SUBSTITUTE(C$1,"성장단계","")&amp;"보스단계오프셋",ChapterTable!$S:$T,2,0))/ChapterTable!$S$23)))</f>
        <v>1</v>
      </c>
      <c r="D1848">
        <f>IF(OR($L1848=TRUE,$A1848=0,MOD($A1848,ChapterTable!$S$20)&lt;&gt;0),
MAX(0,INT(($B1848+ChapterTable!$Q$26+VLOOKUP(SUBSTITUTE(D$1,"성장단계","")&amp;"단계오프셋",ChapterTable!$S:$T,2,0))/ChapterTable!$Q$23)),
MAX(0,INT(($B1848+ChapterTable!$S$26+VLOOKUP(SUBSTITUTE(D$1,"성장단계","")&amp;"보스단계오프셋",ChapterTable!$S:$T,2,0))/ChapterTable!$S$23)))</f>
        <v>0</v>
      </c>
      <c r="E1848" s="1">
        <f ca="1">IF(AND($A1848=0,$B1848=1),
    VLOOKUP(1,ChapterTable!$1:$1048576,MATCH("최종"&amp;SUBSTITUTE(SUBSTITUTE(E$1,"standard",""),"|Float",""),ChapterTable!$1:$1,0),0)*ChapterTable!$Q$17,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VLOOKUP($A1848-ChapterTable!$Q$11,ChapterTable!$1:$1048576,MATCH("최종"&amp;SUBSTITUTE(SUBSTITUTE(E$1,"standard",""),"|Float",""),ChapterTable!$1:$1,0),0)*ChapterTable!$Q$14
    ),
  OFFSET(E1848,-$B1848+IF($L1848,1,0),0)*
    (VLOOKUP(SUBSTITUTE(SUBSTITUTE(E$1,"standard",""),"|Float","")&amp;"인게임누적곱배수",ChapterTable!$S:$T,2,0)^C1848
    +VLOOKUP(SUBSTITUTE(SUBSTITUTE(E$1,"standard",""),"|Float","")&amp;"인게임누적합배수",ChapterTable!$S:$T,2,0)*C1848)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VLOOKUP(1,ChapterTable!$1:$1048576,MATCH("최종"&amp;SUBSTITUTE(SUBSTITUTE(F$1,"standard",""),"|Float",""),ChapterTable!$1:$1,0),0)*ChapterTable!$Q$17,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VLOOKUP($A1848-ChapterTable!$Q$11,ChapterTable!$1:$1048576,MATCH("최종"&amp;SUBSTITUTE(SUBSTITUTE(F$1,"standard",""),"|Float",""),ChapterTable!$1:$1,0),0)*ChapterTable!$Q$14
    ),
  OFFSET(F1848,-$B1848+IF($L1848,1,0),0)*
    (VLOOKUP(SUBSTITUTE(SUBSTITUTE(F$1,"standard",""),"|Float","")&amp;"인게임누적곱배수",ChapterTable!$S:$T,2,0)^D1848
    +VLOOKUP(SUBSTITUTE(SUBSTITUTE(F$1,"standard",""),"|Float","")&amp;"인게임누적합배수",ChapterTable!$S:$T,2,0)*D1848)
  )
  )
  )
)</f>
        <v>16542.658081054688</v>
      </c>
      <c r="G1848" t="s">
        <v>76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9.8000000000000007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IF(OR($L1849=TRUE,$A1849=0,MOD($A1849,ChapterTable!$S$20)&lt;&gt;0),
MAX(0,INT(($B1849+ChapterTable!$Q$26+VLOOKUP(SUBSTITUTE(C$1,"성장단계","")&amp;"단계오프셋",ChapterTable!$S:$T,2,0))/ChapterTable!$Q$23)),
MAX(0,INT(($B1849+ChapterTable!$S$26+VLOOKUP(SUBSTITUTE(C$1,"성장단계","")&amp;"보스단계오프셋",ChapterTable!$S:$T,2,0))/ChapterTable!$S$23)))</f>
        <v>1</v>
      </c>
      <c r="D1849">
        <f>IF(OR($L1849=TRUE,$A1849=0,MOD($A1849,ChapterTable!$S$20)&lt;&gt;0),
MAX(0,INT(($B1849+ChapterTable!$Q$26+VLOOKUP(SUBSTITUTE(D$1,"성장단계","")&amp;"단계오프셋",ChapterTable!$S:$T,2,0))/ChapterTable!$Q$23)),
MAX(0,INT(($B1849+ChapterTable!$S$26+VLOOKUP(SUBSTITUTE(D$1,"성장단계","")&amp;"보스단계오프셋",ChapterTable!$S:$T,2,0))/ChapterTable!$S$23)))</f>
        <v>0</v>
      </c>
      <c r="E1849" s="1">
        <f ca="1">IF(AND($A1849=0,$B1849=1),
    VLOOKUP(1,ChapterTable!$1:$1048576,MATCH("최종"&amp;SUBSTITUTE(SUBSTITUTE(E$1,"standard",""),"|Float",""),ChapterTable!$1:$1,0),0)*ChapterTable!$Q$17,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VLOOKUP($A1849-ChapterTable!$Q$11,ChapterTable!$1:$1048576,MATCH("최종"&amp;SUBSTITUTE(SUBSTITUTE(E$1,"standard",""),"|Float",""),ChapterTable!$1:$1,0),0)*ChapterTable!$Q$14
    ),
  OFFSET(E1849,-$B1849+IF($L1849,1,0),0)*
    (VLOOKUP(SUBSTITUTE(SUBSTITUTE(E$1,"standard",""),"|Float","")&amp;"인게임누적곱배수",ChapterTable!$S:$T,2,0)^C1849
    +VLOOKUP(SUBSTITUTE(SUBSTITUTE(E$1,"standard",""),"|Float","")&amp;"인게임누적합배수",ChapterTable!$S:$T,2,0)*C1849)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VLOOKUP(1,ChapterTable!$1:$1048576,MATCH("최종"&amp;SUBSTITUTE(SUBSTITUTE(F$1,"standard",""),"|Float",""),ChapterTable!$1:$1,0),0)*ChapterTable!$Q$17,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VLOOKUP($A1849-ChapterTable!$Q$11,ChapterTable!$1:$1048576,MATCH("최종"&amp;SUBSTITUTE(SUBSTITUTE(F$1,"standard",""),"|Float",""),ChapterTable!$1:$1,0),0)*ChapterTable!$Q$14
    ),
  OFFSET(F1849,-$B1849+IF($L1849,1,0),0)*
    (VLOOKUP(SUBSTITUTE(SUBSTITUTE(F$1,"standard",""),"|Float","")&amp;"인게임누적곱배수",ChapterTable!$S:$T,2,0)^D1849
    +VLOOKUP(SUBSTITUTE(SUBSTITUTE(F$1,"standard",""),"|Float","")&amp;"인게임누적합배수",ChapterTable!$S:$T,2,0)*D1849)
  )
  )
  )
)</f>
        <v>16542.658081054688</v>
      </c>
      <c r="G1849" t="s">
        <v>76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9.8000000000000007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IF(OR($L1850=TRUE,$A1850=0,MOD($A1850,ChapterTable!$S$20)&lt;&gt;0),
MAX(0,INT(($B1850+ChapterTable!$Q$26+VLOOKUP(SUBSTITUTE(C$1,"성장단계","")&amp;"단계오프셋",ChapterTable!$S:$T,2,0))/ChapterTable!$Q$23)),
MAX(0,INT(($B1850+ChapterTable!$S$26+VLOOKUP(SUBSTITUTE(C$1,"성장단계","")&amp;"보스단계오프셋",ChapterTable!$S:$T,2,0))/ChapterTable!$S$23)))</f>
        <v>1</v>
      </c>
      <c r="D1850">
        <f>IF(OR($L1850=TRUE,$A1850=0,MOD($A1850,ChapterTable!$S$20)&lt;&gt;0),
MAX(0,INT(($B1850+ChapterTable!$Q$26+VLOOKUP(SUBSTITUTE(D$1,"성장단계","")&amp;"단계오프셋",ChapterTable!$S:$T,2,0))/ChapterTable!$Q$23)),
MAX(0,INT(($B1850+ChapterTable!$S$26+VLOOKUP(SUBSTITUTE(D$1,"성장단계","")&amp;"보스단계오프셋",ChapterTable!$S:$T,2,0))/ChapterTable!$S$23)))</f>
        <v>0</v>
      </c>
      <c r="E1850" s="1">
        <f ca="1">IF(AND($A1850=0,$B1850=1),
    VLOOKUP(1,ChapterTable!$1:$1048576,MATCH("최종"&amp;SUBSTITUTE(SUBSTITUTE(E$1,"standard",""),"|Float",""),ChapterTable!$1:$1,0),0)*ChapterTable!$Q$17,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VLOOKUP($A1850-ChapterTable!$Q$11,ChapterTable!$1:$1048576,MATCH("최종"&amp;SUBSTITUTE(SUBSTITUTE(E$1,"standard",""),"|Float",""),ChapterTable!$1:$1,0),0)*ChapterTable!$Q$14
    ),
  OFFSET(E1850,-$B1850+IF($L1850,1,0),0)*
    (VLOOKUP(SUBSTITUTE(SUBSTITUTE(E$1,"standard",""),"|Float","")&amp;"인게임누적곱배수",ChapterTable!$S:$T,2,0)^C1850
    +VLOOKUP(SUBSTITUTE(SUBSTITUTE(E$1,"standard",""),"|Float","")&amp;"인게임누적합배수",ChapterTable!$S:$T,2,0)*C1850)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VLOOKUP(1,ChapterTable!$1:$1048576,MATCH("최종"&amp;SUBSTITUTE(SUBSTITUTE(F$1,"standard",""),"|Float",""),ChapterTable!$1:$1,0),0)*ChapterTable!$Q$17,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VLOOKUP($A1850-ChapterTable!$Q$11,ChapterTable!$1:$1048576,MATCH("최종"&amp;SUBSTITUTE(SUBSTITUTE(F$1,"standard",""),"|Float",""),ChapterTable!$1:$1,0),0)*ChapterTable!$Q$14
    ),
  OFFSET(F1850,-$B1850+IF($L1850,1,0),0)*
    (VLOOKUP(SUBSTITUTE(SUBSTITUTE(F$1,"standard",""),"|Float","")&amp;"인게임누적곱배수",ChapterTable!$S:$T,2,0)^D1850
    +VLOOKUP(SUBSTITUTE(SUBSTITUTE(F$1,"standard",""),"|Float","")&amp;"인게임누적합배수",ChapterTable!$S:$T,2,0)*D1850)
  )
  )
  )
)</f>
        <v>16542.658081054688</v>
      </c>
      <c r="G1850" t="s">
        <v>76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9.8000000000000007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IF(OR($L1851=TRUE,$A1851=0,MOD($A1851,ChapterTable!$S$20)&lt;&gt;0),
MAX(0,INT(($B1851+ChapterTable!$Q$26+VLOOKUP(SUBSTITUTE(C$1,"성장단계","")&amp;"단계오프셋",ChapterTable!$S:$T,2,0))/ChapterTable!$Q$23)),
MAX(0,INT(($B1851+ChapterTable!$S$26+VLOOKUP(SUBSTITUTE(C$1,"성장단계","")&amp;"보스단계오프셋",ChapterTable!$S:$T,2,0))/ChapterTable!$S$23)))</f>
        <v>1</v>
      </c>
      <c r="D1851">
        <f>IF(OR($L1851=TRUE,$A1851=0,MOD($A1851,ChapterTable!$S$20)&lt;&gt;0),
MAX(0,INT(($B1851+ChapterTable!$Q$26+VLOOKUP(SUBSTITUTE(D$1,"성장단계","")&amp;"단계오프셋",ChapterTable!$S:$T,2,0))/ChapterTable!$Q$23)),
MAX(0,INT(($B1851+ChapterTable!$S$26+VLOOKUP(SUBSTITUTE(D$1,"성장단계","")&amp;"보스단계오프셋",ChapterTable!$S:$T,2,0))/ChapterTable!$S$23)))</f>
        <v>0</v>
      </c>
      <c r="E1851" s="1">
        <f ca="1">IF(AND($A1851=0,$B1851=1),
    VLOOKUP(1,ChapterTable!$1:$1048576,MATCH("최종"&amp;SUBSTITUTE(SUBSTITUTE(E$1,"standard",""),"|Float",""),ChapterTable!$1:$1,0),0)*ChapterTable!$Q$17,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VLOOKUP($A1851-ChapterTable!$Q$11,ChapterTable!$1:$1048576,MATCH("최종"&amp;SUBSTITUTE(SUBSTITUTE(E$1,"standard",""),"|Float",""),ChapterTable!$1:$1,0),0)*ChapterTable!$Q$14
    ),
  OFFSET(E1851,-$B1851+IF($L1851,1,0),0)*
    (VLOOKUP(SUBSTITUTE(SUBSTITUTE(E$1,"standard",""),"|Float","")&amp;"인게임누적곱배수",ChapterTable!$S:$T,2,0)^C1851
    +VLOOKUP(SUBSTITUTE(SUBSTITUTE(E$1,"standard",""),"|Float","")&amp;"인게임누적합배수",ChapterTable!$S:$T,2,0)*C1851)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VLOOKUP(1,ChapterTable!$1:$1048576,MATCH("최종"&amp;SUBSTITUTE(SUBSTITUTE(F$1,"standard",""),"|Float",""),ChapterTable!$1:$1,0),0)*ChapterTable!$Q$17,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VLOOKUP($A1851-ChapterTable!$Q$11,ChapterTable!$1:$1048576,MATCH("최종"&amp;SUBSTITUTE(SUBSTITUTE(F$1,"standard",""),"|Float",""),ChapterTable!$1:$1,0),0)*ChapterTable!$Q$14
    ),
  OFFSET(F1851,-$B1851+IF($L1851,1,0),0)*
    (VLOOKUP(SUBSTITUTE(SUBSTITUTE(F$1,"standard",""),"|Float","")&amp;"인게임누적곱배수",ChapterTable!$S:$T,2,0)^D1851
    +VLOOKUP(SUBSTITUTE(SUBSTITUTE(F$1,"standard",""),"|Float","")&amp;"인게임누적합배수",ChapterTable!$S:$T,2,0)*D1851)
  )
  )
  )
)</f>
        <v>16542.658081054688</v>
      </c>
      <c r="G1851" t="s">
        <v>76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9.8000000000000007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IF(OR($L1852=TRUE,$A1852=0,MOD($A1852,ChapterTable!$S$20)&lt;&gt;0),
MAX(0,INT(($B1852+ChapterTable!$Q$26+VLOOKUP(SUBSTITUTE(C$1,"성장단계","")&amp;"단계오프셋",ChapterTable!$S:$T,2,0))/ChapterTable!$Q$23)),
MAX(0,INT(($B1852+ChapterTable!$S$26+VLOOKUP(SUBSTITUTE(C$1,"성장단계","")&amp;"보스단계오프셋",ChapterTable!$S:$T,2,0))/ChapterTable!$S$23)))</f>
        <v>1</v>
      </c>
      <c r="D1852">
        <f>IF(OR($L1852=TRUE,$A1852=0,MOD($A1852,ChapterTable!$S$20)&lt;&gt;0),
MAX(0,INT(($B1852+ChapterTable!$Q$26+VLOOKUP(SUBSTITUTE(D$1,"성장단계","")&amp;"단계오프셋",ChapterTable!$S:$T,2,0))/ChapterTable!$Q$23)),
MAX(0,INT(($B1852+ChapterTable!$S$26+VLOOKUP(SUBSTITUTE(D$1,"성장단계","")&amp;"보스단계오프셋",ChapterTable!$S:$T,2,0))/ChapterTable!$S$23)))</f>
        <v>1</v>
      </c>
      <c r="E1852" s="1">
        <f ca="1">IF(AND($A1852=0,$B1852=1),
    VLOOKUP(1,ChapterTable!$1:$1048576,MATCH("최종"&amp;SUBSTITUTE(SUBSTITUTE(E$1,"standard",""),"|Float",""),ChapterTable!$1:$1,0),0)*ChapterTable!$Q$17,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VLOOKUP($A1852-ChapterTable!$Q$11,ChapterTable!$1:$1048576,MATCH("최종"&amp;SUBSTITUTE(SUBSTITUTE(E$1,"standard",""),"|Float",""),ChapterTable!$1:$1,0),0)*ChapterTable!$Q$14
    ),
  OFFSET(E1852,-$B1852+IF($L1852,1,0),0)*
    (VLOOKUP(SUBSTITUTE(SUBSTITUTE(E$1,"standard",""),"|Float","")&amp;"인게임누적곱배수",ChapterTable!$S:$T,2,0)^C1852
    +VLOOKUP(SUBSTITUTE(SUBSTITUTE(E$1,"standard",""),"|Float","")&amp;"인게임누적합배수",ChapterTable!$S:$T,2,0)*C1852)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VLOOKUP(1,ChapterTable!$1:$1048576,MATCH("최종"&amp;SUBSTITUTE(SUBSTITUTE(F$1,"standard",""),"|Float",""),ChapterTable!$1:$1,0),0)*ChapterTable!$Q$17,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VLOOKUP($A1852-ChapterTable!$Q$11,ChapterTable!$1:$1048576,MATCH("최종"&amp;SUBSTITUTE(SUBSTITUTE(F$1,"standard",""),"|Float",""),ChapterTable!$1:$1,0),0)*ChapterTable!$Q$14
    ),
  OFFSET(F1852,-$B1852+IF($L1852,1,0),0)*
    (VLOOKUP(SUBSTITUTE(SUBSTITUTE(F$1,"standard",""),"|Float","")&amp;"인게임누적곱배수",ChapterTable!$S:$T,2,0)^D1852
    +VLOOKUP(SUBSTITUTE(SUBSTITUTE(F$1,"standard",""),"|Float","")&amp;"인게임누적합배수",ChapterTable!$S:$T,2,0)*D1852)
  )
  )
  )
)</f>
        <v>19851.189697265625</v>
      </c>
      <c r="G1852" t="s">
        <v>76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9.8000000000000007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IF(OR($L1853=TRUE,$A1853=0,MOD($A1853,ChapterTable!$S$20)&lt;&gt;0),
MAX(0,INT(($B1853+ChapterTable!$Q$26+VLOOKUP(SUBSTITUTE(C$1,"성장단계","")&amp;"단계오프셋",ChapterTable!$S:$T,2,0))/ChapterTable!$Q$23)),
MAX(0,INT(($B1853+ChapterTable!$S$26+VLOOKUP(SUBSTITUTE(C$1,"성장단계","")&amp;"보스단계오프셋",ChapterTable!$S:$T,2,0))/ChapterTable!$S$23)))</f>
        <v>1</v>
      </c>
      <c r="D1853">
        <f>IF(OR($L1853=TRUE,$A1853=0,MOD($A1853,ChapterTable!$S$20)&lt;&gt;0),
MAX(0,INT(($B1853+ChapterTable!$Q$26+VLOOKUP(SUBSTITUTE(D$1,"성장단계","")&amp;"단계오프셋",ChapterTable!$S:$T,2,0))/ChapterTable!$Q$23)),
MAX(0,INT(($B1853+ChapterTable!$S$26+VLOOKUP(SUBSTITUTE(D$1,"성장단계","")&amp;"보스단계오프셋",ChapterTable!$S:$T,2,0))/ChapterTable!$S$23)))</f>
        <v>1</v>
      </c>
      <c r="E1853" s="1">
        <f ca="1">IF(AND($A1853=0,$B1853=1),
    VLOOKUP(1,ChapterTable!$1:$1048576,MATCH("최종"&amp;SUBSTITUTE(SUBSTITUTE(E$1,"standard",""),"|Float",""),ChapterTable!$1:$1,0),0)*ChapterTable!$Q$17,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VLOOKUP($A1853-ChapterTable!$Q$11,ChapterTable!$1:$1048576,MATCH("최종"&amp;SUBSTITUTE(SUBSTITUTE(E$1,"standard",""),"|Float",""),ChapterTable!$1:$1,0),0)*ChapterTable!$Q$14
    ),
  OFFSET(E1853,-$B1853+IF($L1853,1,0),0)*
    (VLOOKUP(SUBSTITUTE(SUBSTITUTE(E$1,"standard",""),"|Float","")&amp;"인게임누적곱배수",ChapterTable!$S:$T,2,0)^C1853
    +VLOOKUP(SUBSTITUTE(SUBSTITUTE(E$1,"standard",""),"|Float","")&amp;"인게임누적합배수",ChapterTable!$S:$T,2,0)*C1853)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VLOOKUP(1,ChapterTable!$1:$1048576,MATCH("최종"&amp;SUBSTITUTE(SUBSTITUTE(F$1,"standard",""),"|Float",""),ChapterTable!$1:$1,0),0)*ChapterTable!$Q$17,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VLOOKUP($A1853-ChapterTable!$Q$11,ChapterTable!$1:$1048576,MATCH("최종"&amp;SUBSTITUTE(SUBSTITUTE(F$1,"standard",""),"|Float",""),ChapterTable!$1:$1,0),0)*ChapterTable!$Q$14
    ),
  OFFSET(F1853,-$B1853+IF($L1853,1,0),0)*
    (VLOOKUP(SUBSTITUTE(SUBSTITUTE(F$1,"standard",""),"|Float","")&amp;"인게임누적곱배수",ChapterTable!$S:$T,2,0)^D1853
    +VLOOKUP(SUBSTITUTE(SUBSTITUTE(F$1,"standard",""),"|Float","")&amp;"인게임누적합배수",ChapterTable!$S:$T,2,0)*D1853)
  )
  )
  )
)</f>
        <v>19851.189697265625</v>
      </c>
      <c r="G1853" t="s">
        <v>76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9.8000000000000007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IF(OR($L1854=TRUE,$A1854=0,MOD($A1854,ChapterTable!$S$20)&lt;&gt;0),
MAX(0,INT(($B1854+ChapterTable!$Q$26+VLOOKUP(SUBSTITUTE(C$1,"성장단계","")&amp;"단계오프셋",ChapterTable!$S:$T,2,0))/ChapterTable!$Q$23)),
MAX(0,INT(($B1854+ChapterTable!$S$26+VLOOKUP(SUBSTITUTE(C$1,"성장단계","")&amp;"보스단계오프셋",ChapterTable!$S:$T,2,0))/ChapterTable!$S$23)))</f>
        <v>1</v>
      </c>
      <c r="D1854">
        <f>IF(OR($L1854=TRUE,$A1854=0,MOD($A1854,ChapterTable!$S$20)&lt;&gt;0),
MAX(0,INT(($B1854+ChapterTable!$Q$26+VLOOKUP(SUBSTITUTE(D$1,"성장단계","")&amp;"단계오프셋",ChapterTable!$S:$T,2,0))/ChapterTable!$Q$23)),
MAX(0,INT(($B1854+ChapterTable!$S$26+VLOOKUP(SUBSTITUTE(D$1,"성장단계","")&amp;"보스단계오프셋",ChapterTable!$S:$T,2,0))/ChapterTable!$S$23)))</f>
        <v>1</v>
      </c>
      <c r="E1854" s="1">
        <f ca="1">IF(AND($A1854=0,$B1854=1),
    VLOOKUP(1,ChapterTable!$1:$1048576,MATCH("최종"&amp;SUBSTITUTE(SUBSTITUTE(E$1,"standard",""),"|Float",""),ChapterTable!$1:$1,0),0)*ChapterTable!$Q$17,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VLOOKUP($A1854-ChapterTable!$Q$11,ChapterTable!$1:$1048576,MATCH("최종"&amp;SUBSTITUTE(SUBSTITUTE(E$1,"standard",""),"|Float",""),ChapterTable!$1:$1,0),0)*ChapterTable!$Q$14
    ),
  OFFSET(E1854,-$B1854+IF($L1854,1,0),0)*
    (VLOOKUP(SUBSTITUTE(SUBSTITUTE(E$1,"standard",""),"|Float","")&amp;"인게임누적곱배수",ChapterTable!$S:$T,2,0)^C1854
    +VLOOKUP(SUBSTITUTE(SUBSTITUTE(E$1,"standard",""),"|Float","")&amp;"인게임누적합배수",ChapterTable!$S:$T,2,0)*C1854)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VLOOKUP(1,ChapterTable!$1:$1048576,MATCH("최종"&amp;SUBSTITUTE(SUBSTITUTE(F$1,"standard",""),"|Float",""),ChapterTable!$1:$1,0),0)*ChapterTable!$Q$17,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VLOOKUP($A1854-ChapterTable!$Q$11,ChapterTable!$1:$1048576,MATCH("최종"&amp;SUBSTITUTE(SUBSTITUTE(F$1,"standard",""),"|Float",""),ChapterTable!$1:$1,0),0)*ChapterTable!$Q$14
    ),
  OFFSET(F1854,-$B1854+IF($L1854,1,0),0)*
    (VLOOKUP(SUBSTITUTE(SUBSTITUTE(F$1,"standard",""),"|Float","")&amp;"인게임누적곱배수",ChapterTable!$S:$T,2,0)^D1854
    +VLOOKUP(SUBSTITUTE(SUBSTITUTE(F$1,"standard",""),"|Float","")&amp;"인게임누적합배수",ChapterTable!$S:$T,2,0)*D1854)
  )
  )
  )
)</f>
        <v>19851.189697265625</v>
      </c>
      <c r="G1854" t="s">
        <v>76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9.8000000000000007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IF(OR($L1855=TRUE,$A1855=0,MOD($A1855,ChapterTable!$S$20)&lt;&gt;0),
MAX(0,INT(($B1855+ChapterTable!$Q$26+VLOOKUP(SUBSTITUTE(C$1,"성장단계","")&amp;"단계오프셋",ChapterTable!$S:$T,2,0))/ChapterTable!$Q$23)),
MAX(0,INT(($B1855+ChapterTable!$S$26+VLOOKUP(SUBSTITUTE(C$1,"성장단계","")&amp;"보스단계오프셋",ChapterTable!$S:$T,2,0))/ChapterTable!$S$23)))</f>
        <v>1</v>
      </c>
      <c r="D1855">
        <f>IF(OR($L1855=TRUE,$A1855=0,MOD($A1855,ChapterTable!$S$20)&lt;&gt;0),
MAX(0,INT(($B1855+ChapterTable!$Q$26+VLOOKUP(SUBSTITUTE(D$1,"성장단계","")&amp;"단계오프셋",ChapterTable!$S:$T,2,0))/ChapterTable!$Q$23)),
MAX(0,INT(($B1855+ChapterTable!$S$26+VLOOKUP(SUBSTITUTE(D$1,"성장단계","")&amp;"보스단계오프셋",ChapterTable!$S:$T,2,0))/ChapterTable!$S$23)))</f>
        <v>1</v>
      </c>
      <c r="E1855" s="1">
        <f ca="1">IF(AND($A1855=0,$B1855=1),
    VLOOKUP(1,ChapterTable!$1:$1048576,MATCH("최종"&amp;SUBSTITUTE(SUBSTITUTE(E$1,"standard",""),"|Float",""),ChapterTable!$1:$1,0),0)*ChapterTable!$Q$17,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VLOOKUP($A1855-ChapterTable!$Q$11,ChapterTable!$1:$1048576,MATCH("최종"&amp;SUBSTITUTE(SUBSTITUTE(E$1,"standard",""),"|Float",""),ChapterTable!$1:$1,0),0)*ChapterTable!$Q$14
    ),
  OFFSET(E1855,-$B1855+IF($L1855,1,0),0)*
    (VLOOKUP(SUBSTITUTE(SUBSTITUTE(E$1,"standard",""),"|Float","")&amp;"인게임누적곱배수",ChapterTable!$S:$T,2,0)^C1855
    +VLOOKUP(SUBSTITUTE(SUBSTITUTE(E$1,"standard",""),"|Float","")&amp;"인게임누적합배수",ChapterTable!$S:$T,2,0)*C1855)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VLOOKUP(1,ChapterTable!$1:$1048576,MATCH("최종"&amp;SUBSTITUTE(SUBSTITUTE(F$1,"standard",""),"|Float",""),ChapterTable!$1:$1,0),0)*ChapterTable!$Q$17,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VLOOKUP($A1855-ChapterTable!$Q$11,ChapterTable!$1:$1048576,MATCH("최종"&amp;SUBSTITUTE(SUBSTITUTE(F$1,"standard",""),"|Float",""),ChapterTable!$1:$1,0),0)*ChapterTable!$Q$14
    ),
  OFFSET(F1855,-$B1855+IF($L1855,1,0),0)*
    (VLOOKUP(SUBSTITUTE(SUBSTITUTE(F$1,"standard",""),"|Float","")&amp;"인게임누적곱배수",ChapterTable!$S:$T,2,0)^D1855
    +VLOOKUP(SUBSTITUTE(SUBSTITUTE(F$1,"standard",""),"|Float","")&amp;"인게임누적합배수",ChapterTable!$S:$T,2,0)*D1855)
  )
  )
  )
)</f>
        <v>19851.189697265625</v>
      </c>
      <c r="G1855" t="s">
        <v>76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9.8000000000000007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IF(OR($L1856=TRUE,$A1856=0,MOD($A1856,ChapterTable!$S$20)&lt;&gt;0),
MAX(0,INT(($B1856+ChapterTable!$Q$26+VLOOKUP(SUBSTITUTE(C$1,"성장단계","")&amp;"단계오프셋",ChapterTable!$S:$T,2,0))/ChapterTable!$Q$23)),
MAX(0,INT(($B1856+ChapterTable!$S$26+VLOOKUP(SUBSTITUTE(C$1,"성장단계","")&amp;"보스단계오프셋",ChapterTable!$S:$T,2,0))/ChapterTable!$S$23)))</f>
        <v>1</v>
      </c>
      <c r="D1856">
        <f>IF(OR($L1856=TRUE,$A1856=0,MOD($A1856,ChapterTable!$S$20)&lt;&gt;0),
MAX(0,INT(($B1856+ChapterTable!$Q$26+VLOOKUP(SUBSTITUTE(D$1,"성장단계","")&amp;"단계오프셋",ChapterTable!$S:$T,2,0))/ChapterTable!$Q$23)),
MAX(0,INT(($B1856+ChapterTable!$S$26+VLOOKUP(SUBSTITUTE(D$1,"성장단계","")&amp;"보스단계오프셋",ChapterTable!$S:$T,2,0))/ChapterTable!$S$23)))</f>
        <v>1</v>
      </c>
      <c r="E1856" s="1">
        <f ca="1">IF(AND($A1856=0,$B1856=1),
    VLOOKUP(1,ChapterTable!$1:$1048576,MATCH("최종"&amp;SUBSTITUTE(SUBSTITUTE(E$1,"standard",""),"|Float",""),ChapterTable!$1:$1,0),0)*ChapterTable!$Q$17,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VLOOKUP($A1856-ChapterTable!$Q$11,ChapterTable!$1:$1048576,MATCH("최종"&amp;SUBSTITUTE(SUBSTITUTE(E$1,"standard",""),"|Float",""),ChapterTable!$1:$1,0),0)*ChapterTable!$Q$14
    ),
  OFFSET(E1856,-$B1856+IF($L1856,1,0),0)*
    (VLOOKUP(SUBSTITUTE(SUBSTITUTE(E$1,"standard",""),"|Float","")&amp;"인게임누적곱배수",ChapterTable!$S:$T,2,0)^C1856
    +VLOOKUP(SUBSTITUTE(SUBSTITUTE(E$1,"standard",""),"|Float","")&amp;"인게임누적합배수",ChapterTable!$S:$T,2,0)*C1856)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VLOOKUP(1,ChapterTable!$1:$1048576,MATCH("최종"&amp;SUBSTITUTE(SUBSTITUTE(F$1,"standard",""),"|Float",""),ChapterTable!$1:$1,0),0)*ChapterTable!$Q$17,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VLOOKUP($A1856-ChapterTable!$Q$11,ChapterTable!$1:$1048576,MATCH("최종"&amp;SUBSTITUTE(SUBSTITUTE(F$1,"standard",""),"|Float",""),ChapterTable!$1:$1,0),0)*ChapterTable!$Q$14
    ),
  OFFSET(F1856,-$B1856+IF($L1856,1,0),0)*
    (VLOOKUP(SUBSTITUTE(SUBSTITUTE(F$1,"standard",""),"|Float","")&amp;"인게임누적곱배수",ChapterTable!$S:$T,2,0)^D1856
    +VLOOKUP(SUBSTITUTE(SUBSTITUTE(F$1,"standard",""),"|Float","")&amp;"인게임누적합배수",ChapterTable!$S:$T,2,0)*D1856)
  )
  )
  )
)</f>
        <v>19851.189697265625</v>
      </c>
      <c r="G1856" t="s">
        <v>76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9.8000000000000007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IF(OR($L1857=TRUE,$A1857=0,MOD($A1857,ChapterTable!$S$20)&lt;&gt;0),
MAX(0,INT(($B1857+ChapterTable!$Q$26+VLOOKUP(SUBSTITUTE(C$1,"성장단계","")&amp;"단계오프셋",ChapterTable!$S:$T,2,0))/ChapterTable!$Q$23)),
MAX(0,INT(($B1857+ChapterTable!$S$26+VLOOKUP(SUBSTITUTE(C$1,"성장단계","")&amp;"보스단계오프셋",ChapterTable!$S:$T,2,0))/ChapterTable!$S$23)))</f>
        <v>2</v>
      </c>
      <c r="D1857">
        <f>IF(OR($L1857=TRUE,$A1857=0,MOD($A1857,ChapterTable!$S$20)&lt;&gt;0),
MAX(0,INT(($B1857+ChapterTable!$Q$26+VLOOKUP(SUBSTITUTE(D$1,"성장단계","")&amp;"단계오프셋",ChapterTable!$S:$T,2,0))/ChapterTable!$Q$23)),
MAX(0,INT(($B1857+ChapterTable!$S$26+VLOOKUP(SUBSTITUTE(D$1,"성장단계","")&amp;"보스단계오프셋",ChapterTable!$S:$T,2,0))/ChapterTable!$S$23)))</f>
        <v>1</v>
      </c>
      <c r="E1857" s="1">
        <f ca="1">IF(AND($A1857=0,$B1857=1),
    VLOOKUP(1,ChapterTable!$1:$1048576,MATCH("최종"&amp;SUBSTITUTE(SUBSTITUTE(E$1,"standard",""),"|Float",""),ChapterTable!$1:$1,0),0)*ChapterTable!$Q$17,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VLOOKUP($A1857-ChapterTable!$Q$11,ChapterTable!$1:$1048576,MATCH("최종"&amp;SUBSTITUTE(SUBSTITUTE(E$1,"standard",""),"|Float",""),ChapterTable!$1:$1,0),0)*ChapterTable!$Q$14
    ),
  OFFSET(E1857,-$B1857+IF($L1857,1,0),0)*
    (VLOOKUP(SUBSTITUTE(SUBSTITUTE(E$1,"standard",""),"|Float","")&amp;"인게임누적곱배수",ChapterTable!$S:$T,2,0)^C1857
    +VLOOKUP(SUBSTITUTE(SUBSTITUTE(E$1,"standard",""),"|Float","")&amp;"인게임누적합배수",ChapterTable!$S:$T,2,0)*C1857)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VLOOKUP(1,ChapterTable!$1:$1048576,MATCH("최종"&amp;SUBSTITUTE(SUBSTITUTE(F$1,"standard",""),"|Float",""),ChapterTable!$1:$1,0),0)*ChapterTable!$Q$17,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VLOOKUP($A1857-ChapterTable!$Q$11,ChapterTable!$1:$1048576,MATCH("최종"&amp;SUBSTITUTE(SUBSTITUTE(F$1,"standard",""),"|Float",""),ChapterTable!$1:$1,0),0)*ChapterTable!$Q$14
    ),
  OFFSET(F1857,-$B1857+IF($L1857,1,0),0)*
    (VLOOKUP(SUBSTITUTE(SUBSTITUTE(F$1,"standard",""),"|Float","")&amp;"인게임누적곱배수",ChapterTable!$S:$T,2,0)^D1857
    +VLOOKUP(SUBSTITUTE(SUBSTITUTE(F$1,"standard",""),"|Float","")&amp;"인게임누적합배수",ChapterTable!$S:$T,2,0)*D1857)
  )
  )
  )
)</f>
        <v>19851.189697265625</v>
      </c>
      <c r="G1857" t="s">
        <v>76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9.8000000000000007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IF(OR($L1858=TRUE,$A1858=0,MOD($A1858,ChapterTable!$S$20)&lt;&gt;0),
MAX(0,INT(($B1858+ChapterTable!$Q$26+VLOOKUP(SUBSTITUTE(C$1,"성장단계","")&amp;"단계오프셋",ChapterTable!$S:$T,2,0))/ChapterTable!$Q$23)),
MAX(0,INT(($B1858+ChapterTable!$S$26+VLOOKUP(SUBSTITUTE(C$1,"성장단계","")&amp;"보스단계오프셋",ChapterTable!$S:$T,2,0))/ChapterTable!$S$23)))</f>
        <v>2</v>
      </c>
      <c r="D1858">
        <f>IF(OR($L1858=TRUE,$A1858=0,MOD($A1858,ChapterTable!$S$20)&lt;&gt;0),
MAX(0,INT(($B1858+ChapterTable!$Q$26+VLOOKUP(SUBSTITUTE(D$1,"성장단계","")&amp;"단계오프셋",ChapterTable!$S:$T,2,0))/ChapterTable!$Q$23)),
MAX(0,INT(($B1858+ChapterTable!$S$26+VLOOKUP(SUBSTITUTE(D$1,"성장단계","")&amp;"보스단계오프셋",ChapterTable!$S:$T,2,0))/ChapterTable!$S$23)))</f>
        <v>1</v>
      </c>
      <c r="E1858" s="1">
        <f ca="1">IF(AND($A1858=0,$B1858=1),
    VLOOKUP(1,ChapterTable!$1:$1048576,MATCH("최종"&amp;SUBSTITUTE(SUBSTITUTE(E$1,"standard",""),"|Float",""),ChapterTable!$1:$1,0),0)*ChapterTable!$Q$17,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VLOOKUP($A1858-ChapterTable!$Q$11,ChapterTable!$1:$1048576,MATCH("최종"&amp;SUBSTITUTE(SUBSTITUTE(E$1,"standard",""),"|Float",""),ChapterTable!$1:$1,0),0)*ChapterTable!$Q$14
    ),
  OFFSET(E1858,-$B1858+IF($L1858,1,0),0)*
    (VLOOKUP(SUBSTITUTE(SUBSTITUTE(E$1,"standard",""),"|Float","")&amp;"인게임누적곱배수",ChapterTable!$S:$T,2,0)^C1858
    +VLOOKUP(SUBSTITUTE(SUBSTITUTE(E$1,"standard",""),"|Float","")&amp;"인게임누적합배수",ChapterTable!$S:$T,2,0)*C1858)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VLOOKUP(1,ChapterTable!$1:$1048576,MATCH("최종"&amp;SUBSTITUTE(SUBSTITUTE(F$1,"standard",""),"|Float",""),ChapterTable!$1:$1,0),0)*ChapterTable!$Q$17,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VLOOKUP($A1858-ChapterTable!$Q$11,ChapterTable!$1:$1048576,MATCH("최종"&amp;SUBSTITUTE(SUBSTITUTE(F$1,"standard",""),"|Float",""),ChapterTable!$1:$1,0),0)*ChapterTable!$Q$14
    ),
  OFFSET(F1858,-$B1858+IF($L1858,1,0),0)*
    (VLOOKUP(SUBSTITUTE(SUBSTITUTE(F$1,"standard",""),"|Float","")&amp;"인게임누적곱배수",ChapterTable!$S:$T,2,0)^D1858
    +VLOOKUP(SUBSTITUTE(SUBSTITUTE(F$1,"standard",""),"|Float","")&amp;"인게임누적합배수",ChapterTable!$S:$T,2,0)*D1858)
  )
  )
  )
)</f>
        <v>19851.189697265625</v>
      </c>
      <c r="G1858" t="s">
        <v>76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9.8000000000000007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IF(OR($L1859=TRUE,$A1859=0,MOD($A1859,ChapterTable!$S$20)&lt;&gt;0),
MAX(0,INT(($B1859+ChapterTable!$Q$26+VLOOKUP(SUBSTITUTE(C$1,"성장단계","")&amp;"단계오프셋",ChapterTable!$S:$T,2,0))/ChapterTable!$Q$23)),
MAX(0,INT(($B1859+ChapterTable!$S$26+VLOOKUP(SUBSTITUTE(C$1,"성장단계","")&amp;"보스단계오프셋",ChapterTable!$S:$T,2,0))/ChapterTable!$S$23)))</f>
        <v>2</v>
      </c>
      <c r="D1859">
        <f>IF(OR($L1859=TRUE,$A1859=0,MOD($A1859,ChapterTable!$S$20)&lt;&gt;0),
MAX(0,INT(($B1859+ChapterTable!$Q$26+VLOOKUP(SUBSTITUTE(D$1,"성장단계","")&amp;"단계오프셋",ChapterTable!$S:$T,2,0))/ChapterTable!$Q$23)),
MAX(0,INT(($B1859+ChapterTable!$S$26+VLOOKUP(SUBSTITUTE(D$1,"성장단계","")&amp;"보스단계오프셋",ChapterTable!$S:$T,2,0))/ChapterTable!$S$23)))</f>
        <v>1</v>
      </c>
      <c r="E1859" s="1">
        <f ca="1">IF(AND($A1859=0,$B1859=1),
    VLOOKUP(1,ChapterTable!$1:$1048576,MATCH("최종"&amp;SUBSTITUTE(SUBSTITUTE(E$1,"standard",""),"|Float",""),ChapterTable!$1:$1,0),0)*ChapterTable!$Q$17,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VLOOKUP($A1859-ChapterTable!$Q$11,ChapterTable!$1:$1048576,MATCH("최종"&amp;SUBSTITUTE(SUBSTITUTE(E$1,"standard",""),"|Float",""),ChapterTable!$1:$1,0),0)*ChapterTable!$Q$14
    ),
  OFFSET(E1859,-$B1859+IF($L1859,1,0),0)*
    (VLOOKUP(SUBSTITUTE(SUBSTITUTE(E$1,"standard",""),"|Float","")&amp;"인게임누적곱배수",ChapterTable!$S:$T,2,0)^C1859
    +VLOOKUP(SUBSTITUTE(SUBSTITUTE(E$1,"standard",""),"|Float","")&amp;"인게임누적합배수",ChapterTable!$S:$T,2,0)*C1859)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VLOOKUP(1,ChapterTable!$1:$1048576,MATCH("최종"&amp;SUBSTITUTE(SUBSTITUTE(F$1,"standard",""),"|Float",""),ChapterTable!$1:$1,0),0)*ChapterTable!$Q$17,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VLOOKUP($A1859-ChapterTable!$Q$11,ChapterTable!$1:$1048576,MATCH("최종"&amp;SUBSTITUTE(SUBSTITUTE(F$1,"standard",""),"|Float",""),ChapterTable!$1:$1,0),0)*ChapterTable!$Q$14
    ),
  OFFSET(F1859,-$B1859+IF($L1859,1,0),0)*
    (VLOOKUP(SUBSTITUTE(SUBSTITUTE(F$1,"standard",""),"|Float","")&amp;"인게임누적곱배수",ChapterTable!$S:$T,2,0)^D1859
    +VLOOKUP(SUBSTITUTE(SUBSTITUTE(F$1,"standard",""),"|Float","")&amp;"인게임누적합배수",ChapterTable!$S:$T,2,0)*D1859)
  )
  )
  )
)</f>
        <v>19851.189697265625</v>
      </c>
      <c r="G1859" t="s">
        <v>76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9.8000000000000007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IF(OR($L1860=TRUE,$A1860=0,MOD($A1860,ChapterTable!$S$20)&lt;&gt;0),
MAX(0,INT(($B1860+ChapterTable!$Q$26+VLOOKUP(SUBSTITUTE(C$1,"성장단계","")&amp;"단계오프셋",ChapterTable!$S:$T,2,0))/ChapterTable!$Q$23)),
MAX(0,INT(($B1860+ChapterTable!$S$26+VLOOKUP(SUBSTITUTE(C$1,"성장단계","")&amp;"보스단계오프셋",ChapterTable!$S:$T,2,0))/ChapterTable!$S$23)))</f>
        <v>2</v>
      </c>
      <c r="D1860">
        <f>IF(OR($L1860=TRUE,$A1860=0,MOD($A1860,ChapterTable!$S$20)&lt;&gt;0),
MAX(0,INT(($B1860+ChapterTable!$Q$26+VLOOKUP(SUBSTITUTE(D$1,"성장단계","")&amp;"단계오프셋",ChapterTable!$S:$T,2,0))/ChapterTable!$Q$23)),
MAX(0,INT(($B1860+ChapterTable!$S$26+VLOOKUP(SUBSTITUTE(D$1,"성장단계","")&amp;"보스단계오프셋",ChapterTable!$S:$T,2,0))/ChapterTable!$S$23)))</f>
        <v>1</v>
      </c>
      <c r="E1860" s="1">
        <f ca="1">IF(AND($A1860=0,$B1860=1),
    VLOOKUP(1,ChapterTable!$1:$1048576,MATCH("최종"&amp;SUBSTITUTE(SUBSTITUTE(E$1,"standard",""),"|Float",""),ChapterTable!$1:$1,0),0)*ChapterTable!$Q$17,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VLOOKUP($A1860-ChapterTable!$Q$11,ChapterTable!$1:$1048576,MATCH("최종"&amp;SUBSTITUTE(SUBSTITUTE(E$1,"standard",""),"|Float",""),ChapterTable!$1:$1,0),0)*ChapterTable!$Q$14
    ),
  OFFSET(E1860,-$B1860+IF($L1860,1,0),0)*
    (VLOOKUP(SUBSTITUTE(SUBSTITUTE(E$1,"standard",""),"|Float","")&amp;"인게임누적곱배수",ChapterTable!$S:$T,2,0)^C1860
    +VLOOKUP(SUBSTITUTE(SUBSTITUTE(E$1,"standard",""),"|Float","")&amp;"인게임누적합배수",ChapterTable!$S:$T,2,0)*C1860)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VLOOKUP(1,ChapterTable!$1:$1048576,MATCH("최종"&amp;SUBSTITUTE(SUBSTITUTE(F$1,"standard",""),"|Float",""),ChapterTable!$1:$1,0),0)*ChapterTable!$Q$17,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VLOOKUP($A1860-ChapterTable!$Q$11,ChapterTable!$1:$1048576,MATCH("최종"&amp;SUBSTITUTE(SUBSTITUTE(F$1,"standard",""),"|Float",""),ChapterTable!$1:$1,0),0)*ChapterTable!$Q$14
    ),
  OFFSET(F1860,-$B1860+IF($L1860,1,0),0)*
    (VLOOKUP(SUBSTITUTE(SUBSTITUTE(F$1,"standard",""),"|Float","")&amp;"인게임누적곱배수",ChapterTable!$S:$T,2,0)^D1860
    +VLOOKUP(SUBSTITUTE(SUBSTITUTE(F$1,"standard",""),"|Float","")&amp;"인게임누적합배수",ChapterTable!$S:$T,2,0)*D1860)
  )
  )
  )
)</f>
        <v>19851.189697265625</v>
      </c>
      <c r="G1860" t="s">
        <v>76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9.8000000000000007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IF(OR($L1861=TRUE,$A1861=0,MOD($A1861,ChapterTable!$S$20)&lt;&gt;0),
MAX(0,INT(($B1861+ChapterTable!$Q$26+VLOOKUP(SUBSTITUTE(C$1,"성장단계","")&amp;"단계오프셋",ChapterTable!$S:$T,2,0))/ChapterTable!$Q$23)),
MAX(0,INT(($B1861+ChapterTable!$S$26+VLOOKUP(SUBSTITUTE(C$1,"성장단계","")&amp;"보스단계오프셋",ChapterTable!$S:$T,2,0))/ChapterTable!$S$23)))</f>
        <v>2</v>
      </c>
      <c r="D1861">
        <f>IF(OR($L1861=TRUE,$A1861=0,MOD($A1861,ChapterTable!$S$20)&lt;&gt;0),
MAX(0,INT(($B1861+ChapterTable!$Q$26+VLOOKUP(SUBSTITUTE(D$1,"성장단계","")&amp;"단계오프셋",ChapterTable!$S:$T,2,0))/ChapterTable!$Q$23)),
MAX(0,INT(($B1861+ChapterTable!$S$26+VLOOKUP(SUBSTITUTE(D$1,"성장단계","")&amp;"보스단계오프셋",ChapterTable!$S:$T,2,0))/ChapterTable!$S$23)))</f>
        <v>1</v>
      </c>
      <c r="E1861" s="1">
        <f ca="1">IF(AND($A1861=0,$B1861=1),
    VLOOKUP(1,ChapterTable!$1:$1048576,MATCH("최종"&amp;SUBSTITUTE(SUBSTITUTE(E$1,"standard",""),"|Float",""),ChapterTable!$1:$1,0),0)*ChapterTable!$Q$17,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VLOOKUP($A1861-ChapterTable!$Q$11,ChapterTable!$1:$1048576,MATCH("최종"&amp;SUBSTITUTE(SUBSTITUTE(E$1,"standard",""),"|Float",""),ChapterTable!$1:$1,0),0)*ChapterTable!$Q$14
    ),
  OFFSET(E1861,-$B1861+IF($L1861,1,0),0)*
    (VLOOKUP(SUBSTITUTE(SUBSTITUTE(E$1,"standard",""),"|Float","")&amp;"인게임누적곱배수",ChapterTable!$S:$T,2,0)^C1861
    +VLOOKUP(SUBSTITUTE(SUBSTITUTE(E$1,"standard",""),"|Float","")&amp;"인게임누적합배수",ChapterTable!$S:$T,2,0)*C1861)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VLOOKUP(1,ChapterTable!$1:$1048576,MATCH("최종"&amp;SUBSTITUTE(SUBSTITUTE(F$1,"standard",""),"|Float",""),ChapterTable!$1:$1,0),0)*ChapterTable!$Q$17,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VLOOKUP($A1861-ChapterTable!$Q$11,ChapterTable!$1:$1048576,MATCH("최종"&amp;SUBSTITUTE(SUBSTITUTE(F$1,"standard",""),"|Float",""),ChapterTable!$1:$1,0),0)*ChapterTable!$Q$14
    ),
  OFFSET(F1861,-$B1861+IF($L1861,1,0),0)*
    (VLOOKUP(SUBSTITUTE(SUBSTITUTE(F$1,"standard",""),"|Float","")&amp;"인게임누적곱배수",ChapterTable!$S:$T,2,0)^D1861
    +VLOOKUP(SUBSTITUTE(SUBSTITUTE(F$1,"standard",""),"|Float","")&amp;"인게임누적합배수",ChapterTable!$S:$T,2,0)*D1861)
  )
  )
  )
)</f>
        <v>19851.189697265625</v>
      </c>
      <c r="G1861" t="s">
        <v>76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9.8000000000000007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IF(OR($L1862=TRUE,$A1862=0,MOD($A1862,ChapterTable!$S$20)&lt;&gt;0),
MAX(0,INT(($B1862+ChapterTable!$Q$26+VLOOKUP(SUBSTITUTE(C$1,"성장단계","")&amp;"단계오프셋",ChapterTable!$S:$T,2,0))/ChapterTable!$Q$23)),
MAX(0,INT(($B1862+ChapterTable!$S$26+VLOOKUP(SUBSTITUTE(C$1,"성장단계","")&amp;"보스단계오프셋",ChapterTable!$S:$T,2,0))/ChapterTable!$S$23)))</f>
        <v>2</v>
      </c>
      <c r="D1862">
        <f>IF(OR($L1862=TRUE,$A1862=0,MOD($A1862,ChapterTable!$S$20)&lt;&gt;0),
MAX(0,INT(($B1862+ChapterTable!$Q$26+VLOOKUP(SUBSTITUTE(D$1,"성장단계","")&amp;"단계오프셋",ChapterTable!$S:$T,2,0))/ChapterTable!$Q$23)),
MAX(0,INT(($B1862+ChapterTable!$S$26+VLOOKUP(SUBSTITUTE(D$1,"성장단계","")&amp;"보스단계오프셋",ChapterTable!$S:$T,2,0))/ChapterTable!$S$23)))</f>
        <v>2</v>
      </c>
      <c r="E1862" s="1">
        <f ca="1">IF(AND($A1862=0,$B1862=1),
    VLOOKUP(1,ChapterTable!$1:$1048576,MATCH("최종"&amp;SUBSTITUTE(SUBSTITUTE(E$1,"standard",""),"|Float",""),ChapterTable!$1:$1,0),0)*ChapterTable!$Q$17,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VLOOKUP($A1862-ChapterTable!$Q$11,ChapterTable!$1:$1048576,MATCH("최종"&amp;SUBSTITUTE(SUBSTITUTE(E$1,"standard",""),"|Float",""),ChapterTable!$1:$1,0),0)*ChapterTable!$Q$14
    ),
  OFFSET(E1862,-$B1862+IF($L1862,1,0),0)*
    (VLOOKUP(SUBSTITUTE(SUBSTITUTE(E$1,"standard",""),"|Float","")&amp;"인게임누적곱배수",ChapterTable!$S:$T,2,0)^C1862
    +VLOOKUP(SUBSTITUTE(SUBSTITUTE(E$1,"standard",""),"|Float","")&amp;"인게임누적합배수",ChapterTable!$S:$T,2,0)*C1862)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VLOOKUP(1,ChapterTable!$1:$1048576,MATCH("최종"&amp;SUBSTITUTE(SUBSTITUTE(F$1,"standard",""),"|Float",""),ChapterTable!$1:$1,0),0)*ChapterTable!$Q$17,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VLOOKUP($A1862-ChapterTable!$Q$11,ChapterTable!$1:$1048576,MATCH("최종"&amp;SUBSTITUTE(SUBSTITUTE(F$1,"standard",""),"|Float",""),ChapterTable!$1:$1,0),0)*ChapterTable!$Q$14
    ),
  OFFSET(F1862,-$B1862+IF($L1862,1,0),0)*
    (VLOOKUP(SUBSTITUTE(SUBSTITUTE(F$1,"standard",""),"|Float","")&amp;"인게임누적곱배수",ChapterTable!$S:$T,2,0)^D1862
    +VLOOKUP(SUBSTITUTE(SUBSTITUTE(F$1,"standard",""),"|Float","")&amp;"인게임누적합배수",ChapterTable!$S:$T,2,0)*D1862)
  )
  )
  )
)</f>
        <v>23159.721313476563</v>
      </c>
      <c r="G1862" t="s">
        <v>76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9.8000000000000007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IF(OR($L1863=TRUE,$A1863=0,MOD($A1863,ChapterTable!$S$20)&lt;&gt;0),
MAX(0,INT(($B1863+ChapterTable!$Q$26+VLOOKUP(SUBSTITUTE(C$1,"성장단계","")&amp;"단계오프셋",ChapterTable!$S:$T,2,0))/ChapterTable!$Q$23)),
MAX(0,INT(($B1863+ChapterTable!$S$26+VLOOKUP(SUBSTITUTE(C$1,"성장단계","")&amp;"보스단계오프셋",ChapterTable!$S:$T,2,0))/ChapterTable!$S$23)))</f>
        <v>2</v>
      </c>
      <c r="D1863">
        <f>IF(OR($L1863=TRUE,$A1863=0,MOD($A1863,ChapterTable!$S$20)&lt;&gt;0),
MAX(0,INT(($B1863+ChapterTable!$Q$26+VLOOKUP(SUBSTITUTE(D$1,"성장단계","")&amp;"단계오프셋",ChapterTable!$S:$T,2,0))/ChapterTable!$Q$23)),
MAX(0,INT(($B1863+ChapterTable!$S$26+VLOOKUP(SUBSTITUTE(D$1,"성장단계","")&amp;"보스단계오프셋",ChapterTable!$S:$T,2,0))/ChapterTable!$S$23)))</f>
        <v>2</v>
      </c>
      <c r="E1863" s="1">
        <f ca="1">IF(AND($A1863=0,$B1863=1),
    VLOOKUP(1,ChapterTable!$1:$1048576,MATCH("최종"&amp;SUBSTITUTE(SUBSTITUTE(E$1,"standard",""),"|Float",""),ChapterTable!$1:$1,0),0)*ChapterTable!$Q$17,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VLOOKUP($A1863-ChapterTable!$Q$11,ChapterTable!$1:$1048576,MATCH("최종"&amp;SUBSTITUTE(SUBSTITUTE(E$1,"standard",""),"|Float",""),ChapterTable!$1:$1,0),0)*ChapterTable!$Q$14
    ),
  OFFSET(E1863,-$B1863+IF($L1863,1,0),0)*
    (VLOOKUP(SUBSTITUTE(SUBSTITUTE(E$1,"standard",""),"|Float","")&amp;"인게임누적곱배수",ChapterTable!$S:$T,2,0)^C1863
    +VLOOKUP(SUBSTITUTE(SUBSTITUTE(E$1,"standard",""),"|Float","")&amp;"인게임누적합배수",ChapterTable!$S:$T,2,0)*C1863)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VLOOKUP(1,ChapterTable!$1:$1048576,MATCH("최종"&amp;SUBSTITUTE(SUBSTITUTE(F$1,"standard",""),"|Float",""),ChapterTable!$1:$1,0),0)*ChapterTable!$Q$17,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VLOOKUP($A1863-ChapterTable!$Q$11,ChapterTable!$1:$1048576,MATCH("최종"&amp;SUBSTITUTE(SUBSTITUTE(F$1,"standard",""),"|Float",""),ChapterTable!$1:$1,0),0)*ChapterTable!$Q$14
    ),
  OFFSET(F1863,-$B1863+IF($L1863,1,0),0)*
    (VLOOKUP(SUBSTITUTE(SUBSTITUTE(F$1,"standard",""),"|Float","")&amp;"인게임누적곱배수",ChapterTable!$S:$T,2,0)^D1863
    +VLOOKUP(SUBSTITUTE(SUBSTITUTE(F$1,"standard",""),"|Float","")&amp;"인게임누적합배수",ChapterTable!$S:$T,2,0)*D1863)
  )
  )
  )
)</f>
        <v>23159.721313476563</v>
      </c>
      <c r="G1863" t="s">
        <v>76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9.8000000000000007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IF(OR($L1864=TRUE,$A1864=0,MOD($A1864,ChapterTable!$S$20)&lt;&gt;0),
MAX(0,INT(($B1864+ChapterTable!$Q$26+VLOOKUP(SUBSTITUTE(C$1,"성장단계","")&amp;"단계오프셋",ChapterTable!$S:$T,2,0))/ChapterTable!$Q$23)),
MAX(0,INT(($B1864+ChapterTable!$S$26+VLOOKUP(SUBSTITUTE(C$1,"성장단계","")&amp;"보스단계오프셋",ChapterTable!$S:$T,2,0))/ChapterTable!$S$23)))</f>
        <v>2</v>
      </c>
      <c r="D1864">
        <f>IF(OR($L1864=TRUE,$A1864=0,MOD($A1864,ChapterTable!$S$20)&lt;&gt;0),
MAX(0,INT(($B1864+ChapterTable!$Q$26+VLOOKUP(SUBSTITUTE(D$1,"성장단계","")&amp;"단계오프셋",ChapterTable!$S:$T,2,0))/ChapterTable!$Q$23)),
MAX(0,INT(($B1864+ChapterTable!$S$26+VLOOKUP(SUBSTITUTE(D$1,"성장단계","")&amp;"보스단계오프셋",ChapterTable!$S:$T,2,0))/ChapterTable!$S$23)))</f>
        <v>2</v>
      </c>
      <c r="E1864" s="1">
        <f ca="1">IF(AND($A1864=0,$B1864=1),
    VLOOKUP(1,ChapterTable!$1:$1048576,MATCH("최종"&amp;SUBSTITUTE(SUBSTITUTE(E$1,"standard",""),"|Float",""),ChapterTable!$1:$1,0),0)*ChapterTable!$Q$17,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VLOOKUP($A1864-ChapterTable!$Q$11,ChapterTable!$1:$1048576,MATCH("최종"&amp;SUBSTITUTE(SUBSTITUTE(E$1,"standard",""),"|Float",""),ChapterTable!$1:$1,0),0)*ChapterTable!$Q$14
    ),
  OFFSET(E1864,-$B1864+IF($L1864,1,0),0)*
    (VLOOKUP(SUBSTITUTE(SUBSTITUTE(E$1,"standard",""),"|Float","")&amp;"인게임누적곱배수",ChapterTable!$S:$T,2,0)^C1864
    +VLOOKUP(SUBSTITUTE(SUBSTITUTE(E$1,"standard",""),"|Float","")&amp;"인게임누적합배수",ChapterTable!$S:$T,2,0)*C1864)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VLOOKUP(1,ChapterTable!$1:$1048576,MATCH("최종"&amp;SUBSTITUTE(SUBSTITUTE(F$1,"standard",""),"|Float",""),ChapterTable!$1:$1,0),0)*ChapterTable!$Q$17,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VLOOKUP($A1864-ChapterTable!$Q$11,ChapterTable!$1:$1048576,MATCH("최종"&amp;SUBSTITUTE(SUBSTITUTE(F$1,"standard",""),"|Float",""),ChapterTable!$1:$1,0),0)*ChapterTable!$Q$14
    ),
  OFFSET(F1864,-$B1864+IF($L1864,1,0),0)*
    (VLOOKUP(SUBSTITUTE(SUBSTITUTE(F$1,"standard",""),"|Float","")&amp;"인게임누적곱배수",ChapterTable!$S:$T,2,0)^D1864
    +VLOOKUP(SUBSTITUTE(SUBSTITUTE(F$1,"standard",""),"|Float","")&amp;"인게임누적합배수",ChapterTable!$S:$T,2,0)*D1864)
  )
  )
  )
)</f>
        <v>23159.721313476563</v>
      </c>
      <c r="G1864" t="s">
        <v>76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9.8000000000000007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IF(OR($L1865=TRUE,$A1865=0,MOD($A1865,ChapterTable!$S$20)&lt;&gt;0),
MAX(0,INT(($B1865+ChapterTable!$Q$26+VLOOKUP(SUBSTITUTE(C$1,"성장단계","")&amp;"단계오프셋",ChapterTable!$S:$T,2,0))/ChapterTable!$Q$23)),
MAX(0,INT(($B1865+ChapterTable!$S$26+VLOOKUP(SUBSTITUTE(C$1,"성장단계","")&amp;"보스단계오프셋",ChapterTable!$S:$T,2,0))/ChapterTable!$S$23)))</f>
        <v>2</v>
      </c>
      <c r="D1865">
        <f>IF(OR($L1865=TRUE,$A1865=0,MOD($A1865,ChapterTable!$S$20)&lt;&gt;0),
MAX(0,INT(($B1865+ChapterTable!$Q$26+VLOOKUP(SUBSTITUTE(D$1,"성장단계","")&amp;"단계오프셋",ChapterTable!$S:$T,2,0))/ChapterTable!$Q$23)),
MAX(0,INT(($B1865+ChapterTable!$S$26+VLOOKUP(SUBSTITUTE(D$1,"성장단계","")&amp;"보스단계오프셋",ChapterTable!$S:$T,2,0))/ChapterTable!$S$23)))</f>
        <v>2</v>
      </c>
      <c r="E1865" s="1">
        <f ca="1">IF(AND($A1865=0,$B1865=1),
    VLOOKUP(1,ChapterTable!$1:$1048576,MATCH("최종"&amp;SUBSTITUTE(SUBSTITUTE(E$1,"standard",""),"|Float",""),ChapterTable!$1:$1,0),0)*ChapterTable!$Q$17,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VLOOKUP($A1865-ChapterTable!$Q$11,ChapterTable!$1:$1048576,MATCH("최종"&amp;SUBSTITUTE(SUBSTITUTE(E$1,"standard",""),"|Float",""),ChapterTable!$1:$1,0),0)*ChapterTable!$Q$14
    ),
  OFFSET(E1865,-$B1865+IF($L1865,1,0),0)*
    (VLOOKUP(SUBSTITUTE(SUBSTITUTE(E$1,"standard",""),"|Float","")&amp;"인게임누적곱배수",ChapterTable!$S:$T,2,0)^C1865
    +VLOOKUP(SUBSTITUTE(SUBSTITUTE(E$1,"standard",""),"|Float","")&amp;"인게임누적합배수",ChapterTable!$S:$T,2,0)*C1865)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VLOOKUP(1,ChapterTable!$1:$1048576,MATCH("최종"&amp;SUBSTITUTE(SUBSTITUTE(F$1,"standard",""),"|Float",""),ChapterTable!$1:$1,0),0)*ChapterTable!$Q$17,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VLOOKUP($A1865-ChapterTable!$Q$11,ChapterTable!$1:$1048576,MATCH("최종"&amp;SUBSTITUTE(SUBSTITUTE(F$1,"standard",""),"|Float",""),ChapterTable!$1:$1,0),0)*ChapterTable!$Q$14
    ),
  OFFSET(F1865,-$B1865+IF($L1865,1,0),0)*
    (VLOOKUP(SUBSTITUTE(SUBSTITUTE(F$1,"standard",""),"|Float","")&amp;"인게임누적곱배수",ChapterTable!$S:$T,2,0)^D1865
    +VLOOKUP(SUBSTITUTE(SUBSTITUTE(F$1,"standard",""),"|Float","")&amp;"인게임누적합배수",ChapterTable!$S:$T,2,0)*D1865)
  )
  )
  )
)</f>
        <v>23159.721313476563</v>
      </c>
      <c r="G1865" t="s">
        <v>76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9.8000000000000007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IF(OR($L1866=TRUE,$A1866=0,MOD($A1866,ChapterTable!$S$20)&lt;&gt;0),
MAX(0,INT(($B1866+ChapterTable!$Q$26+VLOOKUP(SUBSTITUTE(C$1,"성장단계","")&amp;"단계오프셋",ChapterTable!$S:$T,2,0))/ChapterTable!$Q$23)),
MAX(0,INT(($B1866+ChapterTable!$S$26+VLOOKUP(SUBSTITUTE(C$1,"성장단계","")&amp;"보스단계오프셋",ChapterTable!$S:$T,2,0))/ChapterTable!$S$23)))</f>
        <v>2</v>
      </c>
      <c r="D1866">
        <f>IF(OR($L1866=TRUE,$A1866=0,MOD($A1866,ChapterTable!$S$20)&lt;&gt;0),
MAX(0,INT(($B1866+ChapterTable!$Q$26+VLOOKUP(SUBSTITUTE(D$1,"성장단계","")&amp;"단계오프셋",ChapterTable!$S:$T,2,0))/ChapterTable!$Q$23)),
MAX(0,INT(($B1866+ChapterTable!$S$26+VLOOKUP(SUBSTITUTE(D$1,"성장단계","")&amp;"보스단계오프셋",ChapterTable!$S:$T,2,0))/ChapterTable!$S$23)))</f>
        <v>2</v>
      </c>
      <c r="E1866" s="1">
        <f ca="1">IF(AND($A1866=0,$B1866=1),
    VLOOKUP(1,ChapterTable!$1:$1048576,MATCH("최종"&amp;SUBSTITUTE(SUBSTITUTE(E$1,"standard",""),"|Float",""),ChapterTable!$1:$1,0),0)*ChapterTable!$Q$17,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VLOOKUP($A1866-ChapterTable!$Q$11,ChapterTable!$1:$1048576,MATCH("최종"&amp;SUBSTITUTE(SUBSTITUTE(E$1,"standard",""),"|Float",""),ChapterTable!$1:$1,0),0)*ChapterTable!$Q$14
    ),
  OFFSET(E1866,-$B1866+IF($L1866,1,0),0)*
    (VLOOKUP(SUBSTITUTE(SUBSTITUTE(E$1,"standard",""),"|Float","")&amp;"인게임누적곱배수",ChapterTable!$S:$T,2,0)^C1866
    +VLOOKUP(SUBSTITUTE(SUBSTITUTE(E$1,"standard",""),"|Float","")&amp;"인게임누적합배수",ChapterTable!$S:$T,2,0)*C1866)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VLOOKUP(1,ChapterTable!$1:$1048576,MATCH("최종"&amp;SUBSTITUTE(SUBSTITUTE(F$1,"standard",""),"|Float",""),ChapterTable!$1:$1,0),0)*ChapterTable!$Q$17,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VLOOKUP($A1866-ChapterTable!$Q$11,ChapterTable!$1:$1048576,MATCH("최종"&amp;SUBSTITUTE(SUBSTITUTE(F$1,"standard",""),"|Float",""),ChapterTable!$1:$1,0),0)*ChapterTable!$Q$14
    ),
  OFFSET(F1866,-$B1866+IF($L1866,1,0),0)*
    (VLOOKUP(SUBSTITUTE(SUBSTITUTE(F$1,"standard",""),"|Float","")&amp;"인게임누적곱배수",ChapterTable!$S:$T,2,0)^D1866
    +VLOOKUP(SUBSTITUTE(SUBSTITUTE(F$1,"standard",""),"|Float","")&amp;"인게임누적합배수",ChapterTable!$S:$T,2,0)*D1866)
  )
  )
  )
)</f>
        <v>23159.721313476563</v>
      </c>
      <c r="G1866" t="s">
        <v>76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9.8000000000000007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IF(OR($L1867=TRUE,$A1867=0,MOD($A1867,ChapterTable!$S$20)&lt;&gt;0),
MAX(0,INT(($B1867+ChapterTable!$Q$26+VLOOKUP(SUBSTITUTE(C$1,"성장단계","")&amp;"단계오프셋",ChapterTable!$S:$T,2,0))/ChapterTable!$Q$23)),
MAX(0,INT(($B1867+ChapterTable!$S$26+VLOOKUP(SUBSTITUTE(C$1,"성장단계","")&amp;"보스단계오프셋",ChapterTable!$S:$T,2,0))/ChapterTable!$S$23)))</f>
        <v>3</v>
      </c>
      <c r="D1867">
        <f>IF(OR($L1867=TRUE,$A1867=0,MOD($A1867,ChapterTable!$S$20)&lt;&gt;0),
MAX(0,INT(($B1867+ChapterTable!$Q$26+VLOOKUP(SUBSTITUTE(D$1,"성장단계","")&amp;"단계오프셋",ChapterTable!$S:$T,2,0))/ChapterTable!$Q$23)),
MAX(0,INT(($B1867+ChapterTable!$S$26+VLOOKUP(SUBSTITUTE(D$1,"성장단계","")&amp;"보스단계오프셋",ChapterTable!$S:$T,2,0))/ChapterTable!$S$23)))</f>
        <v>2</v>
      </c>
      <c r="E1867" s="1">
        <f ca="1">IF(AND($A1867=0,$B1867=1),
    VLOOKUP(1,ChapterTable!$1:$1048576,MATCH("최종"&amp;SUBSTITUTE(SUBSTITUTE(E$1,"standard",""),"|Float",""),ChapterTable!$1:$1,0),0)*ChapterTable!$Q$17,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VLOOKUP($A1867-ChapterTable!$Q$11,ChapterTable!$1:$1048576,MATCH("최종"&amp;SUBSTITUTE(SUBSTITUTE(E$1,"standard",""),"|Float",""),ChapterTable!$1:$1,0),0)*ChapterTable!$Q$14
    ),
  OFFSET(E1867,-$B1867+IF($L1867,1,0),0)*
    (VLOOKUP(SUBSTITUTE(SUBSTITUTE(E$1,"standard",""),"|Float","")&amp;"인게임누적곱배수",ChapterTable!$S:$T,2,0)^C1867
    +VLOOKUP(SUBSTITUTE(SUBSTITUTE(E$1,"standard",""),"|Float","")&amp;"인게임누적합배수",ChapterTable!$S:$T,2,0)*C1867)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VLOOKUP(1,ChapterTable!$1:$1048576,MATCH("최종"&amp;SUBSTITUTE(SUBSTITUTE(F$1,"standard",""),"|Float",""),ChapterTable!$1:$1,0),0)*ChapterTable!$Q$17,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VLOOKUP($A1867-ChapterTable!$Q$11,ChapterTable!$1:$1048576,MATCH("최종"&amp;SUBSTITUTE(SUBSTITUTE(F$1,"standard",""),"|Float",""),ChapterTable!$1:$1,0),0)*ChapterTable!$Q$14
    ),
  OFFSET(F1867,-$B1867+IF($L1867,1,0),0)*
    (VLOOKUP(SUBSTITUTE(SUBSTITUTE(F$1,"standard",""),"|Float","")&amp;"인게임누적곱배수",ChapterTable!$S:$T,2,0)^D1867
    +VLOOKUP(SUBSTITUTE(SUBSTITUTE(F$1,"standard",""),"|Float","")&amp;"인게임누적합배수",ChapterTable!$S:$T,2,0)*D1867)
  )
  )
  )
)</f>
        <v>23159.721313476563</v>
      </c>
      <c r="G1867" t="s">
        <v>76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9.8000000000000007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IF(OR($L1868=TRUE,$A1868=0,MOD($A1868,ChapterTable!$S$20)&lt;&gt;0),
MAX(0,INT(($B1868+ChapterTable!$Q$26+VLOOKUP(SUBSTITUTE(C$1,"성장단계","")&amp;"단계오프셋",ChapterTable!$S:$T,2,0))/ChapterTable!$Q$23)),
MAX(0,INT(($B1868+ChapterTable!$S$26+VLOOKUP(SUBSTITUTE(C$1,"성장단계","")&amp;"보스단계오프셋",ChapterTable!$S:$T,2,0))/ChapterTable!$S$23)))</f>
        <v>3</v>
      </c>
      <c r="D1868">
        <f>IF(OR($L1868=TRUE,$A1868=0,MOD($A1868,ChapterTable!$S$20)&lt;&gt;0),
MAX(0,INT(($B1868+ChapterTable!$Q$26+VLOOKUP(SUBSTITUTE(D$1,"성장단계","")&amp;"단계오프셋",ChapterTable!$S:$T,2,0))/ChapterTable!$Q$23)),
MAX(0,INT(($B1868+ChapterTable!$S$26+VLOOKUP(SUBSTITUTE(D$1,"성장단계","")&amp;"보스단계오프셋",ChapterTable!$S:$T,2,0))/ChapterTable!$S$23)))</f>
        <v>2</v>
      </c>
      <c r="E1868" s="1">
        <f ca="1">IF(AND($A1868=0,$B1868=1),
    VLOOKUP(1,ChapterTable!$1:$1048576,MATCH("최종"&amp;SUBSTITUTE(SUBSTITUTE(E$1,"standard",""),"|Float",""),ChapterTable!$1:$1,0),0)*ChapterTable!$Q$17,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VLOOKUP($A1868-ChapterTable!$Q$11,ChapterTable!$1:$1048576,MATCH("최종"&amp;SUBSTITUTE(SUBSTITUTE(E$1,"standard",""),"|Float",""),ChapterTable!$1:$1,0),0)*ChapterTable!$Q$14
    ),
  OFFSET(E1868,-$B1868+IF($L1868,1,0),0)*
    (VLOOKUP(SUBSTITUTE(SUBSTITUTE(E$1,"standard",""),"|Float","")&amp;"인게임누적곱배수",ChapterTable!$S:$T,2,0)^C1868
    +VLOOKUP(SUBSTITUTE(SUBSTITUTE(E$1,"standard",""),"|Float","")&amp;"인게임누적합배수",ChapterTable!$S:$T,2,0)*C1868)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VLOOKUP(1,ChapterTable!$1:$1048576,MATCH("최종"&amp;SUBSTITUTE(SUBSTITUTE(F$1,"standard",""),"|Float",""),ChapterTable!$1:$1,0),0)*ChapterTable!$Q$17,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VLOOKUP($A1868-ChapterTable!$Q$11,ChapterTable!$1:$1048576,MATCH("최종"&amp;SUBSTITUTE(SUBSTITUTE(F$1,"standard",""),"|Float",""),ChapterTable!$1:$1,0),0)*ChapterTable!$Q$14
    ),
  OFFSET(F1868,-$B1868+IF($L1868,1,0),0)*
    (VLOOKUP(SUBSTITUTE(SUBSTITUTE(F$1,"standard",""),"|Float","")&amp;"인게임누적곱배수",ChapterTable!$S:$T,2,0)^D1868
    +VLOOKUP(SUBSTITUTE(SUBSTITUTE(F$1,"standard",""),"|Float","")&amp;"인게임누적합배수",ChapterTable!$S:$T,2,0)*D1868)
  )
  )
  )
)</f>
        <v>23159.721313476563</v>
      </c>
      <c r="G1868" t="s">
        <v>76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9.8000000000000007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IF(OR($L1869=TRUE,$A1869=0,MOD($A1869,ChapterTable!$S$20)&lt;&gt;0),
MAX(0,INT(($B1869+ChapterTable!$Q$26+VLOOKUP(SUBSTITUTE(C$1,"성장단계","")&amp;"단계오프셋",ChapterTable!$S:$T,2,0))/ChapterTable!$Q$23)),
MAX(0,INT(($B1869+ChapterTable!$S$26+VLOOKUP(SUBSTITUTE(C$1,"성장단계","")&amp;"보스단계오프셋",ChapterTable!$S:$T,2,0))/ChapterTable!$S$23)))</f>
        <v>3</v>
      </c>
      <c r="D1869">
        <f>IF(OR($L1869=TRUE,$A1869=0,MOD($A1869,ChapterTable!$S$20)&lt;&gt;0),
MAX(0,INT(($B1869+ChapterTable!$Q$26+VLOOKUP(SUBSTITUTE(D$1,"성장단계","")&amp;"단계오프셋",ChapterTable!$S:$T,2,0))/ChapterTable!$Q$23)),
MAX(0,INT(($B1869+ChapterTable!$S$26+VLOOKUP(SUBSTITUTE(D$1,"성장단계","")&amp;"보스단계오프셋",ChapterTable!$S:$T,2,0))/ChapterTable!$S$23)))</f>
        <v>2</v>
      </c>
      <c r="E1869" s="1">
        <f ca="1">IF(AND($A1869=0,$B1869=1),
    VLOOKUP(1,ChapterTable!$1:$1048576,MATCH("최종"&amp;SUBSTITUTE(SUBSTITUTE(E$1,"standard",""),"|Float",""),ChapterTable!$1:$1,0),0)*ChapterTable!$Q$17,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VLOOKUP($A1869-ChapterTable!$Q$11,ChapterTable!$1:$1048576,MATCH("최종"&amp;SUBSTITUTE(SUBSTITUTE(E$1,"standard",""),"|Float",""),ChapterTable!$1:$1,0),0)*ChapterTable!$Q$14
    ),
  OFFSET(E1869,-$B1869+IF($L1869,1,0),0)*
    (VLOOKUP(SUBSTITUTE(SUBSTITUTE(E$1,"standard",""),"|Float","")&amp;"인게임누적곱배수",ChapterTable!$S:$T,2,0)^C1869
    +VLOOKUP(SUBSTITUTE(SUBSTITUTE(E$1,"standard",""),"|Float","")&amp;"인게임누적합배수",ChapterTable!$S:$T,2,0)*C1869)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VLOOKUP(1,ChapterTable!$1:$1048576,MATCH("최종"&amp;SUBSTITUTE(SUBSTITUTE(F$1,"standard",""),"|Float",""),ChapterTable!$1:$1,0),0)*ChapterTable!$Q$17,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VLOOKUP($A1869-ChapterTable!$Q$11,ChapterTable!$1:$1048576,MATCH("최종"&amp;SUBSTITUTE(SUBSTITUTE(F$1,"standard",""),"|Float",""),ChapterTable!$1:$1,0),0)*ChapterTable!$Q$14
    ),
  OFFSET(F1869,-$B1869+IF($L1869,1,0),0)*
    (VLOOKUP(SUBSTITUTE(SUBSTITUTE(F$1,"standard",""),"|Float","")&amp;"인게임누적곱배수",ChapterTable!$S:$T,2,0)^D1869
    +VLOOKUP(SUBSTITUTE(SUBSTITUTE(F$1,"standard",""),"|Float","")&amp;"인게임누적합배수",ChapterTable!$S:$T,2,0)*D1869)
  )
  )
  )
)</f>
        <v>23159.721313476563</v>
      </c>
      <c r="G1869" t="s">
        <v>76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9.8000000000000007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IF(OR($L1870=TRUE,$A1870=0,MOD($A1870,ChapterTable!$S$20)&lt;&gt;0),
MAX(0,INT(($B1870+ChapterTable!$Q$26+VLOOKUP(SUBSTITUTE(C$1,"성장단계","")&amp;"단계오프셋",ChapterTable!$S:$T,2,0))/ChapterTable!$Q$23)),
MAX(0,INT(($B1870+ChapterTable!$S$26+VLOOKUP(SUBSTITUTE(C$1,"성장단계","")&amp;"보스단계오프셋",ChapterTable!$S:$T,2,0))/ChapterTable!$S$23)))</f>
        <v>3</v>
      </c>
      <c r="D1870">
        <f>IF(OR($L1870=TRUE,$A1870=0,MOD($A1870,ChapterTable!$S$20)&lt;&gt;0),
MAX(0,INT(($B1870+ChapterTable!$Q$26+VLOOKUP(SUBSTITUTE(D$1,"성장단계","")&amp;"단계오프셋",ChapterTable!$S:$T,2,0))/ChapterTable!$Q$23)),
MAX(0,INT(($B1870+ChapterTable!$S$26+VLOOKUP(SUBSTITUTE(D$1,"성장단계","")&amp;"보스단계오프셋",ChapterTable!$S:$T,2,0))/ChapterTable!$S$23)))</f>
        <v>2</v>
      </c>
      <c r="E1870" s="1">
        <f ca="1">IF(AND($A1870=0,$B1870=1),
    VLOOKUP(1,ChapterTable!$1:$1048576,MATCH("최종"&amp;SUBSTITUTE(SUBSTITUTE(E$1,"standard",""),"|Float",""),ChapterTable!$1:$1,0),0)*ChapterTable!$Q$17,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VLOOKUP($A1870-ChapterTable!$Q$11,ChapterTable!$1:$1048576,MATCH("최종"&amp;SUBSTITUTE(SUBSTITUTE(E$1,"standard",""),"|Float",""),ChapterTable!$1:$1,0),0)*ChapterTable!$Q$14
    ),
  OFFSET(E1870,-$B1870+IF($L1870,1,0),0)*
    (VLOOKUP(SUBSTITUTE(SUBSTITUTE(E$1,"standard",""),"|Float","")&amp;"인게임누적곱배수",ChapterTable!$S:$T,2,0)^C1870
    +VLOOKUP(SUBSTITUTE(SUBSTITUTE(E$1,"standard",""),"|Float","")&amp;"인게임누적합배수",ChapterTable!$S:$T,2,0)*C1870)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VLOOKUP(1,ChapterTable!$1:$1048576,MATCH("최종"&amp;SUBSTITUTE(SUBSTITUTE(F$1,"standard",""),"|Float",""),ChapterTable!$1:$1,0),0)*ChapterTable!$Q$17,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VLOOKUP($A1870-ChapterTable!$Q$11,ChapterTable!$1:$1048576,MATCH("최종"&amp;SUBSTITUTE(SUBSTITUTE(F$1,"standard",""),"|Float",""),ChapterTable!$1:$1,0),0)*ChapterTable!$Q$14
    ),
  OFFSET(F1870,-$B1870+IF($L1870,1,0),0)*
    (VLOOKUP(SUBSTITUTE(SUBSTITUTE(F$1,"standard",""),"|Float","")&amp;"인게임누적곱배수",ChapterTable!$S:$T,2,0)^D1870
    +VLOOKUP(SUBSTITUTE(SUBSTITUTE(F$1,"standard",""),"|Float","")&amp;"인게임누적합배수",ChapterTable!$S:$T,2,0)*D1870)
  )
  )
  )
)</f>
        <v>23159.721313476563</v>
      </c>
      <c r="G1870" t="s">
        <v>76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9.8000000000000007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IF(OR($L1871=TRUE,$A1871=0,MOD($A1871,ChapterTable!$S$20)&lt;&gt;0),
MAX(0,INT(($B1871+ChapterTable!$Q$26+VLOOKUP(SUBSTITUTE(C$1,"성장단계","")&amp;"단계오프셋",ChapterTable!$S:$T,2,0))/ChapterTable!$Q$23)),
MAX(0,INT(($B1871+ChapterTable!$S$26+VLOOKUP(SUBSTITUTE(C$1,"성장단계","")&amp;"보스단계오프셋",ChapterTable!$S:$T,2,0))/ChapterTable!$S$23)))</f>
        <v>3</v>
      </c>
      <c r="D1871">
        <f>IF(OR($L1871=TRUE,$A1871=0,MOD($A1871,ChapterTable!$S$20)&lt;&gt;0),
MAX(0,INT(($B1871+ChapterTable!$Q$26+VLOOKUP(SUBSTITUTE(D$1,"성장단계","")&amp;"단계오프셋",ChapterTable!$S:$T,2,0))/ChapterTable!$Q$23)),
MAX(0,INT(($B1871+ChapterTable!$S$26+VLOOKUP(SUBSTITUTE(D$1,"성장단계","")&amp;"보스단계오프셋",ChapterTable!$S:$T,2,0))/ChapterTable!$S$23)))</f>
        <v>2</v>
      </c>
      <c r="E1871" s="1">
        <f ca="1">IF(AND($A1871=0,$B1871=1),
    VLOOKUP(1,ChapterTable!$1:$1048576,MATCH("최종"&amp;SUBSTITUTE(SUBSTITUTE(E$1,"standard",""),"|Float",""),ChapterTable!$1:$1,0),0)*ChapterTable!$Q$17,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VLOOKUP($A1871-ChapterTable!$Q$11,ChapterTable!$1:$1048576,MATCH("최종"&amp;SUBSTITUTE(SUBSTITUTE(E$1,"standard",""),"|Float",""),ChapterTable!$1:$1,0),0)*ChapterTable!$Q$14
    ),
  OFFSET(E1871,-$B1871+IF($L1871,1,0),0)*
    (VLOOKUP(SUBSTITUTE(SUBSTITUTE(E$1,"standard",""),"|Float","")&amp;"인게임누적곱배수",ChapterTable!$S:$T,2,0)^C1871
    +VLOOKUP(SUBSTITUTE(SUBSTITUTE(E$1,"standard",""),"|Float","")&amp;"인게임누적합배수",ChapterTable!$S:$T,2,0)*C1871)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VLOOKUP(1,ChapterTable!$1:$1048576,MATCH("최종"&amp;SUBSTITUTE(SUBSTITUTE(F$1,"standard",""),"|Float",""),ChapterTable!$1:$1,0),0)*ChapterTable!$Q$17,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VLOOKUP($A1871-ChapterTable!$Q$11,ChapterTable!$1:$1048576,MATCH("최종"&amp;SUBSTITUTE(SUBSTITUTE(F$1,"standard",""),"|Float",""),ChapterTable!$1:$1,0),0)*ChapterTable!$Q$14
    ),
  OFFSET(F1871,-$B1871+IF($L1871,1,0),0)*
    (VLOOKUP(SUBSTITUTE(SUBSTITUTE(F$1,"standard",""),"|Float","")&amp;"인게임누적곱배수",ChapterTable!$S:$T,2,0)^D1871
    +VLOOKUP(SUBSTITUTE(SUBSTITUTE(F$1,"standard",""),"|Float","")&amp;"인게임누적합배수",ChapterTable!$S:$T,2,0)*D1871)
  )
  )
  )
)</f>
        <v>23159.721313476563</v>
      </c>
      <c r="G1871" t="s">
        <v>76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9.8000000000000007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IF(OR($L1872=TRUE,$A1872=0,MOD($A1872,ChapterTable!$S$20)&lt;&gt;0),
MAX(0,INT(($B1872+ChapterTable!$Q$26+VLOOKUP(SUBSTITUTE(C$1,"성장단계","")&amp;"단계오프셋",ChapterTable!$S:$T,2,0))/ChapterTable!$Q$23)),
MAX(0,INT(($B1872+ChapterTable!$S$26+VLOOKUP(SUBSTITUTE(C$1,"성장단계","")&amp;"보스단계오프셋",ChapterTable!$S:$T,2,0))/ChapterTable!$S$23)))</f>
        <v>3</v>
      </c>
      <c r="D1872">
        <f>IF(OR($L1872=TRUE,$A1872=0,MOD($A1872,ChapterTable!$S$20)&lt;&gt;0),
MAX(0,INT(($B1872+ChapterTable!$Q$26+VLOOKUP(SUBSTITUTE(D$1,"성장단계","")&amp;"단계오프셋",ChapterTable!$S:$T,2,0))/ChapterTable!$Q$23)),
MAX(0,INT(($B1872+ChapterTable!$S$26+VLOOKUP(SUBSTITUTE(D$1,"성장단계","")&amp;"보스단계오프셋",ChapterTable!$S:$T,2,0))/ChapterTable!$S$23)))</f>
        <v>3</v>
      </c>
      <c r="E1872" s="1">
        <f ca="1">IF(AND($A1872=0,$B1872=1),
    VLOOKUP(1,ChapterTable!$1:$1048576,MATCH("최종"&amp;SUBSTITUTE(SUBSTITUTE(E$1,"standard",""),"|Float",""),ChapterTable!$1:$1,0),0)*ChapterTable!$Q$17,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VLOOKUP($A1872-ChapterTable!$Q$11,ChapterTable!$1:$1048576,MATCH("최종"&amp;SUBSTITUTE(SUBSTITUTE(E$1,"standard",""),"|Float",""),ChapterTable!$1:$1,0),0)*ChapterTable!$Q$14
    ),
  OFFSET(E1872,-$B1872+IF($L1872,1,0),0)*
    (VLOOKUP(SUBSTITUTE(SUBSTITUTE(E$1,"standard",""),"|Float","")&amp;"인게임누적곱배수",ChapterTable!$S:$T,2,0)^C1872
    +VLOOKUP(SUBSTITUTE(SUBSTITUTE(E$1,"standard",""),"|Float","")&amp;"인게임누적합배수",ChapterTable!$S:$T,2,0)*C1872)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VLOOKUP(1,ChapterTable!$1:$1048576,MATCH("최종"&amp;SUBSTITUTE(SUBSTITUTE(F$1,"standard",""),"|Float",""),ChapterTable!$1:$1,0),0)*ChapterTable!$Q$17,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VLOOKUP($A1872-ChapterTable!$Q$11,ChapterTable!$1:$1048576,MATCH("최종"&amp;SUBSTITUTE(SUBSTITUTE(F$1,"standard",""),"|Float",""),ChapterTable!$1:$1,0),0)*ChapterTable!$Q$14
    ),
  OFFSET(F1872,-$B1872+IF($L1872,1,0),0)*
    (VLOOKUP(SUBSTITUTE(SUBSTITUTE(F$1,"standard",""),"|Float","")&amp;"인게임누적곱배수",ChapterTable!$S:$T,2,0)^D1872
    +VLOOKUP(SUBSTITUTE(SUBSTITUTE(F$1,"standard",""),"|Float","")&amp;"인게임누적합배수",ChapterTable!$S:$T,2,0)*D1872)
  )
  )
  )
)</f>
        <v>26468.2529296875</v>
      </c>
      <c r="G1872" t="s">
        <v>76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9.8000000000000007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IF(OR($L1873=TRUE,$A1873=0,MOD($A1873,ChapterTable!$S$20)&lt;&gt;0),
MAX(0,INT(($B1873+ChapterTable!$Q$26+VLOOKUP(SUBSTITUTE(C$1,"성장단계","")&amp;"단계오프셋",ChapterTable!$S:$T,2,0))/ChapterTable!$Q$23)),
MAX(0,INT(($B1873+ChapterTable!$S$26+VLOOKUP(SUBSTITUTE(C$1,"성장단계","")&amp;"보스단계오프셋",ChapterTable!$S:$T,2,0))/ChapterTable!$S$23)))</f>
        <v>3</v>
      </c>
      <c r="D1873">
        <f>IF(OR($L1873=TRUE,$A1873=0,MOD($A1873,ChapterTable!$S$20)&lt;&gt;0),
MAX(0,INT(($B1873+ChapterTable!$Q$26+VLOOKUP(SUBSTITUTE(D$1,"성장단계","")&amp;"단계오프셋",ChapterTable!$S:$T,2,0))/ChapterTable!$Q$23)),
MAX(0,INT(($B1873+ChapterTable!$S$26+VLOOKUP(SUBSTITUTE(D$1,"성장단계","")&amp;"보스단계오프셋",ChapterTable!$S:$T,2,0))/ChapterTable!$S$23)))</f>
        <v>3</v>
      </c>
      <c r="E1873" s="1">
        <f ca="1">IF(AND($A1873=0,$B1873=1),
    VLOOKUP(1,ChapterTable!$1:$1048576,MATCH("최종"&amp;SUBSTITUTE(SUBSTITUTE(E$1,"standard",""),"|Float",""),ChapterTable!$1:$1,0),0)*ChapterTable!$Q$17,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VLOOKUP($A1873-ChapterTable!$Q$11,ChapterTable!$1:$1048576,MATCH("최종"&amp;SUBSTITUTE(SUBSTITUTE(E$1,"standard",""),"|Float",""),ChapterTable!$1:$1,0),0)*ChapterTable!$Q$14
    ),
  OFFSET(E1873,-$B1873+IF($L1873,1,0),0)*
    (VLOOKUP(SUBSTITUTE(SUBSTITUTE(E$1,"standard",""),"|Float","")&amp;"인게임누적곱배수",ChapterTable!$S:$T,2,0)^C1873
    +VLOOKUP(SUBSTITUTE(SUBSTITUTE(E$1,"standard",""),"|Float","")&amp;"인게임누적합배수",ChapterTable!$S:$T,2,0)*C1873)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VLOOKUP(1,ChapterTable!$1:$1048576,MATCH("최종"&amp;SUBSTITUTE(SUBSTITUTE(F$1,"standard",""),"|Float",""),ChapterTable!$1:$1,0),0)*ChapterTable!$Q$17,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VLOOKUP($A1873-ChapterTable!$Q$11,ChapterTable!$1:$1048576,MATCH("최종"&amp;SUBSTITUTE(SUBSTITUTE(F$1,"standard",""),"|Float",""),ChapterTable!$1:$1,0),0)*ChapterTable!$Q$14
    ),
  OFFSET(F1873,-$B1873+IF($L1873,1,0),0)*
    (VLOOKUP(SUBSTITUTE(SUBSTITUTE(F$1,"standard",""),"|Float","")&amp;"인게임누적곱배수",ChapterTable!$S:$T,2,0)^D1873
    +VLOOKUP(SUBSTITUTE(SUBSTITUTE(F$1,"standard",""),"|Float","")&amp;"인게임누적합배수",ChapterTable!$S:$T,2,0)*D1873)
  )
  )
  )
)</f>
        <v>26468.2529296875</v>
      </c>
      <c r="G1873" t="s">
        <v>76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9.8000000000000007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IF(OR($L1874=TRUE,$A1874=0,MOD($A1874,ChapterTable!$S$20)&lt;&gt;0),
MAX(0,INT(($B1874+ChapterTable!$Q$26+VLOOKUP(SUBSTITUTE(C$1,"성장단계","")&amp;"단계오프셋",ChapterTable!$S:$T,2,0))/ChapterTable!$Q$23)),
MAX(0,INT(($B1874+ChapterTable!$S$26+VLOOKUP(SUBSTITUTE(C$1,"성장단계","")&amp;"보스단계오프셋",ChapterTable!$S:$T,2,0))/ChapterTable!$S$23)))</f>
        <v>3</v>
      </c>
      <c r="D1874">
        <f>IF(OR($L1874=TRUE,$A1874=0,MOD($A1874,ChapterTable!$S$20)&lt;&gt;0),
MAX(0,INT(($B1874+ChapterTable!$Q$26+VLOOKUP(SUBSTITUTE(D$1,"성장단계","")&amp;"단계오프셋",ChapterTable!$S:$T,2,0))/ChapterTable!$Q$23)),
MAX(0,INT(($B1874+ChapterTable!$S$26+VLOOKUP(SUBSTITUTE(D$1,"성장단계","")&amp;"보스단계오프셋",ChapterTable!$S:$T,2,0))/ChapterTable!$S$23)))</f>
        <v>3</v>
      </c>
      <c r="E1874" s="1">
        <f ca="1">IF(AND($A1874=0,$B1874=1),
    VLOOKUP(1,ChapterTable!$1:$1048576,MATCH("최종"&amp;SUBSTITUTE(SUBSTITUTE(E$1,"standard",""),"|Float",""),ChapterTable!$1:$1,0),0)*ChapterTable!$Q$17,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VLOOKUP($A1874-ChapterTable!$Q$11,ChapterTable!$1:$1048576,MATCH("최종"&amp;SUBSTITUTE(SUBSTITUTE(E$1,"standard",""),"|Float",""),ChapterTable!$1:$1,0),0)*ChapterTable!$Q$14
    ),
  OFFSET(E1874,-$B1874+IF($L1874,1,0),0)*
    (VLOOKUP(SUBSTITUTE(SUBSTITUTE(E$1,"standard",""),"|Float","")&amp;"인게임누적곱배수",ChapterTable!$S:$T,2,0)^C1874
    +VLOOKUP(SUBSTITUTE(SUBSTITUTE(E$1,"standard",""),"|Float","")&amp;"인게임누적합배수",ChapterTable!$S:$T,2,0)*C1874)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VLOOKUP(1,ChapterTable!$1:$1048576,MATCH("최종"&amp;SUBSTITUTE(SUBSTITUTE(F$1,"standard",""),"|Float",""),ChapterTable!$1:$1,0),0)*ChapterTable!$Q$17,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VLOOKUP($A1874-ChapterTable!$Q$11,ChapterTable!$1:$1048576,MATCH("최종"&amp;SUBSTITUTE(SUBSTITUTE(F$1,"standard",""),"|Float",""),ChapterTable!$1:$1,0),0)*ChapterTable!$Q$14
    ),
  OFFSET(F1874,-$B1874+IF($L1874,1,0),0)*
    (VLOOKUP(SUBSTITUTE(SUBSTITUTE(F$1,"standard",""),"|Float","")&amp;"인게임누적곱배수",ChapterTable!$S:$T,2,0)^D1874
    +VLOOKUP(SUBSTITUTE(SUBSTITUTE(F$1,"standard",""),"|Float","")&amp;"인게임누적합배수",ChapterTable!$S:$T,2,0)*D1874)
  )
  )
  )
)</f>
        <v>26468.2529296875</v>
      </c>
      <c r="G1874" t="s">
        <v>76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9.8000000000000007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IF(OR($L1875=TRUE,$A1875=0,MOD($A1875,ChapterTable!$S$20)&lt;&gt;0),
MAX(0,INT(($B1875+ChapterTable!$Q$26+VLOOKUP(SUBSTITUTE(C$1,"성장단계","")&amp;"단계오프셋",ChapterTable!$S:$T,2,0))/ChapterTable!$Q$23)),
MAX(0,INT(($B1875+ChapterTable!$S$26+VLOOKUP(SUBSTITUTE(C$1,"성장단계","")&amp;"보스단계오프셋",ChapterTable!$S:$T,2,0))/ChapterTable!$S$23)))</f>
        <v>3</v>
      </c>
      <c r="D1875">
        <f>IF(OR($L1875=TRUE,$A1875=0,MOD($A1875,ChapterTable!$S$20)&lt;&gt;0),
MAX(0,INT(($B1875+ChapterTable!$Q$26+VLOOKUP(SUBSTITUTE(D$1,"성장단계","")&amp;"단계오프셋",ChapterTable!$S:$T,2,0))/ChapterTable!$Q$23)),
MAX(0,INT(($B1875+ChapterTable!$S$26+VLOOKUP(SUBSTITUTE(D$1,"성장단계","")&amp;"보스단계오프셋",ChapterTable!$S:$T,2,0))/ChapterTable!$S$23)))</f>
        <v>3</v>
      </c>
      <c r="E1875" s="1">
        <f ca="1">IF(AND($A1875=0,$B1875=1),
    VLOOKUP(1,ChapterTable!$1:$1048576,MATCH("최종"&amp;SUBSTITUTE(SUBSTITUTE(E$1,"standard",""),"|Float",""),ChapterTable!$1:$1,0),0)*ChapterTable!$Q$17,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VLOOKUP($A1875-ChapterTable!$Q$11,ChapterTable!$1:$1048576,MATCH("최종"&amp;SUBSTITUTE(SUBSTITUTE(E$1,"standard",""),"|Float",""),ChapterTable!$1:$1,0),0)*ChapterTable!$Q$14
    ),
  OFFSET(E1875,-$B1875+IF($L1875,1,0),0)*
    (VLOOKUP(SUBSTITUTE(SUBSTITUTE(E$1,"standard",""),"|Float","")&amp;"인게임누적곱배수",ChapterTable!$S:$T,2,0)^C1875
    +VLOOKUP(SUBSTITUTE(SUBSTITUTE(E$1,"standard",""),"|Float","")&amp;"인게임누적합배수",ChapterTable!$S:$T,2,0)*C1875)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VLOOKUP(1,ChapterTable!$1:$1048576,MATCH("최종"&amp;SUBSTITUTE(SUBSTITUTE(F$1,"standard",""),"|Float",""),ChapterTable!$1:$1,0),0)*ChapterTable!$Q$17,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VLOOKUP($A1875-ChapterTable!$Q$11,ChapterTable!$1:$1048576,MATCH("최종"&amp;SUBSTITUTE(SUBSTITUTE(F$1,"standard",""),"|Float",""),ChapterTable!$1:$1,0),0)*ChapterTable!$Q$14
    ),
  OFFSET(F1875,-$B1875+IF($L1875,1,0),0)*
    (VLOOKUP(SUBSTITUTE(SUBSTITUTE(F$1,"standard",""),"|Float","")&amp;"인게임누적곱배수",ChapterTable!$S:$T,2,0)^D1875
    +VLOOKUP(SUBSTITUTE(SUBSTITUTE(F$1,"standard",""),"|Float","")&amp;"인게임누적합배수",ChapterTable!$S:$T,2,0)*D1875)
  )
  )
  )
)</f>
        <v>26468.2529296875</v>
      </c>
      <c r="G1875" t="s">
        <v>76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9.8000000000000007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IF(OR($L1876=TRUE,$A1876=0,MOD($A1876,ChapterTable!$S$20)&lt;&gt;0),
MAX(0,INT(($B1876+ChapterTable!$Q$26+VLOOKUP(SUBSTITUTE(C$1,"성장단계","")&amp;"단계오프셋",ChapterTable!$S:$T,2,0))/ChapterTable!$Q$23)),
MAX(0,INT(($B1876+ChapterTable!$S$26+VLOOKUP(SUBSTITUTE(C$1,"성장단계","")&amp;"보스단계오프셋",ChapterTable!$S:$T,2,0))/ChapterTable!$S$23)))</f>
        <v>3</v>
      </c>
      <c r="D1876">
        <f>IF(OR($L1876=TRUE,$A1876=0,MOD($A1876,ChapterTable!$S$20)&lt;&gt;0),
MAX(0,INT(($B1876+ChapterTable!$Q$26+VLOOKUP(SUBSTITUTE(D$1,"성장단계","")&amp;"단계오프셋",ChapterTable!$S:$T,2,0))/ChapterTable!$Q$23)),
MAX(0,INT(($B1876+ChapterTable!$S$26+VLOOKUP(SUBSTITUTE(D$1,"성장단계","")&amp;"보스단계오프셋",ChapterTable!$S:$T,2,0))/ChapterTable!$S$23)))</f>
        <v>3</v>
      </c>
      <c r="E1876" s="1">
        <f ca="1">IF(AND($A1876=0,$B1876=1),
    VLOOKUP(1,ChapterTable!$1:$1048576,MATCH("최종"&amp;SUBSTITUTE(SUBSTITUTE(E$1,"standard",""),"|Float",""),ChapterTable!$1:$1,0),0)*ChapterTable!$Q$17,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VLOOKUP($A1876-ChapterTable!$Q$11,ChapterTable!$1:$1048576,MATCH("최종"&amp;SUBSTITUTE(SUBSTITUTE(E$1,"standard",""),"|Float",""),ChapterTable!$1:$1,0),0)*ChapterTable!$Q$14
    ),
  OFFSET(E1876,-$B1876+IF($L1876,1,0),0)*
    (VLOOKUP(SUBSTITUTE(SUBSTITUTE(E$1,"standard",""),"|Float","")&amp;"인게임누적곱배수",ChapterTable!$S:$T,2,0)^C1876
    +VLOOKUP(SUBSTITUTE(SUBSTITUTE(E$1,"standard",""),"|Float","")&amp;"인게임누적합배수",ChapterTable!$S:$T,2,0)*C1876)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VLOOKUP(1,ChapterTable!$1:$1048576,MATCH("최종"&amp;SUBSTITUTE(SUBSTITUTE(F$1,"standard",""),"|Float",""),ChapterTable!$1:$1,0),0)*ChapterTable!$Q$17,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VLOOKUP($A1876-ChapterTable!$Q$11,ChapterTable!$1:$1048576,MATCH("최종"&amp;SUBSTITUTE(SUBSTITUTE(F$1,"standard",""),"|Float",""),ChapterTable!$1:$1,0),0)*ChapterTable!$Q$14
    ),
  OFFSET(F1876,-$B1876+IF($L1876,1,0),0)*
    (VLOOKUP(SUBSTITUTE(SUBSTITUTE(F$1,"standard",""),"|Float","")&amp;"인게임누적곱배수",ChapterTable!$S:$T,2,0)^D1876
    +VLOOKUP(SUBSTITUTE(SUBSTITUTE(F$1,"standard",""),"|Float","")&amp;"인게임누적합배수",ChapterTable!$S:$T,2,0)*D1876)
  )
  )
  )
)</f>
        <v>26468.2529296875</v>
      </c>
      <c r="G1876" t="s">
        <v>76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9.8000000000000007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IF(OR($L1877=TRUE,$A1877=0,MOD($A1877,ChapterTable!$S$20)&lt;&gt;0),
MAX(0,INT(($B1877+ChapterTable!$Q$26+VLOOKUP(SUBSTITUTE(C$1,"성장단계","")&amp;"단계오프셋",ChapterTable!$S:$T,2,0))/ChapterTable!$Q$23)),
MAX(0,INT(($B1877+ChapterTable!$S$26+VLOOKUP(SUBSTITUTE(C$1,"성장단계","")&amp;"보스단계오프셋",ChapterTable!$S:$T,2,0))/ChapterTable!$S$23)))</f>
        <v>4</v>
      </c>
      <c r="D1877">
        <f>IF(OR($L1877=TRUE,$A1877=0,MOD($A1877,ChapterTable!$S$20)&lt;&gt;0),
MAX(0,INT(($B1877+ChapterTable!$Q$26+VLOOKUP(SUBSTITUTE(D$1,"성장단계","")&amp;"단계오프셋",ChapterTable!$S:$T,2,0))/ChapterTable!$Q$23)),
MAX(0,INT(($B1877+ChapterTable!$S$26+VLOOKUP(SUBSTITUTE(D$1,"성장단계","")&amp;"보스단계오프셋",ChapterTable!$S:$T,2,0))/ChapterTable!$S$23)))</f>
        <v>3</v>
      </c>
      <c r="E1877" s="1">
        <f ca="1">IF(AND($A1877=0,$B1877=1),
    VLOOKUP(1,ChapterTable!$1:$1048576,MATCH("최종"&amp;SUBSTITUTE(SUBSTITUTE(E$1,"standard",""),"|Float",""),ChapterTable!$1:$1,0),0)*ChapterTable!$Q$17,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VLOOKUP($A1877-ChapterTable!$Q$11,ChapterTable!$1:$1048576,MATCH("최종"&amp;SUBSTITUTE(SUBSTITUTE(E$1,"standard",""),"|Float",""),ChapterTable!$1:$1,0),0)*ChapterTable!$Q$14
    ),
  OFFSET(E1877,-$B1877+IF($L1877,1,0),0)*
    (VLOOKUP(SUBSTITUTE(SUBSTITUTE(E$1,"standard",""),"|Float","")&amp;"인게임누적곱배수",ChapterTable!$S:$T,2,0)^C1877
    +VLOOKUP(SUBSTITUTE(SUBSTITUTE(E$1,"standard",""),"|Float","")&amp;"인게임누적합배수",ChapterTable!$S:$T,2,0)*C1877)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VLOOKUP(1,ChapterTable!$1:$1048576,MATCH("최종"&amp;SUBSTITUTE(SUBSTITUTE(F$1,"standard",""),"|Float",""),ChapterTable!$1:$1,0),0)*ChapterTable!$Q$17,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VLOOKUP($A1877-ChapterTable!$Q$11,ChapterTable!$1:$1048576,MATCH("최종"&amp;SUBSTITUTE(SUBSTITUTE(F$1,"standard",""),"|Float",""),ChapterTable!$1:$1,0),0)*ChapterTable!$Q$14
    ),
  OFFSET(F1877,-$B1877+IF($L1877,1,0),0)*
    (VLOOKUP(SUBSTITUTE(SUBSTITUTE(F$1,"standard",""),"|Float","")&amp;"인게임누적곱배수",ChapterTable!$S:$T,2,0)^D1877
    +VLOOKUP(SUBSTITUTE(SUBSTITUTE(F$1,"standard",""),"|Float","")&amp;"인게임누적합배수",ChapterTable!$S:$T,2,0)*D1877)
  )
  )
  )
)</f>
        <v>26468.2529296875</v>
      </c>
      <c r="G1877" t="s">
        <v>76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9.8000000000000007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IF(OR($L1878=TRUE,$A1878=0,MOD($A1878,ChapterTable!$S$20)&lt;&gt;0),
MAX(0,INT(($B1878+ChapterTable!$Q$26+VLOOKUP(SUBSTITUTE(C$1,"성장단계","")&amp;"단계오프셋",ChapterTable!$S:$T,2,0))/ChapterTable!$Q$23)),
MAX(0,INT(($B1878+ChapterTable!$S$26+VLOOKUP(SUBSTITUTE(C$1,"성장단계","")&amp;"보스단계오프셋",ChapterTable!$S:$T,2,0))/ChapterTable!$S$23)))</f>
        <v>4</v>
      </c>
      <c r="D1878">
        <f>IF(OR($L1878=TRUE,$A1878=0,MOD($A1878,ChapterTable!$S$20)&lt;&gt;0),
MAX(0,INT(($B1878+ChapterTable!$Q$26+VLOOKUP(SUBSTITUTE(D$1,"성장단계","")&amp;"단계오프셋",ChapterTable!$S:$T,2,0))/ChapterTable!$Q$23)),
MAX(0,INT(($B1878+ChapterTable!$S$26+VLOOKUP(SUBSTITUTE(D$1,"성장단계","")&amp;"보스단계오프셋",ChapterTable!$S:$T,2,0))/ChapterTable!$S$23)))</f>
        <v>3</v>
      </c>
      <c r="E1878" s="1">
        <f ca="1">IF(AND($A1878=0,$B1878=1),
    VLOOKUP(1,ChapterTable!$1:$1048576,MATCH("최종"&amp;SUBSTITUTE(SUBSTITUTE(E$1,"standard",""),"|Float",""),ChapterTable!$1:$1,0),0)*ChapterTable!$Q$17,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VLOOKUP($A1878-ChapterTable!$Q$11,ChapterTable!$1:$1048576,MATCH("최종"&amp;SUBSTITUTE(SUBSTITUTE(E$1,"standard",""),"|Float",""),ChapterTable!$1:$1,0),0)*ChapterTable!$Q$14
    ),
  OFFSET(E1878,-$B1878+IF($L1878,1,0),0)*
    (VLOOKUP(SUBSTITUTE(SUBSTITUTE(E$1,"standard",""),"|Float","")&amp;"인게임누적곱배수",ChapterTable!$S:$T,2,0)^C1878
    +VLOOKUP(SUBSTITUTE(SUBSTITUTE(E$1,"standard",""),"|Float","")&amp;"인게임누적합배수",ChapterTable!$S:$T,2,0)*C1878)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VLOOKUP(1,ChapterTable!$1:$1048576,MATCH("최종"&amp;SUBSTITUTE(SUBSTITUTE(F$1,"standard",""),"|Float",""),ChapterTable!$1:$1,0),0)*ChapterTable!$Q$17,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VLOOKUP($A1878-ChapterTable!$Q$11,ChapterTable!$1:$1048576,MATCH("최종"&amp;SUBSTITUTE(SUBSTITUTE(F$1,"standard",""),"|Float",""),ChapterTable!$1:$1,0),0)*ChapterTable!$Q$14
    ),
  OFFSET(F1878,-$B1878+IF($L1878,1,0),0)*
    (VLOOKUP(SUBSTITUTE(SUBSTITUTE(F$1,"standard",""),"|Float","")&amp;"인게임누적곱배수",ChapterTable!$S:$T,2,0)^D1878
    +VLOOKUP(SUBSTITUTE(SUBSTITUTE(F$1,"standard",""),"|Float","")&amp;"인게임누적합배수",ChapterTable!$S:$T,2,0)*D1878)
  )
  )
  )
)</f>
        <v>26468.2529296875</v>
      </c>
      <c r="G1878" t="s">
        <v>76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9.8000000000000007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IF(OR($L1879=TRUE,$A1879=0,MOD($A1879,ChapterTable!$S$20)&lt;&gt;0),
MAX(0,INT(($B1879+ChapterTable!$Q$26+VLOOKUP(SUBSTITUTE(C$1,"성장단계","")&amp;"단계오프셋",ChapterTable!$S:$T,2,0))/ChapterTable!$Q$23)),
MAX(0,INT(($B1879+ChapterTable!$S$26+VLOOKUP(SUBSTITUTE(C$1,"성장단계","")&amp;"보스단계오프셋",ChapterTable!$S:$T,2,0))/ChapterTable!$S$23)))</f>
        <v>4</v>
      </c>
      <c r="D1879">
        <f>IF(OR($L1879=TRUE,$A1879=0,MOD($A1879,ChapterTable!$S$20)&lt;&gt;0),
MAX(0,INT(($B1879+ChapterTable!$Q$26+VLOOKUP(SUBSTITUTE(D$1,"성장단계","")&amp;"단계오프셋",ChapterTable!$S:$T,2,0))/ChapterTable!$Q$23)),
MAX(0,INT(($B1879+ChapterTable!$S$26+VLOOKUP(SUBSTITUTE(D$1,"성장단계","")&amp;"보스단계오프셋",ChapterTable!$S:$T,2,0))/ChapterTable!$S$23)))</f>
        <v>3</v>
      </c>
      <c r="E1879" s="1">
        <f ca="1">IF(AND($A1879=0,$B1879=1),
    VLOOKUP(1,ChapterTable!$1:$1048576,MATCH("최종"&amp;SUBSTITUTE(SUBSTITUTE(E$1,"standard",""),"|Float",""),ChapterTable!$1:$1,0),0)*ChapterTable!$Q$17,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VLOOKUP($A1879-ChapterTable!$Q$11,ChapterTable!$1:$1048576,MATCH("최종"&amp;SUBSTITUTE(SUBSTITUTE(E$1,"standard",""),"|Float",""),ChapterTable!$1:$1,0),0)*ChapterTable!$Q$14
    ),
  OFFSET(E1879,-$B1879+IF($L1879,1,0),0)*
    (VLOOKUP(SUBSTITUTE(SUBSTITUTE(E$1,"standard",""),"|Float","")&amp;"인게임누적곱배수",ChapterTable!$S:$T,2,0)^C1879
    +VLOOKUP(SUBSTITUTE(SUBSTITUTE(E$1,"standard",""),"|Float","")&amp;"인게임누적합배수",ChapterTable!$S:$T,2,0)*C1879)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VLOOKUP(1,ChapterTable!$1:$1048576,MATCH("최종"&amp;SUBSTITUTE(SUBSTITUTE(F$1,"standard",""),"|Float",""),ChapterTable!$1:$1,0),0)*ChapterTable!$Q$17,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VLOOKUP($A1879-ChapterTable!$Q$11,ChapterTable!$1:$1048576,MATCH("최종"&amp;SUBSTITUTE(SUBSTITUTE(F$1,"standard",""),"|Float",""),ChapterTable!$1:$1,0),0)*ChapterTable!$Q$14
    ),
  OFFSET(F1879,-$B1879+IF($L1879,1,0),0)*
    (VLOOKUP(SUBSTITUTE(SUBSTITUTE(F$1,"standard",""),"|Float","")&amp;"인게임누적곱배수",ChapterTable!$S:$T,2,0)^D1879
    +VLOOKUP(SUBSTITUTE(SUBSTITUTE(F$1,"standard",""),"|Float","")&amp;"인게임누적합배수",ChapterTable!$S:$T,2,0)*D1879)
  )
  )
  )
)</f>
        <v>26468.2529296875</v>
      </c>
      <c r="G1879" t="s">
        <v>76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9.8000000000000007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IF(OR($L1880=TRUE,$A1880=0,MOD($A1880,ChapterTable!$S$20)&lt;&gt;0),
MAX(0,INT(($B1880+ChapterTable!$Q$26+VLOOKUP(SUBSTITUTE(C$1,"성장단계","")&amp;"단계오프셋",ChapterTable!$S:$T,2,0))/ChapterTable!$Q$23)),
MAX(0,INT(($B1880+ChapterTable!$S$26+VLOOKUP(SUBSTITUTE(C$1,"성장단계","")&amp;"보스단계오프셋",ChapterTable!$S:$T,2,0))/ChapterTable!$S$23)))</f>
        <v>4</v>
      </c>
      <c r="D1880">
        <f>IF(OR($L1880=TRUE,$A1880=0,MOD($A1880,ChapterTable!$S$20)&lt;&gt;0),
MAX(0,INT(($B1880+ChapterTable!$Q$26+VLOOKUP(SUBSTITUTE(D$1,"성장단계","")&amp;"단계오프셋",ChapterTable!$S:$T,2,0))/ChapterTable!$Q$23)),
MAX(0,INT(($B1880+ChapterTable!$S$26+VLOOKUP(SUBSTITUTE(D$1,"성장단계","")&amp;"보스단계오프셋",ChapterTable!$S:$T,2,0))/ChapterTable!$S$23)))</f>
        <v>3</v>
      </c>
      <c r="E1880" s="1">
        <f ca="1">IF(AND($A1880=0,$B1880=1),
    VLOOKUP(1,ChapterTable!$1:$1048576,MATCH("최종"&amp;SUBSTITUTE(SUBSTITUTE(E$1,"standard",""),"|Float",""),ChapterTable!$1:$1,0),0)*ChapterTable!$Q$17,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VLOOKUP($A1880-ChapterTable!$Q$11,ChapterTable!$1:$1048576,MATCH("최종"&amp;SUBSTITUTE(SUBSTITUTE(E$1,"standard",""),"|Float",""),ChapterTable!$1:$1,0),0)*ChapterTable!$Q$14
    ),
  OFFSET(E1880,-$B1880+IF($L1880,1,0),0)*
    (VLOOKUP(SUBSTITUTE(SUBSTITUTE(E$1,"standard",""),"|Float","")&amp;"인게임누적곱배수",ChapterTable!$S:$T,2,0)^C1880
    +VLOOKUP(SUBSTITUTE(SUBSTITUTE(E$1,"standard",""),"|Float","")&amp;"인게임누적합배수",ChapterTable!$S:$T,2,0)*C1880)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VLOOKUP(1,ChapterTable!$1:$1048576,MATCH("최종"&amp;SUBSTITUTE(SUBSTITUTE(F$1,"standard",""),"|Float",""),ChapterTable!$1:$1,0),0)*ChapterTable!$Q$17,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VLOOKUP($A1880-ChapterTable!$Q$11,ChapterTable!$1:$1048576,MATCH("최종"&amp;SUBSTITUTE(SUBSTITUTE(F$1,"standard",""),"|Float",""),ChapterTable!$1:$1,0),0)*ChapterTable!$Q$14
    ),
  OFFSET(F1880,-$B1880+IF($L1880,1,0),0)*
    (VLOOKUP(SUBSTITUTE(SUBSTITUTE(F$1,"standard",""),"|Float","")&amp;"인게임누적곱배수",ChapterTable!$S:$T,2,0)^D1880
    +VLOOKUP(SUBSTITUTE(SUBSTITUTE(F$1,"standard",""),"|Float","")&amp;"인게임누적합배수",ChapterTable!$S:$T,2,0)*D1880)
  )
  )
  )
)</f>
        <v>26468.2529296875</v>
      </c>
      <c r="G1880" t="s">
        <v>76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9.8000000000000007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IF(OR($L1881=TRUE,$A1881=0,MOD($A1881,ChapterTable!$S$20)&lt;&gt;0),
MAX(0,INT(($B1881+ChapterTable!$Q$26+VLOOKUP(SUBSTITUTE(C$1,"성장단계","")&amp;"단계오프셋",ChapterTable!$S:$T,2,0))/ChapterTable!$Q$23)),
MAX(0,INT(($B1881+ChapterTable!$S$26+VLOOKUP(SUBSTITUTE(C$1,"성장단계","")&amp;"보스단계오프셋",ChapterTable!$S:$T,2,0))/ChapterTable!$S$23)))</f>
        <v>4</v>
      </c>
      <c r="D1881">
        <f>IF(OR($L1881=TRUE,$A1881=0,MOD($A1881,ChapterTable!$S$20)&lt;&gt;0),
MAX(0,INT(($B1881+ChapterTable!$Q$26+VLOOKUP(SUBSTITUTE(D$1,"성장단계","")&amp;"단계오프셋",ChapterTable!$S:$T,2,0))/ChapterTable!$Q$23)),
MAX(0,INT(($B1881+ChapterTable!$S$26+VLOOKUP(SUBSTITUTE(D$1,"성장단계","")&amp;"보스단계오프셋",ChapterTable!$S:$T,2,0))/ChapterTable!$S$23)))</f>
        <v>3</v>
      </c>
      <c r="E1881" s="1">
        <f ca="1">IF(AND($A1881=0,$B1881=1),
    VLOOKUP(1,ChapterTable!$1:$1048576,MATCH("최종"&amp;SUBSTITUTE(SUBSTITUTE(E$1,"standard",""),"|Float",""),ChapterTable!$1:$1,0),0)*ChapterTable!$Q$17,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VLOOKUP($A1881-ChapterTable!$Q$11,ChapterTable!$1:$1048576,MATCH("최종"&amp;SUBSTITUTE(SUBSTITUTE(E$1,"standard",""),"|Float",""),ChapterTable!$1:$1,0),0)*ChapterTable!$Q$14
    ),
  OFFSET(E1881,-$B1881+IF($L1881,1,0),0)*
    (VLOOKUP(SUBSTITUTE(SUBSTITUTE(E$1,"standard",""),"|Float","")&amp;"인게임누적곱배수",ChapterTable!$S:$T,2,0)^C1881
    +VLOOKUP(SUBSTITUTE(SUBSTITUTE(E$1,"standard",""),"|Float","")&amp;"인게임누적합배수",ChapterTable!$S:$T,2,0)*C1881)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VLOOKUP(1,ChapterTable!$1:$1048576,MATCH("최종"&amp;SUBSTITUTE(SUBSTITUTE(F$1,"standard",""),"|Float",""),ChapterTable!$1:$1,0),0)*ChapterTable!$Q$17,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VLOOKUP($A1881-ChapterTable!$Q$11,ChapterTable!$1:$1048576,MATCH("최종"&amp;SUBSTITUTE(SUBSTITUTE(F$1,"standard",""),"|Float",""),ChapterTable!$1:$1,0),0)*ChapterTable!$Q$14
    ),
  OFFSET(F1881,-$B1881+IF($L1881,1,0),0)*
    (VLOOKUP(SUBSTITUTE(SUBSTITUTE(F$1,"standard",""),"|Float","")&amp;"인게임누적곱배수",ChapterTable!$S:$T,2,0)^D1881
    +VLOOKUP(SUBSTITUTE(SUBSTITUTE(F$1,"standard",""),"|Float","")&amp;"인게임누적합배수",ChapterTable!$S:$T,2,0)*D1881)
  )
  )
  )
)</f>
        <v>26468.2529296875</v>
      </c>
      <c r="G1881" t="s">
        <v>76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9.8000000000000007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IF(OR($L1882=TRUE,$A1882=0,MOD($A1882,ChapterTable!$S$20)&lt;&gt;0),
MAX(0,INT(($B1882+ChapterTable!$Q$26+VLOOKUP(SUBSTITUTE(C$1,"성장단계","")&amp;"단계오프셋",ChapterTable!$S:$T,2,0))/ChapterTable!$Q$23)),
MAX(0,INT(($B1882+ChapterTable!$S$26+VLOOKUP(SUBSTITUTE(C$1,"성장단계","")&amp;"보스단계오프셋",ChapterTable!$S:$T,2,0))/ChapterTable!$S$23)))</f>
        <v>4</v>
      </c>
      <c r="D1882">
        <f>IF(OR($L1882=TRUE,$A1882=0,MOD($A1882,ChapterTable!$S$20)&lt;&gt;0),
MAX(0,INT(($B1882+ChapterTable!$Q$26+VLOOKUP(SUBSTITUTE(D$1,"성장단계","")&amp;"단계오프셋",ChapterTable!$S:$T,2,0))/ChapterTable!$Q$23)),
MAX(0,INT(($B1882+ChapterTable!$S$26+VLOOKUP(SUBSTITUTE(D$1,"성장단계","")&amp;"보스단계오프셋",ChapterTable!$S:$T,2,0))/ChapterTable!$S$23)))</f>
        <v>4</v>
      </c>
      <c r="E1882" s="1">
        <f ca="1">IF(AND($A1882=0,$B1882=1),
    VLOOKUP(1,ChapterTable!$1:$1048576,MATCH("최종"&amp;SUBSTITUTE(SUBSTITUTE(E$1,"standard",""),"|Float",""),ChapterTable!$1:$1,0),0)*ChapterTable!$Q$17,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VLOOKUP($A1882-ChapterTable!$Q$11,ChapterTable!$1:$1048576,MATCH("최종"&amp;SUBSTITUTE(SUBSTITUTE(E$1,"standard",""),"|Float",""),ChapterTable!$1:$1,0),0)*ChapterTable!$Q$14
    ),
  OFFSET(E1882,-$B1882+IF($L1882,1,0),0)*
    (VLOOKUP(SUBSTITUTE(SUBSTITUTE(E$1,"standard",""),"|Float","")&amp;"인게임누적곱배수",ChapterTable!$S:$T,2,0)^C1882
    +VLOOKUP(SUBSTITUTE(SUBSTITUTE(E$1,"standard",""),"|Float","")&amp;"인게임누적합배수",ChapterTable!$S:$T,2,0)*C1882)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VLOOKUP(1,ChapterTable!$1:$1048576,MATCH("최종"&amp;SUBSTITUTE(SUBSTITUTE(F$1,"standard",""),"|Float",""),ChapterTable!$1:$1,0),0)*ChapterTable!$Q$17,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VLOOKUP($A1882-ChapterTable!$Q$11,ChapterTable!$1:$1048576,MATCH("최종"&amp;SUBSTITUTE(SUBSTITUTE(F$1,"standard",""),"|Float",""),ChapterTable!$1:$1,0),0)*ChapterTable!$Q$14
    ),
  OFFSET(F1882,-$B1882+IF($L1882,1,0),0)*
    (VLOOKUP(SUBSTITUTE(SUBSTITUTE(F$1,"standard",""),"|Float","")&amp;"인게임누적곱배수",ChapterTable!$S:$T,2,0)^D1882
    +VLOOKUP(SUBSTITUTE(SUBSTITUTE(F$1,"standard",""),"|Float","")&amp;"인게임누적합배수",ChapterTable!$S:$T,2,0)*D1882)
  )
  )
  )
)</f>
        <v>29776.784545898438</v>
      </c>
      <c r="G1882" t="s">
        <v>76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9.8000000000000007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IF(OR($L1883=TRUE,$A1883=0,MOD($A1883,ChapterTable!$S$20)&lt;&gt;0),
MAX(0,INT(($B1883+ChapterTable!$Q$26+VLOOKUP(SUBSTITUTE(C$1,"성장단계","")&amp;"단계오프셋",ChapterTable!$S:$T,2,0))/ChapterTable!$Q$23)),
MAX(0,INT(($B1883+ChapterTable!$S$26+VLOOKUP(SUBSTITUTE(C$1,"성장단계","")&amp;"보스단계오프셋",ChapterTable!$S:$T,2,0))/ChapterTable!$S$23)))</f>
        <v>4</v>
      </c>
      <c r="D1883">
        <f>IF(OR($L1883=TRUE,$A1883=0,MOD($A1883,ChapterTable!$S$20)&lt;&gt;0),
MAX(0,INT(($B1883+ChapterTable!$Q$26+VLOOKUP(SUBSTITUTE(D$1,"성장단계","")&amp;"단계오프셋",ChapterTable!$S:$T,2,0))/ChapterTable!$Q$23)),
MAX(0,INT(($B1883+ChapterTable!$S$26+VLOOKUP(SUBSTITUTE(D$1,"성장단계","")&amp;"보스단계오프셋",ChapterTable!$S:$T,2,0))/ChapterTable!$S$23)))</f>
        <v>4</v>
      </c>
      <c r="E1883" s="1">
        <f ca="1">IF(AND($A1883=0,$B1883=1),
    VLOOKUP(1,ChapterTable!$1:$1048576,MATCH("최종"&amp;SUBSTITUTE(SUBSTITUTE(E$1,"standard",""),"|Float",""),ChapterTable!$1:$1,0),0)*ChapterTable!$Q$17,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VLOOKUP($A1883-ChapterTable!$Q$11,ChapterTable!$1:$1048576,MATCH("최종"&amp;SUBSTITUTE(SUBSTITUTE(E$1,"standard",""),"|Float",""),ChapterTable!$1:$1,0),0)*ChapterTable!$Q$14
    ),
  OFFSET(E1883,-$B1883+IF($L1883,1,0),0)*
    (VLOOKUP(SUBSTITUTE(SUBSTITUTE(E$1,"standard",""),"|Float","")&amp;"인게임누적곱배수",ChapterTable!$S:$T,2,0)^C1883
    +VLOOKUP(SUBSTITUTE(SUBSTITUTE(E$1,"standard",""),"|Float","")&amp;"인게임누적합배수",ChapterTable!$S:$T,2,0)*C1883)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VLOOKUP(1,ChapterTable!$1:$1048576,MATCH("최종"&amp;SUBSTITUTE(SUBSTITUTE(F$1,"standard",""),"|Float",""),ChapterTable!$1:$1,0),0)*ChapterTable!$Q$17,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VLOOKUP($A1883-ChapterTable!$Q$11,ChapterTable!$1:$1048576,MATCH("최종"&amp;SUBSTITUTE(SUBSTITUTE(F$1,"standard",""),"|Float",""),ChapterTable!$1:$1,0),0)*ChapterTable!$Q$14
    ),
  OFFSET(F1883,-$B1883+IF($L1883,1,0),0)*
    (VLOOKUP(SUBSTITUTE(SUBSTITUTE(F$1,"standard",""),"|Float","")&amp;"인게임누적곱배수",ChapterTable!$S:$T,2,0)^D1883
    +VLOOKUP(SUBSTITUTE(SUBSTITUTE(F$1,"standard",""),"|Float","")&amp;"인게임누적합배수",ChapterTable!$S:$T,2,0)*D1883)
  )
  )
  )
)</f>
        <v>29776.784545898438</v>
      </c>
      <c r="G1883" t="s">
        <v>76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9.8000000000000007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IF(OR($L1884=TRUE,$A1884=0,MOD($A1884,ChapterTable!$S$20)&lt;&gt;0),
MAX(0,INT(($B1884+ChapterTable!$Q$26+VLOOKUP(SUBSTITUTE(C$1,"성장단계","")&amp;"단계오프셋",ChapterTable!$S:$T,2,0))/ChapterTable!$Q$23)),
MAX(0,INT(($B1884+ChapterTable!$S$26+VLOOKUP(SUBSTITUTE(C$1,"성장단계","")&amp;"보스단계오프셋",ChapterTable!$S:$T,2,0))/ChapterTable!$S$23)))</f>
        <v>4</v>
      </c>
      <c r="D1884">
        <f>IF(OR($L1884=TRUE,$A1884=0,MOD($A1884,ChapterTable!$S$20)&lt;&gt;0),
MAX(0,INT(($B1884+ChapterTable!$Q$26+VLOOKUP(SUBSTITUTE(D$1,"성장단계","")&amp;"단계오프셋",ChapterTable!$S:$T,2,0))/ChapterTable!$Q$23)),
MAX(0,INT(($B1884+ChapterTable!$S$26+VLOOKUP(SUBSTITUTE(D$1,"성장단계","")&amp;"보스단계오프셋",ChapterTable!$S:$T,2,0))/ChapterTable!$S$23)))</f>
        <v>4</v>
      </c>
      <c r="E1884" s="1">
        <f ca="1">IF(AND($A1884=0,$B1884=1),
    VLOOKUP(1,ChapterTable!$1:$1048576,MATCH("최종"&amp;SUBSTITUTE(SUBSTITUTE(E$1,"standard",""),"|Float",""),ChapterTable!$1:$1,0),0)*ChapterTable!$Q$17,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VLOOKUP($A1884-ChapterTable!$Q$11,ChapterTable!$1:$1048576,MATCH("최종"&amp;SUBSTITUTE(SUBSTITUTE(E$1,"standard",""),"|Float",""),ChapterTable!$1:$1,0),0)*ChapterTable!$Q$14
    ),
  OFFSET(E1884,-$B1884+IF($L1884,1,0),0)*
    (VLOOKUP(SUBSTITUTE(SUBSTITUTE(E$1,"standard",""),"|Float","")&amp;"인게임누적곱배수",ChapterTable!$S:$T,2,0)^C1884
    +VLOOKUP(SUBSTITUTE(SUBSTITUTE(E$1,"standard",""),"|Float","")&amp;"인게임누적합배수",ChapterTable!$S:$T,2,0)*C1884)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VLOOKUP(1,ChapterTable!$1:$1048576,MATCH("최종"&amp;SUBSTITUTE(SUBSTITUTE(F$1,"standard",""),"|Float",""),ChapterTable!$1:$1,0),0)*ChapterTable!$Q$17,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VLOOKUP($A1884-ChapterTable!$Q$11,ChapterTable!$1:$1048576,MATCH("최종"&amp;SUBSTITUTE(SUBSTITUTE(F$1,"standard",""),"|Float",""),ChapterTable!$1:$1,0),0)*ChapterTable!$Q$14
    ),
  OFFSET(F1884,-$B1884+IF($L1884,1,0),0)*
    (VLOOKUP(SUBSTITUTE(SUBSTITUTE(F$1,"standard",""),"|Float","")&amp;"인게임누적곱배수",ChapterTable!$S:$T,2,0)^D1884
    +VLOOKUP(SUBSTITUTE(SUBSTITUTE(F$1,"standard",""),"|Float","")&amp;"인게임누적합배수",ChapterTable!$S:$T,2,0)*D1884)
  )
  )
  )
)</f>
        <v>29776.784545898438</v>
      </c>
      <c r="G1884" t="s">
        <v>76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9.8000000000000007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IF(OR($L1885=TRUE,$A1885=0,MOD($A1885,ChapterTable!$S$20)&lt;&gt;0),
MAX(0,INT(($B1885+ChapterTable!$Q$26+VLOOKUP(SUBSTITUTE(C$1,"성장단계","")&amp;"단계오프셋",ChapterTable!$S:$T,2,0))/ChapterTable!$Q$23)),
MAX(0,INT(($B1885+ChapterTable!$S$26+VLOOKUP(SUBSTITUTE(C$1,"성장단계","")&amp;"보스단계오프셋",ChapterTable!$S:$T,2,0))/ChapterTable!$S$23)))</f>
        <v>4</v>
      </c>
      <c r="D1885">
        <f>IF(OR($L1885=TRUE,$A1885=0,MOD($A1885,ChapterTable!$S$20)&lt;&gt;0),
MAX(0,INT(($B1885+ChapterTable!$Q$26+VLOOKUP(SUBSTITUTE(D$1,"성장단계","")&amp;"단계오프셋",ChapterTable!$S:$T,2,0))/ChapterTable!$Q$23)),
MAX(0,INT(($B1885+ChapterTable!$S$26+VLOOKUP(SUBSTITUTE(D$1,"성장단계","")&amp;"보스단계오프셋",ChapterTable!$S:$T,2,0))/ChapterTable!$S$23)))</f>
        <v>4</v>
      </c>
      <c r="E1885" s="1">
        <f ca="1">IF(AND($A1885=0,$B1885=1),
    VLOOKUP(1,ChapterTable!$1:$1048576,MATCH("최종"&amp;SUBSTITUTE(SUBSTITUTE(E$1,"standard",""),"|Float",""),ChapterTable!$1:$1,0),0)*ChapterTable!$Q$17,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VLOOKUP($A1885-ChapterTable!$Q$11,ChapterTable!$1:$1048576,MATCH("최종"&amp;SUBSTITUTE(SUBSTITUTE(E$1,"standard",""),"|Float",""),ChapterTable!$1:$1,0),0)*ChapterTable!$Q$14
    ),
  OFFSET(E1885,-$B1885+IF($L1885,1,0),0)*
    (VLOOKUP(SUBSTITUTE(SUBSTITUTE(E$1,"standard",""),"|Float","")&amp;"인게임누적곱배수",ChapterTable!$S:$T,2,0)^C1885
    +VLOOKUP(SUBSTITUTE(SUBSTITUTE(E$1,"standard",""),"|Float","")&amp;"인게임누적합배수",ChapterTable!$S:$T,2,0)*C1885)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VLOOKUP(1,ChapterTable!$1:$1048576,MATCH("최종"&amp;SUBSTITUTE(SUBSTITUTE(F$1,"standard",""),"|Float",""),ChapterTable!$1:$1,0),0)*ChapterTable!$Q$17,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VLOOKUP($A1885-ChapterTable!$Q$11,ChapterTable!$1:$1048576,MATCH("최종"&amp;SUBSTITUTE(SUBSTITUTE(F$1,"standard",""),"|Float",""),ChapterTable!$1:$1,0),0)*ChapterTable!$Q$14
    ),
  OFFSET(F1885,-$B1885+IF($L1885,1,0),0)*
    (VLOOKUP(SUBSTITUTE(SUBSTITUTE(F$1,"standard",""),"|Float","")&amp;"인게임누적곱배수",ChapterTable!$S:$T,2,0)^D1885
    +VLOOKUP(SUBSTITUTE(SUBSTITUTE(F$1,"standard",""),"|Float","")&amp;"인게임누적합배수",ChapterTable!$S:$T,2,0)*D1885)
  )
  )
  )
)</f>
        <v>29776.784545898438</v>
      </c>
      <c r="G1885" t="s">
        <v>76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9.8000000000000007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IF(OR($L1886=TRUE,$A1886=0,MOD($A1886,ChapterTable!$S$20)&lt;&gt;0),
MAX(0,INT(($B1886+ChapterTable!$Q$26+VLOOKUP(SUBSTITUTE(C$1,"성장단계","")&amp;"단계오프셋",ChapterTable!$S:$T,2,0))/ChapterTable!$Q$23)),
MAX(0,INT(($B1886+ChapterTable!$S$26+VLOOKUP(SUBSTITUTE(C$1,"성장단계","")&amp;"보스단계오프셋",ChapterTable!$S:$T,2,0))/ChapterTable!$S$23)))</f>
        <v>4</v>
      </c>
      <c r="D1886">
        <f>IF(OR($L1886=TRUE,$A1886=0,MOD($A1886,ChapterTable!$S$20)&lt;&gt;0),
MAX(0,INT(($B1886+ChapterTable!$Q$26+VLOOKUP(SUBSTITUTE(D$1,"성장단계","")&amp;"단계오프셋",ChapterTable!$S:$T,2,0))/ChapterTable!$Q$23)),
MAX(0,INT(($B1886+ChapterTable!$S$26+VLOOKUP(SUBSTITUTE(D$1,"성장단계","")&amp;"보스단계오프셋",ChapterTable!$S:$T,2,0))/ChapterTable!$S$23)))</f>
        <v>4</v>
      </c>
      <c r="E1886" s="1">
        <f ca="1">IF(AND($A1886=0,$B1886=1),
    VLOOKUP(1,ChapterTable!$1:$1048576,MATCH("최종"&amp;SUBSTITUTE(SUBSTITUTE(E$1,"standard",""),"|Float",""),ChapterTable!$1:$1,0),0)*ChapterTable!$Q$17,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VLOOKUP($A1886-ChapterTable!$Q$11,ChapterTable!$1:$1048576,MATCH("최종"&amp;SUBSTITUTE(SUBSTITUTE(E$1,"standard",""),"|Float",""),ChapterTable!$1:$1,0),0)*ChapterTable!$Q$14
    ),
  OFFSET(E1886,-$B1886+IF($L1886,1,0),0)*
    (VLOOKUP(SUBSTITUTE(SUBSTITUTE(E$1,"standard",""),"|Float","")&amp;"인게임누적곱배수",ChapterTable!$S:$T,2,0)^C1886
    +VLOOKUP(SUBSTITUTE(SUBSTITUTE(E$1,"standard",""),"|Float","")&amp;"인게임누적합배수",ChapterTable!$S:$T,2,0)*C1886)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VLOOKUP(1,ChapterTable!$1:$1048576,MATCH("최종"&amp;SUBSTITUTE(SUBSTITUTE(F$1,"standard",""),"|Float",""),ChapterTable!$1:$1,0),0)*ChapterTable!$Q$17,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VLOOKUP($A1886-ChapterTable!$Q$11,ChapterTable!$1:$1048576,MATCH("최종"&amp;SUBSTITUTE(SUBSTITUTE(F$1,"standard",""),"|Float",""),ChapterTable!$1:$1,0),0)*ChapterTable!$Q$14
    ),
  OFFSET(F1886,-$B1886+IF($L1886,1,0),0)*
    (VLOOKUP(SUBSTITUTE(SUBSTITUTE(F$1,"standard",""),"|Float","")&amp;"인게임누적곱배수",ChapterTable!$S:$T,2,0)^D1886
    +VLOOKUP(SUBSTITUTE(SUBSTITUTE(F$1,"standard",""),"|Float","")&amp;"인게임누적합배수",ChapterTable!$S:$T,2,0)*D1886)
  )
  )
  )
)</f>
        <v>29776.784545898438</v>
      </c>
      <c r="G1886" t="s">
        <v>76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9.8000000000000007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IF(OR($L1887=TRUE,$A1887=0,MOD($A1887,ChapterTable!$S$20)&lt;&gt;0),
MAX(0,INT(($B1887+ChapterTable!$Q$26+VLOOKUP(SUBSTITUTE(C$1,"성장단계","")&amp;"단계오프셋",ChapterTable!$S:$T,2,0))/ChapterTable!$Q$23)),
MAX(0,INT(($B1887+ChapterTable!$S$26+VLOOKUP(SUBSTITUTE(C$1,"성장단계","")&amp;"보스단계오프셋",ChapterTable!$S:$T,2,0))/ChapterTable!$S$23)))</f>
        <v>5</v>
      </c>
      <c r="D1887">
        <f>IF(OR($L1887=TRUE,$A1887=0,MOD($A1887,ChapterTable!$S$20)&lt;&gt;0),
MAX(0,INT(($B1887+ChapterTable!$Q$26+VLOOKUP(SUBSTITUTE(D$1,"성장단계","")&amp;"단계오프셋",ChapterTable!$S:$T,2,0))/ChapterTable!$Q$23)),
MAX(0,INT(($B1887+ChapterTable!$S$26+VLOOKUP(SUBSTITUTE(D$1,"성장단계","")&amp;"보스단계오프셋",ChapterTable!$S:$T,2,0))/ChapterTable!$S$23)))</f>
        <v>4</v>
      </c>
      <c r="E1887" s="1">
        <f ca="1">IF(AND($A1887=0,$B1887=1),
    VLOOKUP(1,ChapterTable!$1:$1048576,MATCH("최종"&amp;SUBSTITUTE(SUBSTITUTE(E$1,"standard",""),"|Float",""),ChapterTable!$1:$1,0),0)*ChapterTable!$Q$17,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VLOOKUP($A1887-ChapterTable!$Q$11,ChapterTable!$1:$1048576,MATCH("최종"&amp;SUBSTITUTE(SUBSTITUTE(E$1,"standard",""),"|Float",""),ChapterTable!$1:$1,0),0)*ChapterTable!$Q$14
    ),
  OFFSET(E1887,-$B1887+IF($L1887,1,0),0)*
    (VLOOKUP(SUBSTITUTE(SUBSTITUTE(E$1,"standard",""),"|Float","")&amp;"인게임누적곱배수",ChapterTable!$S:$T,2,0)^C1887
    +VLOOKUP(SUBSTITUTE(SUBSTITUTE(E$1,"standard",""),"|Float","")&amp;"인게임누적합배수",ChapterTable!$S:$T,2,0)*C1887)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VLOOKUP(1,ChapterTable!$1:$1048576,MATCH("최종"&amp;SUBSTITUTE(SUBSTITUTE(F$1,"standard",""),"|Float",""),ChapterTable!$1:$1,0),0)*ChapterTable!$Q$17,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VLOOKUP($A1887-ChapterTable!$Q$11,ChapterTable!$1:$1048576,MATCH("최종"&amp;SUBSTITUTE(SUBSTITUTE(F$1,"standard",""),"|Float",""),ChapterTable!$1:$1,0),0)*ChapterTable!$Q$14
    ),
  OFFSET(F1887,-$B1887+IF($L1887,1,0),0)*
    (VLOOKUP(SUBSTITUTE(SUBSTITUTE(F$1,"standard",""),"|Float","")&amp;"인게임누적곱배수",ChapterTable!$S:$T,2,0)^D1887
    +VLOOKUP(SUBSTITUTE(SUBSTITUTE(F$1,"standard",""),"|Float","")&amp;"인게임누적합배수",ChapterTable!$S:$T,2,0)*D1887)
  )
  )
  )
)</f>
        <v>29776.784545898438</v>
      </c>
      <c r="G1887" t="s">
        <v>76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9.8000000000000007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IF(OR($L1888=TRUE,$A1888=0,MOD($A1888,ChapterTable!$S$20)&lt;&gt;0),
MAX(0,INT(($B1888+ChapterTable!$Q$26+VLOOKUP(SUBSTITUTE(C$1,"성장단계","")&amp;"단계오프셋",ChapterTable!$S:$T,2,0))/ChapterTable!$Q$23)),
MAX(0,INT(($B1888+ChapterTable!$S$26+VLOOKUP(SUBSTITUTE(C$1,"성장단계","")&amp;"보스단계오프셋",ChapterTable!$S:$T,2,0))/ChapterTable!$S$23)))</f>
        <v>5</v>
      </c>
      <c r="D1888">
        <f>IF(OR($L1888=TRUE,$A1888=0,MOD($A1888,ChapterTable!$S$20)&lt;&gt;0),
MAX(0,INT(($B1888+ChapterTable!$Q$26+VLOOKUP(SUBSTITUTE(D$1,"성장단계","")&amp;"단계오프셋",ChapterTable!$S:$T,2,0))/ChapterTable!$Q$23)),
MAX(0,INT(($B1888+ChapterTable!$S$26+VLOOKUP(SUBSTITUTE(D$1,"성장단계","")&amp;"보스단계오프셋",ChapterTable!$S:$T,2,0))/ChapterTable!$S$23)))</f>
        <v>4</v>
      </c>
      <c r="E1888" s="1">
        <f ca="1">IF(AND($A1888=0,$B1888=1),
    VLOOKUP(1,ChapterTable!$1:$1048576,MATCH("최종"&amp;SUBSTITUTE(SUBSTITUTE(E$1,"standard",""),"|Float",""),ChapterTable!$1:$1,0),0)*ChapterTable!$Q$17,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VLOOKUP($A1888-ChapterTable!$Q$11,ChapterTable!$1:$1048576,MATCH("최종"&amp;SUBSTITUTE(SUBSTITUTE(E$1,"standard",""),"|Float",""),ChapterTable!$1:$1,0),0)*ChapterTable!$Q$14
    ),
  OFFSET(E1888,-$B1888+IF($L1888,1,0),0)*
    (VLOOKUP(SUBSTITUTE(SUBSTITUTE(E$1,"standard",""),"|Float","")&amp;"인게임누적곱배수",ChapterTable!$S:$T,2,0)^C1888
    +VLOOKUP(SUBSTITUTE(SUBSTITUTE(E$1,"standard",""),"|Float","")&amp;"인게임누적합배수",ChapterTable!$S:$T,2,0)*C1888)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VLOOKUP(1,ChapterTable!$1:$1048576,MATCH("최종"&amp;SUBSTITUTE(SUBSTITUTE(F$1,"standard",""),"|Float",""),ChapterTable!$1:$1,0),0)*ChapterTable!$Q$17,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VLOOKUP($A1888-ChapterTable!$Q$11,ChapterTable!$1:$1048576,MATCH("최종"&amp;SUBSTITUTE(SUBSTITUTE(F$1,"standard",""),"|Float",""),ChapterTable!$1:$1,0),0)*ChapterTable!$Q$14
    ),
  OFFSET(F1888,-$B1888+IF($L1888,1,0),0)*
    (VLOOKUP(SUBSTITUTE(SUBSTITUTE(F$1,"standard",""),"|Float","")&amp;"인게임누적곱배수",ChapterTable!$S:$T,2,0)^D1888
    +VLOOKUP(SUBSTITUTE(SUBSTITUTE(F$1,"standard",""),"|Float","")&amp;"인게임누적합배수",ChapterTable!$S:$T,2,0)*D1888)
  )
  )
  )
)</f>
        <v>29776.784545898438</v>
      </c>
      <c r="G1888" t="s">
        <v>76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9.8000000000000007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IF(OR($L1889=TRUE,$A1889=0,MOD($A1889,ChapterTable!$S$20)&lt;&gt;0),
MAX(0,INT(($B1889+ChapterTable!$Q$26+VLOOKUP(SUBSTITUTE(C$1,"성장단계","")&amp;"단계오프셋",ChapterTable!$S:$T,2,0))/ChapterTable!$Q$23)),
MAX(0,INT(($B1889+ChapterTable!$S$26+VLOOKUP(SUBSTITUTE(C$1,"성장단계","")&amp;"보스단계오프셋",ChapterTable!$S:$T,2,0))/ChapterTable!$S$23)))</f>
        <v>5</v>
      </c>
      <c r="D1889">
        <f>IF(OR($L1889=TRUE,$A1889=0,MOD($A1889,ChapterTable!$S$20)&lt;&gt;0),
MAX(0,INT(($B1889+ChapterTable!$Q$26+VLOOKUP(SUBSTITUTE(D$1,"성장단계","")&amp;"단계오프셋",ChapterTable!$S:$T,2,0))/ChapterTable!$Q$23)),
MAX(0,INT(($B1889+ChapterTable!$S$26+VLOOKUP(SUBSTITUTE(D$1,"성장단계","")&amp;"보스단계오프셋",ChapterTable!$S:$T,2,0))/ChapterTable!$S$23)))</f>
        <v>4</v>
      </c>
      <c r="E1889" s="1">
        <f ca="1">IF(AND($A1889=0,$B1889=1),
    VLOOKUP(1,ChapterTable!$1:$1048576,MATCH("최종"&amp;SUBSTITUTE(SUBSTITUTE(E$1,"standard",""),"|Float",""),ChapterTable!$1:$1,0),0)*ChapterTable!$Q$17,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VLOOKUP($A1889-ChapterTable!$Q$11,ChapterTable!$1:$1048576,MATCH("최종"&amp;SUBSTITUTE(SUBSTITUTE(E$1,"standard",""),"|Float",""),ChapterTable!$1:$1,0),0)*ChapterTable!$Q$14
    ),
  OFFSET(E1889,-$B1889+IF($L1889,1,0),0)*
    (VLOOKUP(SUBSTITUTE(SUBSTITUTE(E$1,"standard",""),"|Float","")&amp;"인게임누적곱배수",ChapterTable!$S:$T,2,0)^C1889
    +VLOOKUP(SUBSTITUTE(SUBSTITUTE(E$1,"standard",""),"|Float","")&amp;"인게임누적합배수",ChapterTable!$S:$T,2,0)*C1889)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VLOOKUP(1,ChapterTable!$1:$1048576,MATCH("최종"&amp;SUBSTITUTE(SUBSTITUTE(F$1,"standard",""),"|Float",""),ChapterTable!$1:$1,0),0)*ChapterTable!$Q$17,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VLOOKUP($A1889-ChapterTable!$Q$11,ChapterTable!$1:$1048576,MATCH("최종"&amp;SUBSTITUTE(SUBSTITUTE(F$1,"standard",""),"|Float",""),ChapterTable!$1:$1,0),0)*ChapterTable!$Q$14
    ),
  OFFSET(F1889,-$B1889+IF($L1889,1,0),0)*
    (VLOOKUP(SUBSTITUTE(SUBSTITUTE(F$1,"standard",""),"|Float","")&amp;"인게임누적곱배수",ChapterTable!$S:$T,2,0)^D1889
    +VLOOKUP(SUBSTITUTE(SUBSTITUTE(F$1,"standard",""),"|Float","")&amp;"인게임누적합배수",ChapterTable!$S:$T,2,0)*D1889)
  )
  )
  )
)</f>
        <v>29776.784545898438</v>
      </c>
      <c r="G1889" t="s">
        <v>76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9.8000000000000007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IF(OR($L1890=TRUE,$A1890=0,MOD($A1890,ChapterTable!$S$20)&lt;&gt;0),
MAX(0,INT(($B1890+ChapterTable!$Q$26+VLOOKUP(SUBSTITUTE(C$1,"성장단계","")&amp;"단계오프셋",ChapterTable!$S:$T,2,0))/ChapterTable!$Q$23)),
MAX(0,INT(($B1890+ChapterTable!$S$26+VLOOKUP(SUBSTITUTE(C$1,"성장단계","")&amp;"보스단계오프셋",ChapterTable!$S:$T,2,0))/ChapterTable!$S$23)))</f>
        <v>5</v>
      </c>
      <c r="D1890">
        <f>IF(OR($L1890=TRUE,$A1890=0,MOD($A1890,ChapterTable!$S$20)&lt;&gt;0),
MAX(0,INT(($B1890+ChapterTable!$Q$26+VLOOKUP(SUBSTITUTE(D$1,"성장단계","")&amp;"단계오프셋",ChapterTable!$S:$T,2,0))/ChapterTable!$Q$23)),
MAX(0,INT(($B1890+ChapterTable!$S$26+VLOOKUP(SUBSTITUTE(D$1,"성장단계","")&amp;"보스단계오프셋",ChapterTable!$S:$T,2,0))/ChapterTable!$S$23)))</f>
        <v>4</v>
      </c>
      <c r="E1890" s="1">
        <f ca="1">IF(AND($A1890=0,$B1890=1),
    VLOOKUP(1,ChapterTable!$1:$1048576,MATCH("최종"&amp;SUBSTITUTE(SUBSTITUTE(E$1,"standard",""),"|Float",""),ChapterTable!$1:$1,0),0)*ChapterTable!$Q$17,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VLOOKUP($A1890-ChapterTable!$Q$11,ChapterTable!$1:$1048576,MATCH("최종"&amp;SUBSTITUTE(SUBSTITUTE(E$1,"standard",""),"|Float",""),ChapterTable!$1:$1,0),0)*ChapterTable!$Q$14
    ),
  OFFSET(E1890,-$B1890+IF($L1890,1,0),0)*
    (VLOOKUP(SUBSTITUTE(SUBSTITUTE(E$1,"standard",""),"|Float","")&amp;"인게임누적곱배수",ChapterTable!$S:$T,2,0)^C1890
    +VLOOKUP(SUBSTITUTE(SUBSTITUTE(E$1,"standard",""),"|Float","")&amp;"인게임누적합배수",ChapterTable!$S:$T,2,0)*C1890)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VLOOKUP(1,ChapterTable!$1:$1048576,MATCH("최종"&amp;SUBSTITUTE(SUBSTITUTE(F$1,"standard",""),"|Float",""),ChapterTable!$1:$1,0),0)*ChapterTable!$Q$17,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VLOOKUP($A1890-ChapterTable!$Q$11,ChapterTable!$1:$1048576,MATCH("최종"&amp;SUBSTITUTE(SUBSTITUTE(F$1,"standard",""),"|Float",""),ChapterTable!$1:$1,0),0)*ChapterTable!$Q$14
    ),
  OFFSET(F1890,-$B1890+IF($L1890,1,0),0)*
    (VLOOKUP(SUBSTITUTE(SUBSTITUTE(F$1,"standard",""),"|Float","")&amp;"인게임누적곱배수",ChapterTable!$S:$T,2,0)^D1890
    +VLOOKUP(SUBSTITUTE(SUBSTITUTE(F$1,"standard",""),"|Float","")&amp;"인게임누적합배수",ChapterTable!$S:$T,2,0)*D1890)
  )
  )
  )
)</f>
        <v>29776.784545898438</v>
      </c>
      <c r="G1890" t="s">
        <v>76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9.8000000000000007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IF(OR($L1891=TRUE,$A1891=0,MOD($A1891,ChapterTable!$S$20)&lt;&gt;0),
MAX(0,INT(($B1891+ChapterTable!$Q$26+VLOOKUP(SUBSTITUTE(C$1,"성장단계","")&amp;"단계오프셋",ChapterTable!$S:$T,2,0))/ChapterTable!$Q$23)),
MAX(0,INT(($B1891+ChapterTable!$S$26+VLOOKUP(SUBSTITUTE(C$1,"성장단계","")&amp;"보스단계오프셋",ChapterTable!$S:$T,2,0))/ChapterTable!$S$23)))</f>
        <v>5</v>
      </c>
      <c r="D1891">
        <f>IF(OR($L1891=TRUE,$A1891=0,MOD($A1891,ChapterTable!$S$20)&lt;&gt;0),
MAX(0,INT(($B1891+ChapterTable!$Q$26+VLOOKUP(SUBSTITUTE(D$1,"성장단계","")&amp;"단계오프셋",ChapterTable!$S:$T,2,0))/ChapterTable!$Q$23)),
MAX(0,INT(($B1891+ChapterTable!$S$26+VLOOKUP(SUBSTITUTE(D$1,"성장단계","")&amp;"보스단계오프셋",ChapterTable!$S:$T,2,0))/ChapterTable!$S$23)))</f>
        <v>4</v>
      </c>
      <c r="E1891" s="1">
        <f ca="1">IF(AND($A1891=0,$B1891=1),
    VLOOKUP(1,ChapterTable!$1:$1048576,MATCH("최종"&amp;SUBSTITUTE(SUBSTITUTE(E$1,"standard",""),"|Float",""),ChapterTable!$1:$1,0),0)*ChapterTable!$Q$17,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VLOOKUP($A1891-ChapterTable!$Q$11,ChapterTable!$1:$1048576,MATCH("최종"&amp;SUBSTITUTE(SUBSTITUTE(E$1,"standard",""),"|Float",""),ChapterTable!$1:$1,0),0)*ChapterTable!$Q$14
    ),
  OFFSET(E1891,-$B1891+IF($L1891,1,0),0)*
    (VLOOKUP(SUBSTITUTE(SUBSTITUTE(E$1,"standard",""),"|Float","")&amp;"인게임누적곱배수",ChapterTable!$S:$T,2,0)^C1891
    +VLOOKUP(SUBSTITUTE(SUBSTITUTE(E$1,"standard",""),"|Float","")&amp;"인게임누적합배수",ChapterTable!$S:$T,2,0)*C1891)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VLOOKUP(1,ChapterTable!$1:$1048576,MATCH("최종"&amp;SUBSTITUTE(SUBSTITUTE(F$1,"standard",""),"|Float",""),ChapterTable!$1:$1,0),0)*ChapterTable!$Q$17,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VLOOKUP($A1891-ChapterTable!$Q$11,ChapterTable!$1:$1048576,MATCH("최종"&amp;SUBSTITUTE(SUBSTITUTE(F$1,"standard",""),"|Float",""),ChapterTable!$1:$1,0),0)*ChapterTable!$Q$14
    ),
  OFFSET(F1891,-$B1891+IF($L1891,1,0),0)*
    (VLOOKUP(SUBSTITUTE(SUBSTITUTE(F$1,"standard",""),"|Float","")&amp;"인게임누적곱배수",ChapterTable!$S:$T,2,0)^D1891
    +VLOOKUP(SUBSTITUTE(SUBSTITUTE(F$1,"standard",""),"|Float","")&amp;"인게임누적합배수",ChapterTable!$S:$T,2,0)*D1891)
  )
  )
  )
)</f>
        <v>29776.784545898438</v>
      </c>
      <c r="G1891" t="s">
        <v>76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9.8000000000000007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IF(OR($L1892=TRUE,$A1892=0,MOD($A1892,ChapterTable!$S$20)&lt;&gt;0),
MAX(0,INT(($B1892+ChapterTable!$Q$26+VLOOKUP(SUBSTITUTE(C$1,"성장단계","")&amp;"단계오프셋",ChapterTable!$S:$T,2,0))/ChapterTable!$Q$23)),
MAX(0,INT(($B1892+ChapterTable!$S$26+VLOOKUP(SUBSTITUTE(C$1,"성장단계","")&amp;"보스단계오프셋",ChapterTable!$S:$T,2,0))/ChapterTable!$S$23)))</f>
        <v>0</v>
      </c>
      <c r="D1892">
        <f>IF(OR($L1892=TRUE,$A1892=0,MOD($A1892,ChapterTable!$S$20)&lt;&gt;0),
MAX(0,INT(($B1892+ChapterTable!$Q$26+VLOOKUP(SUBSTITUTE(D$1,"성장단계","")&amp;"단계오프셋",ChapterTable!$S:$T,2,0))/ChapterTable!$Q$23)),
MAX(0,INT(($B1892+ChapterTable!$S$26+VLOOKUP(SUBSTITUTE(D$1,"성장단계","")&amp;"보스단계오프셋",ChapterTable!$S:$T,2,0))/ChapterTable!$S$23)))</f>
        <v>0</v>
      </c>
      <c r="E1892" s="1">
        <f ca="1">IF(AND($A1892=0,$B1892=1),
    VLOOKUP(1,ChapterTable!$1:$1048576,MATCH("최종"&amp;SUBSTITUTE(SUBSTITUTE(E$1,"standard",""),"|Float",""),ChapterTable!$1:$1,0),0)*ChapterTable!$Q$17,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VLOOKUP($A1892-ChapterTable!$Q$11,ChapterTable!$1:$1048576,MATCH("최종"&amp;SUBSTITUTE(SUBSTITUTE(E$1,"standard",""),"|Float",""),ChapterTable!$1:$1,0),0)*ChapterTable!$Q$14
    ),
  OFFSET(E1892,-$B1892+IF($L1892,1,0),0)*
    (VLOOKUP(SUBSTITUTE(SUBSTITUTE(E$1,"standard",""),"|Float","")&amp;"인게임누적곱배수",ChapterTable!$S:$T,2,0)^C1892
    +VLOOKUP(SUBSTITUTE(SUBSTITUTE(E$1,"standard",""),"|Float","")&amp;"인게임누적합배수",ChapterTable!$S:$T,2,0)*C1892)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VLOOKUP(1,ChapterTable!$1:$1048576,MATCH("최종"&amp;SUBSTITUTE(SUBSTITUTE(F$1,"standard",""),"|Float",""),ChapterTable!$1:$1,0),0)*ChapterTable!$Q$17,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VLOOKUP($A1892-ChapterTable!$Q$11,ChapterTable!$1:$1048576,MATCH("최종"&amp;SUBSTITUTE(SUBSTITUTE(F$1,"standard",""),"|Float",""),ChapterTable!$1:$1,0),0)*ChapterTable!$Q$14
    ),
  OFFSET(F1892,-$B1892+IF($L1892,1,0),0)*
    (VLOOKUP(SUBSTITUTE(SUBSTITUTE(F$1,"standard",""),"|Float","")&amp;"인게임누적곱배수",ChapterTable!$S:$T,2,0)^D1892
    +VLOOKUP(SUBSTITUTE(SUBSTITUTE(F$1,"standard",""),"|Float","")&amp;"인게임누적합배수",ChapterTable!$S:$T,2,0)*D1892)
  )
  )
  )
)</f>
        <v>24813.987121582031</v>
      </c>
      <c r="G1892" t="s">
        <v>76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9.8000000000000007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IF(OR($L1893=TRUE,$A1893=0,MOD($A1893,ChapterTable!$S$20)&lt;&gt;0),
MAX(0,INT(($B1893+ChapterTable!$Q$26+VLOOKUP(SUBSTITUTE(C$1,"성장단계","")&amp;"단계오프셋",ChapterTable!$S:$T,2,0))/ChapterTable!$Q$23)),
MAX(0,INT(($B1893+ChapterTable!$S$26+VLOOKUP(SUBSTITUTE(C$1,"성장단계","")&amp;"보스단계오프셋",ChapterTable!$S:$T,2,0))/ChapterTable!$S$23)))</f>
        <v>0</v>
      </c>
      <c r="D1893">
        <f>IF(OR($L1893=TRUE,$A1893=0,MOD($A1893,ChapterTable!$S$20)&lt;&gt;0),
MAX(0,INT(($B1893+ChapterTable!$Q$26+VLOOKUP(SUBSTITUTE(D$1,"성장단계","")&amp;"단계오프셋",ChapterTable!$S:$T,2,0))/ChapterTable!$Q$23)),
MAX(0,INT(($B1893+ChapterTable!$S$26+VLOOKUP(SUBSTITUTE(D$1,"성장단계","")&amp;"보스단계오프셋",ChapterTable!$S:$T,2,0))/ChapterTable!$S$23)))</f>
        <v>0</v>
      </c>
      <c r="E1893" s="1">
        <f ca="1">IF(AND($A1893=0,$B1893=1),
    VLOOKUP(1,ChapterTable!$1:$1048576,MATCH("최종"&amp;SUBSTITUTE(SUBSTITUTE(E$1,"standard",""),"|Float",""),ChapterTable!$1:$1,0),0)*ChapterTable!$Q$17,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VLOOKUP($A1893-ChapterTable!$Q$11,ChapterTable!$1:$1048576,MATCH("최종"&amp;SUBSTITUTE(SUBSTITUTE(E$1,"standard",""),"|Float",""),ChapterTable!$1:$1,0),0)*ChapterTable!$Q$14
    ),
  OFFSET(E1893,-$B1893+IF($L1893,1,0),0)*
    (VLOOKUP(SUBSTITUTE(SUBSTITUTE(E$1,"standard",""),"|Float","")&amp;"인게임누적곱배수",ChapterTable!$S:$T,2,0)^C1893
    +VLOOKUP(SUBSTITUTE(SUBSTITUTE(E$1,"standard",""),"|Float","")&amp;"인게임누적합배수",ChapterTable!$S:$T,2,0)*C1893)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VLOOKUP(1,ChapterTable!$1:$1048576,MATCH("최종"&amp;SUBSTITUTE(SUBSTITUTE(F$1,"standard",""),"|Float",""),ChapterTable!$1:$1,0),0)*ChapterTable!$Q$17,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VLOOKUP($A1893-ChapterTable!$Q$11,ChapterTable!$1:$1048576,MATCH("최종"&amp;SUBSTITUTE(SUBSTITUTE(F$1,"standard",""),"|Float",""),ChapterTable!$1:$1,0),0)*ChapterTable!$Q$14
    ),
  OFFSET(F1893,-$B1893+IF($L1893,1,0),0)*
    (VLOOKUP(SUBSTITUTE(SUBSTITUTE(F$1,"standard",""),"|Float","")&amp;"인게임누적곱배수",ChapterTable!$S:$T,2,0)^D1893
    +VLOOKUP(SUBSTITUTE(SUBSTITUTE(F$1,"standard",""),"|Float","")&amp;"인게임누적합배수",ChapterTable!$S:$T,2,0)*D1893)
  )
  )
  )
)</f>
        <v>24813.987121582031</v>
      </c>
      <c r="G1893" t="s">
        <v>76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9.8000000000000007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IF(OR($L1894=TRUE,$A1894=0,MOD($A1894,ChapterTable!$S$20)&lt;&gt;0),
MAX(0,INT(($B1894+ChapterTable!$Q$26+VLOOKUP(SUBSTITUTE(C$1,"성장단계","")&amp;"단계오프셋",ChapterTable!$S:$T,2,0))/ChapterTable!$Q$23)),
MAX(0,INT(($B1894+ChapterTable!$S$26+VLOOKUP(SUBSTITUTE(C$1,"성장단계","")&amp;"보스단계오프셋",ChapterTable!$S:$T,2,0))/ChapterTable!$S$23)))</f>
        <v>0</v>
      </c>
      <c r="D1894">
        <f>IF(OR($L1894=TRUE,$A1894=0,MOD($A1894,ChapterTable!$S$20)&lt;&gt;0),
MAX(0,INT(($B1894+ChapterTable!$Q$26+VLOOKUP(SUBSTITUTE(D$1,"성장단계","")&amp;"단계오프셋",ChapterTable!$S:$T,2,0))/ChapterTable!$Q$23)),
MAX(0,INT(($B1894+ChapterTable!$S$26+VLOOKUP(SUBSTITUTE(D$1,"성장단계","")&amp;"보스단계오프셋",ChapterTable!$S:$T,2,0))/ChapterTable!$S$23)))</f>
        <v>0</v>
      </c>
      <c r="E1894" s="1">
        <f ca="1">IF(AND($A1894=0,$B1894=1),
    VLOOKUP(1,ChapterTable!$1:$1048576,MATCH("최종"&amp;SUBSTITUTE(SUBSTITUTE(E$1,"standard",""),"|Float",""),ChapterTable!$1:$1,0),0)*ChapterTable!$Q$17,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VLOOKUP($A1894-ChapterTable!$Q$11,ChapterTable!$1:$1048576,MATCH("최종"&amp;SUBSTITUTE(SUBSTITUTE(E$1,"standard",""),"|Float",""),ChapterTable!$1:$1,0),0)*ChapterTable!$Q$14
    ),
  OFFSET(E1894,-$B1894+IF($L1894,1,0),0)*
    (VLOOKUP(SUBSTITUTE(SUBSTITUTE(E$1,"standard",""),"|Float","")&amp;"인게임누적곱배수",ChapterTable!$S:$T,2,0)^C1894
    +VLOOKUP(SUBSTITUTE(SUBSTITUTE(E$1,"standard",""),"|Float","")&amp;"인게임누적합배수",ChapterTable!$S:$T,2,0)*C1894)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VLOOKUP(1,ChapterTable!$1:$1048576,MATCH("최종"&amp;SUBSTITUTE(SUBSTITUTE(F$1,"standard",""),"|Float",""),ChapterTable!$1:$1,0),0)*ChapterTable!$Q$17,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VLOOKUP($A1894-ChapterTable!$Q$11,ChapterTable!$1:$1048576,MATCH("최종"&amp;SUBSTITUTE(SUBSTITUTE(F$1,"standard",""),"|Float",""),ChapterTable!$1:$1,0),0)*ChapterTable!$Q$14
    ),
  OFFSET(F1894,-$B1894+IF($L1894,1,0),0)*
    (VLOOKUP(SUBSTITUTE(SUBSTITUTE(F$1,"standard",""),"|Float","")&amp;"인게임누적곱배수",ChapterTable!$S:$T,2,0)^D1894
    +VLOOKUP(SUBSTITUTE(SUBSTITUTE(F$1,"standard",""),"|Float","")&amp;"인게임누적합배수",ChapterTable!$S:$T,2,0)*D1894)
  )
  )
  )
)</f>
        <v>24813.987121582031</v>
      </c>
      <c r="G1894" t="s">
        <v>76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9.8000000000000007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IF(OR($L1895=TRUE,$A1895=0,MOD($A1895,ChapterTable!$S$20)&lt;&gt;0),
MAX(0,INT(($B1895+ChapterTable!$Q$26+VLOOKUP(SUBSTITUTE(C$1,"성장단계","")&amp;"단계오프셋",ChapterTable!$S:$T,2,0))/ChapterTable!$Q$23)),
MAX(0,INT(($B1895+ChapterTable!$S$26+VLOOKUP(SUBSTITUTE(C$1,"성장단계","")&amp;"보스단계오프셋",ChapterTable!$S:$T,2,0))/ChapterTable!$S$23)))</f>
        <v>0</v>
      </c>
      <c r="D1895">
        <f>IF(OR($L1895=TRUE,$A1895=0,MOD($A1895,ChapterTable!$S$20)&lt;&gt;0),
MAX(0,INT(($B1895+ChapterTable!$Q$26+VLOOKUP(SUBSTITUTE(D$1,"성장단계","")&amp;"단계오프셋",ChapterTable!$S:$T,2,0))/ChapterTable!$Q$23)),
MAX(0,INT(($B1895+ChapterTable!$S$26+VLOOKUP(SUBSTITUTE(D$1,"성장단계","")&amp;"보스단계오프셋",ChapterTable!$S:$T,2,0))/ChapterTable!$S$23)))</f>
        <v>0</v>
      </c>
      <c r="E1895" s="1">
        <f ca="1">IF(AND($A1895=0,$B1895=1),
    VLOOKUP(1,ChapterTable!$1:$1048576,MATCH("최종"&amp;SUBSTITUTE(SUBSTITUTE(E$1,"standard",""),"|Float",""),ChapterTable!$1:$1,0),0)*ChapterTable!$Q$17,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VLOOKUP($A1895-ChapterTable!$Q$11,ChapterTable!$1:$1048576,MATCH("최종"&amp;SUBSTITUTE(SUBSTITUTE(E$1,"standard",""),"|Float",""),ChapterTable!$1:$1,0),0)*ChapterTable!$Q$14
    ),
  OFFSET(E1895,-$B1895+IF($L1895,1,0),0)*
    (VLOOKUP(SUBSTITUTE(SUBSTITUTE(E$1,"standard",""),"|Float","")&amp;"인게임누적곱배수",ChapterTable!$S:$T,2,0)^C1895
    +VLOOKUP(SUBSTITUTE(SUBSTITUTE(E$1,"standard",""),"|Float","")&amp;"인게임누적합배수",ChapterTable!$S:$T,2,0)*C1895)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VLOOKUP(1,ChapterTable!$1:$1048576,MATCH("최종"&amp;SUBSTITUTE(SUBSTITUTE(F$1,"standard",""),"|Float",""),ChapterTable!$1:$1,0),0)*ChapterTable!$Q$17,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VLOOKUP($A1895-ChapterTable!$Q$11,ChapterTable!$1:$1048576,MATCH("최종"&amp;SUBSTITUTE(SUBSTITUTE(F$1,"standard",""),"|Float",""),ChapterTable!$1:$1,0),0)*ChapterTable!$Q$14
    ),
  OFFSET(F1895,-$B1895+IF($L1895,1,0),0)*
    (VLOOKUP(SUBSTITUTE(SUBSTITUTE(F$1,"standard",""),"|Float","")&amp;"인게임누적곱배수",ChapterTable!$S:$T,2,0)^D1895
    +VLOOKUP(SUBSTITUTE(SUBSTITUTE(F$1,"standard",""),"|Float","")&amp;"인게임누적합배수",ChapterTable!$S:$T,2,0)*D1895)
  )
  )
  )
)</f>
        <v>24813.987121582031</v>
      </c>
      <c r="G1895" t="s">
        <v>76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9.8000000000000007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IF(OR($L1896=TRUE,$A1896=0,MOD($A1896,ChapterTable!$S$20)&lt;&gt;0),
MAX(0,INT(($B1896+ChapterTable!$Q$26+VLOOKUP(SUBSTITUTE(C$1,"성장단계","")&amp;"단계오프셋",ChapterTable!$S:$T,2,0))/ChapterTable!$Q$23)),
MAX(0,INT(($B1896+ChapterTable!$S$26+VLOOKUP(SUBSTITUTE(C$1,"성장단계","")&amp;"보스단계오프셋",ChapterTable!$S:$T,2,0))/ChapterTable!$S$23)))</f>
        <v>0</v>
      </c>
      <c r="D1896">
        <f>IF(OR($L1896=TRUE,$A1896=0,MOD($A1896,ChapterTable!$S$20)&lt;&gt;0),
MAX(0,INT(($B1896+ChapterTable!$Q$26+VLOOKUP(SUBSTITUTE(D$1,"성장단계","")&amp;"단계오프셋",ChapterTable!$S:$T,2,0))/ChapterTable!$Q$23)),
MAX(0,INT(($B1896+ChapterTable!$S$26+VLOOKUP(SUBSTITUTE(D$1,"성장단계","")&amp;"보스단계오프셋",ChapterTable!$S:$T,2,0))/ChapterTable!$S$23)))</f>
        <v>0</v>
      </c>
      <c r="E1896" s="1">
        <f ca="1">IF(AND($A1896=0,$B1896=1),
    VLOOKUP(1,ChapterTable!$1:$1048576,MATCH("최종"&amp;SUBSTITUTE(SUBSTITUTE(E$1,"standard",""),"|Float",""),ChapterTable!$1:$1,0),0)*ChapterTable!$Q$17,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VLOOKUP($A1896-ChapterTable!$Q$11,ChapterTable!$1:$1048576,MATCH("최종"&amp;SUBSTITUTE(SUBSTITUTE(E$1,"standard",""),"|Float",""),ChapterTable!$1:$1,0),0)*ChapterTable!$Q$14
    ),
  OFFSET(E1896,-$B1896+IF($L1896,1,0),0)*
    (VLOOKUP(SUBSTITUTE(SUBSTITUTE(E$1,"standard",""),"|Float","")&amp;"인게임누적곱배수",ChapterTable!$S:$T,2,0)^C1896
    +VLOOKUP(SUBSTITUTE(SUBSTITUTE(E$1,"standard",""),"|Float","")&amp;"인게임누적합배수",ChapterTable!$S:$T,2,0)*C1896)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VLOOKUP(1,ChapterTable!$1:$1048576,MATCH("최종"&amp;SUBSTITUTE(SUBSTITUTE(F$1,"standard",""),"|Float",""),ChapterTable!$1:$1,0),0)*ChapterTable!$Q$17,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VLOOKUP($A1896-ChapterTable!$Q$11,ChapterTable!$1:$1048576,MATCH("최종"&amp;SUBSTITUTE(SUBSTITUTE(F$1,"standard",""),"|Float",""),ChapterTable!$1:$1,0),0)*ChapterTable!$Q$14
    ),
  OFFSET(F1896,-$B1896+IF($L1896,1,0),0)*
    (VLOOKUP(SUBSTITUTE(SUBSTITUTE(F$1,"standard",""),"|Float","")&amp;"인게임누적곱배수",ChapterTable!$S:$T,2,0)^D1896
    +VLOOKUP(SUBSTITUTE(SUBSTITUTE(F$1,"standard",""),"|Float","")&amp;"인게임누적합배수",ChapterTable!$S:$T,2,0)*D1896)
  )
  )
  )
)</f>
        <v>24813.987121582031</v>
      </c>
      <c r="G1896" t="s">
        <v>76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9.8000000000000007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IF(OR($L1897=TRUE,$A1897=0,MOD($A1897,ChapterTable!$S$20)&lt;&gt;0),
MAX(0,INT(($B1897+ChapterTable!$Q$26+VLOOKUP(SUBSTITUTE(C$1,"성장단계","")&amp;"단계오프셋",ChapterTable!$S:$T,2,0))/ChapterTable!$Q$23)),
MAX(0,INT(($B1897+ChapterTable!$S$26+VLOOKUP(SUBSTITUTE(C$1,"성장단계","")&amp;"보스단계오프셋",ChapterTable!$S:$T,2,0))/ChapterTable!$S$23)))</f>
        <v>1</v>
      </c>
      <c r="D1897">
        <f>IF(OR($L1897=TRUE,$A1897=0,MOD($A1897,ChapterTable!$S$20)&lt;&gt;0),
MAX(0,INT(($B1897+ChapterTable!$Q$26+VLOOKUP(SUBSTITUTE(D$1,"성장단계","")&amp;"단계오프셋",ChapterTable!$S:$T,2,0))/ChapterTable!$Q$23)),
MAX(0,INT(($B1897+ChapterTable!$S$26+VLOOKUP(SUBSTITUTE(D$1,"성장단계","")&amp;"보스단계오프셋",ChapterTable!$S:$T,2,0))/ChapterTable!$S$23)))</f>
        <v>0</v>
      </c>
      <c r="E1897" s="1">
        <f ca="1">IF(AND($A1897=0,$B1897=1),
    VLOOKUP(1,ChapterTable!$1:$1048576,MATCH("최종"&amp;SUBSTITUTE(SUBSTITUTE(E$1,"standard",""),"|Float",""),ChapterTable!$1:$1,0),0)*ChapterTable!$Q$17,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VLOOKUP($A1897-ChapterTable!$Q$11,ChapterTable!$1:$1048576,MATCH("최종"&amp;SUBSTITUTE(SUBSTITUTE(E$1,"standard",""),"|Float",""),ChapterTable!$1:$1,0),0)*ChapterTable!$Q$14
    ),
  OFFSET(E1897,-$B1897+IF($L1897,1,0),0)*
    (VLOOKUP(SUBSTITUTE(SUBSTITUTE(E$1,"standard",""),"|Float","")&amp;"인게임누적곱배수",ChapterTable!$S:$T,2,0)^C1897
    +VLOOKUP(SUBSTITUTE(SUBSTITUTE(E$1,"standard",""),"|Float","")&amp;"인게임누적합배수",ChapterTable!$S:$T,2,0)*C1897)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VLOOKUP(1,ChapterTable!$1:$1048576,MATCH("최종"&amp;SUBSTITUTE(SUBSTITUTE(F$1,"standard",""),"|Float",""),ChapterTable!$1:$1,0),0)*ChapterTable!$Q$17,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VLOOKUP($A1897-ChapterTable!$Q$11,ChapterTable!$1:$1048576,MATCH("최종"&amp;SUBSTITUTE(SUBSTITUTE(F$1,"standard",""),"|Float",""),ChapterTable!$1:$1,0),0)*ChapterTable!$Q$14
    ),
  OFFSET(F1897,-$B1897+IF($L1897,1,0),0)*
    (VLOOKUP(SUBSTITUTE(SUBSTITUTE(F$1,"standard",""),"|Float","")&amp;"인게임누적곱배수",ChapterTable!$S:$T,2,0)^D1897
    +VLOOKUP(SUBSTITUTE(SUBSTITUTE(F$1,"standard",""),"|Float","")&amp;"인게임누적합배수",ChapterTable!$S:$T,2,0)*D1897)
  )
  )
  )
)</f>
        <v>24813.987121582031</v>
      </c>
      <c r="G1897" t="s">
        <v>76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9.8000000000000007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IF(OR($L1898=TRUE,$A1898=0,MOD($A1898,ChapterTable!$S$20)&lt;&gt;0),
MAX(0,INT(($B1898+ChapterTable!$Q$26+VLOOKUP(SUBSTITUTE(C$1,"성장단계","")&amp;"단계오프셋",ChapterTable!$S:$T,2,0))/ChapterTable!$Q$23)),
MAX(0,INT(($B1898+ChapterTable!$S$26+VLOOKUP(SUBSTITUTE(C$1,"성장단계","")&amp;"보스단계오프셋",ChapterTable!$S:$T,2,0))/ChapterTable!$S$23)))</f>
        <v>1</v>
      </c>
      <c r="D1898">
        <f>IF(OR($L1898=TRUE,$A1898=0,MOD($A1898,ChapterTable!$S$20)&lt;&gt;0),
MAX(0,INT(($B1898+ChapterTable!$Q$26+VLOOKUP(SUBSTITUTE(D$1,"성장단계","")&amp;"단계오프셋",ChapterTable!$S:$T,2,0))/ChapterTable!$Q$23)),
MAX(0,INT(($B1898+ChapterTable!$S$26+VLOOKUP(SUBSTITUTE(D$1,"성장단계","")&amp;"보스단계오프셋",ChapterTable!$S:$T,2,0))/ChapterTable!$S$23)))</f>
        <v>0</v>
      </c>
      <c r="E1898" s="1">
        <f ca="1">IF(AND($A1898=0,$B1898=1),
    VLOOKUP(1,ChapterTable!$1:$1048576,MATCH("최종"&amp;SUBSTITUTE(SUBSTITUTE(E$1,"standard",""),"|Float",""),ChapterTable!$1:$1,0),0)*ChapterTable!$Q$17,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VLOOKUP($A1898-ChapterTable!$Q$11,ChapterTable!$1:$1048576,MATCH("최종"&amp;SUBSTITUTE(SUBSTITUTE(E$1,"standard",""),"|Float",""),ChapterTable!$1:$1,0),0)*ChapterTable!$Q$14
    ),
  OFFSET(E1898,-$B1898+IF($L1898,1,0),0)*
    (VLOOKUP(SUBSTITUTE(SUBSTITUTE(E$1,"standard",""),"|Float","")&amp;"인게임누적곱배수",ChapterTable!$S:$T,2,0)^C1898
    +VLOOKUP(SUBSTITUTE(SUBSTITUTE(E$1,"standard",""),"|Float","")&amp;"인게임누적합배수",ChapterTable!$S:$T,2,0)*C1898)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VLOOKUP(1,ChapterTable!$1:$1048576,MATCH("최종"&amp;SUBSTITUTE(SUBSTITUTE(F$1,"standard",""),"|Float",""),ChapterTable!$1:$1,0),0)*ChapterTable!$Q$17,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VLOOKUP($A1898-ChapterTable!$Q$11,ChapterTable!$1:$1048576,MATCH("최종"&amp;SUBSTITUTE(SUBSTITUTE(F$1,"standard",""),"|Float",""),ChapterTable!$1:$1,0),0)*ChapterTable!$Q$14
    ),
  OFFSET(F1898,-$B1898+IF($L1898,1,0),0)*
    (VLOOKUP(SUBSTITUTE(SUBSTITUTE(F$1,"standard",""),"|Float","")&amp;"인게임누적곱배수",ChapterTable!$S:$T,2,0)^D1898
    +VLOOKUP(SUBSTITUTE(SUBSTITUTE(F$1,"standard",""),"|Float","")&amp;"인게임누적합배수",ChapterTable!$S:$T,2,0)*D1898)
  )
  )
  )
)</f>
        <v>24813.987121582031</v>
      </c>
      <c r="G1898" t="s">
        <v>76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9.8000000000000007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IF(OR($L1899=TRUE,$A1899=0,MOD($A1899,ChapterTable!$S$20)&lt;&gt;0),
MAX(0,INT(($B1899+ChapterTable!$Q$26+VLOOKUP(SUBSTITUTE(C$1,"성장단계","")&amp;"단계오프셋",ChapterTable!$S:$T,2,0))/ChapterTable!$Q$23)),
MAX(0,INT(($B1899+ChapterTable!$S$26+VLOOKUP(SUBSTITUTE(C$1,"성장단계","")&amp;"보스단계오프셋",ChapterTable!$S:$T,2,0))/ChapterTable!$S$23)))</f>
        <v>1</v>
      </c>
      <c r="D1899">
        <f>IF(OR($L1899=TRUE,$A1899=0,MOD($A1899,ChapterTable!$S$20)&lt;&gt;0),
MAX(0,INT(($B1899+ChapterTable!$Q$26+VLOOKUP(SUBSTITUTE(D$1,"성장단계","")&amp;"단계오프셋",ChapterTable!$S:$T,2,0))/ChapterTable!$Q$23)),
MAX(0,INT(($B1899+ChapterTable!$S$26+VLOOKUP(SUBSTITUTE(D$1,"성장단계","")&amp;"보스단계오프셋",ChapterTable!$S:$T,2,0))/ChapterTable!$S$23)))</f>
        <v>0</v>
      </c>
      <c r="E1899" s="1">
        <f ca="1">IF(AND($A1899=0,$B1899=1),
    VLOOKUP(1,ChapterTable!$1:$1048576,MATCH("최종"&amp;SUBSTITUTE(SUBSTITUTE(E$1,"standard",""),"|Float",""),ChapterTable!$1:$1,0),0)*ChapterTable!$Q$17,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VLOOKUP($A1899-ChapterTable!$Q$11,ChapterTable!$1:$1048576,MATCH("최종"&amp;SUBSTITUTE(SUBSTITUTE(E$1,"standard",""),"|Float",""),ChapterTable!$1:$1,0),0)*ChapterTable!$Q$14
    ),
  OFFSET(E1899,-$B1899+IF($L1899,1,0),0)*
    (VLOOKUP(SUBSTITUTE(SUBSTITUTE(E$1,"standard",""),"|Float","")&amp;"인게임누적곱배수",ChapterTable!$S:$T,2,0)^C1899
    +VLOOKUP(SUBSTITUTE(SUBSTITUTE(E$1,"standard",""),"|Float","")&amp;"인게임누적합배수",ChapterTable!$S:$T,2,0)*C1899)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VLOOKUP(1,ChapterTable!$1:$1048576,MATCH("최종"&amp;SUBSTITUTE(SUBSTITUTE(F$1,"standard",""),"|Float",""),ChapterTable!$1:$1,0),0)*ChapterTable!$Q$17,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VLOOKUP($A1899-ChapterTable!$Q$11,ChapterTable!$1:$1048576,MATCH("최종"&amp;SUBSTITUTE(SUBSTITUTE(F$1,"standard",""),"|Float",""),ChapterTable!$1:$1,0),0)*ChapterTable!$Q$14
    ),
  OFFSET(F1899,-$B1899+IF($L1899,1,0),0)*
    (VLOOKUP(SUBSTITUTE(SUBSTITUTE(F$1,"standard",""),"|Float","")&amp;"인게임누적곱배수",ChapterTable!$S:$T,2,0)^D1899
    +VLOOKUP(SUBSTITUTE(SUBSTITUTE(F$1,"standard",""),"|Float","")&amp;"인게임누적합배수",ChapterTable!$S:$T,2,0)*D1899)
  )
  )
  )
)</f>
        <v>24813.987121582031</v>
      </c>
      <c r="G1899" t="s">
        <v>76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9.8000000000000007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IF(OR($L1900=TRUE,$A1900=0,MOD($A1900,ChapterTable!$S$20)&lt;&gt;0),
MAX(0,INT(($B1900+ChapterTable!$Q$26+VLOOKUP(SUBSTITUTE(C$1,"성장단계","")&amp;"단계오프셋",ChapterTable!$S:$T,2,0))/ChapterTable!$Q$23)),
MAX(0,INT(($B1900+ChapterTable!$S$26+VLOOKUP(SUBSTITUTE(C$1,"성장단계","")&amp;"보스단계오프셋",ChapterTable!$S:$T,2,0))/ChapterTable!$S$23)))</f>
        <v>1</v>
      </c>
      <c r="D1900">
        <f>IF(OR($L1900=TRUE,$A1900=0,MOD($A1900,ChapterTable!$S$20)&lt;&gt;0),
MAX(0,INT(($B1900+ChapterTable!$Q$26+VLOOKUP(SUBSTITUTE(D$1,"성장단계","")&amp;"단계오프셋",ChapterTable!$S:$T,2,0))/ChapterTable!$Q$23)),
MAX(0,INT(($B1900+ChapterTable!$S$26+VLOOKUP(SUBSTITUTE(D$1,"성장단계","")&amp;"보스단계오프셋",ChapterTable!$S:$T,2,0))/ChapterTable!$S$23)))</f>
        <v>0</v>
      </c>
      <c r="E1900" s="1">
        <f ca="1">IF(AND($A1900=0,$B1900=1),
    VLOOKUP(1,ChapterTable!$1:$1048576,MATCH("최종"&amp;SUBSTITUTE(SUBSTITUTE(E$1,"standard",""),"|Float",""),ChapterTable!$1:$1,0),0)*ChapterTable!$Q$17,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VLOOKUP($A1900-ChapterTable!$Q$11,ChapterTable!$1:$1048576,MATCH("최종"&amp;SUBSTITUTE(SUBSTITUTE(E$1,"standard",""),"|Float",""),ChapterTable!$1:$1,0),0)*ChapterTable!$Q$14
    ),
  OFFSET(E1900,-$B1900+IF($L1900,1,0),0)*
    (VLOOKUP(SUBSTITUTE(SUBSTITUTE(E$1,"standard",""),"|Float","")&amp;"인게임누적곱배수",ChapterTable!$S:$T,2,0)^C1900
    +VLOOKUP(SUBSTITUTE(SUBSTITUTE(E$1,"standard",""),"|Float","")&amp;"인게임누적합배수",ChapterTable!$S:$T,2,0)*C1900)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VLOOKUP(1,ChapterTable!$1:$1048576,MATCH("최종"&amp;SUBSTITUTE(SUBSTITUTE(F$1,"standard",""),"|Float",""),ChapterTable!$1:$1,0),0)*ChapterTable!$Q$17,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VLOOKUP($A1900-ChapterTable!$Q$11,ChapterTable!$1:$1048576,MATCH("최종"&amp;SUBSTITUTE(SUBSTITUTE(F$1,"standard",""),"|Float",""),ChapterTable!$1:$1,0),0)*ChapterTable!$Q$14
    ),
  OFFSET(F1900,-$B1900+IF($L1900,1,0),0)*
    (VLOOKUP(SUBSTITUTE(SUBSTITUTE(F$1,"standard",""),"|Float","")&amp;"인게임누적곱배수",ChapterTable!$S:$T,2,0)^D1900
    +VLOOKUP(SUBSTITUTE(SUBSTITUTE(F$1,"standard",""),"|Float","")&amp;"인게임누적합배수",ChapterTable!$S:$T,2,0)*D1900)
  )
  )
  )
)</f>
        <v>24813.987121582031</v>
      </c>
      <c r="G1900" t="s">
        <v>76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9.8000000000000007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IF(OR($L1901=TRUE,$A1901=0,MOD($A1901,ChapterTable!$S$20)&lt;&gt;0),
MAX(0,INT(($B1901+ChapterTable!$Q$26+VLOOKUP(SUBSTITUTE(C$1,"성장단계","")&amp;"단계오프셋",ChapterTable!$S:$T,2,0))/ChapterTable!$Q$23)),
MAX(0,INT(($B1901+ChapterTable!$S$26+VLOOKUP(SUBSTITUTE(C$1,"성장단계","")&amp;"보스단계오프셋",ChapterTable!$S:$T,2,0))/ChapterTable!$S$23)))</f>
        <v>1</v>
      </c>
      <c r="D1901">
        <f>IF(OR($L1901=TRUE,$A1901=0,MOD($A1901,ChapterTable!$S$20)&lt;&gt;0),
MAX(0,INT(($B1901+ChapterTable!$Q$26+VLOOKUP(SUBSTITUTE(D$1,"성장단계","")&amp;"단계오프셋",ChapterTable!$S:$T,2,0))/ChapterTable!$Q$23)),
MAX(0,INT(($B1901+ChapterTable!$S$26+VLOOKUP(SUBSTITUTE(D$1,"성장단계","")&amp;"보스단계오프셋",ChapterTable!$S:$T,2,0))/ChapterTable!$S$23)))</f>
        <v>0</v>
      </c>
      <c r="E1901" s="1">
        <f ca="1">IF(AND($A1901=0,$B1901=1),
    VLOOKUP(1,ChapterTable!$1:$1048576,MATCH("최종"&amp;SUBSTITUTE(SUBSTITUTE(E$1,"standard",""),"|Float",""),ChapterTable!$1:$1,0),0)*ChapterTable!$Q$17,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VLOOKUP($A1901-ChapterTable!$Q$11,ChapterTable!$1:$1048576,MATCH("최종"&amp;SUBSTITUTE(SUBSTITUTE(E$1,"standard",""),"|Float",""),ChapterTable!$1:$1,0),0)*ChapterTable!$Q$14
    ),
  OFFSET(E1901,-$B1901+IF($L1901,1,0),0)*
    (VLOOKUP(SUBSTITUTE(SUBSTITUTE(E$1,"standard",""),"|Float","")&amp;"인게임누적곱배수",ChapterTable!$S:$T,2,0)^C1901
    +VLOOKUP(SUBSTITUTE(SUBSTITUTE(E$1,"standard",""),"|Float","")&amp;"인게임누적합배수",ChapterTable!$S:$T,2,0)*C1901)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VLOOKUP(1,ChapterTable!$1:$1048576,MATCH("최종"&amp;SUBSTITUTE(SUBSTITUTE(F$1,"standard",""),"|Float",""),ChapterTable!$1:$1,0),0)*ChapterTable!$Q$17,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VLOOKUP($A1901-ChapterTable!$Q$11,ChapterTable!$1:$1048576,MATCH("최종"&amp;SUBSTITUTE(SUBSTITUTE(F$1,"standard",""),"|Float",""),ChapterTable!$1:$1,0),0)*ChapterTable!$Q$14
    ),
  OFFSET(F1901,-$B1901+IF($L1901,1,0),0)*
    (VLOOKUP(SUBSTITUTE(SUBSTITUTE(F$1,"standard",""),"|Float","")&amp;"인게임누적곱배수",ChapterTable!$S:$T,2,0)^D1901
    +VLOOKUP(SUBSTITUTE(SUBSTITUTE(F$1,"standard",""),"|Float","")&amp;"인게임누적합배수",ChapterTable!$S:$T,2,0)*D1901)
  )
  )
  )
)</f>
        <v>24813.987121582031</v>
      </c>
      <c r="G1901" t="s">
        <v>76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9.8000000000000007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IF(OR($L1902=TRUE,$A1902=0,MOD($A1902,ChapterTable!$S$20)&lt;&gt;0),
MAX(0,INT(($B1902+ChapterTable!$Q$26+VLOOKUP(SUBSTITUTE(C$1,"성장단계","")&amp;"단계오프셋",ChapterTable!$S:$T,2,0))/ChapterTable!$Q$23)),
MAX(0,INT(($B1902+ChapterTable!$S$26+VLOOKUP(SUBSTITUTE(C$1,"성장단계","")&amp;"보스단계오프셋",ChapterTable!$S:$T,2,0))/ChapterTable!$S$23)))</f>
        <v>1</v>
      </c>
      <c r="D1902">
        <f>IF(OR($L1902=TRUE,$A1902=0,MOD($A1902,ChapterTable!$S$20)&lt;&gt;0),
MAX(0,INT(($B1902+ChapterTable!$Q$26+VLOOKUP(SUBSTITUTE(D$1,"성장단계","")&amp;"단계오프셋",ChapterTable!$S:$T,2,0))/ChapterTable!$Q$23)),
MAX(0,INT(($B1902+ChapterTable!$S$26+VLOOKUP(SUBSTITUTE(D$1,"성장단계","")&amp;"보스단계오프셋",ChapterTable!$S:$T,2,0))/ChapterTable!$S$23)))</f>
        <v>1</v>
      </c>
      <c r="E1902" s="1">
        <f ca="1">IF(AND($A1902=0,$B1902=1),
    VLOOKUP(1,ChapterTable!$1:$1048576,MATCH("최종"&amp;SUBSTITUTE(SUBSTITUTE(E$1,"standard",""),"|Float",""),ChapterTable!$1:$1,0),0)*ChapterTable!$Q$17,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VLOOKUP($A1902-ChapterTable!$Q$11,ChapterTable!$1:$1048576,MATCH("최종"&amp;SUBSTITUTE(SUBSTITUTE(E$1,"standard",""),"|Float",""),ChapterTable!$1:$1,0),0)*ChapterTable!$Q$14
    ),
  OFFSET(E1902,-$B1902+IF($L1902,1,0),0)*
    (VLOOKUP(SUBSTITUTE(SUBSTITUTE(E$1,"standard",""),"|Float","")&amp;"인게임누적곱배수",ChapterTable!$S:$T,2,0)^C1902
    +VLOOKUP(SUBSTITUTE(SUBSTITUTE(E$1,"standard",""),"|Float","")&amp;"인게임누적합배수",ChapterTable!$S:$T,2,0)*C1902)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VLOOKUP(1,ChapterTable!$1:$1048576,MATCH("최종"&amp;SUBSTITUTE(SUBSTITUTE(F$1,"standard",""),"|Float",""),ChapterTable!$1:$1,0),0)*ChapterTable!$Q$17,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VLOOKUP($A1902-ChapterTable!$Q$11,ChapterTable!$1:$1048576,MATCH("최종"&amp;SUBSTITUTE(SUBSTITUTE(F$1,"standard",""),"|Float",""),ChapterTable!$1:$1,0),0)*ChapterTable!$Q$14
    ),
  OFFSET(F1902,-$B1902+IF($L1902,1,0),0)*
    (VLOOKUP(SUBSTITUTE(SUBSTITUTE(F$1,"standard",""),"|Float","")&amp;"인게임누적곱배수",ChapterTable!$S:$T,2,0)^D1902
    +VLOOKUP(SUBSTITUTE(SUBSTITUTE(F$1,"standard",""),"|Float","")&amp;"인게임누적합배수",ChapterTable!$S:$T,2,0)*D1902)
  )
  )
  )
)</f>
        <v>29776.784545898438</v>
      </c>
      <c r="G1902" t="s">
        <v>76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9.8000000000000007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IF(OR($L1903=TRUE,$A1903=0,MOD($A1903,ChapterTable!$S$20)&lt;&gt;0),
MAX(0,INT(($B1903+ChapterTable!$Q$26+VLOOKUP(SUBSTITUTE(C$1,"성장단계","")&amp;"단계오프셋",ChapterTable!$S:$T,2,0))/ChapterTable!$Q$23)),
MAX(0,INT(($B1903+ChapterTable!$S$26+VLOOKUP(SUBSTITUTE(C$1,"성장단계","")&amp;"보스단계오프셋",ChapterTable!$S:$T,2,0))/ChapterTable!$S$23)))</f>
        <v>1</v>
      </c>
      <c r="D1903">
        <f>IF(OR($L1903=TRUE,$A1903=0,MOD($A1903,ChapterTable!$S$20)&lt;&gt;0),
MAX(0,INT(($B1903+ChapterTable!$Q$26+VLOOKUP(SUBSTITUTE(D$1,"성장단계","")&amp;"단계오프셋",ChapterTable!$S:$T,2,0))/ChapterTable!$Q$23)),
MAX(0,INT(($B1903+ChapterTable!$S$26+VLOOKUP(SUBSTITUTE(D$1,"성장단계","")&amp;"보스단계오프셋",ChapterTable!$S:$T,2,0))/ChapterTable!$S$23)))</f>
        <v>1</v>
      </c>
      <c r="E1903" s="1">
        <f ca="1">IF(AND($A1903=0,$B1903=1),
    VLOOKUP(1,ChapterTable!$1:$1048576,MATCH("최종"&amp;SUBSTITUTE(SUBSTITUTE(E$1,"standard",""),"|Float",""),ChapterTable!$1:$1,0),0)*ChapterTable!$Q$17,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VLOOKUP($A1903-ChapterTable!$Q$11,ChapterTable!$1:$1048576,MATCH("최종"&amp;SUBSTITUTE(SUBSTITUTE(E$1,"standard",""),"|Float",""),ChapterTable!$1:$1,0),0)*ChapterTable!$Q$14
    ),
  OFFSET(E1903,-$B1903+IF($L1903,1,0),0)*
    (VLOOKUP(SUBSTITUTE(SUBSTITUTE(E$1,"standard",""),"|Float","")&amp;"인게임누적곱배수",ChapterTable!$S:$T,2,0)^C1903
    +VLOOKUP(SUBSTITUTE(SUBSTITUTE(E$1,"standard",""),"|Float","")&amp;"인게임누적합배수",ChapterTable!$S:$T,2,0)*C1903)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VLOOKUP(1,ChapterTable!$1:$1048576,MATCH("최종"&amp;SUBSTITUTE(SUBSTITUTE(F$1,"standard",""),"|Float",""),ChapterTable!$1:$1,0),0)*ChapterTable!$Q$17,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VLOOKUP($A1903-ChapterTable!$Q$11,ChapterTable!$1:$1048576,MATCH("최종"&amp;SUBSTITUTE(SUBSTITUTE(F$1,"standard",""),"|Float",""),ChapterTable!$1:$1,0),0)*ChapterTable!$Q$14
    ),
  OFFSET(F1903,-$B1903+IF($L1903,1,0),0)*
    (VLOOKUP(SUBSTITUTE(SUBSTITUTE(F$1,"standard",""),"|Float","")&amp;"인게임누적곱배수",ChapterTable!$S:$T,2,0)^D1903
    +VLOOKUP(SUBSTITUTE(SUBSTITUTE(F$1,"standard",""),"|Float","")&amp;"인게임누적합배수",ChapterTable!$S:$T,2,0)*D1903)
  )
  )
  )
)</f>
        <v>29776.784545898438</v>
      </c>
      <c r="G1903" t="s">
        <v>76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9.8000000000000007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IF(OR($L1904=TRUE,$A1904=0,MOD($A1904,ChapterTable!$S$20)&lt;&gt;0),
MAX(0,INT(($B1904+ChapterTable!$Q$26+VLOOKUP(SUBSTITUTE(C$1,"성장단계","")&amp;"단계오프셋",ChapterTable!$S:$T,2,0))/ChapterTable!$Q$23)),
MAX(0,INT(($B1904+ChapterTable!$S$26+VLOOKUP(SUBSTITUTE(C$1,"성장단계","")&amp;"보스단계오프셋",ChapterTable!$S:$T,2,0))/ChapterTable!$S$23)))</f>
        <v>1</v>
      </c>
      <c r="D1904">
        <f>IF(OR($L1904=TRUE,$A1904=0,MOD($A1904,ChapterTable!$S$20)&lt;&gt;0),
MAX(0,INT(($B1904+ChapterTable!$Q$26+VLOOKUP(SUBSTITUTE(D$1,"성장단계","")&amp;"단계오프셋",ChapterTable!$S:$T,2,0))/ChapterTable!$Q$23)),
MAX(0,INT(($B1904+ChapterTable!$S$26+VLOOKUP(SUBSTITUTE(D$1,"성장단계","")&amp;"보스단계오프셋",ChapterTable!$S:$T,2,0))/ChapterTable!$S$23)))</f>
        <v>1</v>
      </c>
      <c r="E1904" s="1">
        <f ca="1">IF(AND($A1904=0,$B1904=1),
    VLOOKUP(1,ChapterTable!$1:$1048576,MATCH("최종"&amp;SUBSTITUTE(SUBSTITUTE(E$1,"standard",""),"|Float",""),ChapterTable!$1:$1,0),0)*ChapterTable!$Q$17,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VLOOKUP($A1904-ChapterTable!$Q$11,ChapterTable!$1:$1048576,MATCH("최종"&amp;SUBSTITUTE(SUBSTITUTE(E$1,"standard",""),"|Float",""),ChapterTable!$1:$1,0),0)*ChapterTable!$Q$14
    ),
  OFFSET(E1904,-$B1904+IF($L1904,1,0),0)*
    (VLOOKUP(SUBSTITUTE(SUBSTITUTE(E$1,"standard",""),"|Float","")&amp;"인게임누적곱배수",ChapterTable!$S:$T,2,0)^C1904
    +VLOOKUP(SUBSTITUTE(SUBSTITUTE(E$1,"standard",""),"|Float","")&amp;"인게임누적합배수",ChapterTable!$S:$T,2,0)*C1904)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VLOOKUP(1,ChapterTable!$1:$1048576,MATCH("최종"&amp;SUBSTITUTE(SUBSTITUTE(F$1,"standard",""),"|Float",""),ChapterTable!$1:$1,0),0)*ChapterTable!$Q$17,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VLOOKUP($A1904-ChapterTable!$Q$11,ChapterTable!$1:$1048576,MATCH("최종"&amp;SUBSTITUTE(SUBSTITUTE(F$1,"standard",""),"|Float",""),ChapterTable!$1:$1,0),0)*ChapterTable!$Q$14
    ),
  OFFSET(F1904,-$B1904+IF($L1904,1,0),0)*
    (VLOOKUP(SUBSTITUTE(SUBSTITUTE(F$1,"standard",""),"|Float","")&amp;"인게임누적곱배수",ChapterTable!$S:$T,2,0)^D1904
    +VLOOKUP(SUBSTITUTE(SUBSTITUTE(F$1,"standard",""),"|Float","")&amp;"인게임누적합배수",ChapterTable!$S:$T,2,0)*D1904)
  )
  )
  )
)</f>
        <v>29776.784545898438</v>
      </c>
      <c r="G1904" t="s">
        <v>76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9.8000000000000007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IF(OR($L1905=TRUE,$A1905=0,MOD($A1905,ChapterTable!$S$20)&lt;&gt;0),
MAX(0,INT(($B1905+ChapterTable!$Q$26+VLOOKUP(SUBSTITUTE(C$1,"성장단계","")&amp;"단계오프셋",ChapterTable!$S:$T,2,0))/ChapterTable!$Q$23)),
MAX(0,INT(($B1905+ChapterTable!$S$26+VLOOKUP(SUBSTITUTE(C$1,"성장단계","")&amp;"보스단계오프셋",ChapterTable!$S:$T,2,0))/ChapterTable!$S$23)))</f>
        <v>1</v>
      </c>
      <c r="D1905">
        <f>IF(OR($L1905=TRUE,$A1905=0,MOD($A1905,ChapterTable!$S$20)&lt;&gt;0),
MAX(0,INT(($B1905+ChapterTable!$Q$26+VLOOKUP(SUBSTITUTE(D$1,"성장단계","")&amp;"단계오프셋",ChapterTable!$S:$T,2,0))/ChapterTable!$Q$23)),
MAX(0,INT(($B1905+ChapterTable!$S$26+VLOOKUP(SUBSTITUTE(D$1,"성장단계","")&amp;"보스단계오프셋",ChapterTable!$S:$T,2,0))/ChapterTable!$S$23)))</f>
        <v>1</v>
      </c>
      <c r="E1905" s="1">
        <f ca="1">IF(AND($A1905=0,$B1905=1),
    VLOOKUP(1,ChapterTable!$1:$1048576,MATCH("최종"&amp;SUBSTITUTE(SUBSTITUTE(E$1,"standard",""),"|Float",""),ChapterTable!$1:$1,0),0)*ChapterTable!$Q$17,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VLOOKUP($A1905-ChapterTable!$Q$11,ChapterTable!$1:$1048576,MATCH("최종"&amp;SUBSTITUTE(SUBSTITUTE(E$1,"standard",""),"|Float",""),ChapterTable!$1:$1,0),0)*ChapterTable!$Q$14
    ),
  OFFSET(E1905,-$B1905+IF($L1905,1,0),0)*
    (VLOOKUP(SUBSTITUTE(SUBSTITUTE(E$1,"standard",""),"|Float","")&amp;"인게임누적곱배수",ChapterTable!$S:$T,2,0)^C1905
    +VLOOKUP(SUBSTITUTE(SUBSTITUTE(E$1,"standard",""),"|Float","")&amp;"인게임누적합배수",ChapterTable!$S:$T,2,0)*C1905)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VLOOKUP(1,ChapterTable!$1:$1048576,MATCH("최종"&amp;SUBSTITUTE(SUBSTITUTE(F$1,"standard",""),"|Float",""),ChapterTable!$1:$1,0),0)*ChapterTable!$Q$17,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VLOOKUP($A1905-ChapterTable!$Q$11,ChapterTable!$1:$1048576,MATCH("최종"&amp;SUBSTITUTE(SUBSTITUTE(F$1,"standard",""),"|Float",""),ChapterTable!$1:$1,0),0)*ChapterTable!$Q$14
    ),
  OFFSET(F1905,-$B1905+IF($L1905,1,0),0)*
    (VLOOKUP(SUBSTITUTE(SUBSTITUTE(F$1,"standard",""),"|Float","")&amp;"인게임누적곱배수",ChapterTable!$S:$T,2,0)^D1905
    +VLOOKUP(SUBSTITUTE(SUBSTITUTE(F$1,"standard",""),"|Float","")&amp;"인게임누적합배수",ChapterTable!$S:$T,2,0)*D1905)
  )
  )
  )
)</f>
        <v>29776.784545898438</v>
      </c>
      <c r="G1905" t="s">
        <v>76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9.8000000000000007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IF(OR($L1906=TRUE,$A1906=0,MOD($A1906,ChapterTable!$S$20)&lt;&gt;0),
MAX(0,INT(($B1906+ChapterTable!$Q$26+VLOOKUP(SUBSTITUTE(C$1,"성장단계","")&amp;"단계오프셋",ChapterTable!$S:$T,2,0))/ChapterTable!$Q$23)),
MAX(0,INT(($B1906+ChapterTable!$S$26+VLOOKUP(SUBSTITUTE(C$1,"성장단계","")&amp;"보스단계오프셋",ChapterTable!$S:$T,2,0))/ChapterTable!$S$23)))</f>
        <v>1</v>
      </c>
      <c r="D1906">
        <f>IF(OR($L1906=TRUE,$A1906=0,MOD($A1906,ChapterTable!$S$20)&lt;&gt;0),
MAX(0,INT(($B1906+ChapterTable!$Q$26+VLOOKUP(SUBSTITUTE(D$1,"성장단계","")&amp;"단계오프셋",ChapterTable!$S:$T,2,0))/ChapterTable!$Q$23)),
MAX(0,INT(($B1906+ChapterTable!$S$26+VLOOKUP(SUBSTITUTE(D$1,"성장단계","")&amp;"보스단계오프셋",ChapterTable!$S:$T,2,0))/ChapterTable!$S$23)))</f>
        <v>1</v>
      </c>
      <c r="E1906" s="1">
        <f ca="1">IF(AND($A1906=0,$B1906=1),
    VLOOKUP(1,ChapterTable!$1:$1048576,MATCH("최종"&amp;SUBSTITUTE(SUBSTITUTE(E$1,"standard",""),"|Float",""),ChapterTable!$1:$1,0),0)*ChapterTable!$Q$17,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VLOOKUP($A1906-ChapterTable!$Q$11,ChapterTable!$1:$1048576,MATCH("최종"&amp;SUBSTITUTE(SUBSTITUTE(E$1,"standard",""),"|Float",""),ChapterTable!$1:$1,0),0)*ChapterTable!$Q$14
    ),
  OFFSET(E1906,-$B1906+IF($L1906,1,0),0)*
    (VLOOKUP(SUBSTITUTE(SUBSTITUTE(E$1,"standard",""),"|Float","")&amp;"인게임누적곱배수",ChapterTable!$S:$T,2,0)^C1906
    +VLOOKUP(SUBSTITUTE(SUBSTITUTE(E$1,"standard",""),"|Float","")&amp;"인게임누적합배수",ChapterTable!$S:$T,2,0)*C1906)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VLOOKUP(1,ChapterTable!$1:$1048576,MATCH("최종"&amp;SUBSTITUTE(SUBSTITUTE(F$1,"standard",""),"|Float",""),ChapterTable!$1:$1,0),0)*ChapterTable!$Q$17,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VLOOKUP($A1906-ChapterTable!$Q$11,ChapterTable!$1:$1048576,MATCH("최종"&amp;SUBSTITUTE(SUBSTITUTE(F$1,"standard",""),"|Float",""),ChapterTable!$1:$1,0),0)*ChapterTable!$Q$14
    ),
  OFFSET(F1906,-$B1906+IF($L1906,1,0),0)*
    (VLOOKUP(SUBSTITUTE(SUBSTITUTE(F$1,"standard",""),"|Float","")&amp;"인게임누적곱배수",ChapterTable!$S:$T,2,0)^D1906
    +VLOOKUP(SUBSTITUTE(SUBSTITUTE(F$1,"standard",""),"|Float","")&amp;"인게임누적합배수",ChapterTable!$S:$T,2,0)*D1906)
  )
  )
  )
)</f>
        <v>29776.784545898438</v>
      </c>
      <c r="G1906" t="s">
        <v>76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9.8000000000000007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IF(OR($L1907=TRUE,$A1907=0,MOD($A1907,ChapterTable!$S$20)&lt;&gt;0),
MAX(0,INT(($B1907+ChapterTable!$Q$26+VLOOKUP(SUBSTITUTE(C$1,"성장단계","")&amp;"단계오프셋",ChapterTable!$S:$T,2,0))/ChapterTable!$Q$23)),
MAX(0,INT(($B1907+ChapterTable!$S$26+VLOOKUP(SUBSTITUTE(C$1,"성장단계","")&amp;"보스단계오프셋",ChapterTable!$S:$T,2,0))/ChapterTable!$S$23)))</f>
        <v>2</v>
      </c>
      <c r="D1907">
        <f>IF(OR($L1907=TRUE,$A1907=0,MOD($A1907,ChapterTable!$S$20)&lt;&gt;0),
MAX(0,INT(($B1907+ChapterTable!$Q$26+VLOOKUP(SUBSTITUTE(D$1,"성장단계","")&amp;"단계오프셋",ChapterTable!$S:$T,2,0))/ChapterTable!$Q$23)),
MAX(0,INT(($B1907+ChapterTable!$S$26+VLOOKUP(SUBSTITUTE(D$1,"성장단계","")&amp;"보스단계오프셋",ChapterTable!$S:$T,2,0))/ChapterTable!$S$23)))</f>
        <v>1</v>
      </c>
      <c r="E1907" s="1">
        <f ca="1">IF(AND($A1907=0,$B1907=1),
    VLOOKUP(1,ChapterTable!$1:$1048576,MATCH("최종"&amp;SUBSTITUTE(SUBSTITUTE(E$1,"standard",""),"|Float",""),ChapterTable!$1:$1,0),0)*ChapterTable!$Q$17,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VLOOKUP($A1907-ChapterTable!$Q$11,ChapterTable!$1:$1048576,MATCH("최종"&amp;SUBSTITUTE(SUBSTITUTE(E$1,"standard",""),"|Float",""),ChapterTable!$1:$1,0),0)*ChapterTable!$Q$14
    ),
  OFFSET(E1907,-$B1907+IF($L1907,1,0),0)*
    (VLOOKUP(SUBSTITUTE(SUBSTITUTE(E$1,"standard",""),"|Float","")&amp;"인게임누적곱배수",ChapterTable!$S:$T,2,0)^C1907
    +VLOOKUP(SUBSTITUTE(SUBSTITUTE(E$1,"standard",""),"|Float","")&amp;"인게임누적합배수",ChapterTable!$S:$T,2,0)*C1907)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VLOOKUP(1,ChapterTable!$1:$1048576,MATCH("최종"&amp;SUBSTITUTE(SUBSTITUTE(F$1,"standard",""),"|Float",""),ChapterTable!$1:$1,0),0)*ChapterTable!$Q$17,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VLOOKUP($A1907-ChapterTable!$Q$11,ChapterTable!$1:$1048576,MATCH("최종"&amp;SUBSTITUTE(SUBSTITUTE(F$1,"standard",""),"|Float",""),ChapterTable!$1:$1,0),0)*ChapterTable!$Q$14
    ),
  OFFSET(F1907,-$B1907+IF($L1907,1,0),0)*
    (VLOOKUP(SUBSTITUTE(SUBSTITUTE(F$1,"standard",""),"|Float","")&amp;"인게임누적곱배수",ChapterTable!$S:$T,2,0)^D1907
    +VLOOKUP(SUBSTITUTE(SUBSTITUTE(F$1,"standard",""),"|Float","")&amp;"인게임누적합배수",ChapterTable!$S:$T,2,0)*D1907)
  )
  )
  )
)</f>
        <v>29776.784545898438</v>
      </c>
      <c r="G1907" t="s">
        <v>76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9.8000000000000007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IF(OR($L1908=TRUE,$A1908=0,MOD($A1908,ChapterTable!$S$20)&lt;&gt;0),
MAX(0,INT(($B1908+ChapterTable!$Q$26+VLOOKUP(SUBSTITUTE(C$1,"성장단계","")&amp;"단계오프셋",ChapterTable!$S:$T,2,0))/ChapterTable!$Q$23)),
MAX(0,INT(($B1908+ChapterTable!$S$26+VLOOKUP(SUBSTITUTE(C$1,"성장단계","")&amp;"보스단계오프셋",ChapterTable!$S:$T,2,0))/ChapterTable!$S$23)))</f>
        <v>2</v>
      </c>
      <c r="D1908">
        <f>IF(OR($L1908=TRUE,$A1908=0,MOD($A1908,ChapterTable!$S$20)&lt;&gt;0),
MAX(0,INT(($B1908+ChapterTable!$Q$26+VLOOKUP(SUBSTITUTE(D$1,"성장단계","")&amp;"단계오프셋",ChapterTable!$S:$T,2,0))/ChapterTable!$Q$23)),
MAX(0,INT(($B1908+ChapterTable!$S$26+VLOOKUP(SUBSTITUTE(D$1,"성장단계","")&amp;"보스단계오프셋",ChapterTable!$S:$T,2,0))/ChapterTable!$S$23)))</f>
        <v>1</v>
      </c>
      <c r="E1908" s="1">
        <f ca="1">IF(AND($A1908=0,$B1908=1),
    VLOOKUP(1,ChapterTable!$1:$1048576,MATCH("최종"&amp;SUBSTITUTE(SUBSTITUTE(E$1,"standard",""),"|Float",""),ChapterTable!$1:$1,0),0)*ChapterTable!$Q$17,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VLOOKUP($A1908-ChapterTable!$Q$11,ChapterTable!$1:$1048576,MATCH("최종"&amp;SUBSTITUTE(SUBSTITUTE(E$1,"standard",""),"|Float",""),ChapterTable!$1:$1,0),0)*ChapterTable!$Q$14
    ),
  OFFSET(E1908,-$B1908+IF($L1908,1,0),0)*
    (VLOOKUP(SUBSTITUTE(SUBSTITUTE(E$1,"standard",""),"|Float","")&amp;"인게임누적곱배수",ChapterTable!$S:$T,2,0)^C1908
    +VLOOKUP(SUBSTITUTE(SUBSTITUTE(E$1,"standard",""),"|Float","")&amp;"인게임누적합배수",ChapterTable!$S:$T,2,0)*C1908)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VLOOKUP(1,ChapterTable!$1:$1048576,MATCH("최종"&amp;SUBSTITUTE(SUBSTITUTE(F$1,"standard",""),"|Float",""),ChapterTable!$1:$1,0),0)*ChapterTable!$Q$17,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VLOOKUP($A1908-ChapterTable!$Q$11,ChapterTable!$1:$1048576,MATCH("최종"&amp;SUBSTITUTE(SUBSTITUTE(F$1,"standard",""),"|Float",""),ChapterTable!$1:$1,0),0)*ChapterTable!$Q$14
    ),
  OFFSET(F1908,-$B1908+IF($L1908,1,0),0)*
    (VLOOKUP(SUBSTITUTE(SUBSTITUTE(F$1,"standard",""),"|Float","")&amp;"인게임누적곱배수",ChapterTable!$S:$T,2,0)^D1908
    +VLOOKUP(SUBSTITUTE(SUBSTITUTE(F$1,"standard",""),"|Float","")&amp;"인게임누적합배수",ChapterTable!$S:$T,2,0)*D1908)
  )
  )
  )
)</f>
        <v>29776.784545898438</v>
      </c>
      <c r="G1908" t="s">
        <v>76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9.8000000000000007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IF(OR($L1909=TRUE,$A1909=0,MOD($A1909,ChapterTable!$S$20)&lt;&gt;0),
MAX(0,INT(($B1909+ChapterTable!$Q$26+VLOOKUP(SUBSTITUTE(C$1,"성장단계","")&amp;"단계오프셋",ChapterTable!$S:$T,2,0))/ChapterTable!$Q$23)),
MAX(0,INT(($B1909+ChapterTable!$S$26+VLOOKUP(SUBSTITUTE(C$1,"성장단계","")&amp;"보스단계오프셋",ChapterTable!$S:$T,2,0))/ChapterTable!$S$23)))</f>
        <v>2</v>
      </c>
      <c r="D1909">
        <f>IF(OR($L1909=TRUE,$A1909=0,MOD($A1909,ChapterTable!$S$20)&lt;&gt;0),
MAX(0,INT(($B1909+ChapterTable!$Q$26+VLOOKUP(SUBSTITUTE(D$1,"성장단계","")&amp;"단계오프셋",ChapterTable!$S:$T,2,0))/ChapterTable!$Q$23)),
MAX(0,INT(($B1909+ChapterTable!$S$26+VLOOKUP(SUBSTITUTE(D$1,"성장단계","")&amp;"보스단계오프셋",ChapterTable!$S:$T,2,0))/ChapterTable!$S$23)))</f>
        <v>1</v>
      </c>
      <c r="E1909" s="1">
        <f ca="1">IF(AND($A1909=0,$B1909=1),
    VLOOKUP(1,ChapterTable!$1:$1048576,MATCH("최종"&amp;SUBSTITUTE(SUBSTITUTE(E$1,"standard",""),"|Float",""),ChapterTable!$1:$1,0),0)*ChapterTable!$Q$17,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VLOOKUP($A1909-ChapterTable!$Q$11,ChapterTable!$1:$1048576,MATCH("최종"&amp;SUBSTITUTE(SUBSTITUTE(E$1,"standard",""),"|Float",""),ChapterTable!$1:$1,0),0)*ChapterTable!$Q$14
    ),
  OFFSET(E1909,-$B1909+IF($L1909,1,0),0)*
    (VLOOKUP(SUBSTITUTE(SUBSTITUTE(E$1,"standard",""),"|Float","")&amp;"인게임누적곱배수",ChapterTable!$S:$T,2,0)^C1909
    +VLOOKUP(SUBSTITUTE(SUBSTITUTE(E$1,"standard",""),"|Float","")&amp;"인게임누적합배수",ChapterTable!$S:$T,2,0)*C1909)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VLOOKUP(1,ChapterTable!$1:$1048576,MATCH("최종"&amp;SUBSTITUTE(SUBSTITUTE(F$1,"standard",""),"|Float",""),ChapterTable!$1:$1,0),0)*ChapterTable!$Q$17,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VLOOKUP($A1909-ChapterTable!$Q$11,ChapterTable!$1:$1048576,MATCH("최종"&amp;SUBSTITUTE(SUBSTITUTE(F$1,"standard",""),"|Float",""),ChapterTable!$1:$1,0),0)*ChapterTable!$Q$14
    ),
  OFFSET(F1909,-$B1909+IF($L1909,1,0),0)*
    (VLOOKUP(SUBSTITUTE(SUBSTITUTE(F$1,"standard",""),"|Float","")&amp;"인게임누적곱배수",ChapterTable!$S:$T,2,0)^D1909
    +VLOOKUP(SUBSTITUTE(SUBSTITUTE(F$1,"standard",""),"|Float","")&amp;"인게임누적합배수",ChapterTable!$S:$T,2,0)*D1909)
  )
  )
  )
)</f>
        <v>29776.784545898438</v>
      </c>
      <c r="G1909" t="s">
        <v>76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9.8000000000000007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IF(OR($L1910=TRUE,$A1910=0,MOD($A1910,ChapterTable!$S$20)&lt;&gt;0),
MAX(0,INT(($B1910+ChapterTable!$Q$26+VLOOKUP(SUBSTITUTE(C$1,"성장단계","")&amp;"단계오프셋",ChapterTable!$S:$T,2,0))/ChapterTable!$Q$23)),
MAX(0,INT(($B1910+ChapterTable!$S$26+VLOOKUP(SUBSTITUTE(C$1,"성장단계","")&amp;"보스단계오프셋",ChapterTable!$S:$T,2,0))/ChapterTable!$S$23)))</f>
        <v>2</v>
      </c>
      <c r="D1910">
        <f>IF(OR($L1910=TRUE,$A1910=0,MOD($A1910,ChapterTable!$S$20)&lt;&gt;0),
MAX(0,INT(($B1910+ChapterTable!$Q$26+VLOOKUP(SUBSTITUTE(D$1,"성장단계","")&amp;"단계오프셋",ChapterTable!$S:$T,2,0))/ChapterTable!$Q$23)),
MAX(0,INT(($B1910+ChapterTable!$S$26+VLOOKUP(SUBSTITUTE(D$1,"성장단계","")&amp;"보스단계오프셋",ChapterTable!$S:$T,2,0))/ChapterTable!$S$23)))</f>
        <v>1</v>
      </c>
      <c r="E1910" s="1">
        <f ca="1">IF(AND($A1910=0,$B1910=1),
    VLOOKUP(1,ChapterTable!$1:$1048576,MATCH("최종"&amp;SUBSTITUTE(SUBSTITUTE(E$1,"standard",""),"|Float",""),ChapterTable!$1:$1,0),0)*ChapterTable!$Q$17,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VLOOKUP($A1910-ChapterTable!$Q$11,ChapterTable!$1:$1048576,MATCH("최종"&amp;SUBSTITUTE(SUBSTITUTE(E$1,"standard",""),"|Float",""),ChapterTable!$1:$1,0),0)*ChapterTable!$Q$14
    ),
  OFFSET(E1910,-$B1910+IF($L1910,1,0),0)*
    (VLOOKUP(SUBSTITUTE(SUBSTITUTE(E$1,"standard",""),"|Float","")&amp;"인게임누적곱배수",ChapterTable!$S:$T,2,0)^C1910
    +VLOOKUP(SUBSTITUTE(SUBSTITUTE(E$1,"standard",""),"|Float","")&amp;"인게임누적합배수",ChapterTable!$S:$T,2,0)*C1910)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VLOOKUP(1,ChapterTable!$1:$1048576,MATCH("최종"&amp;SUBSTITUTE(SUBSTITUTE(F$1,"standard",""),"|Float",""),ChapterTable!$1:$1,0),0)*ChapterTable!$Q$17,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VLOOKUP($A1910-ChapterTable!$Q$11,ChapterTable!$1:$1048576,MATCH("최종"&amp;SUBSTITUTE(SUBSTITUTE(F$1,"standard",""),"|Float",""),ChapterTable!$1:$1,0),0)*ChapterTable!$Q$14
    ),
  OFFSET(F1910,-$B1910+IF($L1910,1,0),0)*
    (VLOOKUP(SUBSTITUTE(SUBSTITUTE(F$1,"standard",""),"|Float","")&amp;"인게임누적곱배수",ChapterTable!$S:$T,2,0)^D1910
    +VLOOKUP(SUBSTITUTE(SUBSTITUTE(F$1,"standard",""),"|Float","")&amp;"인게임누적합배수",ChapterTable!$S:$T,2,0)*D1910)
  )
  )
  )
)</f>
        <v>29776.784545898438</v>
      </c>
      <c r="G1910" t="s">
        <v>76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9.8000000000000007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IF(OR($L1911=TRUE,$A1911=0,MOD($A1911,ChapterTable!$S$20)&lt;&gt;0),
MAX(0,INT(($B1911+ChapterTable!$Q$26+VLOOKUP(SUBSTITUTE(C$1,"성장단계","")&amp;"단계오프셋",ChapterTable!$S:$T,2,0))/ChapterTable!$Q$23)),
MAX(0,INT(($B1911+ChapterTable!$S$26+VLOOKUP(SUBSTITUTE(C$1,"성장단계","")&amp;"보스단계오프셋",ChapterTable!$S:$T,2,0))/ChapterTable!$S$23)))</f>
        <v>2</v>
      </c>
      <c r="D1911">
        <f>IF(OR($L1911=TRUE,$A1911=0,MOD($A1911,ChapterTable!$S$20)&lt;&gt;0),
MAX(0,INT(($B1911+ChapterTable!$Q$26+VLOOKUP(SUBSTITUTE(D$1,"성장단계","")&amp;"단계오프셋",ChapterTable!$S:$T,2,0))/ChapterTable!$Q$23)),
MAX(0,INT(($B1911+ChapterTable!$S$26+VLOOKUP(SUBSTITUTE(D$1,"성장단계","")&amp;"보스단계오프셋",ChapterTable!$S:$T,2,0))/ChapterTable!$S$23)))</f>
        <v>1</v>
      </c>
      <c r="E1911" s="1">
        <f ca="1">IF(AND($A1911=0,$B1911=1),
    VLOOKUP(1,ChapterTable!$1:$1048576,MATCH("최종"&amp;SUBSTITUTE(SUBSTITUTE(E$1,"standard",""),"|Float",""),ChapterTable!$1:$1,0),0)*ChapterTable!$Q$17,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VLOOKUP($A1911-ChapterTable!$Q$11,ChapterTable!$1:$1048576,MATCH("최종"&amp;SUBSTITUTE(SUBSTITUTE(E$1,"standard",""),"|Float",""),ChapterTable!$1:$1,0),0)*ChapterTable!$Q$14
    ),
  OFFSET(E1911,-$B1911+IF($L1911,1,0),0)*
    (VLOOKUP(SUBSTITUTE(SUBSTITUTE(E$1,"standard",""),"|Float","")&amp;"인게임누적곱배수",ChapterTable!$S:$T,2,0)^C1911
    +VLOOKUP(SUBSTITUTE(SUBSTITUTE(E$1,"standard",""),"|Float","")&amp;"인게임누적합배수",ChapterTable!$S:$T,2,0)*C1911)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VLOOKUP(1,ChapterTable!$1:$1048576,MATCH("최종"&amp;SUBSTITUTE(SUBSTITUTE(F$1,"standard",""),"|Float",""),ChapterTable!$1:$1,0),0)*ChapterTable!$Q$17,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VLOOKUP($A1911-ChapterTable!$Q$11,ChapterTable!$1:$1048576,MATCH("최종"&amp;SUBSTITUTE(SUBSTITUTE(F$1,"standard",""),"|Float",""),ChapterTable!$1:$1,0),0)*ChapterTable!$Q$14
    ),
  OFFSET(F1911,-$B1911+IF($L1911,1,0),0)*
    (VLOOKUP(SUBSTITUTE(SUBSTITUTE(F$1,"standard",""),"|Float","")&amp;"인게임누적곱배수",ChapterTable!$S:$T,2,0)^D1911
    +VLOOKUP(SUBSTITUTE(SUBSTITUTE(F$1,"standard",""),"|Float","")&amp;"인게임누적합배수",ChapterTable!$S:$T,2,0)*D1911)
  )
  )
  )
)</f>
        <v>29776.784545898438</v>
      </c>
      <c r="G1911" t="s">
        <v>76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9.8000000000000007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IF(OR($L1912=TRUE,$A1912=0,MOD($A1912,ChapterTable!$S$20)&lt;&gt;0),
MAX(0,INT(($B1912+ChapterTable!$Q$26+VLOOKUP(SUBSTITUTE(C$1,"성장단계","")&amp;"단계오프셋",ChapterTable!$S:$T,2,0))/ChapterTable!$Q$23)),
MAX(0,INT(($B1912+ChapterTable!$S$26+VLOOKUP(SUBSTITUTE(C$1,"성장단계","")&amp;"보스단계오프셋",ChapterTable!$S:$T,2,0))/ChapterTable!$S$23)))</f>
        <v>2</v>
      </c>
      <c r="D1912">
        <f>IF(OR($L1912=TRUE,$A1912=0,MOD($A1912,ChapterTable!$S$20)&lt;&gt;0),
MAX(0,INT(($B1912+ChapterTable!$Q$26+VLOOKUP(SUBSTITUTE(D$1,"성장단계","")&amp;"단계오프셋",ChapterTable!$S:$T,2,0))/ChapterTable!$Q$23)),
MAX(0,INT(($B1912+ChapterTable!$S$26+VLOOKUP(SUBSTITUTE(D$1,"성장단계","")&amp;"보스단계오프셋",ChapterTable!$S:$T,2,0))/ChapterTable!$S$23)))</f>
        <v>2</v>
      </c>
      <c r="E1912" s="1">
        <f ca="1">IF(AND($A1912=0,$B1912=1),
    VLOOKUP(1,ChapterTable!$1:$1048576,MATCH("최종"&amp;SUBSTITUTE(SUBSTITUTE(E$1,"standard",""),"|Float",""),ChapterTable!$1:$1,0),0)*ChapterTable!$Q$17,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VLOOKUP($A1912-ChapterTable!$Q$11,ChapterTable!$1:$1048576,MATCH("최종"&amp;SUBSTITUTE(SUBSTITUTE(E$1,"standard",""),"|Float",""),ChapterTable!$1:$1,0),0)*ChapterTable!$Q$14
    ),
  OFFSET(E1912,-$B1912+IF($L1912,1,0),0)*
    (VLOOKUP(SUBSTITUTE(SUBSTITUTE(E$1,"standard",""),"|Float","")&amp;"인게임누적곱배수",ChapterTable!$S:$T,2,0)^C1912
    +VLOOKUP(SUBSTITUTE(SUBSTITUTE(E$1,"standard",""),"|Float","")&amp;"인게임누적합배수",ChapterTable!$S:$T,2,0)*C1912)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VLOOKUP(1,ChapterTable!$1:$1048576,MATCH("최종"&amp;SUBSTITUTE(SUBSTITUTE(F$1,"standard",""),"|Float",""),ChapterTable!$1:$1,0),0)*ChapterTable!$Q$17,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VLOOKUP($A1912-ChapterTable!$Q$11,ChapterTable!$1:$1048576,MATCH("최종"&amp;SUBSTITUTE(SUBSTITUTE(F$1,"standard",""),"|Float",""),ChapterTable!$1:$1,0),0)*ChapterTable!$Q$14
    ),
  OFFSET(F1912,-$B1912+IF($L1912,1,0),0)*
    (VLOOKUP(SUBSTITUTE(SUBSTITUTE(F$1,"standard",""),"|Float","")&amp;"인게임누적곱배수",ChapterTable!$S:$T,2,0)^D1912
    +VLOOKUP(SUBSTITUTE(SUBSTITUTE(F$1,"standard",""),"|Float","")&amp;"인게임누적합배수",ChapterTable!$S:$T,2,0)*D1912)
  )
  )
  )
)</f>
        <v>34739.581970214844</v>
      </c>
      <c r="G1912" t="s">
        <v>76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9.8000000000000007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IF(OR($L1913=TRUE,$A1913=0,MOD($A1913,ChapterTable!$S$20)&lt;&gt;0),
MAX(0,INT(($B1913+ChapterTable!$Q$26+VLOOKUP(SUBSTITUTE(C$1,"성장단계","")&amp;"단계오프셋",ChapterTable!$S:$T,2,0))/ChapterTable!$Q$23)),
MAX(0,INT(($B1913+ChapterTable!$S$26+VLOOKUP(SUBSTITUTE(C$1,"성장단계","")&amp;"보스단계오프셋",ChapterTable!$S:$T,2,0))/ChapterTable!$S$23)))</f>
        <v>2</v>
      </c>
      <c r="D1913">
        <f>IF(OR($L1913=TRUE,$A1913=0,MOD($A1913,ChapterTable!$S$20)&lt;&gt;0),
MAX(0,INT(($B1913+ChapterTable!$Q$26+VLOOKUP(SUBSTITUTE(D$1,"성장단계","")&amp;"단계오프셋",ChapterTable!$S:$T,2,0))/ChapterTable!$Q$23)),
MAX(0,INT(($B1913+ChapterTable!$S$26+VLOOKUP(SUBSTITUTE(D$1,"성장단계","")&amp;"보스단계오프셋",ChapterTable!$S:$T,2,0))/ChapterTable!$S$23)))</f>
        <v>2</v>
      </c>
      <c r="E1913" s="1">
        <f ca="1">IF(AND($A1913=0,$B1913=1),
    VLOOKUP(1,ChapterTable!$1:$1048576,MATCH("최종"&amp;SUBSTITUTE(SUBSTITUTE(E$1,"standard",""),"|Float",""),ChapterTable!$1:$1,0),0)*ChapterTable!$Q$17,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VLOOKUP($A1913-ChapterTable!$Q$11,ChapterTable!$1:$1048576,MATCH("최종"&amp;SUBSTITUTE(SUBSTITUTE(E$1,"standard",""),"|Float",""),ChapterTable!$1:$1,0),0)*ChapterTable!$Q$14
    ),
  OFFSET(E1913,-$B1913+IF($L1913,1,0),0)*
    (VLOOKUP(SUBSTITUTE(SUBSTITUTE(E$1,"standard",""),"|Float","")&amp;"인게임누적곱배수",ChapterTable!$S:$T,2,0)^C1913
    +VLOOKUP(SUBSTITUTE(SUBSTITUTE(E$1,"standard",""),"|Float","")&amp;"인게임누적합배수",ChapterTable!$S:$T,2,0)*C1913)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VLOOKUP(1,ChapterTable!$1:$1048576,MATCH("최종"&amp;SUBSTITUTE(SUBSTITUTE(F$1,"standard",""),"|Float",""),ChapterTable!$1:$1,0),0)*ChapterTable!$Q$17,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VLOOKUP($A1913-ChapterTable!$Q$11,ChapterTable!$1:$1048576,MATCH("최종"&amp;SUBSTITUTE(SUBSTITUTE(F$1,"standard",""),"|Float",""),ChapterTable!$1:$1,0),0)*ChapterTable!$Q$14
    ),
  OFFSET(F1913,-$B1913+IF($L1913,1,0),0)*
    (VLOOKUP(SUBSTITUTE(SUBSTITUTE(F$1,"standard",""),"|Float","")&amp;"인게임누적곱배수",ChapterTable!$S:$T,2,0)^D1913
    +VLOOKUP(SUBSTITUTE(SUBSTITUTE(F$1,"standard",""),"|Float","")&amp;"인게임누적합배수",ChapterTable!$S:$T,2,0)*D1913)
  )
  )
  )
)</f>
        <v>34739.581970214844</v>
      </c>
      <c r="G1913" t="s">
        <v>76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9.8000000000000007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IF(OR($L1914=TRUE,$A1914=0,MOD($A1914,ChapterTable!$S$20)&lt;&gt;0),
MAX(0,INT(($B1914+ChapterTable!$Q$26+VLOOKUP(SUBSTITUTE(C$1,"성장단계","")&amp;"단계오프셋",ChapterTable!$S:$T,2,0))/ChapterTable!$Q$23)),
MAX(0,INT(($B1914+ChapterTable!$S$26+VLOOKUP(SUBSTITUTE(C$1,"성장단계","")&amp;"보스단계오프셋",ChapterTable!$S:$T,2,0))/ChapterTable!$S$23)))</f>
        <v>2</v>
      </c>
      <c r="D1914">
        <f>IF(OR($L1914=TRUE,$A1914=0,MOD($A1914,ChapterTable!$S$20)&lt;&gt;0),
MAX(0,INT(($B1914+ChapterTable!$Q$26+VLOOKUP(SUBSTITUTE(D$1,"성장단계","")&amp;"단계오프셋",ChapterTable!$S:$T,2,0))/ChapterTable!$Q$23)),
MAX(0,INT(($B1914+ChapterTable!$S$26+VLOOKUP(SUBSTITUTE(D$1,"성장단계","")&amp;"보스단계오프셋",ChapterTable!$S:$T,2,0))/ChapterTable!$S$23)))</f>
        <v>2</v>
      </c>
      <c r="E1914" s="1">
        <f ca="1">IF(AND($A1914=0,$B1914=1),
    VLOOKUP(1,ChapterTable!$1:$1048576,MATCH("최종"&amp;SUBSTITUTE(SUBSTITUTE(E$1,"standard",""),"|Float",""),ChapterTable!$1:$1,0),0)*ChapterTable!$Q$17,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VLOOKUP($A1914-ChapterTable!$Q$11,ChapterTable!$1:$1048576,MATCH("최종"&amp;SUBSTITUTE(SUBSTITUTE(E$1,"standard",""),"|Float",""),ChapterTable!$1:$1,0),0)*ChapterTable!$Q$14
    ),
  OFFSET(E1914,-$B1914+IF($L1914,1,0),0)*
    (VLOOKUP(SUBSTITUTE(SUBSTITUTE(E$1,"standard",""),"|Float","")&amp;"인게임누적곱배수",ChapterTable!$S:$T,2,0)^C1914
    +VLOOKUP(SUBSTITUTE(SUBSTITUTE(E$1,"standard",""),"|Float","")&amp;"인게임누적합배수",ChapterTable!$S:$T,2,0)*C1914)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VLOOKUP(1,ChapterTable!$1:$1048576,MATCH("최종"&amp;SUBSTITUTE(SUBSTITUTE(F$1,"standard",""),"|Float",""),ChapterTable!$1:$1,0),0)*ChapterTable!$Q$17,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VLOOKUP($A1914-ChapterTable!$Q$11,ChapterTable!$1:$1048576,MATCH("최종"&amp;SUBSTITUTE(SUBSTITUTE(F$1,"standard",""),"|Float",""),ChapterTable!$1:$1,0),0)*ChapterTable!$Q$14
    ),
  OFFSET(F1914,-$B1914+IF($L1914,1,0),0)*
    (VLOOKUP(SUBSTITUTE(SUBSTITUTE(F$1,"standard",""),"|Float","")&amp;"인게임누적곱배수",ChapterTable!$S:$T,2,0)^D1914
    +VLOOKUP(SUBSTITUTE(SUBSTITUTE(F$1,"standard",""),"|Float","")&amp;"인게임누적합배수",ChapterTable!$S:$T,2,0)*D1914)
  )
  )
  )
)</f>
        <v>34739.581970214844</v>
      </c>
      <c r="G1914" t="s">
        <v>76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9.8000000000000007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IF(OR($L1915=TRUE,$A1915=0,MOD($A1915,ChapterTable!$S$20)&lt;&gt;0),
MAX(0,INT(($B1915+ChapterTable!$Q$26+VLOOKUP(SUBSTITUTE(C$1,"성장단계","")&amp;"단계오프셋",ChapterTable!$S:$T,2,0))/ChapterTable!$Q$23)),
MAX(0,INT(($B1915+ChapterTable!$S$26+VLOOKUP(SUBSTITUTE(C$1,"성장단계","")&amp;"보스단계오프셋",ChapterTable!$S:$T,2,0))/ChapterTable!$S$23)))</f>
        <v>2</v>
      </c>
      <c r="D1915">
        <f>IF(OR($L1915=TRUE,$A1915=0,MOD($A1915,ChapterTable!$S$20)&lt;&gt;0),
MAX(0,INT(($B1915+ChapterTable!$Q$26+VLOOKUP(SUBSTITUTE(D$1,"성장단계","")&amp;"단계오프셋",ChapterTable!$S:$T,2,0))/ChapterTable!$Q$23)),
MAX(0,INT(($B1915+ChapterTable!$S$26+VLOOKUP(SUBSTITUTE(D$1,"성장단계","")&amp;"보스단계오프셋",ChapterTable!$S:$T,2,0))/ChapterTable!$S$23)))</f>
        <v>2</v>
      </c>
      <c r="E1915" s="1">
        <f ca="1">IF(AND($A1915=0,$B1915=1),
    VLOOKUP(1,ChapterTable!$1:$1048576,MATCH("최종"&amp;SUBSTITUTE(SUBSTITUTE(E$1,"standard",""),"|Float",""),ChapterTable!$1:$1,0),0)*ChapterTable!$Q$17,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VLOOKUP($A1915-ChapterTable!$Q$11,ChapterTable!$1:$1048576,MATCH("최종"&amp;SUBSTITUTE(SUBSTITUTE(E$1,"standard",""),"|Float",""),ChapterTable!$1:$1,0),0)*ChapterTable!$Q$14
    ),
  OFFSET(E1915,-$B1915+IF($L1915,1,0),0)*
    (VLOOKUP(SUBSTITUTE(SUBSTITUTE(E$1,"standard",""),"|Float","")&amp;"인게임누적곱배수",ChapterTable!$S:$T,2,0)^C1915
    +VLOOKUP(SUBSTITUTE(SUBSTITUTE(E$1,"standard",""),"|Float","")&amp;"인게임누적합배수",ChapterTable!$S:$T,2,0)*C1915)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VLOOKUP(1,ChapterTable!$1:$1048576,MATCH("최종"&amp;SUBSTITUTE(SUBSTITUTE(F$1,"standard",""),"|Float",""),ChapterTable!$1:$1,0),0)*ChapterTable!$Q$17,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VLOOKUP($A1915-ChapterTable!$Q$11,ChapterTable!$1:$1048576,MATCH("최종"&amp;SUBSTITUTE(SUBSTITUTE(F$1,"standard",""),"|Float",""),ChapterTable!$1:$1,0),0)*ChapterTable!$Q$14
    ),
  OFFSET(F1915,-$B1915+IF($L1915,1,0),0)*
    (VLOOKUP(SUBSTITUTE(SUBSTITUTE(F$1,"standard",""),"|Float","")&amp;"인게임누적곱배수",ChapterTable!$S:$T,2,0)^D1915
    +VLOOKUP(SUBSTITUTE(SUBSTITUTE(F$1,"standard",""),"|Float","")&amp;"인게임누적합배수",ChapterTable!$S:$T,2,0)*D1915)
  )
  )
  )
)</f>
        <v>34739.581970214844</v>
      </c>
      <c r="G1915" t="s">
        <v>76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9.8000000000000007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IF(OR($L1916=TRUE,$A1916=0,MOD($A1916,ChapterTable!$S$20)&lt;&gt;0),
MAX(0,INT(($B1916+ChapterTable!$Q$26+VLOOKUP(SUBSTITUTE(C$1,"성장단계","")&amp;"단계오프셋",ChapterTable!$S:$T,2,0))/ChapterTable!$Q$23)),
MAX(0,INT(($B1916+ChapterTable!$S$26+VLOOKUP(SUBSTITUTE(C$1,"성장단계","")&amp;"보스단계오프셋",ChapterTable!$S:$T,2,0))/ChapterTable!$S$23)))</f>
        <v>2</v>
      </c>
      <c r="D1916">
        <f>IF(OR($L1916=TRUE,$A1916=0,MOD($A1916,ChapterTable!$S$20)&lt;&gt;0),
MAX(0,INT(($B1916+ChapterTable!$Q$26+VLOOKUP(SUBSTITUTE(D$1,"성장단계","")&amp;"단계오프셋",ChapterTable!$S:$T,2,0))/ChapterTable!$Q$23)),
MAX(0,INT(($B1916+ChapterTable!$S$26+VLOOKUP(SUBSTITUTE(D$1,"성장단계","")&amp;"보스단계오프셋",ChapterTable!$S:$T,2,0))/ChapterTable!$S$23)))</f>
        <v>2</v>
      </c>
      <c r="E1916" s="1">
        <f ca="1">IF(AND($A1916=0,$B1916=1),
    VLOOKUP(1,ChapterTable!$1:$1048576,MATCH("최종"&amp;SUBSTITUTE(SUBSTITUTE(E$1,"standard",""),"|Float",""),ChapterTable!$1:$1,0),0)*ChapterTable!$Q$17,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VLOOKUP($A1916-ChapterTable!$Q$11,ChapterTable!$1:$1048576,MATCH("최종"&amp;SUBSTITUTE(SUBSTITUTE(E$1,"standard",""),"|Float",""),ChapterTable!$1:$1,0),0)*ChapterTable!$Q$14
    ),
  OFFSET(E1916,-$B1916+IF($L1916,1,0),0)*
    (VLOOKUP(SUBSTITUTE(SUBSTITUTE(E$1,"standard",""),"|Float","")&amp;"인게임누적곱배수",ChapterTable!$S:$T,2,0)^C1916
    +VLOOKUP(SUBSTITUTE(SUBSTITUTE(E$1,"standard",""),"|Float","")&amp;"인게임누적합배수",ChapterTable!$S:$T,2,0)*C1916)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VLOOKUP(1,ChapterTable!$1:$1048576,MATCH("최종"&amp;SUBSTITUTE(SUBSTITUTE(F$1,"standard",""),"|Float",""),ChapterTable!$1:$1,0),0)*ChapterTable!$Q$17,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VLOOKUP($A1916-ChapterTable!$Q$11,ChapterTable!$1:$1048576,MATCH("최종"&amp;SUBSTITUTE(SUBSTITUTE(F$1,"standard",""),"|Float",""),ChapterTable!$1:$1,0),0)*ChapterTable!$Q$14
    ),
  OFFSET(F1916,-$B1916+IF($L1916,1,0),0)*
    (VLOOKUP(SUBSTITUTE(SUBSTITUTE(F$1,"standard",""),"|Float","")&amp;"인게임누적곱배수",ChapterTable!$S:$T,2,0)^D1916
    +VLOOKUP(SUBSTITUTE(SUBSTITUTE(F$1,"standard",""),"|Float","")&amp;"인게임누적합배수",ChapterTable!$S:$T,2,0)*D1916)
  )
  )
  )
)</f>
        <v>34739.581970214844</v>
      </c>
      <c r="G1916" t="s">
        <v>76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9.8000000000000007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IF(OR($L1917=TRUE,$A1917=0,MOD($A1917,ChapterTable!$S$20)&lt;&gt;0),
MAX(0,INT(($B1917+ChapterTable!$Q$26+VLOOKUP(SUBSTITUTE(C$1,"성장단계","")&amp;"단계오프셋",ChapterTable!$S:$T,2,0))/ChapterTable!$Q$23)),
MAX(0,INT(($B1917+ChapterTable!$S$26+VLOOKUP(SUBSTITUTE(C$1,"성장단계","")&amp;"보스단계오프셋",ChapterTable!$S:$T,2,0))/ChapterTable!$S$23)))</f>
        <v>3</v>
      </c>
      <c r="D1917">
        <f>IF(OR($L1917=TRUE,$A1917=0,MOD($A1917,ChapterTable!$S$20)&lt;&gt;0),
MAX(0,INT(($B1917+ChapterTable!$Q$26+VLOOKUP(SUBSTITUTE(D$1,"성장단계","")&amp;"단계오프셋",ChapterTable!$S:$T,2,0))/ChapterTable!$Q$23)),
MAX(0,INT(($B1917+ChapterTable!$S$26+VLOOKUP(SUBSTITUTE(D$1,"성장단계","")&amp;"보스단계오프셋",ChapterTable!$S:$T,2,0))/ChapterTable!$S$23)))</f>
        <v>2</v>
      </c>
      <c r="E1917" s="1">
        <f ca="1">IF(AND($A1917=0,$B1917=1),
    VLOOKUP(1,ChapterTable!$1:$1048576,MATCH("최종"&amp;SUBSTITUTE(SUBSTITUTE(E$1,"standard",""),"|Float",""),ChapterTable!$1:$1,0),0)*ChapterTable!$Q$17,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VLOOKUP($A1917-ChapterTable!$Q$11,ChapterTable!$1:$1048576,MATCH("최종"&amp;SUBSTITUTE(SUBSTITUTE(E$1,"standard",""),"|Float",""),ChapterTable!$1:$1,0),0)*ChapterTable!$Q$14
    ),
  OFFSET(E1917,-$B1917+IF($L1917,1,0),0)*
    (VLOOKUP(SUBSTITUTE(SUBSTITUTE(E$1,"standard",""),"|Float","")&amp;"인게임누적곱배수",ChapterTable!$S:$T,2,0)^C1917
    +VLOOKUP(SUBSTITUTE(SUBSTITUTE(E$1,"standard",""),"|Float","")&amp;"인게임누적합배수",ChapterTable!$S:$T,2,0)*C1917)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VLOOKUP(1,ChapterTable!$1:$1048576,MATCH("최종"&amp;SUBSTITUTE(SUBSTITUTE(F$1,"standard",""),"|Float",""),ChapterTable!$1:$1,0),0)*ChapterTable!$Q$17,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VLOOKUP($A1917-ChapterTable!$Q$11,ChapterTable!$1:$1048576,MATCH("최종"&amp;SUBSTITUTE(SUBSTITUTE(F$1,"standard",""),"|Float",""),ChapterTable!$1:$1,0),0)*ChapterTable!$Q$14
    ),
  OFFSET(F1917,-$B1917+IF($L1917,1,0),0)*
    (VLOOKUP(SUBSTITUTE(SUBSTITUTE(F$1,"standard",""),"|Float","")&amp;"인게임누적곱배수",ChapterTable!$S:$T,2,0)^D1917
    +VLOOKUP(SUBSTITUTE(SUBSTITUTE(F$1,"standard",""),"|Float","")&amp;"인게임누적합배수",ChapterTable!$S:$T,2,0)*D1917)
  )
  )
  )
)</f>
        <v>34739.581970214844</v>
      </c>
      <c r="G1917" t="s">
        <v>76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9.8000000000000007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IF(OR($L1918=TRUE,$A1918=0,MOD($A1918,ChapterTable!$S$20)&lt;&gt;0),
MAX(0,INT(($B1918+ChapterTable!$Q$26+VLOOKUP(SUBSTITUTE(C$1,"성장단계","")&amp;"단계오프셋",ChapterTable!$S:$T,2,0))/ChapterTable!$Q$23)),
MAX(0,INT(($B1918+ChapterTable!$S$26+VLOOKUP(SUBSTITUTE(C$1,"성장단계","")&amp;"보스단계오프셋",ChapterTable!$S:$T,2,0))/ChapterTable!$S$23)))</f>
        <v>3</v>
      </c>
      <c r="D1918">
        <f>IF(OR($L1918=TRUE,$A1918=0,MOD($A1918,ChapterTable!$S$20)&lt;&gt;0),
MAX(0,INT(($B1918+ChapterTable!$Q$26+VLOOKUP(SUBSTITUTE(D$1,"성장단계","")&amp;"단계오프셋",ChapterTable!$S:$T,2,0))/ChapterTable!$Q$23)),
MAX(0,INT(($B1918+ChapterTable!$S$26+VLOOKUP(SUBSTITUTE(D$1,"성장단계","")&amp;"보스단계오프셋",ChapterTable!$S:$T,2,0))/ChapterTable!$S$23)))</f>
        <v>2</v>
      </c>
      <c r="E1918" s="1">
        <f ca="1">IF(AND($A1918=0,$B1918=1),
    VLOOKUP(1,ChapterTable!$1:$1048576,MATCH("최종"&amp;SUBSTITUTE(SUBSTITUTE(E$1,"standard",""),"|Float",""),ChapterTable!$1:$1,0),0)*ChapterTable!$Q$17,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VLOOKUP($A1918-ChapterTable!$Q$11,ChapterTable!$1:$1048576,MATCH("최종"&amp;SUBSTITUTE(SUBSTITUTE(E$1,"standard",""),"|Float",""),ChapterTable!$1:$1,0),0)*ChapterTable!$Q$14
    ),
  OFFSET(E1918,-$B1918+IF($L1918,1,0),0)*
    (VLOOKUP(SUBSTITUTE(SUBSTITUTE(E$1,"standard",""),"|Float","")&amp;"인게임누적곱배수",ChapterTable!$S:$T,2,0)^C1918
    +VLOOKUP(SUBSTITUTE(SUBSTITUTE(E$1,"standard",""),"|Float","")&amp;"인게임누적합배수",ChapterTable!$S:$T,2,0)*C1918)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VLOOKUP(1,ChapterTable!$1:$1048576,MATCH("최종"&amp;SUBSTITUTE(SUBSTITUTE(F$1,"standard",""),"|Float",""),ChapterTable!$1:$1,0),0)*ChapterTable!$Q$17,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VLOOKUP($A1918-ChapterTable!$Q$11,ChapterTable!$1:$1048576,MATCH("최종"&amp;SUBSTITUTE(SUBSTITUTE(F$1,"standard",""),"|Float",""),ChapterTable!$1:$1,0),0)*ChapterTable!$Q$14
    ),
  OFFSET(F1918,-$B1918+IF($L1918,1,0),0)*
    (VLOOKUP(SUBSTITUTE(SUBSTITUTE(F$1,"standard",""),"|Float","")&amp;"인게임누적곱배수",ChapterTable!$S:$T,2,0)^D1918
    +VLOOKUP(SUBSTITUTE(SUBSTITUTE(F$1,"standard",""),"|Float","")&amp;"인게임누적합배수",ChapterTable!$S:$T,2,0)*D1918)
  )
  )
  )
)</f>
        <v>34739.581970214844</v>
      </c>
      <c r="G1918" t="s">
        <v>76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9.8000000000000007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IF(OR($L1919=TRUE,$A1919=0,MOD($A1919,ChapterTable!$S$20)&lt;&gt;0),
MAX(0,INT(($B1919+ChapterTable!$Q$26+VLOOKUP(SUBSTITUTE(C$1,"성장단계","")&amp;"단계오프셋",ChapterTable!$S:$T,2,0))/ChapterTable!$Q$23)),
MAX(0,INT(($B1919+ChapterTable!$S$26+VLOOKUP(SUBSTITUTE(C$1,"성장단계","")&amp;"보스단계오프셋",ChapterTable!$S:$T,2,0))/ChapterTable!$S$23)))</f>
        <v>3</v>
      </c>
      <c r="D1919">
        <f>IF(OR($L1919=TRUE,$A1919=0,MOD($A1919,ChapterTable!$S$20)&lt;&gt;0),
MAX(0,INT(($B1919+ChapterTable!$Q$26+VLOOKUP(SUBSTITUTE(D$1,"성장단계","")&amp;"단계오프셋",ChapterTable!$S:$T,2,0))/ChapterTable!$Q$23)),
MAX(0,INT(($B1919+ChapterTable!$S$26+VLOOKUP(SUBSTITUTE(D$1,"성장단계","")&amp;"보스단계오프셋",ChapterTable!$S:$T,2,0))/ChapterTable!$S$23)))</f>
        <v>2</v>
      </c>
      <c r="E1919" s="1">
        <f ca="1">IF(AND($A1919=0,$B1919=1),
    VLOOKUP(1,ChapterTable!$1:$1048576,MATCH("최종"&amp;SUBSTITUTE(SUBSTITUTE(E$1,"standard",""),"|Float",""),ChapterTable!$1:$1,0),0)*ChapterTable!$Q$17,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VLOOKUP($A1919-ChapterTable!$Q$11,ChapterTable!$1:$1048576,MATCH("최종"&amp;SUBSTITUTE(SUBSTITUTE(E$1,"standard",""),"|Float",""),ChapterTable!$1:$1,0),0)*ChapterTable!$Q$14
    ),
  OFFSET(E1919,-$B1919+IF($L1919,1,0),0)*
    (VLOOKUP(SUBSTITUTE(SUBSTITUTE(E$1,"standard",""),"|Float","")&amp;"인게임누적곱배수",ChapterTable!$S:$T,2,0)^C1919
    +VLOOKUP(SUBSTITUTE(SUBSTITUTE(E$1,"standard",""),"|Float","")&amp;"인게임누적합배수",ChapterTable!$S:$T,2,0)*C1919)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VLOOKUP(1,ChapterTable!$1:$1048576,MATCH("최종"&amp;SUBSTITUTE(SUBSTITUTE(F$1,"standard",""),"|Float",""),ChapterTable!$1:$1,0),0)*ChapterTable!$Q$17,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VLOOKUP($A1919-ChapterTable!$Q$11,ChapterTable!$1:$1048576,MATCH("최종"&amp;SUBSTITUTE(SUBSTITUTE(F$1,"standard",""),"|Float",""),ChapterTable!$1:$1,0),0)*ChapterTable!$Q$14
    ),
  OFFSET(F1919,-$B1919+IF($L1919,1,0),0)*
    (VLOOKUP(SUBSTITUTE(SUBSTITUTE(F$1,"standard",""),"|Float","")&amp;"인게임누적곱배수",ChapterTable!$S:$T,2,0)^D1919
    +VLOOKUP(SUBSTITUTE(SUBSTITUTE(F$1,"standard",""),"|Float","")&amp;"인게임누적합배수",ChapterTable!$S:$T,2,0)*D1919)
  )
  )
  )
)</f>
        <v>34739.581970214844</v>
      </c>
      <c r="G1919" t="s">
        <v>76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9.8000000000000007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IF(OR($L1920=TRUE,$A1920=0,MOD($A1920,ChapterTable!$S$20)&lt;&gt;0),
MAX(0,INT(($B1920+ChapterTable!$Q$26+VLOOKUP(SUBSTITUTE(C$1,"성장단계","")&amp;"단계오프셋",ChapterTable!$S:$T,2,0))/ChapterTable!$Q$23)),
MAX(0,INT(($B1920+ChapterTable!$S$26+VLOOKUP(SUBSTITUTE(C$1,"성장단계","")&amp;"보스단계오프셋",ChapterTable!$S:$T,2,0))/ChapterTable!$S$23)))</f>
        <v>3</v>
      </c>
      <c r="D1920">
        <f>IF(OR($L1920=TRUE,$A1920=0,MOD($A1920,ChapterTable!$S$20)&lt;&gt;0),
MAX(0,INT(($B1920+ChapterTable!$Q$26+VLOOKUP(SUBSTITUTE(D$1,"성장단계","")&amp;"단계오프셋",ChapterTable!$S:$T,2,0))/ChapterTable!$Q$23)),
MAX(0,INT(($B1920+ChapterTable!$S$26+VLOOKUP(SUBSTITUTE(D$1,"성장단계","")&amp;"보스단계오프셋",ChapterTable!$S:$T,2,0))/ChapterTable!$S$23)))</f>
        <v>2</v>
      </c>
      <c r="E1920" s="1">
        <f ca="1">IF(AND($A1920=0,$B1920=1),
    VLOOKUP(1,ChapterTable!$1:$1048576,MATCH("최종"&amp;SUBSTITUTE(SUBSTITUTE(E$1,"standard",""),"|Float",""),ChapterTable!$1:$1,0),0)*ChapterTable!$Q$17,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VLOOKUP($A1920-ChapterTable!$Q$11,ChapterTable!$1:$1048576,MATCH("최종"&amp;SUBSTITUTE(SUBSTITUTE(E$1,"standard",""),"|Float",""),ChapterTable!$1:$1,0),0)*ChapterTable!$Q$14
    ),
  OFFSET(E1920,-$B1920+IF($L1920,1,0),0)*
    (VLOOKUP(SUBSTITUTE(SUBSTITUTE(E$1,"standard",""),"|Float","")&amp;"인게임누적곱배수",ChapterTable!$S:$T,2,0)^C1920
    +VLOOKUP(SUBSTITUTE(SUBSTITUTE(E$1,"standard",""),"|Float","")&amp;"인게임누적합배수",ChapterTable!$S:$T,2,0)*C1920)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VLOOKUP(1,ChapterTable!$1:$1048576,MATCH("최종"&amp;SUBSTITUTE(SUBSTITUTE(F$1,"standard",""),"|Float",""),ChapterTable!$1:$1,0),0)*ChapterTable!$Q$17,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VLOOKUP($A1920-ChapterTable!$Q$11,ChapterTable!$1:$1048576,MATCH("최종"&amp;SUBSTITUTE(SUBSTITUTE(F$1,"standard",""),"|Float",""),ChapterTable!$1:$1,0),0)*ChapterTable!$Q$14
    ),
  OFFSET(F1920,-$B1920+IF($L1920,1,0),0)*
    (VLOOKUP(SUBSTITUTE(SUBSTITUTE(F$1,"standard",""),"|Float","")&amp;"인게임누적곱배수",ChapterTable!$S:$T,2,0)^D1920
    +VLOOKUP(SUBSTITUTE(SUBSTITUTE(F$1,"standard",""),"|Float","")&amp;"인게임누적합배수",ChapterTable!$S:$T,2,0)*D1920)
  )
  )
  )
)</f>
        <v>34739.581970214844</v>
      </c>
      <c r="G1920" t="s">
        <v>76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9.8000000000000007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IF(OR($L1921=TRUE,$A1921=0,MOD($A1921,ChapterTable!$S$20)&lt;&gt;0),
MAX(0,INT(($B1921+ChapterTable!$Q$26+VLOOKUP(SUBSTITUTE(C$1,"성장단계","")&amp;"단계오프셋",ChapterTable!$S:$T,2,0))/ChapterTable!$Q$23)),
MAX(0,INT(($B1921+ChapterTable!$S$26+VLOOKUP(SUBSTITUTE(C$1,"성장단계","")&amp;"보스단계오프셋",ChapterTable!$S:$T,2,0))/ChapterTable!$S$23)))</f>
        <v>3</v>
      </c>
      <c r="D1921">
        <f>IF(OR($L1921=TRUE,$A1921=0,MOD($A1921,ChapterTable!$S$20)&lt;&gt;0),
MAX(0,INT(($B1921+ChapterTable!$Q$26+VLOOKUP(SUBSTITUTE(D$1,"성장단계","")&amp;"단계오프셋",ChapterTable!$S:$T,2,0))/ChapterTable!$Q$23)),
MAX(0,INT(($B1921+ChapterTable!$S$26+VLOOKUP(SUBSTITUTE(D$1,"성장단계","")&amp;"보스단계오프셋",ChapterTable!$S:$T,2,0))/ChapterTable!$S$23)))</f>
        <v>2</v>
      </c>
      <c r="E1921" s="1">
        <f ca="1">IF(AND($A1921=0,$B1921=1),
    VLOOKUP(1,ChapterTable!$1:$1048576,MATCH("최종"&amp;SUBSTITUTE(SUBSTITUTE(E$1,"standard",""),"|Float",""),ChapterTable!$1:$1,0),0)*ChapterTable!$Q$17,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VLOOKUP($A1921-ChapterTable!$Q$11,ChapterTable!$1:$1048576,MATCH("최종"&amp;SUBSTITUTE(SUBSTITUTE(E$1,"standard",""),"|Float",""),ChapterTable!$1:$1,0),0)*ChapterTable!$Q$14
    ),
  OFFSET(E1921,-$B1921+IF($L1921,1,0),0)*
    (VLOOKUP(SUBSTITUTE(SUBSTITUTE(E$1,"standard",""),"|Float","")&amp;"인게임누적곱배수",ChapterTable!$S:$T,2,0)^C1921
    +VLOOKUP(SUBSTITUTE(SUBSTITUTE(E$1,"standard",""),"|Float","")&amp;"인게임누적합배수",ChapterTable!$S:$T,2,0)*C1921)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VLOOKUP(1,ChapterTable!$1:$1048576,MATCH("최종"&amp;SUBSTITUTE(SUBSTITUTE(F$1,"standard",""),"|Float",""),ChapterTable!$1:$1,0),0)*ChapterTable!$Q$17,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VLOOKUP($A1921-ChapterTable!$Q$11,ChapterTable!$1:$1048576,MATCH("최종"&amp;SUBSTITUTE(SUBSTITUTE(F$1,"standard",""),"|Float",""),ChapterTable!$1:$1,0),0)*ChapterTable!$Q$14
    ),
  OFFSET(F1921,-$B1921+IF($L1921,1,0),0)*
    (VLOOKUP(SUBSTITUTE(SUBSTITUTE(F$1,"standard",""),"|Float","")&amp;"인게임누적곱배수",ChapterTable!$S:$T,2,0)^D1921
    +VLOOKUP(SUBSTITUTE(SUBSTITUTE(F$1,"standard",""),"|Float","")&amp;"인게임누적합배수",ChapterTable!$S:$T,2,0)*D1921)
  )
  )
  )
)</f>
        <v>34739.581970214844</v>
      </c>
      <c r="G1921" t="s">
        <v>76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9.8000000000000007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IF(OR($L1922=TRUE,$A1922=0,MOD($A1922,ChapterTable!$S$20)&lt;&gt;0),
MAX(0,INT(($B1922+ChapterTable!$Q$26+VLOOKUP(SUBSTITUTE(C$1,"성장단계","")&amp;"단계오프셋",ChapterTable!$S:$T,2,0))/ChapterTable!$Q$23)),
MAX(0,INT(($B1922+ChapterTable!$S$26+VLOOKUP(SUBSTITUTE(C$1,"성장단계","")&amp;"보스단계오프셋",ChapterTable!$S:$T,2,0))/ChapterTable!$S$23)))</f>
        <v>3</v>
      </c>
      <c r="D1922">
        <f>IF(OR($L1922=TRUE,$A1922=0,MOD($A1922,ChapterTable!$S$20)&lt;&gt;0),
MAX(0,INT(($B1922+ChapterTable!$Q$26+VLOOKUP(SUBSTITUTE(D$1,"성장단계","")&amp;"단계오프셋",ChapterTable!$S:$T,2,0))/ChapterTable!$Q$23)),
MAX(0,INT(($B1922+ChapterTable!$S$26+VLOOKUP(SUBSTITUTE(D$1,"성장단계","")&amp;"보스단계오프셋",ChapterTable!$S:$T,2,0))/ChapterTable!$S$23)))</f>
        <v>3</v>
      </c>
      <c r="E1922" s="1">
        <f ca="1">IF(AND($A1922=0,$B1922=1),
    VLOOKUP(1,ChapterTable!$1:$1048576,MATCH("최종"&amp;SUBSTITUTE(SUBSTITUTE(E$1,"standard",""),"|Float",""),ChapterTable!$1:$1,0),0)*ChapterTable!$Q$17,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VLOOKUP($A1922-ChapterTable!$Q$11,ChapterTable!$1:$1048576,MATCH("최종"&amp;SUBSTITUTE(SUBSTITUTE(E$1,"standard",""),"|Float",""),ChapterTable!$1:$1,0),0)*ChapterTable!$Q$14
    ),
  OFFSET(E1922,-$B1922+IF($L1922,1,0),0)*
    (VLOOKUP(SUBSTITUTE(SUBSTITUTE(E$1,"standard",""),"|Float","")&amp;"인게임누적곱배수",ChapterTable!$S:$T,2,0)^C1922
    +VLOOKUP(SUBSTITUTE(SUBSTITUTE(E$1,"standard",""),"|Float","")&amp;"인게임누적합배수",ChapterTable!$S:$T,2,0)*C1922)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VLOOKUP(1,ChapterTable!$1:$1048576,MATCH("최종"&amp;SUBSTITUTE(SUBSTITUTE(F$1,"standard",""),"|Float",""),ChapterTable!$1:$1,0),0)*ChapterTable!$Q$17,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VLOOKUP($A1922-ChapterTable!$Q$11,ChapterTable!$1:$1048576,MATCH("최종"&amp;SUBSTITUTE(SUBSTITUTE(F$1,"standard",""),"|Float",""),ChapterTable!$1:$1,0),0)*ChapterTable!$Q$14
    ),
  OFFSET(F1922,-$B1922+IF($L1922,1,0),0)*
    (VLOOKUP(SUBSTITUTE(SUBSTITUTE(F$1,"standard",""),"|Float","")&amp;"인게임누적곱배수",ChapterTable!$S:$T,2,0)^D1922
    +VLOOKUP(SUBSTITUTE(SUBSTITUTE(F$1,"standard",""),"|Float","")&amp;"인게임누적합배수",ChapterTable!$S:$T,2,0)*D1922)
  )
  )
  )
)</f>
        <v>39702.37939453125</v>
      </c>
      <c r="G1922" t="s">
        <v>76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9.8000000000000007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IF(OR($L1923=TRUE,$A1923=0,MOD($A1923,ChapterTable!$S$20)&lt;&gt;0),
MAX(0,INT(($B1923+ChapterTable!$Q$26+VLOOKUP(SUBSTITUTE(C$1,"성장단계","")&amp;"단계오프셋",ChapterTable!$S:$T,2,0))/ChapterTable!$Q$23)),
MAX(0,INT(($B1923+ChapterTable!$S$26+VLOOKUP(SUBSTITUTE(C$1,"성장단계","")&amp;"보스단계오프셋",ChapterTable!$S:$T,2,0))/ChapterTable!$S$23)))</f>
        <v>3</v>
      </c>
      <c r="D1923">
        <f>IF(OR($L1923=TRUE,$A1923=0,MOD($A1923,ChapterTable!$S$20)&lt;&gt;0),
MAX(0,INT(($B1923+ChapterTable!$Q$26+VLOOKUP(SUBSTITUTE(D$1,"성장단계","")&amp;"단계오프셋",ChapterTable!$S:$T,2,0))/ChapterTable!$Q$23)),
MAX(0,INT(($B1923+ChapterTable!$S$26+VLOOKUP(SUBSTITUTE(D$1,"성장단계","")&amp;"보스단계오프셋",ChapterTable!$S:$T,2,0))/ChapterTable!$S$23)))</f>
        <v>3</v>
      </c>
      <c r="E1923" s="1">
        <f ca="1">IF(AND($A1923=0,$B1923=1),
    VLOOKUP(1,ChapterTable!$1:$1048576,MATCH("최종"&amp;SUBSTITUTE(SUBSTITUTE(E$1,"standard",""),"|Float",""),ChapterTable!$1:$1,0),0)*ChapterTable!$Q$17,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VLOOKUP($A1923-ChapterTable!$Q$11,ChapterTable!$1:$1048576,MATCH("최종"&amp;SUBSTITUTE(SUBSTITUTE(E$1,"standard",""),"|Float",""),ChapterTable!$1:$1,0),0)*ChapterTable!$Q$14
    ),
  OFFSET(E1923,-$B1923+IF($L1923,1,0),0)*
    (VLOOKUP(SUBSTITUTE(SUBSTITUTE(E$1,"standard",""),"|Float","")&amp;"인게임누적곱배수",ChapterTable!$S:$T,2,0)^C1923
    +VLOOKUP(SUBSTITUTE(SUBSTITUTE(E$1,"standard",""),"|Float","")&amp;"인게임누적합배수",ChapterTable!$S:$T,2,0)*C1923)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VLOOKUP(1,ChapterTable!$1:$1048576,MATCH("최종"&amp;SUBSTITUTE(SUBSTITUTE(F$1,"standard",""),"|Float",""),ChapterTable!$1:$1,0),0)*ChapterTable!$Q$17,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VLOOKUP($A1923-ChapterTable!$Q$11,ChapterTable!$1:$1048576,MATCH("최종"&amp;SUBSTITUTE(SUBSTITUTE(F$1,"standard",""),"|Float",""),ChapterTable!$1:$1,0),0)*ChapterTable!$Q$14
    ),
  OFFSET(F1923,-$B1923+IF($L1923,1,0),0)*
    (VLOOKUP(SUBSTITUTE(SUBSTITUTE(F$1,"standard",""),"|Float","")&amp;"인게임누적곱배수",ChapterTable!$S:$T,2,0)^D1923
    +VLOOKUP(SUBSTITUTE(SUBSTITUTE(F$1,"standard",""),"|Float","")&amp;"인게임누적합배수",ChapterTable!$S:$T,2,0)*D1923)
  )
  )
  )
)</f>
        <v>39702.37939453125</v>
      </c>
      <c r="G1923" t="s">
        <v>76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9.8000000000000007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IF(OR($L1924=TRUE,$A1924=0,MOD($A1924,ChapterTable!$S$20)&lt;&gt;0),
MAX(0,INT(($B1924+ChapterTable!$Q$26+VLOOKUP(SUBSTITUTE(C$1,"성장단계","")&amp;"단계오프셋",ChapterTable!$S:$T,2,0))/ChapterTable!$Q$23)),
MAX(0,INT(($B1924+ChapterTable!$S$26+VLOOKUP(SUBSTITUTE(C$1,"성장단계","")&amp;"보스단계오프셋",ChapterTable!$S:$T,2,0))/ChapterTable!$S$23)))</f>
        <v>3</v>
      </c>
      <c r="D1924">
        <f>IF(OR($L1924=TRUE,$A1924=0,MOD($A1924,ChapterTable!$S$20)&lt;&gt;0),
MAX(0,INT(($B1924+ChapterTable!$Q$26+VLOOKUP(SUBSTITUTE(D$1,"성장단계","")&amp;"단계오프셋",ChapterTable!$S:$T,2,0))/ChapterTable!$Q$23)),
MAX(0,INT(($B1924+ChapterTable!$S$26+VLOOKUP(SUBSTITUTE(D$1,"성장단계","")&amp;"보스단계오프셋",ChapterTable!$S:$T,2,0))/ChapterTable!$S$23)))</f>
        <v>3</v>
      </c>
      <c r="E1924" s="1">
        <f ca="1">IF(AND($A1924=0,$B1924=1),
    VLOOKUP(1,ChapterTable!$1:$1048576,MATCH("최종"&amp;SUBSTITUTE(SUBSTITUTE(E$1,"standard",""),"|Float",""),ChapterTable!$1:$1,0),0)*ChapterTable!$Q$17,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VLOOKUP($A1924-ChapterTable!$Q$11,ChapterTable!$1:$1048576,MATCH("최종"&amp;SUBSTITUTE(SUBSTITUTE(E$1,"standard",""),"|Float",""),ChapterTable!$1:$1,0),0)*ChapterTable!$Q$14
    ),
  OFFSET(E1924,-$B1924+IF($L1924,1,0),0)*
    (VLOOKUP(SUBSTITUTE(SUBSTITUTE(E$1,"standard",""),"|Float","")&amp;"인게임누적곱배수",ChapterTable!$S:$T,2,0)^C1924
    +VLOOKUP(SUBSTITUTE(SUBSTITUTE(E$1,"standard",""),"|Float","")&amp;"인게임누적합배수",ChapterTable!$S:$T,2,0)*C1924)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VLOOKUP(1,ChapterTable!$1:$1048576,MATCH("최종"&amp;SUBSTITUTE(SUBSTITUTE(F$1,"standard",""),"|Float",""),ChapterTable!$1:$1,0),0)*ChapterTable!$Q$17,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VLOOKUP($A1924-ChapterTable!$Q$11,ChapterTable!$1:$1048576,MATCH("최종"&amp;SUBSTITUTE(SUBSTITUTE(F$1,"standard",""),"|Float",""),ChapterTable!$1:$1,0),0)*ChapterTable!$Q$14
    ),
  OFFSET(F1924,-$B1924+IF($L1924,1,0),0)*
    (VLOOKUP(SUBSTITUTE(SUBSTITUTE(F$1,"standard",""),"|Float","")&amp;"인게임누적곱배수",ChapterTable!$S:$T,2,0)^D1924
    +VLOOKUP(SUBSTITUTE(SUBSTITUTE(F$1,"standard",""),"|Float","")&amp;"인게임누적합배수",ChapterTable!$S:$T,2,0)*D1924)
  )
  )
  )
)</f>
        <v>39702.37939453125</v>
      </c>
      <c r="G1924" t="s">
        <v>76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9.8000000000000007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IF(OR($L1925=TRUE,$A1925=0,MOD($A1925,ChapterTable!$S$20)&lt;&gt;0),
MAX(0,INT(($B1925+ChapterTable!$Q$26+VLOOKUP(SUBSTITUTE(C$1,"성장단계","")&amp;"단계오프셋",ChapterTable!$S:$T,2,0))/ChapterTable!$Q$23)),
MAX(0,INT(($B1925+ChapterTable!$S$26+VLOOKUP(SUBSTITUTE(C$1,"성장단계","")&amp;"보스단계오프셋",ChapterTable!$S:$T,2,0))/ChapterTable!$S$23)))</f>
        <v>3</v>
      </c>
      <c r="D1925">
        <f>IF(OR($L1925=TRUE,$A1925=0,MOD($A1925,ChapterTable!$S$20)&lt;&gt;0),
MAX(0,INT(($B1925+ChapterTable!$Q$26+VLOOKUP(SUBSTITUTE(D$1,"성장단계","")&amp;"단계오프셋",ChapterTable!$S:$T,2,0))/ChapterTable!$Q$23)),
MAX(0,INT(($B1925+ChapterTable!$S$26+VLOOKUP(SUBSTITUTE(D$1,"성장단계","")&amp;"보스단계오프셋",ChapterTable!$S:$T,2,0))/ChapterTable!$S$23)))</f>
        <v>3</v>
      </c>
      <c r="E1925" s="1">
        <f ca="1">IF(AND($A1925=0,$B1925=1),
    VLOOKUP(1,ChapterTable!$1:$1048576,MATCH("최종"&amp;SUBSTITUTE(SUBSTITUTE(E$1,"standard",""),"|Float",""),ChapterTable!$1:$1,0),0)*ChapterTable!$Q$17,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VLOOKUP($A1925-ChapterTable!$Q$11,ChapterTable!$1:$1048576,MATCH("최종"&amp;SUBSTITUTE(SUBSTITUTE(E$1,"standard",""),"|Float",""),ChapterTable!$1:$1,0),0)*ChapterTable!$Q$14
    ),
  OFFSET(E1925,-$B1925+IF($L1925,1,0),0)*
    (VLOOKUP(SUBSTITUTE(SUBSTITUTE(E$1,"standard",""),"|Float","")&amp;"인게임누적곱배수",ChapterTable!$S:$T,2,0)^C1925
    +VLOOKUP(SUBSTITUTE(SUBSTITUTE(E$1,"standard",""),"|Float","")&amp;"인게임누적합배수",ChapterTable!$S:$T,2,0)*C1925)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VLOOKUP(1,ChapterTable!$1:$1048576,MATCH("최종"&amp;SUBSTITUTE(SUBSTITUTE(F$1,"standard",""),"|Float",""),ChapterTable!$1:$1,0),0)*ChapterTable!$Q$17,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VLOOKUP($A1925-ChapterTable!$Q$11,ChapterTable!$1:$1048576,MATCH("최종"&amp;SUBSTITUTE(SUBSTITUTE(F$1,"standard",""),"|Float",""),ChapterTable!$1:$1,0),0)*ChapterTable!$Q$14
    ),
  OFFSET(F1925,-$B1925+IF($L1925,1,0),0)*
    (VLOOKUP(SUBSTITUTE(SUBSTITUTE(F$1,"standard",""),"|Float","")&amp;"인게임누적곱배수",ChapterTable!$S:$T,2,0)^D1925
    +VLOOKUP(SUBSTITUTE(SUBSTITUTE(F$1,"standard",""),"|Float","")&amp;"인게임누적합배수",ChapterTable!$S:$T,2,0)*D1925)
  )
  )
  )
)</f>
        <v>39702.37939453125</v>
      </c>
      <c r="G1925" t="s">
        <v>76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9.8000000000000007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IF(OR($L1926=TRUE,$A1926=0,MOD($A1926,ChapterTable!$S$20)&lt;&gt;0),
MAX(0,INT(($B1926+ChapterTable!$Q$26+VLOOKUP(SUBSTITUTE(C$1,"성장단계","")&amp;"단계오프셋",ChapterTable!$S:$T,2,0))/ChapterTable!$Q$23)),
MAX(0,INT(($B1926+ChapterTable!$S$26+VLOOKUP(SUBSTITUTE(C$1,"성장단계","")&amp;"보스단계오프셋",ChapterTable!$S:$T,2,0))/ChapterTable!$S$23)))</f>
        <v>3</v>
      </c>
      <c r="D1926">
        <f>IF(OR($L1926=TRUE,$A1926=0,MOD($A1926,ChapterTable!$S$20)&lt;&gt;0),
MAX(0,INT(($B1926+ChapterTable!$Q$26+VLOOKUP(SUBSTITUTE(D$1,"성장단계","")&amp;"단계오프셋",ChapterTable!$S:$T,2,0))/ChapterTable!$Q$23)),
MAX(0,INT(($B1926+ChapterTable!$S$26+VLOOKUP(SUBSTITUTE(D$1,"성장단계","")&amp;"보스단계오프셋",ChapterTable!$S:$T,2,0))/ChapterTable!$S$23)))</f>
        <v>3</v>
      </c>
      <c r="E1926" s="1">
        <f ca="1">IF(AND($A1926=0,$B1926=1),
    VLOOKUP(1,ChapterTable!$1:$1048576,MATCH("최종"&amp;SUBSTITUTE(SUBSTITUTE(E$1,"standard",""),"|Float",""),ChapterTable!$1:$1,0),0)*ChapterTable!$Q$17,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VLOOKUP($A1926-ChapterTable!$Q$11,ChapterTable!$1:$1048576,MATCH("최종"&amp;SUBSTITUTE(SUBSTITUTE(E$1,"standard",""),"|Float",""),ChapterTable!$1:$1,0),0)*ChapterTable!$Q$14
    ),
  OFFSET(E1926,-$B1926+IF($L1926,1,0),0)*
    (VLOOKUP(SUBSTITUTE(SUBSTITUTE(E$1,"standard",""),"|Float","")&amp;"인게임누적곱배수",ChapterTable!$S:$T,2,0)^C1926
    +VLOOKUP(SUBSTITUTE(SUBSTITUTE(E$1,"standard",""),"|Float","")&amp;"인게임누적합배수",ChapterTable!$S:$T,2,0)*C1926)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VLOOKUP(1,ChapterTable!$1:$1048576,MATCH("최종"&amp;SUBSTITUTE(SUBSTITUTE(F$1,"standard",""),"|Float",""),ChapterTable!$1:$1,0),0)*ChapterTable!$Q$17,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VLOOKUP($A1926-ChapterTable!$Q$11,ChapterTable!$1:$1048576,MATCH("최종"&amp;SUBSTITUTE(SUBSTITUTE(F$1,"standard",""),"|Float",""),ChapterTable!$1:$1,0),0)*ChapterTable!$Q$14
    ),
  OFFSET(F1926,-$B1926+IF($L1926,1,0),0)*
    (VLOOKUP(SUBSTITUTE(SUBSTITUTE(F$1,"standard",""),"|Float","")&amp;"인게임누적곱배수",ChapterTable!$S:$T,2,0)^D1926
    +VLOOKUP(SUBSTITUTE(SUBSTITUTE(F$1,"standard",""),"|Float","")&amp;"인게임누적합배수",ChapterTable!$S:$T,2,0)*D1926)
  )
  )
  )
)</f>
        <v>39702.37939453125</v>
      </c>
      <c r="G1926" t="s">
        <v>76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9.8000000000000007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IF(OR($L1927=TRUE,$A1927=0,MOD($A1927,ChapterTable!$S$20)&lt;&gt;0),
MAX(0,INT(($B1927+ChapterTable!$Q$26+VLOOKUP(SUBSTITUTE(C$1,"성장단계","")&amp;"단계오프셋",ChapterTable!$S:$T,2,0))/ChapterTable!$Q$23)),
MAX(0,INT(($B1927+ChapterTable!$S$26+VLOOKUP(SUBSTITUTE(C$1,"성장단계","")&amp;"보스단계오프셋",ChapterTable!$S:$T,2,0))/ChapterTable!$S$23)))</f>
        <v>4</v>
      </c>
      <c r="D1927">
        <f>IF(OR($L1927=TRUE,$A1927=0,MOD($A1927,ChapterTable!$S$20)&lt;&gt;0),
MAX(0,INT(($B1927+ChapterTable!$Q$26+VLOOKUP(SUBSTITUTE(D$1,"성장단계","")&amp;"단계오프셋",ChapterTable!$S:$T,2,0))/ChapterTable!$Q$23)),
MAX(0,INT(($B1927+ChapterTable!$S$26+VLOOKUP(SUBSTITUTE(D$1,"성장단계","")&amp;"보스단계오프셋",ChapterTable!$S:$T,2,0))/ChapterTable!$S$23)))</f>
        <v>3</v>
      </c>
      <c r="E1927" s="1">
        <f ca="1">IF(AND($A1927=0,$B1927=1),
    VLOOKUP(1,ChapterTable!$1:$1048576,MATCH("최종"&amp;SUBSTITUTE(SUBSTITUTE(E$1,"standard",""),"|Float",""),ChapterTable!$1:$1,0),0)*ChapterTable!$Q$17,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VLOOKUP($A1927-ChapterTable!$Q$11,ChapterTable!$1:$1048576,MATCH("최종"&amp;SUBSTITUTE(SUBSTITUTE(E$1,"standard",""),"|Float",""),ChapterTable!$1:$1,0),0)*ChapterTable!$Q$14
    ),
  OFFSET(E1927,-$B1927+IF($L1927,1,0),0)*
    (VLOOKUP(SUBSTITUTE(SUBSTITUTE(E$1,"standard",""),"|Float","")&amp;"인게임누적곱배수",ChapterTable!$S:$T,2,0)^C1927
    +VLOOKUP(SUBSTITUTE(SUBSTITUTE(E$1,"standard",""),"|Float","")&amp;"인게임누적합배수",ChapterTable!$S:$T,2,0)*C1927)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VLOOKUP(1,ChapterTable!$1:$1048576,MATCH("최종"&amp;SUBSTITUTE(SUBSTITUTE(F$1,"standard",""),"|Float",""),ChapterTable!$1:$1,0),0)*ChapterTable!$Q$17,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VLOOKUP($A1927-ChapterTable!$Q$11,ChapterTable!$1:$1048576,MATCH("최종"&amp;SUBSTITUTE(SUBSTITUTE(F$1,"standard",""),"|Float",""),ChapterTable!$1:$1,0),0)*ChapterTable!$Q$14
    ),
  OFFSET(F1927,-$B1927+IF($L1927,1,0),0)*
    (VLOOKUP(SUBSTITUTE(SUBSTITUTE(F$1,"standard",""),"|Float","")&amp;"인게임누적곱배수",ChapterTable!$S:$T,2,0)^D1927
    +VLOOKUP(SUBSTITUTE(SUBSTITUTE(F$1,"standard",""),"|Float","")&amp;"인게임누적합배수",ChapterTable!$S:$T,2,0)*D1927)
  )
  )
  )
)</f>
        <v>39702.37939453125</v>
      </c>
      <c r="G1927" t="s">
        <v>76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9.8000000000000007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IF(OR($L1928=TRUE,$A1928=0,MOD($A1928,ChapterTable!$S$20)&lt;&gt;0),
MAX(0,INT(($B1928+ChapterTable!$Q$26+VLOOKUP(SUBSTITUTE(C$1,"성장단계","")&amp;"단계오프셋",ChapterTable!$S:$T,2,0))/ChapterTable!$Q$23)),
MAX(0,INT(($B1928+ChapterTable!$S$26+VLOOKUP(SUBSTITUTE(C$1,"성장단계","")&amp;"보스단계오프셋",ChapterTable!$S:$T,2,0))/ChapterTable!$S$23)))</f>
        <v>4</v>
      </c>
      <c r="D1928">
        <f>IF(OR($L1928=TRUE,$A1928=0,MOD($A1928,ChapterTable!$S$20)&lt;&gt;0),
MAX(0,INT(($B1928+ChapterTable!$Q$26+VLOOKUP(SUBSTITUTE(D$1,"성장단계","")&amp;"단계오프셋",ChapterTable!$S:$T,2,0))/ChapterTable!$Q$23)),
MAX(0,INT(($B1928+ChapterTable!$S$26+VLOOKUP(SUBSTITUTE(D$1,"성장단계","")&amp;"보스단계오프셋",ChapterTable!$S:$T,2,0))/ChapterTable!$S$23)))</f>
        <v>3</v>
      </c>
      <c r="E1928" s="1">
        <f ca="1">IF(AND($A1928=0,$B1928=1),
    VLOOKUP(1,ChapterTable!$1:$1048576,MATCH("최종"&amp;SUBSTITUTE(SUBSTITUTE(E$1,"standard",""),"|Float",""),ChapterTable!$1:$1,0),0)*ChapterTable!$Q$17,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VLOOKUP($A1928-ChapterTable!$Q$11,ChapterTable!$1:$1048576,MATCH("최종"&amp;SUBSTITUTE(SUBSTITUTE(E$1,"standard",""),"|Float",""),ChapterTable!$1:$1,0),0)*ChapterTable!$Q$14
    ),
  OFFSET(E1928,-$B1928+IF($L1928,1,0),0)*
    (VLOOKUP(SUBSTITUTE(SUBSTITUTE(E$1,"standard",""),"|Float","")&amp;"인게임누적곱배수",ChapterTable!$S:$T,2,0)^C1928
    +VLOOKUP(SUBSTITUTE(SUBSTITUTE(E$1,"standard",""),"|Float","")&amp;"인게임누적합배수",ChapterTable!$S:$T,2,0)*C1928)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VLOOKUP(1,ChapterTable!$1:$1048576,MATCH("최종"&amp;SUBSTITUTE(SUBSTITUTE(F$1,"standard",""),"|Float",""),ChapterTable!$1:$1,0),0)*ChapterTable!$Q$17,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VLOOKUP($A1928-ChapterTable!$Q$11,ChapterTable!$1:$1048576,MATCH("최종"&amp;SUBSTITUTE(SUBSTITUTE(F$1,"standard",""),"|Float",""),ChapterTable!$1:$1,0),0)*ChapterTable!$Q$14
    ),
  OFFSET(F1928,-$B1928+IF($L1928,1,0),0)*
    (VLOOKUP(SUBSTITUTE(SUBSTITUTE(F$1,"standard",""),"|Float","")&amp;"인게임누적곱배수",ChapterTable!$S:$T,2,0)^D1928
    +VLOOKUP(SUBSTITUTE(SUBSTITUTE(F$1,"standard",""),"|Float","")&amp;"인게임누적합배수",ChapterTable!$S:$T,2,0)*D1928)
  )
  )
  )
)</f>
        <v>39702.37939453125</v>
      </c>
      <c r="G1928" t="s">
        <v>76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9.8000000000000007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IF(OR($L1929=TRUE,$A1929=0,MOD($A1929,ChapterTable!$S$20)&lt;&gt;0),
MAX(0,INT(($B1929+ChapterTable!$Q$26+VLOOKUP(SUBSTITUTE(C$1,"성장단계","")&amp;"단계오프셋",ChapterTable!$S:$T,2,0))/ChapterTable!$Q$23)),
MAX(0,INT(($B1929+ChapterTable!$S$26+VLOOKUP(SUBSTITUTE(C$1,"성장단계","")&amp;"보스단계오프셋",ChapterTable!$S:$T,2,0))/ChapterTable!$S$23)))</f>
        <v>4</v>
      </c>
      <c r="D1929">
        <f>IF(OR($L1929=TRUE,$A1929=0,MOD($A1929,ChapterTable!$S$20)&lt;&gt;0),
MAX(0,INT(($B1929+ChapterTable!$Q$26+VLOOKUP(SUBSTITUTE(D$1,"성장단계","")&amp;"단계오프셋",ChapterTable!$S:$T,2,0))/ChapterTable!$Q$23)),
MAX(0,INT(($B1929+ChapterTable!$S$26+VLOOKUP(SUBSTITUTE(D$1,"성장단계","")&amp;"보스단계오프셋",ChapterTable!$S:$T,2,0))/ChapterTable!$S$23)))</f>
        <v>3</v>
      </c>
      <c r="E1929" s="1">
        <f ca="1">IF(AND($A1929=0,$B1929=1),
    VLOOKUP(1,ChapterTable!$1:$1048576,MATCH("최종"&amp;SUBSTITUTE(SUBSTITUTE(E$1,"standard",""),"|Float",""),ChapterTable!$1:$1,0),0)*ChapterTable!$Q$17,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VLOOKUP($A1929-ChapterTable!$Q$11,ChapterTable!$1:$1048576,MATCH("최종"&amp;SUBSTITUTE(SUBSTITUTE(E$1,"standard",""),"|Float",""),ChapterTable!$1:$1,0),0)*ChapterTable!$Q$14
    ),
  OFFSET(E1929,-$B1929+IF($L1929,1,0),0)*
    (VLOOKUP(SUBSTITUTE(SUBSTITUTE(E$1,"standard",""),"|Float","")&amp;"인게임누적곱배수",ChapterTable!$S:$T,2,0)^C1929
    +VLOOKUP(SUBSTITUTE(SUBSTITUTE(E$1,"standard",""),"|Float","")&amp;"인게임누적합배수",ChapterTable!$S:$T,2,0)*C1929)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VLOOKUP(1,ChapterTable!$1:$1048576,MATCH("최종"&amp;SUBSTITUTE(SUBSTITUTE(F$1,"standard",""),"|Float",""),ChapterTable!$1:$1,0),0)*ChapterTable!$Q$17,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VLOOKUP($A1929-ChapterTable!$Q$11,ChapterTable!$1:$1048576,MATCH("최종"&amp;SUBSTITUTE(SUBSTITUTE(F$1,"standard",""),"|Float",""),ChapterTable!$1:$1,0),0)*ChapterTable!$Q$14
    ),
  OFFSET(F1929,-$B1929+IF($L1929,1,0),0)*
    (VLOOKUP(SUBSTITUTE(SUBSTITUTE(F$1,"standard",""),"|Float","")&amp;"인게임누적곱배수",ChapterTable!$S:$T,2,0)^D1929
    +VLOOKUP(SUBSTITUTE(SUBSTITUTE(F$1,"standard",""),"|Float","")&amp;"인게임누적합배수",ChapterTable!$S:$T,2,0)*D1929)
  )
  )
  )
)</f>
        <v>39702.37939453125</v>
      </c>
      <c r="G1929" t="s">
        <v>76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9.8000000000000007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IF(OR($L1930=TRUE,$A1930=0,MOD($A1930,ChapterTable!$S$20)&lt;&gt;0),
MAX(0,INT(($B1930+ChapterTable!$Q$26+VLOOKUP(SUBSTITUTE(C$1,"성장단계","")&amp;"단계오프셋",ChapterTable!$S:$T,2,0))/ChapterTable!$Q$23)),
MAX(0,INT(($B1930+ChapterTable!$S$26+VLOOKUP(SUBSTITUTE(C$1,"성장단계","")&amp;"보스단계오프셋",ChapterTable!$S:$T,2,0))/ChapterTable!$S$23)))</f>
        <v>4</v>
      </c>
      <c r="D1930">
        <f>IF(OR($L1930=TRUE,$A1930=0,MOD($A1930,ChapterTable!$S$20)&lt;&gt;0),
MAX(0,INT(($B1930+ChapterTable!$Q$26+VLOOKUP(SUBSTITUTE(D$1,"성장단계","")&amp;"단계오프셋",ChapterTable!$S:$T,2,0))/ChapterTable!$Q$23)),
MAX(0,INT(($B1930+ChapterTable!$S$26+VLOOKUP(SUBSTITUTE(D$1,"성장단계","")&amp;"보스단계오프셋",ChapterTable!$S:$T,2,0))/ChapterTable!$S$23)))</f>
        <v>3</v>
      </c>
      <c r="E1930" s="1">
        <f ca="1">IF(AND($A1930=0,$B1930=1),
    VLOOKUP(1,ChapterTable!$1:$1048576,MATCH("최종"&amp;SUBSTITUTE(SUBSTITUTE(E$1,"standard",""),"|Float",""),ChapterTable!$1:$1,0),0)*ChapterTable!$Q$17,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VLOOKUP($A1930-ChapterTable!$Q$11,ChapterTable!$1:$1048576,MATCH("최종"&amp;SUBSTITUTE(SUBSTITUTE(E$1,"standard",""),"|Float",""),ChapterTable!$1:$1,0),0)*ChapterTable!$Q$14
    ),
  OFFSET(E1930,-$B1930+IF($L1930,1,0),0)*
    (VLOOKUP(SUBSTITUTE(SUBSTITUTE(E$1,"standard",""),"|Float","")&amp;"인게임누적곱배수",ChapterTable!$S:$T,2,0)^C1930
    +VLOOKUP(SUBSTITUTE(SUBSTITUTE(E$1,"standard",""),"|Float","")&amp;"인게임누적합배수",ChapterTable!$S:$T,2,0)*C1930)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VLOOKUP(1,ChapterTable!$1:$1048576,MATCH("최종"&amp;SUBSTITUTE(SUBSTITUTE(F$1,"standard",""),"|Float",""),ChapterTable!$1:$1,0),0)*ChapterTable!$Q$17,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VLOOKUP($A1930-ChapterTable!$Q$11,ChapterTable!$1:$1048576,MATCH("최종"&amp;SUBSTITUTE(SUBSTITUTE(F$1,"standard",""),"|Float",""),ChapterTable!$1:$1,0),0)*ChapterTable!$Q$14
    ),
  OFFSET(F1930,-$B1930+IF($L1930,1,0),0)*
    (VLOOKUP(SUBSTITUTE(SUBSTITUTE(F$1,"standard",""),"|Float","")&amp;"인게임누적곱배수",ChapterTable!$S:$T,2,0)^D1930
    +VLOOKUP(SUBSTITUTE(SUBSTITUTE(F$1,"standard",""),"|Float","")&amp;"인게임누적합배수",ChapterTable!$S:$T,2,0)*D1930)
  )
  )
  )
)</f>
        <v>39702.37939453125</v>
      </c>
      <c r="G1930" t="s">
        <v>76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9.8000000000000007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IF(OR($L1931=TRUE,$A1931=0,MOD($A1931,ChapterTable!$S$20)&lt;&gt;0),
MAX(0,INT(($B1931+ChapterTable!$Q$26+VLOOKUP(SUBSTITUTE(C$1,"성장단계","")&amp;"단계오프셋",ChapterTable!$S:$T,2,0))/ChapterTable!$Q$23)),
MAX(0,INT(($B1931+ChapterTable!$S$26+VLOOKUP(SUBSTITUTE(C$1,"성장단계","")&amp;"보스단계오프셋",ChapterTable!$S:$T,2,0))/ChapterTable!$S$23)))</f>
        <v>4</v>
      </c>
      <c r="D1931">
        <f>IF(OR($L1931=TRUE,$A1931=0,MOD($A1931,ChapterTable!$S$20)&lt;&gt;0),
MAX(0,INT(($B1931+ChapterTable!$Q$26+VLOOKUP(SUBSTITUTE(D$1,"성장단계","")&amp;"단계오프셋",ChapterTable!$S:$T,2,0))/ChapterTable!$Q$23)),
MAX(0,INT(($B1931+ChapterTable!$S$26+VLOOKUP(SUBSTITUTE(D$1,"성장단계","")&amp;"보스단계오프셋",ChapterTable!$S:$T,2,0))/ChapterTable!$S$23)))</f>
        <v>3</v>
      </c>
      <c r="E1931" s="1">
        <f ca="1">IF(AND($A1931=0,$B1931=1),
    VLOOKUP(1,ChapterTable!$1:$1048576,MATCH("최종"&amp;SUBSTITUTE(SUBSTITUTE(E$1,"standard",""),"|Float",""),ChapterTable!$1:$1,0),0)*ChapterTable!$Q$17,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VLOOKUP($A1931-ChapterTable!$Q$11,ChapterTable!$1:$1048576,MATCH("최종"&amp;SUBSTITUTE(SUBSTITUTE(E$1,"standard",""),"|Float",""),ChapterTable!$1:$1,0),0)*ChapterTable!$Q$14
    ),
  OFFSET(E1931,-$B1931+IF($L1931,1,0),0)*
    (VLOOKUP(SUBSTITUTE(SUBSTITUTE(E$1,"standard",""),"|Float","")&amp;"인게임누적곱배수",ChapterTable!$S:$T,2,0)^C1931
    +VLOOKUP(SUBSTITUTE(SUBSTITUTE(E$1,"standard",""),"|Float","")&amp;"인게임누적합배수",ChapterTable!$S:$T,2,0)*C1931)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VLOOKUP(1,ChapterTable!$1:$1048576,MATCH("최종"&amp;SUBSTITUTE(SUBSTITUTE(F$1,"standard",""),"|Float",""),ChapterTable!$1:$1,0),0)*ChapterTable!$Q$17,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VLOOKUP($A1931-ChapterTable!$Q$11,ChapterTable!$1:$1048576,MATCH("최종"&amp;SUBSTITUTE(SUBSTITUTE(F$1,"standard",""),"|Float",""),ChapterTable!$1:$1,0),0)*ChapterTable!$Q$14
    ),
  OFFSET(F1931,-$B1931+IF($L1931,1,0),0)*
    (VLOOKUP(SUBSTITUTE(SUBSTITUTE(F$1,"standard",""),"|Float","")&amp;"인게임누적곱배수",ChapterTable!$S:$T,2,0)^D1931
    +VLOOKUP(SUBSTITUTE(SUBSTITUTE(F$1,"standard",""),"|Float","")&amp;"인게임누적합배수",ChapterTable!$S:$T,2,0)*D1931)
  )
  )
  )
)</f>
        <v>39702.37939453125</v>
      </c>
      <c r="G1931" t="s">
        <v>76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9.8000000000000007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IF(OR($L1932=TRUE,$A1932=0,MOD($A1932,ChapterTable!$S$20)&lt;&gt;0),
MAX(0,INT(($B1932+ChapterTable!$Q$26+VLOOKUP(SUBSTITUTE(C$1,"성장단계","")&amp;"단계오프셋",ChapterTable!$S:$T,2,0))/ChapterTable!$Q$23)),
MAX(0,INT(($B1932+ChapterTable!$S$26+VLOOKUP(SUBSTITUTE(C$1,"성장단계","")&amp;"보스단계오프셋",ChapterTable!$S:$T,2,0))/ChapterTable!$S$23)))</f>
        <v>4</v>
      </c>
      <c r="D1932">
        <f>IF(OR($L1932=TRUE,$A1932=0,MOD($A1932,ChapterTable!$S$20)&lt;&gt;0),
MAX(0,INT(($B1932+ChapterTable!$Q$26+VLOOKUP(SUBSTITUTE(D$1,"성장단계","")&amp;"단계오프셋",ChapterTable!$S:$T,2,0))/ChapterTable!$Q$23)),
MAX(0,INT(($B1932+ChapterTable!$S$26+VLOOKUP(SUBSTITUTE(D$1,"성장단계","")&amp;"보스단계오프셋",ChapterTable!$S:$T,2,0))/ChapterTable!$S$23)))</f>
        <v>4</v>
      </c>
      <c r="E1932" s="1">
        <f ca="1">IF(AND($A1932=0,$B1932=1),
    VLOOKUP(1,ChapterTable!$1:$1048576,MATCH("최종"&amp;SUBSTITUTE(SUBSTITUTE(E$1,"standard",""),"|Float",""),ChapterTable!$1:$1,0),0)*ChapterTable!$Q$17,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VLOOKUP($A1932-ChapterTable!$Q$11,ChapterTable!$1:$1048576,MATCH("최종"&amp;SUBSTITUTE(SUBSTITUTE(E$1,"standard",""),"|Float",""),ChapterTable!$1:$1,0),0)*ChapterTable!$Q$14
    ),
  OFFSET(E1932,-$B1932+IF($L1932,1,0),0)*
    (VLOOKUP(SUBSTITUTE(SUBSTITUTE(E$1,"standard",""),"|Float","")&amp;"인게임누적곱배수",ChapterTable!$S:$T,2,0)^C1932
    +VLOOKUP(SUBSTITUTE(SUBSTITUTE(E$1,"standard",""),"|Float","")&amp;"인게임누적합배수",ChapterTable!$S:$T,2,0)*C1932)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VLOOKUP(1,ChapterTable!$1:$1048576,MATCH("최종"&amp;SUBSTITUTE(SUBSTITUTE(F$1,"standard",""),"|Float",""),ChapterTable!$1:$1,0),0)*ChapterTable!$Q$17,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VLOOKUP($A1932-ChapterTable!$Q$11,ChapterTable!$1:$1048576,MATCH("최종"&amp;SUBSTITUTE(SUBSTITUTE(F$1,"standard",""),"|Float",""),ChapterTable!$1:$1,0),0)*ChapterTable!$Q$14
    ),
  OFFSET(F1932,-$B1932+IF($L1932,1,0),0)*
    (VLOOKUP(SUBSTITUTE(SUBSTITUTE(F$1,"standard",""),"|Float","")&amp;"인게임누적곱배수",ChapterTable!$S:$T,2,0)^D1932
    +VLOOKUP(SUBSTITUTE(SUBSTITUTE(F$1,"standard",""),"|Float","")&amp;"인게임누적합배수",ChapterTable!$S:$T,2,0)*D1932)
  )
  )
  )
)</f>
        <v>44665.176818847656</v>
      </c>
      <c r="G1932" t="s">
        <v>76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9.8000000000000007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IF(OR($L1933=TRUE,$A1933=0,MOD($A1933,ChapterTable!$S$20)&lt;&gt;0),
MAX(0,INT(($B1933+ChapterTable!$Q$26+VLOOKUP(SUBSTITUTE(C$1,"성장단계","")&amp;"단계오프셋",ChapterTable!$S:$T,2,0))/ChapterTable!$Q$23)),
MAX(0,INT(($B1933+ChapterTable!$S$26+VLOOKUP(SUBSTITUTE(C$1,"성장단계","")&amp;"보스단계오프셋",ChapterTable!$S:$T,2,0))/ChapterTable!$S$23)))</f>
        <v>4</v>
      </c>
      <c r="D1933">
        <f>IF(OR($L1933=TRUE,$A1933=0,MOD($A1933,ChapterTable!$S$20)&lt;&gt;0),
MAX(0,INT(($B1933+ChapterTable!$Q$26+VLOOKUP(SUBSTITUTE(D$1,"성장단계","")&amp;"단계오프셋",ChapterTable!$S:$T,2,0))/ChapterTable!$Q$23)),
MAX(0,INT(($B1933+ChapterTable!$S$26+VLOOKUP(SUBSTITUTE(D$1,"성장단계","")&amp;"보스단계오프셋",ChapterTable!$S:$T,2,0))/ChapterTable!$S$23)))</f>
        <v>4</v>
      </c>
      <c r="E1933" s="1">
        <f ca="1">IF(AND($A1933=0,$B1933=1),
    VLOOKUP(1,ChapterTable!$1:$1048576,MATCH("최종"&amp;SUBSTITUTE(SUBSTITUTE(E$1,"standard",""),"|Float",""),ChapterTable!$1:$1,0),0)*ChapterTable!$Q$17,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VLOOKUP($A1933-ChapterTable!$Q$11,ChapterTable!$1:$1048576,MATCH("최종"&amp;SUBSTITUTE(SUBSTITUTE(E$1,"standard",""),"|Float",""),ChapterTable!$1:$1,0),0)*ChapterTable!$Q$14
    ),
  OFFSET(E1933,-$B1933+IF($L1933,1,0),0)*
    (VLOOKUP(SUBSTITUTE(SUBSTITUTE(E$1,"standard",""),"|Float","")&amp;"인게임누적곱배수",ChapterTable!$S:$T,2,0)^C1933
    +VLOOKUP(SUBSTITUTE(SUBSTITUTE(E$1,"standard",""),"|Float","")&amp;"인게임누적합배수",ChapterTable!$S:$T,2,0)*C1933)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VLOOKUP(1,ChapterTable!$1:$1048576,MATCH("최종"&amp;SUBSTITUTE(SUBSTITUTE(F$1,"standard",""),"|Float",""),ChapterTable!$1:$1,0),0)*ChapterTable!$Q$17,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VLOOKUP($A1933-ChapterTable!$Q$11,ChapterTable!$1:$1048576,MATCH("최종"&amp;SUBSTITUTE(SUBSTITUTE(F$1,"standard",""),"|Float",""),ChapterTable!$1:$1,0),0)*ChapterTable!$Q$14
    ),
  OFFSET(F1933,-$B1933+IF($L1933,1,0),0)*
    (VLOOKUP(SUBSTITUTE(SUBSTITUTE(F$1,"standard",""),"|Float","")&amp;"인게임누적곱배수",ChapterTable!$S:$T,2,0)^D1933
    +VLOOKUP(SUBSTITUTE(SUBSTITUTE(F$1,"standard",""),"|Float","")&amp;"인게임누적합배수",ChapterTable!$S:$T,2,0)*D1933)
  )
  )
  )
)</f>
        <v>44665.176818847656</v>
      </c>
      <c r="G1933" t="s">
        <v>76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9.8000000000000007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IF(OR($L1934=TRUE,$A1934=0,MOD($A1934,ChapterTable!$S$20)&lt;&gt;0),
MAX(0,INT(($B1934+ChapterTable!$Q$26+VLOOKUP(SUBSTITUTE(C$1,"성장단계","")&amp;"단계오프셋",ChapterTable!$S:$T,2,0))/ChapterTable!$Q$23)),
MAX(0,INT(($B1934+ChapterTable!$S$26+VLOOKUP(SUBSTITUTE(C$1,"성장단계","")&amp;"보스단계오프셋",ChapterTable!$S:$T,2,0))/ChapterTable!$S$23)))</f>
        <v>4</v>
      </c>
      <c r="D1934">
        <f>IF(OR($L1934=TRUE,$A1934=0,MOD($A1934,ChapterTable!$S$20)&lt;&gt;0),
MAX(0,INT(($B1934+ChapterTable!$Q$26+VLOOKUP(SUBSTITUTE(D$1,"성장단계","")&amp;"단계오프셋",ChapterTable!$S:$T,2,0))/ChapterTable!$Q$23)),
MAX(0,INT(($B1934+ChapterTable!$S$26+VLOOKUP(SUBSTITUTE(D$1,"성장단계","")&amp;"보스단계오프셋",ChapterTable!$S:$T,2,0))/ChapterTable!$S$23)))</f>
        <v>4</v>
      </c>
      <c r="E1934" s="1">
        <f ca="1">IF(AND($A1934=0,$B1934=1),
    VLOOKUP(1,ChapterTable!$1:$1048576,MATCH("최종"&amp;SUBSTITUTE(SUBSTITUTE(E$1,"standard",""),"|Float",""),ChapterTable!$1:$1,0),0)*ChapterTable!$Q$17,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VLOOKUP($A1934-ChapterTable!$Q$11,ChapterTable!$1:$1048576,MATCH("최종"&amp;SUBSTITUTE(SUBSTITUTE(E$1,"standard",""),"|Float",""),ChapterTable!$1:$1,0),0)*ChapterTable!$Q$14
    ),
  OFFSET(E1934,-$B1934+IF($L1934,1,0),0)*
    (VLOOKUP(SUBSTITUTE(SUBSTITUTE(E$1,"standard",""),"|Float","")&amp;"인게임누적곱배수",ChapterTable!$S:$T,2,0)^C1934
    +VLOOKUP(SUBSTITUTE(SUBSTITUTE(E$1,"standard",""),"|Float","")&amp;"인게임누적합배수",ChapterTable!$S:$T,2,0)*C1934)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VLOOKUP(1,ChapterTable!$1:$1048576,MATCH("최종"&amp;SUBSTITUTE(SUBSTITUTE(F$1,"standard",""),"|Float",""),ChapterTable!$1:$1,0),0)*ChapterTable!$Q$17,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VLOOKUP($A1934-ChapterTable!$Q$11,ChapterTable!$1:$1048576,MATCH("최종"&amp;SUBSTITUTE(SUBSTITUTE(F$1,"standard",""),"|Float",""),ChapterTable!$1:$1,0),0)*ChapterTable!$Q$14
    ),
  OFFSET(F1934,-$B1934+IF($L1934,1,0),0)*
    (VLOOKUP(SUBSTITUTE(SUBSTITUTE(F$1,"standard",""),"|Float","")&amp;"인게임누적곱배수",ChapterTable!$S:$T,2,0)^D1934
    +VLOOKUP(SUBSTITUTE(SUBSTITUTE(F$1,"standard",""),"|Float","")&amp;"인게임누적합배수",ChapterTable!$S:$T,2,0)*D1934)
  )
  )
  )
)</f>
        <v>44665.176818847656</v>
      </c>
      <c r="G1934" t="s">
        <v>76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9.8000000000000007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IF(OR($L1935=TRUE,$A1935=0,MOD($A1935,ChapterTable!$S$20)&lt;&gt;0),
MAX(0,INT(($B1935+ChapterTable!$Q$26+VLOOKUP(SUBSTITUTE(C$1,"성장단계","")&amp;"단계오프셋",ChapterTable!$S:$T,2,0))/ChapterTable!$Q$23)),
MAX(0,INT(($B1935+ChapterTable!$S$26+VLOOKUP(SUBSTITUTE(C$1,"성장단계","")&amp;"보스단계오프셋",ChapterTable!$S:$T,2,0))/ChapterTable!$S$23)))</f>
        <v>4</v>
      </c>
      <c r="D1935">
        <f>IF(OR($L1935=TRUE,$A1935=0,MOD($A1935,ChapterTable!$S$20)&lt;&gt;0),
MAX(0,INT(($B1935+ChapterTable!$Q$26+VLOOKUP(SUBSTITUTE(D$1,"성장단계","")&amp;"단계오프셋",ChapterTable!$S:$T,2,0))/ChapterTable!$Q$23)),
MAX(0,INT(($B1935+ChapterTable!$S$26+VLOOKUP(SUBSTITUTE(D$1,"성장단계","")&amp;"보스단계오프셋",ChapterTable!$S:$T,2,0))/ChapterTable!$S$23)))</f>
        <v>4</v>
      </c>
      <c r="E1935" s="1">
        <f ca="1">IF(AND($A1935=0,$B1935=1),
    VLOOKUP(1,ChapterTable!$1:$1048576,MATCH("최종"&amp;SUBSTITUTE(SUBSTITUTE(E$1,"standard",""),"|Float",""),ChapterTable!$1:$1,0),0)*ChapterTable!$Q$17,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VLOOKUP($A1935-ChapterTable!$Q$11,ChapterTable!$1:$1048576,MATCH("최종"&amp;SUBSTITUTE(SUBSTITUTE(E$1,"standard",""),"|Float",""),ChapterTable!$1:$1,0),0)*ChapterTable!$Q$14
    ),
  OFFSET(E1935,-$B1935+IF($L1935,1,0),0)*
    (VLOOKUP(SUBSTITUTE(SUBSTITUTE(E$1,"standard",""),"|Float","")&amp;"인게임누적곱배수",ChapterTable!$S:$T,2,0)^C1935
    +VLOOKUP(SUBSTITUTE(SUBSTITUTE(E$1,"standard",""),"|Float","")&amp;"인게임누적합배수",ChapterTable!$S:$T,2,0)*C1935)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VLOOKUP(1,ChapterTable!$1:$1048576,MATCH("최종"&amp;SUBSTITUTE(SUBSTITUTE(F$1,"standard",""),"|Float",""),ChapterTable!$1:$1,0),0)*ChapterTable!$Q$17,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VLOOKUP($A1935-ChapterTable!$Q$11,ChapterTable!$1:$1048576,MATCH("최종"&amp;SUBSTITUTE(SUBSTITUTE(F$1,"standard",""),"|Float",""),ChapterTable!$1:$1,0),0)*ChapterTable!$Q$14
    ),
  OFFSET(F1935,-$B1935+IF($L1935,1,0),0)*
    (VLOOKUP(SUBSTITUTE(SUBSTITUTE(F$1,"standard",""),"|Float","")&amp;"인게임누적곱배수",ChapterTable!$S:$T,2,0)^D1935
    +VLOOKUP(SUBSTITUTE(SUBSTITUTE(F$1,"standard",""),"|Float","")&amp;"인게임누적합배수",ChapterTable!$S:$T,2,0)*D1935)
  )
  )
  )
)</f>
        <v>44665.176818847656</v>
      </c>
      <c r="G1935" t="s">
        <v>76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9.8000000000000007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IF(OR($L1936=TRUE,$A1936=0,MOD($A1936,ChapterTable!$S$20)&lt;&gt;0),
MAX(0,INT(($B1936+ChapterTable!$Q$26+VLOOKUP(SUBSTITUTE(C$1,"성장단계","")&amp;"단계오프셋",ChapterTable!$S:$T,2,0))/ChapterTable!$Q$23)),
MAX(0,INT(($B1936+ChapterTable!$S$26+VLOOKUP(SUBSTITUTE(C$1,"성장단계","")&amp;"보스단계오프셋",ChapterTable!$S:$T,2,0))/ChapterTable!$S$23)))</f>
        <v>4</v>
      </c>
      <c r="D1936">
        <f>IF(OR($L1936=TRUE,$A1936=0,MOD($A1936,ChapterTable!$S$20)&lt;&gt;0),
MAX(0,INT(($B1936+ChapterTable!$Q$26+VLOOKUP(SUBSTITUTE(D$1,"성장단계","")&amp;"단계오프셋",ChapterTable!$S:$T,2,0))/ChapterTable!$Q$23)),
MAX(0,INT(($B1936+ChapterTable!$S$26+VLOOKUP(SUBSTITUTE(D$1,"성장단계","")&amp;"보스단계오프셋",ChapterTable!$S:$T,2,0))/ChapterTable!$S$23)))</f>
        <v>4</v>
      </c>
      <c r="E1936" s="1">
        <f ca="1">IF(AND($A1936=0,$B1936=1),
    VLOOKUP(1,ChapterTable!$1:$1048576,MATCH("최종"&amp;SUBSTITUTE(SUBSTITUTE(E$1,"standard",""),"|Float",""),ChapterTable!$1:$1,0),0)*ChapterTable!$Q$17,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VLOOKUP($A1936-ChapterTable!$Q$11,ChapterTable!$1:$1048576,MATCH("최종"&amp;SUBSTITUTE(SUBSTITUTE(E$1,"standard",""),"|Float",""),ChapterTable!$1:$1,0),0)*ChapterTable!$Q$14
    ),
  OFFSET(E1936,-$B1936+IF($L1936,1,0),0)*
    (VLOOKUP(SUBSTITUTE(SUBSTITUTE(E$1,"standard",""),"|Float","")&amp;"인게임누적곱배수",ChapterTable!$S:$T,2,0)^C1936
    +VLOOKUP(SUBSTITUTE(SUBSTITUTE(E$1,"standard",""),"|Float","")&amp;"인게임누적합배수",ChapterTable!$S:$T,2,0)*C1936)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VLOOKUP(1,ChapterTable!$1:$1048576,MATCH("최종"&amp;SUBSTITUTE(SUBSTITUTE(F$1,"standard",""),"|Float",""),ChapterTable!$1:$1,0),0)*ChapterTable!$Q$17,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VLOOKUP($A1936-ChapterTable!$Q$11,ChapterTable!$1:$1048576,MATCH("최종"&amp;SUBSTITUTE(SUBSTITUTE(F$1,"standard",""),"|Float",""),ChapterTable!$1:$1,0),0)*ChapterTable!$Q$14
    ),
  OFFSET(F1936,-$B1936+IF($L1936,1,0),0)*
    (VLOOKUP(SUBSTITUTE(SUBSTITUTE(F$1,"standard",""),"|Float","")&amp;"인게임누적곱배수",ChapterTable!$S:$T,2,0)^D1936
    +VLOOKUP(SUBSTITUTE(SUBSTITUTE(F$1,"standard",""),"|Float","")&amp;"인게임누적합배수",ChapterTable!$S:$T,2,0)*D1936)
  )
  )
  )
)</f>
        <v>44665.176818847656</v>
      </c>
      <c r="G1936" t="s">
        <v>76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9.8000000000000007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IF(OR($L1937=TRUE,$A1937=0,MOD($A1937,ChapterTable!$S$20)&lt;&gt;0),
MAX(0,INT(($B1937+ChapterTable!$Q$26+VLOOKUP(SUBSTITUTE(C$1,"성장단계","")&amp;"단계오프셋",ChapterTable!$S:$T,2,0))/ChapterTable!$Q$23)),
MAX(0,INT(($B1937+ChapterTable!$S$26+VLOOKUP(SUBSTITUTE(C$1,"성장단계","")&amp;"보스단계오프셋",ChapterTable!$S:$T,2,0))/ChapterTable!$S$23)))</f>
        <v>5</v>
      </c>
      <c r="D1937">
        <f>IF(OR($L1937=TRUE,$A1937=0,MOD($A1937,ChapterTable!$S$20)&lt;&gt;0),
MAX(0,INT(($B1937+ChapterTable!$Q$26+VLOOKUP(SUBSTITUTE(D$1,"성장단계","")&amp;"단계오프셋",ChapterTable!$S:$T,2,0))/ChapterTable!$Q$23)),
MAX(0,INT(($B1937+ChapterTable!$S$26+VLOOKUP(SUBSTITUTE(D$1,"성장단계","")&amp;"보스단계오프셋",ChapterTable!$S:$T,2,0))/ChapterTable!$S$23)))</f>
        <v>4</v>
      </c>
      <c r="E1937" s="1">
        <f ca="1">IF(AND($A1937=0,$B1937=1),
    VLOOKUP(1,ChapterTable!$1:$1048576,MATCH("최종"&amp;SUBSTITUTE(SUBSTITUTE(E$1,"standard",""),"|Float",""),ChapterTable!$1:$1,0),0)*ChapterTable!$Q$17,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VLOOKUP($A1937-ChapterTable!$Q$11,ChapterTable!$1:$1048576,MATCH("최종"&amp;SUBSTITUTE(SUBSTITUTE(E$1,"standard",""),"|Float",""),ChapterTable!$1:$1,0),0)*ChapterTable!$Q$14
    ),
  OFFSET(E1937,-$B1937+IF($L1937,1,0),0)*
    (VLOOKUP(SUBSTITUTE(SUBSTITUTE(E$1,"standard",""),"|Float","")&amp;"인게임누적곱배수",ChapterTable!$S:$T,2,0)^C1937
    +VLOOKUP(SUBSTITUTE(SUBSTITUTE(E$1,"standard",""),"|Float","")&amp;"인게임누적합배수",ChapterTable!$S:$T,2,0)*C1937)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VLOOKUP(1,ChapterTable!$1:$1048576,MATCH("최종"&amp;SUBSTITUTE(SUBSTITUTE(F$1,"standard",""),"|Float",""),ChapterTable!$1:$1,0),0)*ChapterTable!$Q$17,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VLOOKUP($A1937-ChapterTable!$Q$11,ChapterTable!$1:$1048576,MATCH("최종"&amp;SUBSTITUTE(SUBSTITUTE(F$1,"standard",""),"|Float",""),ChapterTable!$1:$1,0),0)*ChapterTable!$Q$14
    ),
  OFFSET(F1937,-$B1937+IF($L1937,1,0),0)*
    (VLOOKUP(SUBSTITUTE(SUBSTITUTE(F$1,"standard",""),"|Float","")&amp;"인게임누적곱배수",ChapterTable!$S:$T,2,0)^D1937
    +VLOOKUP(SUBSTITUTE(SUBSTITUTE(F$1,"standard",""),"|Float","")&amp;"인게임누적합배수",ChapterTable!$S:$T,2,0)*D1937)
  )
  )
  )
)</f>
        <v>44665.176818847656</v>
      </c>
      <c r="G1937" t="s">
        <v>76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9.8000000000000007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IF(OR($L1938=TRUE,$A1938=0,MOD($A1938,ChapterTable!$S$20)&lt;&gt;0),
MAX(0,INT(($B1938+ChapterTable!$Q$26+VLOOKUP(SUBSTITUTE(C$1,"성장단계","")&amp;"단계오프셋",ChapterTable!$S:$T,2,0))/ChapterTable!$Q$23)),
MAX(0,INT(($B1938+ChapterTable!$S$26+VLOOKUP(SUBSTITUTE(C$1,"성장단계","")&amp;"보스단계오프셋",ChapterTable!$S:$T,2,0))/ChapterTable!$S$23)))</f>
        <v>5</v>
      </c>
      <c r="D1938">
        <f>IF(OR($L1938=TRUE,$A1938=0,MOD($A1938,ChapterTable!$S$20)&lt;&gt;0),
MAX(0,INT(($B1938+ChapterTable!$Q$26+VLOOKUP(SUBSTITUTE(D$1,"성장단계","")&amp;"단계오프셋",ChapterTable!$S:$T,2,0))/ChapterTable!$Q$23)),
MAX(0,INT(($B1938+ChapterTable!$S$26+VLOOKUP(SUBSTITUTE(D$1,"성장단계","")&amp;"보스단계오프셋",ChapterTable!$S:$T,2,0))/ChapterTable!$S$23)))</f>
        <v>4</v>
      </c>
      <c r="E1938" s="1">
        <f ca="1">IF(AND($A1938=0,$B1938=1),
    VLOOKUP(1,ChapterTable!$1:$1048576,MATCH("최종"&amp;SUBSTITUTE(SUBSTITUTE(E$1,"standard",""),"|Float",""),ChapterTable!$1:$1,0),0)*ChapterTable!$Q$17,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VLOOKUP($A1938-ChapterTable!$Q$11,ChapterTable!$1:$1048576,MATCH("최종"&amp;SUBSTITUTE(SUBSTITUTE(E$1,"standard",""),"|Float",""),ChapterTable!$1:$1,0),0)*ChapterTable!$Q$14
    ),
  OFFSET(E1938,-$B1938+IF($L1938,1,0),0)*
    (VLOOKUP(SUBSTITUTE(SUBSTITUTE(E$1,"standard",""),"|Float","")&amp;"인게임누적곱배수",ChapterTable!$S:$T,2,0)^C1938
    +VLOOKUP(SUBSTITUTE(SUBSTITUTE(E$1,"standard",""),"|Float","")&amp;"인게임누적합배수",ChapterTable!$S:$T,2,0)*C1938)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VLOOKUP(1,ChapterTable!$1:$1048576,MATCH("최종"&amp;SUBSTITUTE(SUBSTITUTE(F$1,"standard",""),"|Float",""),ChapterTable!$1:$1,0),0)*ChapterTable!$Q$17,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VLOOKUP($A1938-ChapterTable!$Q$11,ChapterTable!$1:$1048576,MATCH("최종"&amp;SUBSTITUTE(SUBSTITUTE(F$1,"standard",""),"|Float",""),ChapterTable!$1:$1,0),0)*ChapterTable!$Q$14
    ),
  OFFSET(F1938,-$B1938+IF($L1938,1,0),0)*
    (VLOOKUP(SUBSTITUTE(SUBSTITUTE(F$1,"standard",""),"|Float","")&amp;"인게임누적곱배수",ChapterTable!$S:$T,2,0)^D1938
    +VLOOKUP(SUBSTITUTE(SUBSTITUTE(F$1,"standard",""),"|Float","")&amp;"인게임누적합배수",ChapterTable!$S:$T,2,0)*D1938)
  )
  )
  )
)</f>
        <v>44665.176818847656</v>
      </c>
      <c r="G1938" t="s">
        <v>76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9.8000000000000007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IF(OR($L1939=TRUE,$A1939=0,MOD($A1939,ChapterTable!$S$20)&lt;&gt;0),
MAX(0,INT(($B1939+ChapterTable!$Q$26+VLOOKUP(SUBSTITUTE(C$1,"성장단계","")&amp;"단계오프셋",ChapterTable!$S:$T,2,0))/ChapterTable!$Q$23)),
MAX(0,INT(($B1939+ChapterTable!$S$26+VLOOKUP(SUBSTITUTE(C$1,"성장단계","")&amp;"보스단계오프셋",ChapterTable!$S:$T,2,0))/ChapterTable!$S$23)))</f>
        <v>5</v>
      </c>
      <c r="D1939">
        <f>IF(OR($L1939=TRUE,$A1939=0,MOD($A1939,ChapterTable!$S$20)&lt;&gt;0),
MAX(0,INT(($B1939+ChapterTable!$Q$26+VLOOKUP(SUBSTITUTE(D$1,"성장단계","")&amp;"단계오프셋",ChapterTable!$S:$T,2,0))/ChapterTable!$Q$23)),
MAX(0,INT(($B1939+ChapterTable!$S$26+VLOOKUP(SUBSTITUTE(D$1,"성장단계","")&amp;"보스단계오프셋",ChapterTable!$S:$T,2,0))/ChapterTable!$S$23)))</f>
        <v>4</v>
      </c>
      <c r="E1939" s="1">
        <f ca="1">IF(AND($A1939=0,$B1939=1),
    VLOOKUP(1,ChapterTable!$1:$1048576,MATCH("최종"&amp;SUBSTITUTE(SUBSTITUTE(E$1,"standard",""),"|Float",""),ChapterTable!$1:$1,0),0)*ChapterTable!$Q$17,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VLOOKUP($A1939-ChapterTable!$Q$11,ChapterTable!$1:$1048576,MATCH("최종"&amp;SUBSTITUTE(SUBSTITUTE(E$1,"standard",""),"|Float",""),ChapterTable!$1:$1,0),0)*ChapterTable!$Q$14
    ),
  OFFSET(E1939,-$B1939+IF($L1939,1,0),0)*
    (VLOOKUP(SUBSTITUTE(SUBSTITUTE(E$1,"standard",""),"|Float","")&amp;"인게임누적곱배수",ChapterTable!$S:$T,2,0)^C1939
    +VLOOKUP(SUBSTITUTE(SUBSTITUTE(E$1,"standard",""),"|Float","")&amp;"인게임누적합배수",ChapterTable!$S:$T,2,0)*C1939)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VLOOKUP(1,ChapterTable!$1:$1048576,MATCH("최종"&amp;SUBSTITUTE(SUBSTITUTE(F$1,"standard",""),"|Float",""),ChapterTable!$1:$1,0),0)*ChapterTable!$Q$17,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VLOOKUP($A1939-ChapterTable!$Q$11,ChapterTable!$1:$1048576,MATCH("최종"&amp;SUBSTITUTE(SUBSTITUTE(F$1,"standard",""),"|Float",""),ChapterTable!$1:$1,0),0)*ChapterTable!$Q$14
    ),
  OFFSET(F1939,-$B1939+IF($L1939,1,0),0)*
    (VLOOKUP(SUBSTITUTE(SUBSTITUTE(F$1,"standard",""),"|Float","")&amp;"인게임누적곱배수",ChapterTable!$S:$T,2,0)^D1939
    +VLOOKUP(SUBSTITUTE(SUBSTITUTE(F$1,"standard",""),"|Float","")&amp;"인게임누적합배수",ChapterTable!$S:$T,2,0)*D1939)
  )
  )
  )
)</f>
        <v>44665.176818847656</v>
      </c>
      <c r="G1939" t="s">
        <v>76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9.8000000000000007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IF(OR($L1940=TRUE,$A1940=0,MOD($A1940,ChapterTable!$S$20)&lt;&gt;0),
MAX(0,INT(($B1940+ChapterTable!$Q$26+VLOOKUP(SUBSTITUTE(C$1,"성장단계","")&amp;"단계오프셋",ChapterTable!$S:$T,2,0))/ChapterTable!$Q$23)),
MAX(0,INT(($B1940+ChapterTable!$S$26+VLOOKUP(SUBSTITUTE(C$1,"성장단계","")&amp;"보스단계오프셋",ChapterTable!$S:$T,2,0))/ChapterTable!$S$23)))</f>
        <v>5</v>
      </c>
      <c r="D1940">
        <f>IF(OR($L1940=TRUE,$A1940=0,MOD($A1940,ChapterTable!$S$20)&lt;&gt;0),
MAX(0,INT(($B1940+ChapterTable!$Q$26+VLOOKUP(SUBSTITUTE(D$1,"성장단계","")&amp;"단계오프셋",ChapterTable!$S:$T,2,0))/ChapterTable!$Q$23)),
MAX(0,INT(($B1940+ChapterTable!$S$26+VLOOKUP(SUBSTITUTE(D$1,"성장단계","")&amp;"보스단계오프셋",ChapterTable!$S:$T,2,0))/ChapterTable!$S$23)))</f>
        <v>4</v>
      </c>
      <c r="E1940" s="1">
        <f ca="1">IF(AND($A1940=0,$B1940=1),
    VLOOKUP(1,ChapterTable!$1:$1048576,MATCH("최종"&amp;SUBSTITUTE(SUBSTITUTE(E$1,"standard",""),"|Float",""),ChapterTable!$1:$1,0),0)*ChapterTable!$Q$17,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VLOOKUP($A1940-ChapterTable!$Q$11,ChapterTable!$1:$1048576,MATCH("최종"&amp;SUBSTITUTE(SUBSTITUTE(E$1,"standard",""),"|Float",""),ChapterTable!$1:$1,0),0)*ChapterTable!$Q$14
    ),
  OFFSET(E1940,-$B1940+IF($L1940,1,0),0)*
    (VLOOKUP(SUBSTITUTE(SUBSTITUTE(E$1,"standard",""),"|Float","")&amp;"인게임누적곱배수",ChapterTable!$S:$T,2,0)^C1940
    +VLOOKUP(SUBSTITUTE(SUBSTITUTE(E$1,"standard",""),"|Float","")&amp;"인게임누적합배수",ChapterTable!$S:$T,2,0)*C1940)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VLOOKUP(1,ChapterTable!$1:$1048576,MATCH("최종"&amp;SUBSTITUTE(SUBSTITUTE(F$1,"standard",""),"|Float",""),ChapterTable!$1:$1,0),0)*ChapterTable!$Q$17,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VLOOKUP($A1940-ChapterTable!$Q$11,ChapterTable!$1:$1048576,MATCH("최종"&amp;SUBSTITUTE(SUBSTITUTE(F$1,"standard",""),"|Float",""),ChapterTable!$1:$1,0),0)*ChapterTable!$Q$14
    ),
  OFFSET(F1940,-$B1940+IF($L1940,1,0),0)*
    (VLOOKUP(SUBSTITUTE(SUBSTITUTE(F$1,"standard",""),"|Float","")&amp;"인게임누적곱배수",ChapterTable!$S:$T,2,0)^D1940
    +VLOOKUP(SUBSTITUTE(SUBSTITUTE(F$1,"standard",""),"|Float","")&amp;"인게임누적합배수",ChapterTable!$S:$T,2,0)*D1940)
  )
  )
  )
)</f>
        <v>44665.176818847656</v>
      </c>
      <c r="G1940" t="s">
        <v>76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9.8000000000000007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IF(OR($L1941=TRUE,$A1941=0,MOD($A1941,ChapterTable!$S$20)&lt;&gt;0),
MAX(0,INT(($B1941+ChapterTable!$Q$26+VLOOKUP(SUBSTITUTE(C$1,"성장단계","")&amp;"단계오프셋",ChapterTable!$S:$T,2,0))/ChapterTable!$Q$23)),
MAX(0,INT(($B1941+ChapterTable!$S$26+VLOOKUP(SUBSTITUTE(C$1,"성장단계","")&amp;"보스단계오프셋",ChapterTable!$S:$T,2,0))/ChapterTable!$S$23)))</f>
        <v>5</v>
      </c>
      <c r="D1941">
        <f>IF(OR($L1941=TRUE,$A1941=0,MOD($A1941,ChapterTable!$S$20)&lt;&gt;0),
MAX(0,INT(($B1941+ChapterTable!$Q$26+VLOOKUP(SUBSTITUTE(D$1,"성장단계","")&amp;"단계오프셋",ChapterTable!$S:$T,2,0))/ChapterTable!$Q$23)),
MAX(0,INT(($B1941+ChapterTable!$S$26+VLOOKUP(SUBSTITUTE(D$1,"성장단계","")&amp;"보스단계오프셋",ChapterTable!$S:$T,2,0))/ChapterTable!$S$23)))</f>
        <v>4</v>
      </c>
      <c r="E1941" s="1">
        <f ca="1">IF(AND($A1941=0,$B1941=1),
    VLOOKUP(1,ChapterTable!$1:$1048576,MATCH("최종"&amp;SUBSTITUTE(SUBSTITUTE(E$1,"standard",""),"|Float",""),ChapterTable!$1:$1,0),0)*ChapterTable!$Q$17,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VLOOKUP($A1941-ChapterTable!$Q$11,ChapterTable!$1:$1048576,MATCH("최종"&amp;SUBSTITUTE(SUBSTITUTE(E$1,"standard",""),"|Float",""),ChapterTable!$1:$1,0),0)*ChapterTable!$Q$14
    ),
  OFFSET(E1941,-$B1941+IF($L1941,1,0),0)*
    (VLOOKUP(SUBSTITUTE(SUBSTITUTE(E$1,"standard",""),"|Float","")&amp;"인게임누적곱배수",ChapterTable!$S:$T,2,0)^C1941
    +VLOOKUP(SUBSTITUTE(SUBSTITUTE(E$1,"standard",""),"|Float","")&amp;"인게임누적합배수",ChapterTable!$S:$T,2,0)*C1941)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VLOOKUP(1,ChapterTable!$1:$1048576,MATCH("최종"&amp;SUBSTITUTE(SUBSTITUTE(F$1,"standard",""),"|Float",""),ChapterTable!$1:$1,0),0)*ChapterTable!$Q$17,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VLOOKUP($A1941-ChapterTable!$Q$11,ChapterTable!$1:$1048576,MATCH("최종"&amp;SUBSTITUTE(SUBSTITUTE(F$1,"standard",""),"|Float",""),ChapterTable!$1:$1,0),0)*ChapterTable!$Q$14
    ),
  OFFSET(F1941,-$B1941+IF($L1941,1,0),0)*
    (VLOOKUP(SUBSTITUTE(SUBSTITUTE(F$1,"standard",""),"|Float","")&amp;"인게임누적곱배수",ChapterTable!$S:$T,2,0)^D1941
    +VLOOKUP(SUBSTITUTE(SUBSTITUTE(F$1,"standard",""),"|Float","")&amp;"인게임누적합배수",ChapterTable!$S:$T,2,0)*D1941)
  )
  )
  )
)</f>
        <v>44665.176818847656</v>
      </c>
      <c r="G1941" t="s">
        <v>76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9.8000000000000007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IF(OR($L1942=TRUE,$A1942=0,MOD($A1942,ChapterTable!$S$20)&lt;&gt;0),
MAX(0,INT(($B1942+ChapterTable!$Q$26+VLOOKUP(SUBSTITUTE(C$1,"성장단계","")&amp;"단계오프셋",ChapterTable!$S:$T,2,0))/ChapterTable!$Q$23)),
MAX(0,INT(($B1942+ChapterTable!$S$26+VLOOKUP(SUBSTITUTE(C$1,"성장단계","")&amp;"보스단계오프셋",ChapterTable!$S:$T,2,0))/ChapterTable!$S$23)))</f>
        <v>0</v>
      </c>
      <c r="D1942">
        <f>IF(OR($L1942=TRUE,$A1942=0,MOD($A1942,ChapterTable!$S$20)&lt;&gt;0),
MAX(0,INT(($B1942+ChapterTable!$Q$26+VLOOKUP(SUBSTITUTE(D$1,"성장단계","")&amp;"단계오프셋",ChapterTable!$S:$T,2,0))/ChapterTable!$Q$23)),
MAX(0,INT(($B1942+ChapterTable!$S$26+VLOOKUP(SUBSTITUTE(D$1,"성장단계","")&amp;"보스단계오프셋",ChapterTable!$S:$T,2,0))/ChapterTable!$S$23)))</f>
        <v>0</v>
      </c>
      <c r="E1942" s="1">
        <f ca="1">IF(AND($A1942=0,$B1942=1),
    VLOOKUP(1,ChapterTable!$1:$1048576,MATCH("최종"&amp;SUBSTITUTE(SUBSTITUTE(E$1,"standard",""),"|Float",""),ChapterTable!$1:$1,0),0)*ChapterTable!$Q$17,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VLOOKUP($A1942-ChapterTable!$Q$11,ChapterTable!$1:$1048576,MATCH("최종"&amp;SUBSTITUTE(SUBSTITUTE(E$1,"standard",""),"|Float",""),ChapterTable!$1:$1,0),0)*ChapterTable!$Q$14
    ),
  OFFSET(E1942,-$B1942+IF($L1942,1,0),0)*
    (VLOOKUP(SUBSTITUTE(SUBSTITUTE(E$1,"standard",""),"|Float","")&amp;"인게임누적곱배수",ChapterTable!$S:$T,2,0)^C1942
    +VLOOKUP(SUBSTITUTE(SUBSTITUTE(E$1,"standard",""),"|Float","")&amp;"인게임누적합배수",ChapterTable!$S:$T,2,0)*C1942)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VLOOKUP(1,ChapterTable!$1:$1048576,MATCH("최종"&amp;SUBSTITUTE(SUBSTITUTE(F$1,"standard",""),"|Float",""),ChapterTable!$1:$1,0),0)*ChapterTable!$Q$17,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VLOOKUP($A1942-ChapterTable!$Q$11,ChapterTable!$1:$1048576,MATCH("최종"&amp;SUBSTITUTE(SUBSTITUTE(F$1,"standard",""),"|Float",""),ChapterTable!$1:$1,0),0)*ChapterTable!$Q$14
    ),
  OFFSET(F1942,-$B1942+IF($L1942,1,0),0)*
    (VLOOKUP(SUBSTITUTE(SUBSTITUTE(F$1,"standard",""),"|Float","")&amp;"인게임누적곱배수",ChapterTable!$S:$T,2,0)^D1942
    +VLOOKUP(SUBSTITUTE(SUBSTITUTE(F$1,"standard",""),"|Float","")&amp;"인게임누적합배수",ChapterTable!$S:$T,2,0)*D1942)
  )
  )
  )
)</f>
        <v>37220.980682373047</v>
      </c>
      <c r="G1942" t="s">
        <v>76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9.8000000000000007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IF(OR($L1943=TRUE,$A1943=0,MOD($A1943,ChapterTable!$S$20)&lt;&gt;0),
MAX(0,INT(($B1943+ChapterTable!$Q$26+VLOOKUP(SUBSTITUTE(C$1,"성장단계","")&amp;"단계오프셋",ChapterTable!$S:$T,2,0))/ChapterTable!$Q$23)),
MAX(0,INT(($B1943+ChapterTable!$S$26+VLOOKUP(SUBSTITUTE(C$1,"성장단계","")&amp;"보스단계오프셋",ChapterTable!$S:$T,2,0))/ChapterTable!$S$23)))</f>
        <v>0</v>
      </c>
      <c r="D1943">
        <f>IF(OR($L1943=TRUE,$A1943=0,MOD($A1943,ChapterTable!$S$20)&lt;&gt;0),
MAX(0,INT(($B1943+ChapterTable!$Q$26+VLOOKUP(SUBSTITUTE(D$1,"성장단계","")&amp;"단계오프셋",ChapterTable!$S:$T,2,0))/ChapterTable!$Q$23)),
MAX(0,INT(($B1943+ChapterTable!$S$26+VLOOKUP(SUBSTITUTE(D$1,"성장단계","")&amp;"보스단계오프셋",ChapterTable!$S:$T,2,0))/ChapterTable!$S$23)))</f>
        <v>0</v>
      </c>
      <c r="E1943" s="1">
        <f ca="1">IF(AND($A1943=0,$B1943=1),
    VLOOKUP(1,ChapterTable!$1:$1048576,MATCH("최종"&amp;SUBSTITUTE(SUBSTITUTE(E$1,"standard",""),"|Float",""),ChapterTable!$1:$1,0),0)*ChapterTable!$Q$17,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VLOOKUP($A1943-ChapterTable!$Q$11,ChapterTable!$1:$1048576,MATCH("최종"&amp;SUBSTITUTE(SUBSTITUTE(E$1,"standard",""),"|Float",""),ChapterTable!$1:$1,0),0)*ChapterTable!$Q$14
    ),
  OFFSET(E1943,-$B1943+IF($L1943,1,0),0)*
    (VLOOKUP(SUBSTITUTE(SUBSTITUTE(E$1,"standard",""),"|Float","")&amp;"인게임누적곱배수",ChapterTable!$S:$T,2,0)^C1943
    +VLOOKUP(SUBSTITUTE(SUBSTITUTE(E$1,"standard",""),"|Float","")&amp;"인게임누적합배수",ChapterTable!$S:$T,2,0)*C1943)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VLOOKUP(1,ChapterTable!$1:$1048576,MATCH("최종"&amp;SUBSTITUTE(SUBSTITUTE(F$1,"standard",""),"|Float",""),ChapterTable!$1:$1,0),0)*ChapterTable!$Q$17,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VLOOKUP($A1943-ChapterTable!$Q$11,ChapterTable!$1:$1048576,MATCH("최종"&amp;SUBSTITUTE(SUBSTITUTE(F$1,"standard",""),"|Float",""),ChapterTable!$1:$1,0),0)*ChapterTable!$Q$14
    ),
  OFFSET(F1943,-$B1943+IF($L1943,1,0),0)*
    (VLOOKUP(SUBSTITUTE(SUBSTITUTE(F$1,"standard",""),"|Float","")&amp;"인게임누적곱배수",ChapterTable!$S:$T,2,0)^D1943
    +VLOOKUP(SUBSTITUTE(SUBSTITUTE(F$1,"standard",""),"|Float","")&amp;"인게임누적합배수",ChapterTable!$S:$T,2,0)*D1943)
  )
  )
  )
)</f>
        <v>37220.980682373047</v>
      </c>
      <c r="G1943" t="s">
        <v>76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9.8000000000000007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IF(OR($L1944=TRUE,$A1944=0,MOD($A1944,ChapterTable!$S$20)&lt;&gt;0),
MAX(0,INT(($B1944+ChapterTable!$Q$26+VLOOKUP(SUBSTITUTE(C$1,"성장단계","")&amp;"단계오프셋",ChapterTable!$S:$T,2,0))/ChapterTable!$Q$23)),
MAX(0,INT(($B1944+ChapterTable!$S$26+VLOOKUP(SUBSTITUTE(C$1,"성장단계","")&amp;"보스단계오프셋",ChapterTable!$S:$T,2,0))/ChapterTable!$S$23)))</f>
        <v>0</v>
      </c>
      <c r="D1944">
        <f>IF(OR($L1944=TRUE,$A1944=0,MOD($A1944,ChapterTable!$S$20)&lt;&gt;0),
MAX(0,INT(($B1944+ChapterTable!$Q$26+VLOOKUP(SUBSTITUTE(D$1,"성장단계","")&amp;"단계오프셋",ChapterTable!$S:$T,2,0))/ChapterTable!$Q$23)),
MAX(0,INT(($B1944+ChapterTable!$S$26+VLOOKUP(SUBSTITUTE(D$1,"성장단계","")&amp;"보스단계오프셋",ChapterTable!$S:$T,2,0))/ChapterTable!$S$23)))</f>
        <v>0</v>
      </c>
      <c r="E1944" s="1">
        <f ca="1">IF(AND($A1944=0,$B1944=1),
    VLOOKUP(1,ChapterTable!$1:$1048576,MATCH("최종"&amp;SUBSTITUTE(SUBSTITUTE(E$1,"standard",""),"|Float",""),ChapterTable!$1:$1,0),0)*ChapterTable!$Q$17,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VLOOKUP($A1944-ChapterTable!$Q$11,ChapterTable!$1:$1048576,MATCH("최종"&amp;SUBSTITUTE(SUBSTITUTE(E$1,"standard",""),"|Float",""),ChapterTable!$1:$1,0),0)*ChapterTable!$Q$14
    ),
  OFFSET(E1944,-$B1944+IF($L1944,1,0),0)*
    (VLOOKUP(SUBSTITUTE(SUBSTITUTE(E$1,"standard",""),"|Float","")&amp;"인게임누적곱배수",ChapterTable!$S:$T,2,0)^C1944
    +VLOOKUP(SUBSTITUTE(SUBSTITUTE(E$1,"standard",""),"|Float","")&amp;"인게임누적합배수",ChapterTable!$S:$T,2,0)*C1944)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VLOOKUP(1,ChapterTable!$1:$1048576,MATCH("최종"&amp;SUBSTITUTE(SUBSTITUTE(F$1,"standard",""),"|Float",""),ChapterTable!$1:$1,0),0)*ChapterTable!$Q$17,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VLOOKUP($A1944-ChapterTable!$Q$11,ChapterTable!$1:$1048576,MATCH("최종"&amp;SUBSTITUTE(SUBSTITUTE(F$1,"standard",""),"|Float",""),ChapterTable!$1:$1,0),0)*ChapterTable!$Q$14
    ),
  OFFSET(F1944,-$B1944+IF($L1944,1,0),0)*
    (VLOOKUP(SUBSTITUTE(SUBSTITUTE(F$1,"standard",""),"|Float","")&amp;"인게임누적곱배수",ChapterTable!$S:$T,2,0)^D1944
    +VLOOKUP(SUBSTITUTE(SUBSTITUTE(F$1,"standard",""),"|Float","")&amp;"인게임누적합배수",ChapterTable!$S:$T,2,0)*D1944)
  )
  )
  )
)</f>
        <v>37220.980682373047</v>
      </c>
      <c r="G1944" t="s">
        <v>76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9.8000000000000007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IF(OR($L1945=TRUE,$A1945=0,MOD($A1945,ChapterTable!$S$20)&lt;&gt;0),
MAX(0,INT(($B1945+ChapterTable!$Q$26+VLOOKUP(SUBSTITUTE(C$1,"성장단계","")&amp;"단계오프셋",ChapterTable!$S:$T,2,0))/ChapterTable!$Q$23)),
MAX(0,INT(($B1945+ChapterTable!$S$26+VLOOKUP(SUBSTITUTE(C$1,"성장단계","")&amp;"보스단계오프셋",ChapterTable!$S:$T,2,0))/ChapterTable!$S$23)))</f>
        <v>0</v>
      </c>
      <c r="D1945">
        <f>IF(OR($L1945=TRUE,$A1945=0,MOD($A1945,ChapterTable!$S$20)&lt;&gt;0),
MAX(0,INT(($B1945+ChapterTable!$Q$26+VLOOKUP(SUBSTITUTE(D$1,"성장단계","")&amp;"단계오프셋",ChapterTable!$S:$T,2,0))/ChapterTable!$Q$23)),
MAX(0,INT(($B1945+ChapterTable!$S$26+VLOOKUP(SUBSTITUTE(D$1,"성장단계","")&amp;"보스단계오프셋",ChapterTable!$S:$T,2,0))/ChapterTable!$S$23)))</f>
        <v>0</v>
      </c>
      <c r="E1945" s="1">
        <f ca="1">IF(AND($A1945=0,$B1945=1),
    VLOOKUP(1,ChapterTable!$1:$1048576,MATCH("최종"&amp;SUBSTITUTE(SUBSTITUTE(E$1,"standard",""),"|Float",""),ChapterTable!$1:$1,0),0)*ChapterTable!$Q$17,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VLOOKUP($A1945-ChapterTable!$Q$11,ChapterTable!$1:$1048576,MATCH("최종"&amp;SUBSTITUTE(SUBSTITUTE(E$1,"standard",""),"|Float",""),ChapterTable!$1:$1,0),0)*ChapterTable!$Q$14
    ),
  OFFSET(E1945,-$B1945+IF($L1945,1,0),0)*
    (VLOOKUP(SUBSTITUTE(SUBSTITUTE(E$1,"standard",""),"|Float","")&amp;"인게임누적곱배수",ChapterTable!$S:$T,2,0)^C1945
    +VLOOKUP(SUBSTITUTE(SUBSTITUTE(E$1,"standard",""),"|Float","")&amp;"인게임누적합배수",ChapterTable!$S:$T,2,0)*C1945)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VLOOKUP(1,ChapterTable!$1:$1048576,MATCH("최종"&amp;SUBSTITUTE(SUBSTITUTE(F$1,"standard",""),"|Float",""),ChapterTable!$1:$1,0),0)*ChapterTable!$Q$17,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VLOOKUP($A1945-ChapterTable!$Q$11,ChapterTable!$1:$1048576,MATCH("최종"&amp;SUBSTITUTE(SUBSTITUTE(F$1,"standard",""),"|Float",""),ChapterTable!$1:$1,0),0)*ChapterTable!$Q$14
    ),
  OFFSET(F1945,-$B1945+IF($L1945,1,0),0)*
    (VLOOKUP(SUBSTITUTE(SUBSTITUTE(F$1,"standard",""),"|Float","")&amp;"인게임누적곱배수",ChapterTable!$S:$T,2,0)^D1945
    +VLOOKUP(SUBSTITUTE(SUBSTITUTE(F$1,"standard",""),"|Float","")&amp;"인게임누적합배수",ChapterTable!$S:$T,2,0)*D1945)
  )
  )
  )
)</f>
        <v>37220.980682373047</v>
      </c>
      <c r="G1945" t="s">
        <v>76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9.8000000000000007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IF(OR($L1946=TRUE,$A1946=0,MOD($A1946,ChapterTable!$S$20)&lt;&gt;0),
MAX(0,INT(($B1946+ChapterTable!$Q$26+VLOOKUP(SUBSTITUTE(C$1,"성장단계","")&amp;"단계오프셋",ChapterTable!$S:$T,2,0))/ChapterTable!$Q$23)),
MAX(0,INT(($B1946+ChapterTable!$S$26+VLOOKUP(SUBSTITUTE(C$1,"성장단계","")&amp;"보스단계오프셋",ChapterTable!$S:$T,2,0))/ChapterTable!$S$23)))</f>
        <v>0</v>
      </c>
      <c r="D1946">
        <f>IF(OR($L1946=TRUE,$A1946=0,MOD($A1946,ChapterTable!$S$20)&lt;&gt;0),
MAX(0,INT(($B1946+ChapterTable!$Q$26+VLOOKUP(SUBSTITUTE(D$1,"성장단계","")&amp;"단계오프셋",ChapterTable!$S:$T,2,0))/ChapterTable!$Q$23)),
MAX(0,INT(($B1946+ChapterTable!$S$26+VLOOKUP(SUBSTITUTE(D$1,"성장단계","")&amp;"보스단계오프셋",ChapterTable!$S:$T,2,0))/ChapterTable!$S$23)))</f>
        <v>0</v>
      </c>
      <c r="E1946" s="1">
        <f ca="1">IF(AND($A1946=0,$B1946=1),
    VLOOKUP(1,ChapterTable!$1:$1048576,MATCH("최종"&amp;SUBSTITUTE(SUBSTITUTE(E$1,"standard",""),"|Float",""),ChapterTable!$1:$1,0),0)*ChapterTable!$Q$17,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VLOOKUP($A1946-ChapterTable!$Q$11,ChapterTable!$1:$1048576,MATCH("최종"&amp;SUBSTITUTE(SUBSTITUTE(E$1,"standard",""),"|Float",""),ChapterTable!$1:$1,0),0)*ChapterTable!$Q$14
    ),
  OFFSET(E1946,-$B1946+IF($L1946,1,0),0)*
    (VLOOKUP(SUBSTITUTE(SUBSTITUTE(E$1,"standard",""),"|Float","")&amp;"인게임누적곱배수",ChapterTable!$S:$T,2,0)^C1946
    +VLOOKUP(SUBSTITUTE(SUBSTITUTE(E$1,"standard",""),"|Float","")&amp;"인게임누적합배수",ChapterTable!$S:$T,2,0)*C1946)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VLOOKUP(1,ChapterTable!$1:$1048576,MATCH("최종"&amp;SUBSTITUTE(SUBSTITUTE(F$1,"standard",""),"|Float",""),ChapterTable!$1:$1,0),0)*ChapterTable!$Q$17,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VLOOKUP($A1946-ChapterTable!$Q$11,ChapterTable!$1:$1048576,MATCH("최종"&amp;SUBSTITUTE(SUBSTITUTE(F$1,"standard",""),"|Float",""),ChapterTable!$1:$1,0),0)*ChapterTable!$Q$14
    ),
  OFFSET(F1946,-$B1946+IF($L1946,1,0),0)*
    (VLOOKUP(SUBSTITUTE(SUBSTITUTE(F$1,"standard",""),"|Float","")&amp;"인게임누적곱배수",ChapterTable!$S:$T,2,0)^D1946
    +VLOOKUP(SUBSTITUTE(SUBSTITUTE(F$1,"standard",""),"|Float","")&amp;"인게임누적합배수",ChapterTable!$S:$T,2,0)*D1946)
  )
  )
  )
)</f>
        <v>37220.980682373047</v>
      </c>
      <c r="G1946" t="s">
        <v>76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9.8000000000000007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IF(OR($L1947=TRUE,$A1947=0,MOD($A1947,ChapterTable!$S$20)&lt;&gt;0),
MAX(0,INT(($B1947+ChapterTable!$Q$26+VLOOKUP(SUBSTITUTE(C$1,"성장단계","")&amp;"단계오프셋",ChapterTable!$S:$T,2,0))/ChapterTable!$Q$23)),
MAX(0,INT(($B1947+ChapterTable!$S$26+VLOOKUP(SUBSTITUTE(C$1,"성장단계","")&amp;"보스단계오프셋",ChapterTable!$S:$T,2,0))/ChapterTable!$S$23)))</f>
        <v>1</v>
      </c>
      <c r="D1947">
        <f>IF(OR($L1947=TRUE,$A1947=0,MOD($A1947,ChapterTable!$S$20)&lt;&gt;0),
MAX(0,INT(($B1947+ChapterTable!$Q$26+VLOOKUP(SUBSTITUTE(D$1,"성장단계","")&amp;"단계오프셋",ChapterTable!$S:$T,2,0))/ChapterTable!$Q$23)),
MAX(0,INT(($B1947+ChapterTable!$S$26+VLOOKUP(SUBSTITUTE(D$1,"성장단계","")&amp;"보스단계오프셋",ChapterTable!$S:$T,2,0))/ChapterTable!$S$23)))</f>
        <v>0</v>
      </c>
      <c r="E1947" s="1">
        <f ca="1">IF(AND($A1947=0,$B1947=1),
    VLOOKUP(1,ChapterTable!$1:$1048576,MATCH("최종"&amp;SUBSTITUTE(SUBSTITUTE(E$1,"standard",""),"|Float",""),ChapterTable!$1:$1,0),0)*ChapterTable!$Q$17,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VLOOKUP($A1947-ChapterTable!$Q$11,ChapterTable!$1:$1048576,MATCH("최종"&amp;SUBSTITUTE(SUBSTITUTE(E$1,"standard",""),"|Float",""),ChapterTable!$1:$1,0),0)*ChapterTable!$Q$14
    ),
  OFFSET(E1947,-$B1947+IF($L1947,1,0),0)*
    (VLOOKUP(SUBSTITUTE(SUBSTITUTE(E$1,"standard",""),"|Float","")&amp;"인게임누적곱배수",ChapterTable!$S:$T,2,0)^C1947
    +VLOOKUP(SUBSTITUTE(SUBSTITUTE(E$1,"standard",""),"|Float","")&amp;"인게임누적합배수",ChapterTable!$S:$T,2,0)*C1947)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VLOOKUP(1,ChapterTable!$1:$1048576,MATCH("최종"&amp;SUBSTITUTE(SUBSTITUTE(F$1,"standard",""),"|Float",""),ChapterTable!$1:$1,0),0)*ChapterTable!$Q$17,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VLOOKUP($A1947-ChapterTable!$Q$11,ChapterTable!$1:$1048576,MATCH("최종"&amp;SUBSTITUTE(SUBSTITUTE(F$1,"standard",""),"|Float",""),ChapterTable!$1:$1,0),0)*ChapterTable!$Q$14
    ),
  OFFSET(F1947,-$B1947+IF($L1947,1,0),0)*
    (VLOOKUP(SUBSTITUTE(SUBSTITUTE(F$1,"standard",""),"|Float","")&amp;"인게임누적곱배수",ChapterTable!$S:$T,2,0)^D1947
    +VLOOKUP(SUBSTITUTE(SUBSTITUTE(F$1,"standard",""),"|Float","")&amp;"인게임누적합배수",ChapterTable!$S:$T,2,0)*D1947)
  )
  )
  )
)</f>
        <v>37220.980682373047</v>
      </c>
      <c r="G1947" t="s">
        <v>76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9.8000000000000007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IF(OR($L1948=TRUE,$A1948=0,MOD($A1948,ChapterTable!$S$20)&lt;&gt;0),
MAX(0,INT(($B1948+ChapterTable!$Q$26+VLOOKUP(SUBSTITUTE(C$1,"성장단계","")&amp;"단계오프셋",ChapterTable!$S:$T,2,0))/ChapterTable!$Q$23)),
MAX(0,INT(($B1948+ChapterTable!$S$26+VLOOKUP(SUBSTITUTE(C$1,"성장단계","")&amp;"보스단계오프셋",ChapterTable!$S:$T,2,0))/ChapterTable!$S$23)))</f>
        <v>1</v>
      </c>
      <c r="D1948">
        <f>IF(OR($L1948=TRUE,$A1948=0,MOD($A1948,ChapterTable!$S$20)&lt;&gt;0),
MAX(0,INT(($B1948+ChapterTable!$Q$26+VLOOKUP(SUBSTITUTE(D$1,"성장단계","")&amp;"단계오프셋",ChapterTable!$S:$T,2,0))/ChapterTable!$Q$23)),
MAX(0,INT(($B1948+ChapterTable!$S$26+VLOOKUP(SUBSTITUTE(D$1,"성장단계","")&amp;"보스단계오프셋",ChapterTable!$S:$T,2,0))/ChapterTable!$S$23)))</f>
        <v>0</v>
      </c>
      <c r="E1948" s="1">
        <f ca="1">IF(AND($A1948=0,$B1948=1),
    VLOOKUP(1,ChapterTable!$1:$1048576,MATCH("최종"&amp;SUBSTITUTE(SUBSTITUTE(E$1,"standard",""),"|Float",""),ChapterTable!$1:$1,0),0)*ChapterTable!$Q$17,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VLOOKUP($A1948-ChapterTable!$Q$11,ChapterTable!$1:$1048576,MATCH("최종"&amp;SUBSTITUTE(SUBSTITUTE(E$1,"standard",""),"|Float",""),ChapterTable!$1:$1,0),0)*ChapterTable!$Q$14
    ),
  OFFSET(E1948,-$B1948+IF($L1948,1,0),0)*
    (VLOOKUP(SUBSTITUTE(SUBSTITUTE(E$1,"standard",""),"|Float","")&amp;"인게임누적곱배수",ChapterTable!$S:$T,2,0)^C1948
    +VLOOKUP(SUBSTITUTE(SUBSTITUTE(E$1,"standard",""),"|Float","")&amp;"인게임누적합배수",ChapterTable!$S:$T,2,0)*C1948)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VLOOKUP(1,ChapterTable!$1:$1048576,MATCH("최종"&amp;SUBSTITUTE(SUBSTITUTE(F$1,"standard",""),"|Float",""),ChapterTable!$1:$1,0),0)*ChapterTable!$Q$17,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VLOOKUP($A1948-ChapterTable!$Q$11,ChapterTable!$1:$1048576,MATCH("최종"&amp;SUBSTITUTE(SUBSTITUTE(F$1,"standard",""),"|Float",""),ChapterTable!$1:$1,0),0)*ChapterTable!$Q$14
    ),
  OFFSET(F1948,-$B1948+IF($L1948,1,0),0)*
    (VLOOKUP(SUBSTITUTE(SUBSTITUTE(F$1,"standard",""),"|Float","")&amp;"인게임누적곱배수",ChapterTable!$S:$T,2,0)^D1948
    +VLOOKUP(SUBSTITUTE(SUBSTITUTE(F$1,"standard",""),"|Float","")&amp;"인게임누적합배수",ChapterTable!$S:$T,2,0)*D1948)
  )
  )
  )
)</f>
        <v>37220.980682373047</v>
      </c>
      <c r="G1948" t="s">
        <v>76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9.8000000000000007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IF(OR($L1949=TRUE,$A1949=0,MOD($A1949,ChapterTable!$S$20)&lt;&gt;0),
MAX(0,INT(($B1949+ChapterTable!$Q$26+VLOOKUP(SUBSTITUTE(C$1,"성장단계","")&amp;"단계오프셋",ChapterTable!$S:$T,2,0))/ChapterTable!$Q$23)),
MAX(0,INT(($B1949+ChapterTable!$S$26+VLOOKUP(SUBSTITUTE(C$1,"성장단계","")&amp;"보스단계오프셋",ChapterTable!$S:$T,2,0))/ChapterTable!$S$23)))</f>
        <v>1</v>
      </c>
      <c r="D1949">
        <f>IF(OR($L1949=TRUE,$A1949=0,MOD($A1949,ChapterTable!$S$20)&lt;&gt;0),
MAX(0,INT(($B1949+ChapterTable!$Q$26+VLOOKUP(SUBSTITUTE(D$1,"성장단계","")&amp;"단계오프셋",ChapterTable!$S:$T,2,0))/ChapterTable!$Q$23)),
MAX(0,INT(($B1949+ChapterTable!$S$26+VLOOKUP(SUBSTITUTE(D$1,"성장단계","")&amp;"보스단계오프셋",ChapterTable!$S:$T,2,0))/ChapterTable!$S$23)))</f>
        <v>0</v>
      </c>
      <c r="E1949" s="1">
        <f ca="1">IF(AND($A1949=0,$B1949=1),
    VLOOKUP(1,ChapterTable!$1:$1048576,MATCH("최종"&amp;SUBSTITUTE(SUBSTITUTE(E$1,"standard",""),"|Float",""),ChapterTable!$1:$1,0),0)*ChapterTable!$Q$17,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VLOOKUP($A1949-ChapterTable!$Q$11,ChapterTable!$1:$1048576,MATCH("최종"&amp;SUBSTITUTE(SUBSTITUTE(E$1,"standard",""),"|Float",""),ChapterTable!$1:$1,0),0)*ChapterTable!$Q$14
    ),
  OFFSET(E1949,-$B1949+IF($L1949,1,0),0)*
    (VLOOKUP(SUBSTITUTE(SUBSTITUTE(E$1,"standard",""),"|Float","")&amp;"인게임누적곱배수",ChapterTable!$S:$T,2,0)^C1949
    +VLOOKUP(SUBSTITUTE(SUBSTITUTE(E$1,"standard",""),"|Float","")&amp;"인게임누적합배수",ChapterTable!$S:$T,2,0)*C1949)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VLOOKUP(1,ChapterTable!$1:$1048576,MATCH("최종"&amp;SUBSTITUTE(SUBSTITUTE(F$1,"standard",""),"|Float",""),ChapterTable!$1:$1,0),0)*ChapterTable!$Q$17,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VLOOKUP($A1949-ChapterTable!$Q$11,ChapterTable!$1:$1048576,MATCH("최종"&amp;SUBSTITUTE(SUBSTITUTE(F$1,"standard",""),"|Float",""),ChapterTable!$1:$1,0),0)*ChapterTable!$Q$14
    ),
  OFFSET(F1949,-$B1949+IF($L1949,1,0),0)*
    (VLOOKUP(SUBSTITUTE(SUBSTITUTE(F$1,"standard",""),"|Float","")&amp;"인게임누적곱배수",ChapterTable!$S:$T,2,0)^D1949
    +VLOOKUP(SUBSTITUTE(SUBSTITUTE(F$1,"standard",""),"|Float","")&amp;"인게임누적합배수",ChapterTable!$S:$T,2,0)*D1949)
  )
  )
  )
)</f>
        <v>37220.980682373047</v>
      </c>
      <c r="G1949" t="s">
        <v>76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9.8000000000000007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IF(OR($L1950=TRUE,$A1950=0,MOD($A1950,ChapterTable!$S$20)&lt;&gt;0),
MAX(0,INT(($B1950+ChapterTable!$Q$26+VLOOKUP(SUBSTITUTE(C$1,"성장단계","")&amp;"단계오프셋",ChapterTable!$S:$T,2,0))/ChapterTable!$Q$23)),
MAX(0,INT(($B1950+ChapterTable!$S$26+VLOOKUP(SUBSTITUTE(C$1,"성장단계","")&amp;"보스단계오프셋",ChapterTable!$S:$T,2,0))/ChapterTable!$S$23)))</f>
        <v>1</v>
      </c>
      <c r="D1950">
        <f>IF(OR($L1950=TRUE,$A1950=0,MOD($A1950,ChapterTable!$S$20)&lt;&gt;0),
MAX(0,INT(($B1950+ChapterTable!$Q$26+VLOOKUP(SUBSTITUTE(D$1,"성장단계","")&amp;"단계오프셋",ChapterTable!$S:$T,2,0))/ChapterTable!$Q$23)),
MAX(0,INT(($B1950+ChapterTable!$S$26+VLOOKUP(SUBSTITUTE(D$1,"성장단계","")&amp;"보스단계오프셋",ChapterTable!$S:$T,2,0))/ChapterTable!$S$23)))</f>
        <v>0</v>
      </c>
      <c r="E1950" s="1">
        <f ca="1">IF(AND($A1950=0,$B1950=1),
    VLOOKUP(1,ChapterTable!$1:$1048576,MATCH("최종"&amp;SUBSTITUTE(SUBSTITUTE(E$1,"standard",""),"|Float",""),ChapterTable!$1:$1,0),0)*ChapterTable!$Q$17,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VLOOKUP($A1950-ChapterTable!$Q$11,ChapterTable!$1:$1048576,MATCH("최종"&amp;SUBSTITUTE(SUBSTITUTE(E$1,"standard",""),"|Float",""),ChapterTable!$1:$1,0),0)*ChapterTable!$Q$14
    ),
  OFFSET(E1950,-$B1950+IF($L1950,1,0),0)*
    (VLOOKUP(SUBSTITUTE(SUBSTITUTE(E$1,"standard",""),"|Float","")&amp;"인게임누적곱배수",ChapterTable!$S:$T,2,0)^C1950
    +VLOOKUP(SUBSTITUTE(SUBSTITUTE(E$1,"standard",""),"|Float","")&amp;"인게임누적합배수",ChapterTable!$S:$T,2,0)*C1950)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VLOOKUP(1,ChapterTable!$1:$1048576,MATCH("최종"&amp;SUBSTITUTE(SUBSTITUTE(F$1,"standard",""),"|Float",""),ChapterTable!$1:$1,0),0)*ChapterTable!$Q$17,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VLOOKUP($A1950-ChapterTable!$Q$11,ChapterTable!$1:$1048576,MATCH("최종"&amp;SUBSTITUTE(SUBSTITUTE(F$1,"standard",""),"|Float",""),ChapterTable!$1:$1,0),0)*ChapterTable!$Q$14
    ),
  OFFSET(F1950,-$B1950+IF($L1950,1,0),0)*
    (VLOOKUP(SUBSTITUTE(SUBSTITUTE(F$1,"standard",""),"|Float","")&amp;"인게임누적곱배수",ChapterTable!$S:$T,2,0)^D1950
    +VLOOKUP(SUBSTITUTE(SUBSTITUTE(F$1,"standard",""),"|Float","")&amp;"인게임누적합배수",ChapterTable!$S:$T,2,0)*D1950)
  )
  )
  )
)</f>
        <v>37220.980682373047</v>
      </c>
      <c r="G1950" t="s">
        <v>76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9.8000000000000007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IF(OR($L1951=TRUE,$A1951=0,MOD($A1951,ChapterTable!$S$20)&lt;&gt;0),
MAX(0,INT(($B1951+ChapterTable!$Q$26+VLOOKUP(SUBSTITUTE(C$1,"성장단계","")&amp;"단계오프셋",ChapterTable!$S:$T,2,0))/ChapterTable!$Q$23)),
MAX(0,INT(($B1951+ChapterTable!$S$26+VLOOKUP(SUBSTITUTE(C$1,"성장단계","")&amp;"보스단계오프셋",ChapterTable!$S:$T,2,0))/ChapterTable!$S$23)))</f>
        <v>1</v>
      </c>
      <c r="D1951">
        <f>IF(OR($L1951=TRUE,$A1951=0,MOD($A1951,ChapterTable!$S$20)&lt;&gt;0),
MAX(0,INT(($B1951+ChapterTable!$Q$26+VLOOKUP(SUBSTITUTE(D$1,"성장단계","")&amp;"단계오프셋",ChapterTable!$S:$T,2,0))/ChapterTable!$Q$23)),
MAX(0,INT(($B1951+ChapterTable!$S$26+VLOOKUP(SUBSTITUTE(D$1,"성장단계","")&amp;"보스단계오프셋",ChapterTable!$S:$T,2,0))/ChapterTable!$S$23)))</f>
        <v>0</v>
      </c>
      <c r="E1951" s="1">
        <f ca="1">IF(AND($A1951=0,$B1951=1),
    VLOOKUP(1,ChapterTable!$1:$1048576,MATCH("최종"&amp;SUBSTITUTE(SUBSTITUTE(E$1,"standard",""),"|Float",""),ChapterTable!$1:$1,0),0)*ChapterTable!$Q$17,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VLOOKUP($A1951-ChapterTable!$Q$11,ChapterTable!$1:$1048576,MATCH("최종"&amp;SUBSTITUTE(SUBSTITUTE(E$1,"standard",""),"|Float",""),ChapterTable!$1:$1,0),0)*ChapterTable!$Q$14
    ),
  OFFSET(E1951,-$B1951+IF($L1951,1,0),0)*
    (VLOOKUP(SUBSTITUTE(SUBSTITUTE(E$1,"standard",""),"|Float","")&amp;"인게임누적곱배수",ChapterTable!$S:$T,2,0)^C1951
    +VLOOKUP(SUBSTITUTE(SUBSTITUTE(E$1,"standard",""),"|Float","")&amp;"인게임누적합배수",ChapterTable!$S:$T,2,0)*C1951)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VLOOKUP(1,ChapterTable!$1:$1048576,MATCH("최종"&amp;SUBSTITUTE(SUBSTITUTE(F$1,"standard",""),"|Float",""),ChapterTable!$1:$1,0),0)*ChapterTable!$Q$17,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VLOOKUP($A1951-ChapterTable!$Q$11,ChapterTable!$1:$1048576,MATCH("최종"&amp;SUBSTITUTE(SUBSTITUTE(F$1,"standard",""),"|Float",""),ChapterTable!$1:$1,0),0)*ChapterTable!$Q$14
    ),
  OFFSET(F1951,-$B1951+IF($L1951,1,0),0)*
    (VLOOKUP(SUBSTITUTE(SUBSTITUTE(F$1,"standard",""),"|Float","")&amp;"인게임누적곱배수",ChapterTable!$S:$T,2,0)^D1951
    +VLOOKUP(SUBSTITUTE(SUBSTITUTE(F$1,"standard",""),"|Float","")&amp;"인게임누적합배수",ChapterTable!$S:$T,2,0)*D1951)
  )
  )
  )
)</f>
        <v>37220.980682373047</v>
      </c>
      <c r="G1951" t="s">
        <v>76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9.8000000000000007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IF(OR($L1952=TRUE,$A1952=0,MOD($A1952,ChapterTable!$S$20)&lt;&gt;0),
MAX(0,INT(($B1952+ChapterTable!$Q$26+VLOOKUP(SUBSTITUTE(C$1,"성장단계","")&amp;"단계오프셋",ChapterTable!$S:$T,2,0))/ChapterTable!$Q$23)),
MAX(0,INT(($B1952+ChapterTable!$S$26+VLOOKUP(SUBSTITUTE(C$1,"성장단계","")&amp;"보스단계오프셋",ChapterTable!$S:$T,2,0))/ChapterTable!$S$23)))</f>
        <v>1</v>
      </c>
      <c r="D1952">
        <f>IF(OR($L1952=TRUE,$A1952=0,MOD($A1952,ChapterTable!$S$20)&lt;&gt;0),
MAX(0,INT(($B1952+ChapterTable!$Q$26+VLOOKUP(SUBSTITUTE(D$1,"성장단계","")&amp;"단계오프셋",ChapterTable!$S:$T,2,0))/ChapterTable!$Q$23)),
MAX(0,INT(($B1952+ChapterTable!$S$26+VLOOKUP(SUBSTITUTE(D$1,"성장단계","")&amp;"보스단계오프셋",ChapterTable!$S:$T,2,0))/ChapterTable!$S$23)))</f>
        <v>1</v>
      </c>
      <c r="E1952" s="1">
        <f ca="1">IF(AND($A1952=0,$B1952=1),
    VLOOKUP(1,ChapterTable!$1:$1048576,MATCH("최종"&amp;SUBSTITUTE(SUBSTITUTE(E$1,"standard",""),"|Float",""),ChapterTable!$1:$1,0),0)*ChapterTable!$Q$17,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VLOOKUP($A1952-ChapterTable!$Q$11,ChapterTable!$1:$1048576,MATCH("최종"&amp;SUBSTITUTE(SUBSTITUTE(E$1,"standard",""),"|Float",""),ChapterTable!$1:$1,0),0)*ChapterTable!$Q$14
    ),
  OFFSET(E1952,-$B1952+IF($L1952,1,0),0)*
    (VLOOKUP(SUBSTITUTE(SUBSTITUTE(E$1,"standard",""),"|Float","")&amp;"인게임누적곱배수",ChapterTable!$S:$T,2,0)^C1952
    +VLOOKUP(SUBSTITUTE(SUBSTITUTE(E$1,"standard",""),"|Float","")&amp;"인게임누적합배수",ChapterTable!$S:$T,2,0)*C1952)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VLOOKUP(1,ChapterTable!$1:$1048576,MATCH("최종"&amp;SUBSTITUTE(SUBSTITUTE(F$1,"standard",""),"|Float",""),ChapterTable!$1:$1,0),0)*ChapterTable!$Q$17,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VLOOKUP($A1952-ChapterTable!$Q$11,ChapterTable!$1:$1048576,MATCH("최종"&amp;SUBSTITUTE(SUBSTITUTE(F$1,"standard",""),"|Float",""),ChapterTable!$1:$1,0),0)*ChapterTable!$Q$14
    ),
  OFFSET(F1952,-$B1952+IF($L1952,1,0),0)*
    (VLOOKUP(SUBSTITUTE(SUBSTITUTE(F$1,"standard",""),"|Float","")&amp;"인게임누적곱배수",ChapterTable!$S:$T,2,0)^D1952
    +VLOOKUP(SUBSTITUTE(SUBSTITUTE(F$1,"standard",""),"|Float","")&amp;"인게임누적합배수",ChapterTable!$S:$T,2,0)*D1952)
  )
  )
  )
)</f>
        <v>44665.176818847656</v>
      </c>
      <c r="G1952" t="s">
        <v>76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9.8000000000000007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IF(OR($L1953=TRUE,$A1953=0,MOD($A1953,ChapterTable!$S$20)&lt;&gt;0),
MAX(0,INT(($B1953+ChapterTable!$Q$26+VLOOKUP(SUBSTITUTE(C$1,"성장단계","")&amp;"단계오프셋",ChapterTable!$S:$T,2,0))/ChapterTable!$Q$23)),
MAX(0,INT(($B1953+ChapterTable!$S$26+VLOOKUP(SUBSTITUTE(C$1,"성장단계","")&amp;"보스단계오프셋",ChapterTable!$S:$T,2,0))/ChapterTable!$S$23)))</f>
        <v>1</v>
      </c>
      <c r="D1953">
        <f>IF(OR($L1953=TRUE,$A1953=0,MOD($A1953,ChapterTable!$S$20)&lt;&gt;0),
MAX(0,INT(($B1953+ChapterTable!$Q$26+VLOOKUP(SUBSTITUTE(D$1,"성장단계","")&amp;"단계오프셋",ChapterTable!$S:$T,2,0))/ChapterTable!$Q$23)),
MAX(0,INT(($B1953+ChapterTable!$S$26+VLOOKUP(SUBSTITUTE(D$1,"성장단계","")&amp;"보스단계오프셋",ChapterTable!$S:$T,2,0))/ChapterTable!$S$23)))</f>
        <v>1</v>
      </c>
      <c r="E1953" s="1">
        <f ca="1">IF(AND($A1953=0,$B1953=1),
    VLOOKUP(1,ChapterTable!$1:$1048576,MATCH("최종"&amp;SUBSTITUTE(SUBSTITUTE(E$1,"standard",""),"|Float",""),ChapterTable!$1:$1,0),0)*ChapterTable!$Q$17,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VLOOKUP($A1953-ChapterTable!$Q$11,ChapterTable!$1:$1048576,MATCH("최종"&amp;SUBSTITUTE(SUBSTITUTE(E$1,"standard",""),"|Float",""),ChapterTable!$1:$1,0),0)*ChapterTable!$Q$14
    ),
  OFFSET(E1953,-$B1953+IF($L1953,1,0),0)*
    (VLOOKUP(SUBSTITUTE(SUBSTITUTE(E$1,"standard",""),"|Float","")&amp;"인게임누적곱배수",ChapterTable!$S:$T,2,0)^C1953
    +VLOOKUP(SUBSTITUTE(SUBSTITUTE(E$1,"standard",""),"|Float","")&amp;"인게임누적합배수",ChapterTable!$S:$T,2,0)*C1953)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VLOOKUP(1,ChapterTable!$1:$1048576,MATCH("최종"&amp;SUBSTITUTE(SUBSTITUTE(F$1,"standard",""),"|Float",""),ChapterTable!$1:$1,0),0)*ChapterTable!$Q$17,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VLOOKUP($A1953-ChapterTable!$Q$11,ChapterTable!$1:$1048576,MATCH("최종"&amp;SUBSTITUTE(SUBSTITUTE(F$1,"standard",""),"|Float",""),ChapterTable!$1:$1,0),0)*ChapterTable!$Q$14
    ),
  OFFSET(F1953,-$B1953+IF($L1953,1,0),0)*
    (VLOOKUP(SUBSTITUTE(SUBSTITUTE(F$1,"standard",""),"|Float","")&amp;"인게임누적곱배수",ChapterTable!$S:$T,2,0)^D1953
    +VLOOKUP(SUBSTITUTE(SUBSTITUTE(F$1,"standard",""),"|Float","")&amp;"인게임누적합배수",ChapterTable!$S:$T,2,0)*D1953)
  )
  )
  )
)</f>
        <v>44665.176818847656</v>
      </c>
      <c r="G1953" t="s">
        <v>76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9.8000000000000007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IF(OR($L1954=TRUE,$A1954=0,MOD($A1954,ChapterTable!$S$20)&lt;&gt;0),
MAX(0,INT(($B1954+ChapterTable!$Q$26+VLOOKUP(SUBSTITUTE(C$1,"성장단계","")&amp;"단계오프셋",ChapterTable!$S:$T,2,0))/ChapterTable!$Q$23)),
MAX(0,INT(($B1954+ChapterTable!$S$26+VLOOKUP(SUBSTITUTE(C$1,"성장단계","")&amp;"보스단계오프셋",ChapterTable!$S:$T,2,0))/ChapterTable!$S$23)))</f>
        <v>1</v>
      </c>
      <c r="D1954">
        <f>IF(OR($L1954=TRUE,$A1954=0,MOD($A1954,ChapterTable!$S$20)&lt;&gt;0),
MAX(0,INT(($B1954+ChapterTable!$Q$26+VLOOKUP(SUBSTITUTE(D$1,"성장단계","")&amp;"단계오프셋",ChapterTable!$S:$T,2,0))/ChapterTable!$Q$23)),
MAX(0,INT(($B1954+ChapterTable!$S$26+VLOOKUP(SUBSTITUTE(D$1,"성장단계","")&amp;"보스단계오프셋",ChapterTable!$S:$T,2,0))/ChapterTable!$S$23)))</f>
        <v>1</v>
      </c>
      <c r="E1954" s="1">
        <f ca="1">IF(AND($A1954=0,$B1954=1),
    VLOOKUP(1,ChapterTable!$1:$1048576,MATCH("최종"&amp;SUBSTITUTE(SUBSTITUTE(E$1,"standard",""),"|Float",""),ChapterTable!$1:$1,0),0)*ChapterTable!$Q$17,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VLOOKUP($A1954-ChapterTable!$Q$11,ChapterTable!$1:$1048576,MATCH("최종"&amp;SUBSTITUTE(SUBSTITUTE(E$1,"standard",""),"|Float",""),ChapterTable!$1:$1,0),0)*ChapterTable!$Q$14
    ),
  OFFSET(E1954,-$B1954+IF($L1954,1,0),0)*
    (VLOOKUP(SUBSTITUTE(SUBSTITUTE(E$1,"standard",""),"|Float","")&amp;"인게임누적곱배수",ChapterTable!$S:$T,2,0)^C1954
    +VLOOKUP(SUBSTITUTE(SUBSTITUTE(E$1,"standard",""),"|Float","")&amp;"인게임누적합배수",ChapterTable!$S:$T,2,0)*C1954)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VLOOKUP(1,ChapterTable!$1:$1048576,MATCH("최종"&amp;SUBSTITUTE(SUBSTITUTE(F$1,"standard",""),"|Float",""),ChapterTable!$1:$1,0),0)*ChapterTable!$Q$17,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VLOOKUP($A1954-ChapterTable!$Q$11,ChapterTable!$1:$1048576,MATCH("최종"&amp;SUBSTITUTE(SUBSTITUTE(F$1,"standard",""),"|Float",""),ChapterTable!$1:$1,0),0)*ChapterTable!$Q$14
    ),
  OFFSET(F1954,-$B1954+IF($L1954,1,0),0)*
    (VLOOKUP(SUBSTITUTE(SUBSTITUTE(F$1,"standard",""),"|Float","")&amp;"인게임누적곱배수",ChapterTable!$S:$T,2,0)^D1954
    +VLOOKUP(SUBSTITUTE(SUBSTITUTE(F$1,"standard",""),"|Float","")&amp;"인게임누적합배수",ChapterTable!$S:$T,2,0)*D1954)
  )
  )
  )
)</f>
        <v>44665.176818847656</v>
      </c>
      <c r="G1954" t="s">
        <v>76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9.8000000000000007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IF(OR($L1955=TRUE,$A1955=0,MOD($A1955,ChapterTable!$S$20)&lt;&gt;0),
MAX(0,INT(($B1955+ChapterTable!$Q$26+VLOOKUP(SUBSTITUTE(C$1,"성장단계","")&amp;"단계오프셋",ChapterTable!$S:$T,2,0))/ChapterTable!$Q$23)),
MAX(0,INT(($B1955+ChapterTable!$S$26+VLOOKUP(SUBSTITUTE(C$1,"성장단계","")&amp;"보스단계오프셋",ChapterTable!$S:$T,2,0))/ChapterTable!$S$23)))</f>
        <v>1</v>
      </c>
      <c r="D1955">
        <f>IF(OR($L1955=TRUE,$A1955=0,MOD($A1955,ChapterTable!$S$20)&lt;&gt;0),
MAX(0,INT(($B1955+ChapterTable!$Q$26+VLOOKUP(SUBSTITUTE(D$1,"성장단계","")&amp;"단계오프셋",ChapterTable!$S:$T,2,0))/ChapterTable!$Q$23)),
MAX(0,INT(($B1955+ChapterTable!$S$26+VLOOKUP(SUBSTITUTE(D$1,"성장단계","")&amp;"보스단계오프셋",ChapterTable!$S:$T,2,0))/ChapterTable!$S$23)))</f>
        <v>1</v>
      </c>
      <c r="E1955" s="1">
        <f ca="1">IF(AND($A1955=0,$B1955=1),
    VLOOKUP(1,ChapterTable!$1:$1048576,MATCH("최종"&amp;SUBSTITUTE(SUBSTITUTE(E$1,"standard",""),"|Float",""),ChapterTable!$1:$1,0),0)*ChapterTable!$Q$17,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VLOOKUP($A1955-ChapterTable!$Q$11,ChapterTable!$1:$1048576,MATCH("최종"&amp;SUBSTITUTE(SUBSTITUTE(E$1,"standard",""),"|Float",""),ChapterTable!$1:$1,0),0)*ChapterTable!$Q$14
    ),
  OFFSET(E1955,-$B1955+IF($L1955,1,0),0)*
    (VLOOKUP(SUBSTITUTE(SUBSTITUTE(E$1,"standard",""),"|Float","")&amp;"인게임누적곱배수",ChapterTable!$S:$T,2,0)^C1955
    +VLOOKUP(SUBSTITUTE(SUBSTITUTE(E$1,"standard",""),"|Float","")&amp;"인게임누적합배수",ChapterTable!$S:$T,2,0)*C1955)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VLOOKUP(1,ChapterTable!$1:$1048576,MATCH("최종"&amp;SUBSTITUTE(SUBSTITUTE(F$1,"standard",""),"|Float",""),ChapterTable!$1:$1,0),0)*ChapterTable!$Q$17,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VLOOKUP($A1955-ChapterTable!$Q$11,ChapterTable!$1:$1048576,MATCH("최종"&amp;SUBSTITUTE(SUBSTITUTE(F$1,"standard",""),"|Float",""),ChapterTable!$1:$1,0),0)*ChapterTable!$Q$14
    ),
  OFFSET(F1955,-$B1955+IF($L1955,1,0),0)*
    (VLOOKUP(SUBSTITUTE(SUBSTITUTE(F$1,"standard",""),"|Float","")&amp;"인게임누적곱배수",ChapterTable!$S:$T,2,0)^D1955
    +VLOOKUP(SUBSTITUTE(SUBSTITUTE(F$1,"standard",""),"|Float","")&amp;"인게임누적합배수",ChapterTable!$S:$T,2,0)*D1955)
  )
  )
  )
)</f>
        <v>44665.176818847656</v>
      </c>
      <c r="G1955" t="s">
        <v>76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9.8000000000000007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IF(OR($L1956=TRUE,$A1956=0,MOD($A1956,ChapterTable!$S$20)&lt;&gt;0),
MAX(0,INT(($B1956+ChapterTable!$Q$26+VLOOKUP(SUBSTITUTE(C$1,"성장단계","")&amp;"단계오프셋",ChapterTable!$S:$T,2,0))/ChapterTable!$Q$23)),
MAX(0,INT(($B1956+ChapterTable!$S$26+VLOOKUP(SUBSTITUTE(C$1,"성장단계","")&amp;"보스단계오프셋",ChapterTable!$S:$T,2,0))/ChapterTable!$S$23)))</f>
        <v>1</v>
      </c>
      <c r="D1956">
        <f>IF(OR($L1956=TRUE,$A1956=0,MOD($A1956,ChapterTable!$S$20)&lt;&gt;0),
MAX(0,INT(($B1956+ChapterTable!$Q$26+VLOOKUP(SUBSTITUTE(D$1,"성장단계","")&amp;"단계오프셋",ChapterTable!$S:$T,2,0))/ChapterTable!$Q$23)),
MAX(0,INT(($B1956+ChapterTable!$S$26+VLOOKUP(SUBSTITUTE(D$1,"성장단계","")&amp;"보스단계오프셋",ChapterTable!$S:$T,2,0))/ChapterTable!$S$23)))</f>
        <v>1</v>
      </c>
      <c r="E1956" s="1">
        <f ca="1">IF(AND($A1956=0,$B1956=1),
    VLOOKUP(1,ChapterTable!$1:$1048576,MATCH("최종"&amp;SUBSTITUTE(SUBSTITUTE(E$1,"standard",""),"|Float",""),ChapterTable!$1:$1,0),0)*ChapterTable!$Q$17,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VLOOKUP($A1956-ChapterTable!$Q$11,ChapterTable!$1:$1048576,MATCH("최종"&amp;SUBSTITUTE(SUBSTITUTE(E$1,"standard",""),"|Float",""),ChapterTable!$1:$1,0),0)*ChapterTable!$Q$14
    ),
  OFFSET(E1956,-$B1956+IF($L1956,1,0),0)*
    (VLOOKUP(SUBSTITUTE(SUBSTITUTE(E$1,"standard",""),"|Float","")&amp;"인게임누적곱배수",ChapterTable!$S:$T,2,0)^C1956
    +VLOOKUP(SUBSTITUTE(SUBSTITUTE(E$1,"standard",""),"|Float","")&amp;"인게임누적합배수",ChapterTable!$S:$T,2,0)*C1956)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VLOOKUP(1,ChapterTable!$1:$1048576,MATCH("최종"&amp;SUBSTITUTE(SUBSTITUTE(F$1,"standard",""),"|Float",""),ChapterTable!$1:$1,0),0)*ChapterTable!$Q$17,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VLOOKUP($A1956-ChapterTable!$Q$11,ChapterTable!$1:$1048576,MATCH("최종"&amp;SUBSTITUTE(SUBSTITUTE(F$1,"standard",""),"|Float",""),ChapterTable!$1:$1,0),0)*ChapterTable!$Q$14
    ),
  OFFSET(F1956,-$B1956+IF($L1956,1,0),0)*
    (VLOOKUP(SUBSTITUTE(SUBSTITUTE(F$1,"standard",""),"|Float","")&amp;"인게임누적곱배수",ChapterTable!$S:$T,2,0)^D1956
    +VLOOKUP(SUBSTITUTE(SUBSTITUTE(F$1,"standard",""),"|Float","")&amp;"인게임누적합배수",ChapterTable!$S:$T,2,0)*D1956)
  )
  )
  )
)</f>
        <v>44665.176818847656</v>
      </c>
      <c r="G1956" t="s">
        <v>76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9.8000000000000007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IF(OR($L1957=TRUE,$A1957=0,MOD($A1957,ChapterTable!$S$20)&lt;&gt;0),
MAX(0,INT(($B1957+ChapterTable!$Q$26+VLOOKUP(SUBSTITUTE(C$1,"성장단계","")&amp;"단계오프셋",ChapterTable!$S:$T,2,0))/ChapterTable!$Q$23)),
MAX(0,INT(($B1957+ChapterTable!$S$26+VLOOKUP(SUBSTITUTE(C$1,"성장단계","")&amp;"보스단계오프셋",ChapterTable!$S:$T,2,0))/ChapterTable!$S$23)))</f>
        <v>2</v>
      </c>
      <c r="D1957">
        <f>IF(OR($L1957=TRUE,$A1957=0,MOD($A1957,ChapterTable!$S$20)&lt;&gt;0),
MAX(0,INT(($B1957+ChapterTable!$Q$26+VLOOKUP(SUBSTITUTE(D$1,"성장단계","")&amp;"단계오프셋",ChapterTable!$S:$T,2,0))/ChapterTable!$Q$23)),
MAX(0,INT(($B1957+ChapterTable!$S$26+VLOOKUP(SUBSTITUTE(D$1,"성장단계","")&amp;"보스단계오프셋",ChapterTable!$S:$T,2,0))/ChapterTable!$S$23)))</f>
        <v>1</v>
      </c>
      <c r="E1957" s="1">
        <f ca="1">IF(AND($A1957=0,$B1957=1),
    VLOOKUP(1,ChapterTable!$1:$1048576,MATCH("최종"&amp;SUBSTITUTE(SUBSTITUTE(E$1,"standard",""),"|Float",""),ChapterTable!$1:$1,0),0)*ChapterTable!$Q$17,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VLOOKUP($A1957-ChapterTable!$Q$11,ChapterTable!$1:$1048576,MATCH("최종"&amp;SUBSTITUTE(SUBSTITUTE(E$1,"standard",""),"|Float",""),ChapterTable!$1:$1,0),0)*ChapterTable!$Q$14
    ),
  OFFSET(E1957,-$B1957+IF($L1957,1,0),0)*
    (VLOOKUP(SUBSTITUTE(SUBSTITUTE(E$1,"standard",""),"|Float","")&amp;"인게임누적곱배수",ChapterTable!$S:$T,2,0)^C1957
    +VLOOKUP(SUBSTITUTE(SUBSTITUTE(E$1,"standard",""),"|Float","")&amp;"인게임누적합배수",ChapterTable!$S:$T,2,0)*C1957)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VLOOKUP(1,ChapterTable!$1:$1048576,MATCH("최종"&amp;SUBSTITUTE(SUBSTITUTE(F$1,"standard",""),"|Float",""),ChapterTable!$1:$1,0),0)*ChapterTable!$Q$17,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VLOOKUP($A1957-ChapterTable!$Q$11,ChapterTable!$1:$1048576,MATCH("최종"&amp;SUBSTITUTE(SUBSTITUTE(F$1,"standard",""),"|Float",""),ChapterTable!$1:$1,0),0)*ChapterTable!$Q$14
    ),
  OFFSET(F1957,-$B1957+IF($L1957,1,0),0)*
    (VLOOKUP(SUBSTITUTE(SUBSTITUTE(F$1,"standard",""),"|Float","")&amp;"인게임누적곱배수",ChapterTable!$S:$T,2,0)^D1957
    +VLOOKUP(SUBSTITUTE(SUBSTITUTE(F$1,"standard",""),"|Float","")&amp;"인게임누적합배수",ChapterTable!$S:$T,2,0)*D1957)
  )
  )
  )
)</f>
        <v>44665.176818847656</v>
      </c>
      <c r="G1957" t="s">
        <v>76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9.8000000000000007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IF(OR($L1958=TRUE,$A1958=0,MOD($A1958,ChapterTable!$S$20)&lt;&gt;0),
MAX(0,INT(($B1958+ChapterTable!$Q$26+VLOOKUP(SUBSTITUTE(C$1,"성장단계","")&amp;"단계오프셋",ChapterTable!$S:$T,2,0))/ChapterTable!$Q$23)),
MAX(0,INT(($B1958+ChapterTable!$S$26+VLOOKUP(SUBSTITUTE(C$1,"성장단계","")&amp;"보스단계오프셋",ChapterTable!$S:$T,2,0))/ChapterTable!$S$23)))</f>
        <v>2</v>
      </c>
      <c r="D1958">
        <f>IF(OR($L1958=TRUE,$A1958=0,MOD($A1958,ChapterTable!$S$20)&lt;&gt;0),
MAX(0,INT(($B1958+ChapterTable!$Q$26+VLOOKUP(SUBSTITUTE(D$1,"성장단계","")&amp;"단계오프셋",ChapterTable!$S:$T,2,0))/ChapterTable!$Q$23)),
MAX(0,INT(($B1958+ChapterTable!$S$26+VLOOKUP(SUBSTITUTE(D$1,"성장단계","")&amp;"보스단계오프셋",ChapterTable!$S:$T,2,0))/ChapterTable!$S$23)))</f>
        <v>1</v>
      </c>
      <c r="E1958" s="1">
        <f ca="1">IF(AND($A1958=0,$B1958=1),
    VLOOKUP(1,ChapterTable!$1:$1048576,MATCH("최종"&amp;SUBSTITUTE(SUBSTITUTE(E$1,"standard",""),"|Float",""),ChapterTable!$1:$1,0),0)*ChapterTable!$Q$17,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VLOOKUP($A1958-ChapterTable!$Q$11,ChapterTable!$1:$1048576,MATCH("최종"&amp;SUBSTITUTE(SUBSTITUTE(E$1,"standard",""),"|Float",""),ChapterTable!$1:$1,0),0)*ChapterTable!$Q$14
    ),
  OFFSET(E1958,-$B1958+IF($L1958,1,0),0)*
    (VLOOKUP(SUBSTITUTE(SUBSTITUTE(E$1,"standard",""),"|Float","")&amp;"인게임누적곱배수",ChapterTable!$S:$T,2,0)^C1958
    +VLOOKUP(SUBSTITUTE(SUBSTITUTE(E$1,"standard",""),"|Float","")&amp;"인게임누적합배수",ChapterTable!$S:$T,2,0)*C1958)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VLOOKUP(1,ChapterTable!$1:$1048576,MATCH("최종"&amp;SUBSTITUTE(SUBSTITUTE(F$1,"standard",""),"|Float",""),ChapterTable!$1:$1,0),0)*ChapterTable!$Q$17,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VLOOKUP($A1958-ChapterTable!$Q$11,ChapterTable!$1:$1048576,MATCH("최종"&amp;SUBSTITUTE(SUBSTITUTE(F$1,"standard",""),"|Float",""),ChapterTable!$1:$1,0),0)*ChapterTable!$Q$14
    ),
  OFFSET(F1958,-$B1958+IF($L1958,1,0),0)*
    (VLOOKUP(SUBSTITUTE(SUBSTITUTE(F$1,"standard",""),"|Float","")&amp;"인게임누적곱배수",ChapterTable!$S:$T,2,0)^D1958
    +VLOOKUP(SUBSTITUTE(SUBSTITUTE(F$1,"standard",""),"|Float","")&amp;"인게임누적합배수",ChapterTable!$S:$T,2,0)*D1958)
  )
  )
  )
)</f>
        <v>44665.176818847656</v>
      </c>
      <c r="G1958" t="s">
        <v>76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9.8000000000000007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IF(OR($L1959=TRUE,$A1959=0,MOD($A1959,ChapterTable!$S$20)&lt;&gt;0),
MAX(0,INT(($B1959+ChapterTable!$Q$26+VLOOKUP(SUBSTITUTE(C$1,"성장단계","")&amp;"단계오프셋",ChapterTable!$S:$T,2,0))/ChapterTable!$Q$23)),
MAX(0,INT(($B1959+ChapterTable!$S$26+VLOOKUP(SUBSTITUTE(C$1,"성장단계","")&amp;"보스단계오프셋",ChapterTable!$S:$T,2,0))/ChapterTable!$S$23)))</f>
        <v>2</v>
      </c>
      <c r="D1959">
        <f>IF(OR($L1959=TRUE,$A1959=0,MOD($A1959,ChapterTable!$S$20)&lt;&gt;0),
MAX(0,INT(($B1959+ChapterTable!$Q$26+VLOOKUP(SUBSTITUTE(D$1,"성장단계","")&amp;"단계오프셋",ChapterTable!$S:$T,2,0))/ChapterTable!$Q$23)),
MAX(0,INT(($B1959+ChapterTable!$S$26+VLOOKUP(SUBSTITUTE(D$1,"성장단계","")&amp;"보스단계오프셋",ChapterTable!$S:$T,2,0))/ChapterTable!$S$23)))</f>
        <v>1</v>
      </c>
      <c r="E1959" s="1">
        <f ca="1">IF(AND($A1959=0,$B1959=1),
    VLOOKUP(1,ChapterTable!$1:$1048576,MATCH("최종"&amp;SUBSTITUTE(SUBSTITUTE(E$1,"standard",""),"|Float",""),ChapterTable!$1:$1,0),0)*ChapterTable!$Q$17,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VLOOKUP($A1959-ChapterTable!$Q$11,ChapterTable!$1:$1048576,MATCH("최종"&amp;SUBSTITUTE(SUBSTITUTE(E$1,"standard",""),"|Float",""),ChapterTable!$1:$1,0),0)*ChapterTable!$Q$14
    ),
  OFFSET(E1959,-$B1959+IF($L1959,1,0),0)*
    (VLOOKUP(SUBSTITUTE(SUBSTITUTE(E$1,"standard",""),"|Float","")&amp;"인게임누적곱배수",ChapterTable!$S:$T,2,0)^C1959
    +VLOOKUP(SUBSTITUTE(SUBSTITUTE(E$1,"standard",""),"|Float","")&amp;"인게임누적합배수",ChapterTable!$S:$T,2,0)*C1959)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VLOOKUP(1,ChapterTable!$1:$1048576,MATCH("최종"&amp;SUBSTITUTE(SUBSTITUTE(F$1,"standard",""),"|Float",""),ChapterTable!$1:$1,0),0)*ChapterTable!$Q$17,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VLOOKUP($A1959-ChapterTable!$Q$11,ChapterTable!$1:$1048576,MATCH("최종"&amp;SUBSTITUTE(SUBSTITUTE(F$1,"standard",""),"|Float",""),ChapterTable!$1:$1,0),0)*ChapterTable!$Q$14
    ),
  OFFSET(F1959,-$B1959+IF($L1959,1,0),0)*
    (VLOOKUP(SUBSTITUTE(SUBSTITUTE(F$1,"standard",""),"|Float","")&amp;"인게임누적곱배수",ChapterTable!$S:$T,2,0)^D1959
    +VLOOKUP(SUBSTITUTE(SUBSTITUTE(F$1,"standard",""),"|Float","")&amp;"인게임누적합배수",ChapterTable!$S:$T,2,0)*D1959)
  )
  )
  )
)</f>
        <v>44665.176818847656</v>
      </c>
      <c r="G1959" t="s">
        <v>76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9.8000000000000007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IF(OR($L1960=TRUE,$A1960=0,MOD($A1960,ChapterTable!$S$20)&lt;&gt;0),
MAX(0,INT(($B1960+ChapterTable!$Q$26+VLOOKUP(SUBSTITUTE(C$1,"성장단계","")&amp;"단계오프셋",ChapterTable!$S:$T,2,0))/ChapterTable!$Q$23)),
MAX(0,INT(($B1960+ChapterTable!$S$26+VLOOKUP(SUBSTITUTE(C$1,"성장단계","")&amp;"보스단계오프셋",ChapterTable!$S:$T,2,0))/ChapterTable!$S$23)))</f>
        <v>2</v>
      </c>
      <c r="D1960">
        <f>IF(OR($L1960=TRUE,$A1960=0,MOD($A1960,ChapterTable!$S$20)&lt;&gt;0),
MAX(0,INT(($B1960+ChapterTable!$Q$26+VLOOKUP(SUBSTITUTE(D$1,"성장단계","")&amp;"단계오프셋",ChapterTable!$S:$T,2,0))/ChapterTable!$Q$23)),
MAX(0,INT(($B1960+ChapterTable!$S$26+VLOOKUP(SUBSTITUTE(D$1,"성장단계","")&amp;"보스단계오프셋",ChapterTable!$S:$T,2,0))/ChapterTable!$S$23)))</f>
        <v>1</v>
      </c>
      <c r="E1960" s="1">
        <f ca="1">IF(AND($A1960=0,$B1960=1),
    VLOOKUP(1,ChapterTable!$1:$1048576,MATCH("최종"&amp;SUBSTITUTE(SUBSTITUTE(E$1,"standard",""),"|Float",""),ChapterTable!$1:$1,0),0)*ChapterTable!$Q$17,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VLOOKUP($A1960-ChapterTable!$Q$11,ChapterTable!$1:$1048576,MATCH("최종"&amp;SUBSTITUTE(SUBSTITUTE(E$1,"standard",""),"|Float",""),ChapterTable!$1:$1,0),0)*ChapterTable!$Q$14
    ),
  OFFSET(E1960,-$B1960+IF($L1960,1,0),0)*
    (VLOOKUP(SUBSTITUTE(SUBSTITUTE(E$1,"standard",""),"|Float","")&amp;"인게임누적곱배수",ChapterTable!$S:$T,2,0)^C1960
    +VLOOKUP(SUBSTITUTE(SUBSTITUTE(E$1,"standard",""),"|Float","")&amp;"인게임누적합배수",ChapterTable!$S:$T,2,0)*C1960)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VLOOKUP(1,ChapterTable!$1:$1048576,MATCH("최종"&amp;SUBSTITUTE(SUBSTITUTE(F$1,"standard",""),"|Float",""),ChapterTable!$1:$1,0),0)*ChapterTable!$Q$17,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VLOOKUP($A1960-ChapterTable!$Q$11,ChapterTable!$1:$1048576,MATCH("최종"&amp;SUBSTITUTE(SUBSTITUTE(F$1,"standard",""),"|Float",""),ChapterTable!$1:$1,0),0)*ChapterTable!$Q$14
    ),
  OFFSET(F1960,-$B1960+IF($L1960,1,0),0)*
    (VLOOKUP(SUBSTITUTE(SUBSTITUTE(F$1,"standard",""),"|Float","")&amp;"인게임누적곱배수",ChapterTable!$S:$T,2,0)^D1960
    +VLOOKUP(SUBSTITUTE(SUBSTITUTE(F$1,"standard",""),"|Float","")&amp;"인게임누적합배수",ChapterTable!$S:$T,2,0)*D1960)
  )
  )
  )
)</f>
        <v>44665.176818847656</v>
      </c>
      <c r="G1960" t="s">
        <v>76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9.8000000000000007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IF(OR($L1961=TRUE,$A1961=0,MOD($A1961,ChapterTable!$S$20)&lt;&gt;0),
MAX(0,INT(($B1961+ChapterTable!$Q$26+VLOOKUP(SUBSTITUTE(C$1,"성장단계","")&amp;"단계오프셋",ChapterTable!$S:$T,2,0))/ChapterTable!$Q$23)),
MAX(0,INT(($B1961+ChapterTable!$S$26+VLOOKUP(SUBSTITUTE(C$1,"성장단계","")&amp;"보스단계오프셋",ChapterTable!$S:$T,2,0))/ChapterTable!$S$23)))</f>
        <v>2</v>
      </c>
      <c r="D1961">
        <f>IF(OR($L1961=TRUE,$A1961=0,MOD($A1961,ChapterTable!$S$20)&lt;&gt;0),
MAX(0,INT(($B1961+ChapterTable!$Q$26+VLOOKUP(SUBSTITUTE(D$1,"성장단계","")&amp;"단계오프셋",ChapterTable!$S:$T,2,0))/ChapterTable!$Q$23)),
MAX(0,INT(($B1961+ChapterTable!$S$26+VLOOKUP(SUBSTITUTE(D$1,"성장단계","")&amp;"보스단계오프셋",ChapterTable!$S:$T,2,0))/ChapterTable!$S$23)))</f>
        <v>1</v>
      </c>
      <c r="E1961" s="1">
        <f ca="1">IF(AND($A1961=0,$B1961=1),
    VLOOKUP(1,ChapterTable!$1:$1048576,MATCH("최종"&amp;SUBSTITUTE(SUBSTITUTE(E$1,"standard",""),"|Float",""),ChapterTable!$1:$1,0),0)*ChapterTable!$Q$17,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VLOOKUP($A1961-ChapterTable!$Q$11,ChapterTable!$1:$1048576,MATCH("최종"&amp;SUBSTITUTE(SUBSTITUTE(E$1,"standard",""),"|Float",""),ChapterTable!$1:$1,0),0)*ChapterTable!$Q$14
    ),
  OFFSET(E1961,-$B1961+IF($L1961,1,0),0)*
    (VLOOKUP(SUBSTITUTE(SUBSTITUTE(E$1,"standard",""),"|Float","")&amp;"인게임누적곱배수",ChapterTable!$S:$T,2,0)^C1961
    +VLOOKUP(SUBSTITUTE(SUBSTITUTE(E$1,"standard",""),"|Float","")&amp;"인게임누적합배수",ChapterTable!$S:$T,2,0)*C1961)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VLOOKUP(1,ChapterTable!$1:$1048576,MATCH("최종"&amp;SUBSTITUTE(SUBSTITUTE(F$1,"standard",""),"|Float",""),ChapterTable!$1:$1,0),0)*ChapterTable!$Q$17,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VLOOKUP($A1961-ChapterTable!$Q$11,ChapterTable!$1:$1048576,MATCH("최종"&amp;SUBSTITUTE(SUBSTITUTE(F$1,"standard",""),"|Float",""),ChapterTable!$1:$1,0),0)*ChapterTable!$Q$14
    ),
  OFFSET(F1961,-$B1961+IF($L1961,1,0),0)*
    (VLOOKUP(SUBSTITUTE(SUBSTITUTE(F$1,"standard",""),"|Float","")&amp;"인게임누적곱배수",ChapterTable!$S:$T,2,0)^D1961
    +VLOOKUP(SUBSTITUTE(SUBSTITUTE(F$1,"standard",""),"|Float","")&amp;"인게임누적합배수",ChapterTable!$S:$T,2,0)*D1961)
  )
  )
  )
)</f>
        <v>44665.176818847656</v>
      </c>
      <c r="G1961" t="s">
        <v>76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9.8000000000000007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IF(OR($L1962=TRUE,$A1962=0,MOD($A1962,ChapterTable!$S$20)&lt;&gt;0),
MAX(0,INT(($B1962+ChapterTable!$Q$26+VLOOKUP(SUBSTITUTE(C$1,"성장단계","")&amp;"단계오프셋",ChapterTable!$S:$T,2,0))/ChapterTable!$Q$23)),
MAX(0,INT(($B1962+ChapterTable!$S$26+VLOOKUP(SUBSTITUTE(C$1,"성장단계","")&amp;"보스단계오프셋",ChapterTable!$S:$T,2,0))/ChapterTable!$S$23)))</f>
        <v>2</v>
      </c>
      <c r="D1962">
        <f>IF(OR($L1962=TRUE,$A1962=0,MOD($A1962,ChapterTable!$S$20)&lt;&gt;0),
MAX(0,INT(($B1962+ChapterTable!$Q$26+VLOOKUP(SUBSTITUTE(D$1,"성장단계","")&amp;"단계오프셋",ChapterTable!$S:$T,2,0))/ChapterTable!$Q$23)),
MAX(0,INT(($B1962+ChapterTable!$S$26+VLOOKUP(SUBSTITUTE(D$1,"성장단계","")&amp;"보스단계오프셋",ChapterTable!$S:$T,2,0))/ChapterTable!$S$23)))</f>
        <v>2</v>
      </c>
      <c r="E1962" s="1">
        <f ca="1">IF(AND($A1962=0,$B1962=1),
    VLOOKUP(1,ChapterTable!$1:$1048576,MATCH("최종"&amp;SUBSTITUTE(SUBSTITUTE(E$1,"standard",""),"|Float",""),ChapterTable!$1:$1,0),0)*ChapterTable!$Q$17,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VLOOKUP($A1962-ChapterTable!$Q$11,ChapterTable!$1:$1048576,MATCH("최종"&amp;SUBSTITUTE(SUBSTITUTE(E$1,"standard",""),"|Float",""),ChapterTable!$1:$1,0),0)*ChapterTable!$Q$14
    ),
  OFFSET(E1962,-$B1962+IF($L1962,1,0),0)*
    (VLOOKUP(SUBSTITUTE(SUBSTITUTE(E$1,"standard",""),"|Float","")&amp;"인게임누적곱배수",ChapterTable!$S:$T,2,0)^C1962
    +VLOOKUP(SUBSTITUTE(SUBSTITUTE(E$1,"standard",""),"|Float","")&amp;"인게임누적합배수",ChapterTable!$S:$T,2,0)*C1962)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VLOOKUP(1,ChapterTable!$1:$1048576,MATCH("최종"&amp;SUBSTITUTE(SUBSTITUTE(F$1,"standard",""),"|Float",""),ChapterTable!$1:$1,0),0)*ChapterTable!$Q$17,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VLOOKUP($A1962-ChapterTable!$Q$11,ChapterTable!$1:$1048576,MATCH("최종"&amp;SUBSTITUTE(SUBSTITUTE(F$1,"standard",""),"|Float",""),ChapterTable!$1:$1,0),0)*ChapterTable!$Q$14
    ),
  OFFSET(F1962,-$B1962+IF($L1962,1,0),0)*
    (VLOOKUP(SUBSTITUTE(SUBSTITUTE(F$1,"standard",""),"|Float","")&amp;"인게임누적곱배수",ChapterTable!$S:$T,2,0)^D1962
    +VLOOKUP(SUBSTITUTE(SUBSTITUTE(F$1,"standard",""),"|Float","")&amp;"인게임누적합배수",ChapterTable!$S:$T,2,0)*D1962)
  )
  )
  )
)</f>
        <v>52109.372955322266</v>
      </c>
      <c r="G1962" t="s">
        <v>76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9.8000000000000007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IF(OR($L1963=TRUE,$A1963=0,MOD($A1963,ChapterTable!$S$20)&lt;&gt;0),
MAX(0,INT(($B1963+ChapterTable!$Q$26+VLOOKUP(SUBSTITUTE(C$1,"성장단계","")&amp;"단계오프셋",ChapterTable!$S:$T,2,0))/ChapterTable!$Q$23)),
MAX(0,INT(($B1963+ChapterTable!$S$26+VLOOKUP(SUBSTITUTE(C$1,"성장단계","")&amp;"보스단계오프셋",ChapterTable!$S:$T,2,0))/ChapterTable!$S$23)))</f>
        <v>2</v>
      </c>
      <c r="D1963">
        <f>IF(OR($L1963=TRUE,$A1963=0,MOD($A1963,ChapterTable!$S$20)&lt;&gt;0),
MAX(0,INT(($B1963+ChapterTable!$Q$26+VLOOKUP(SUBSTITUTE(D$1,"성장단계","")&amp;"단계오프셋",ChapterTable!$S:$T,2,0))/ChapterTable!$Q$23)),
MAX(0,INT(($B1963+ChapterTable!$S$26+VLOOKUP(SUBSTITUTE(D$1,"성장단계","")&amp;"보스단계오프셋",ChapterTable!$S:$T,2,0))/ChapterTable!$S$23)))</f>
        <v>2</v>
      </c>
      <c r="E1963" s="1">
        <f ca="1">IF(AND($A1963=0,$B1963=1),
    VLOOKUP(1,ChapterTable!$1:$1048576,MATCH("최종"&amp;SUBSTITUTE(SUBSTITUTE(E$1,"standard",""),"|Float",""),ChapterTable!$1:$1,0),0)*ChapterTable!$Q$17,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VLOOKUP($A1963-ChapterTable!$Q$11,ChapterTable!$1:$1048576,MATCH("최종"&amp;SUBSTITUTE(SUBSTITUTE(E$1,"standard",""),"|Float",""),ChapterTable!$1:$1,0),0)*ChapterTable!$Q$14
    ),
  OFFSET(E1963,-$B1963+IF($L1963,1,0),0)*
    (VLOOKUP(SUBSTITUTE(SUBSTITUTE(E$1,"standard",""),"|Float","")&amp;"인게임누적곱배수",ChapterTable!$S:$T,2,0)^C1963
    +VLOOKUP(SUBSTITUTE(SUBSTITUTE(E$1,"standard",""),"|Float","")&amp;"인게임누적합배수",ChapterTable!$S:$T,2,0)*C1963)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VLOOKUP(1,ChapterTable!$1:$1048576,MATCH("최종"&amp;SUBSTITUTE(SUBSTITUTE(F$1,"standard",""),"|Float",""),ChapterTable!$1:$1,0),0)*ChapterTable!$Q$17,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VLOOKUP($A1963-ChapterTable!$Q$11,ChapterTable!$1:$1048576,MATCH("최종"&amp;SUBSTITUTE(SUBSTITUTE(F$1,"standard",""),"|Float",""),ChapterTable!$1:$1,0),0)*ChapterTable!$Q$14
    ),
  OFFSET(F1963,-$B1963+IF($L1963,1,0),0)*
    (VLOOKUP(SUBSTITUTE(SUBSTITUTE(F$1,"standard",""),"|Float","")&amp;"인게임누적곱배수",ChapterTable!$S:$T,2,0)^D1963
    +VLOOKUP(SUBSTITUTE(SUBSTITUTE(F$1,"standard",""),"|Float","")&amp;"인게임누적합배수",ChapterTable!$S:$T,2,0)*D1963)
  )
  )
  )
)</f>
        <v>52109.372955322266</v>
      </c>
      <c r="G1963" t="s">
        <v>76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9.8000000000000007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IF(OR($L1964=TRUE,$A1964=0,MOD($A1964,ChapterTable!$S$20)&lt;&gt;0),
MAX(0,INT(($B1964+ChapterTable!$Q$26+VLOOKUP(SUBSTITUTE(C$1,"성장단계","")&amp;"단계오프셋",ChapterTable!$S:$T,2,0))/ChapterTable!$Q$23)),
MAX(0,INT(($B1964+ChapterTable!$S$26+VLOOKUP(SUBSTITUTE(C$1,"성장단계","")&amp;"보스단계오프셋",ChapterTable!$S:$T,2,0))/ChapterTable!$S$23)))</f>
        <v>2</v>
      </c>
      <c r="D1964">
        <f>IF(OR($L1964=TRUE,$A1964=0,MOD($A1964,ChapterTable!$S$20)&lt;&gt;0),
MAX(0,INT(($B1964+ChapterTable!$Q$26+VLOOKUP(SUBSTITUTE(D$1,"성장단계","")&amp;"단계오프셋",ChapterTable!$S:$T,2,0))/ChapterTable!$Q$23)),
MAX(0,INT(($B1964+ChapterTable!$S$26+VLOOKUP(SUBSTITUTE(D$1,"성장단계","")&amp;"보스단계오프셋",ChapterTable!$S:$T,2,0))/ChapterTable!$S$23)))</f>
        <v>2</v>
      </c>
      <c r="E1964" s="1">
        <f ca="1">IF(AND($A1964=0,$B1964=1),
    VLOOKUP(1,ChapterTable!$1:$1048576,MATCH("최종"&amp;SUBSTITUTE(SUBSTITUTE(E$1,"standard",""),"|Float",""),ChapterTable!$1:$1,0),0)*ChapterTable!$Q$17,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VLOOKUP($A1964-ChapterTable!$Q$11,ChapterTable!$1:$1048576,MATCH("최종"&amp;SUBSTITUTE(SUBSTITUTE(E$1,"standard",""),"|Float",""),ChapterTable!$1:$1,0),0)*ChapterTable!$Q$14
    ),
  OFFSET(E1964,-$B1964+IF($L1964,1,0),0)*
    (VLOOKUP(SUBSTITUTE(SUBSTITUTE(E$1,"standard",""),"|Float","")&amp;"인게임누적곱배수",ChapterTable!$S:$T,2,0)^C1964
    +VLOOKUP(SUBSTITUTE(SUBSTITUTE(E$1,"standard",""),"|Float","")&amp;"인게임누적합배수",ChapterTable!$S:$T,2,0)*C1964)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VLOOKUP(1,ChapterTable!$1:$1048576,MATCH("최종"&amp;SUBSTITUTE(SUBSTITUTE(F$1,"standard",""),"|Float",""),ChapterTable!$1:$1,0),0)*ChapterTable!$Q$17,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VLOOKUP($A1964-ChapterTable!$Q$11,ChapterTable!$1:$1048576,MATCH("최종"&amp;SUBSTITUTE(SUBSTITUTE(F$1,"standard",""),"|Float",""),ChapterTable!$1:$1,0),0)*ChapterTable!$Q$14
    ),
  OFFSET(F1964,-$B1964+IF($L1964,1,0),0)*
    (VLOOKUP(SUBSTITUTE(SUBSTITUTE(F$1,"standard",""),"|Float","")&amp;"인게임누적곱배수",ChapterTable!$S:$T,2,0)^D1964
    +VLOOKUP(SUBSTITUTE(SUBSTITUTE(F$1,"standard",""),"|Float","")&amp;"인게임누적합배수",ChapterTable!$S:$T,2,0)*D1964)
  )
  )
  )
)</f>
        <v>52109.372955322266</v>
      </c>
      <c r="G1964" t="s">
        <v>76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9.8000000000000007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IF(OR($L1965=TRUE,$A1965=0,MOD($A1965,ChapterTable!$S$20)&lt;&gt;0),
MAX(0,INT(($B1965+ChapterTable!$Q$26+VLOOKUP(SUBSTITUTE(C$1,"성장단계","")&amp;"단계오프셋",ChapterTable!$S:$T,2,0))/ChapterTable!$Q$23)),
MAX(0,INT(($B1965+ChapterTable!$S$26+VLOOKUP(SUBSTITUTE(C$1,"성장단계","")&amp;"보스단계오프셋",ChapterTable!$S:$T,2,0))/ChapterTable!$S$23)))</f>
        <v>2</v>
      </c>
      <c r="D1965">
        <f>IF(OR($L1965=TRUE,$A1965=0,MOD($A1965,ChapterTable!$S$20)&lt;&gt;0),
MAX(0,INT(($B1965+ChapterTable!$Q$26+VLOOKUP(SUBSTITUTE(D$1,"성장단계","")&amp;"단계오프셋",ChapterTable!$S:$T,2,0))/ChapterTable!$Q$23)),
MAX(0,INT(($B1965+ChapterTable!$S$26+VLOOKUP(SUBSTITUTE(D$1,"성장단계","")&amp;"보스단계오프셋",ChapterTable!$S:$T,2,0))/ChapterTable!$S$23)))</f>
        <v>2</v>
      </c>
      <c r="E1965" s="1">
        <f ca="1">IF(AND($A1965=0,$B1965=1),
    VLOOKUP(1,ChapterTable!$1:$1048576,MATCH("최종"&amp;SUBSTITUTE(SUBSTITUTE(E$1,"standard",""),"|Float",""),ChapterTable!$1:$1,0),0)*ChapterTable!$Q$17,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VLOOKUP($A1965-ChapterTable!$Q$11,ChapterTable!$1:$1048576,MATCH("최종"&amp;SUBSTITUTE(SUBSTITUTE(E$1,"standard",""),"|Float",""),ChapterTable!$1:$1,0),0)*ChapterTable!$Q$14
    ),
  OFFSET(E1965,-$B1965+IF($L1965,1,0),0)*
    (VLOOKUP(SUBSTITUTE(SUBSTITUTE(E$1,"standard",""),"|Float","")&amp;"인게임누적곱배수",ChapterTable!$S:$T,2,0)^C1965
    +VLOOKUP(SUBSTITUTE(SUBSTITUTE(E$1,"standard",""),"|Float","")&amp;"인게임누적합배수",ChapterTable!$S:$T,2,0)*C1965)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VLOOKUP(1,ChapterTable!$1:$1048576,MATCH("최종"&amp;SUBSTITUTE(SUBSTITUTE(F$1,"standard",""),"|Float",""),ChapterTable!$1:$1,0),0)*ChapterTable!$Q$17,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VLOOKUP($A1965-ChapterTable!$Q$11,ChapterTable!$1:$1048576,MATCH("최종"&amp;SUBSTITUTE(SUBSTITUTE(F$1,"standard",""),"|Float",""),ChapterTable!$1:$1,0),0)*ChapterTable!$Q$14
    ),
  OFFSET(F1965,-$B1965+IF($L1965,1,0),0)*
    (VLOOKUP(SUBSTITUTE(SUBSTITUTE(F$1,"standard",""),"|Float","")&amp;"인게임누적곱배수",ChapterTable!$S:$T,2,0)^D1965
    +VLOOKUP(SUBSTITUTE(SUBSTITUTE(F$1,"standard",""),"|Float","")&amp;"인게임누적합배수",ChapterTable!$S:$T,2,0)*D1965)
  )
  )
  )
)</f>
        <v>52109.372955322266</v>
      </c>
      <c r="G1965" t="s">
        <v>76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9.8000000000000007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IF(OR($L1966=TRUE,$A1966=0,MOD($A1966,ChapterTable!$S$20)&lt;&gt;0),
MAX(0,INT(($B1966+ChapterTable!$Q$26+VLOOKUP(SUBSTITUTE(C$1,"성장단계","")&amp;"단계오프셋",ChapterTable!$S:$T,2,0))/ChapterTable!$Q$23)),
MAX(0,INT(($B1966+ChapterTable!$S$26+VLOOKUP(SUBSTITUTE(C$1,"성장단계","")&amp;"보스단계오프셋",ChapterTable!$S:$T,2,0))/ChapterTable!$S$23)))</f>
        <v>2</v>
      </c>
      <c r="D1966">
        <f>IF(OR($L1966=TRUE,$A1966=0,MOD($A1966,ChapterTable!$S$20)&lt;&gt;0),
MAX(0,INT(($B1966+ChapterTable!$Q$26+VLOOKUP(SUBSTITUTE(D$1,"성장단계","")&amp;"단계오프셋",ChapterTable!$S:$T,2,0))/ChapterTable!$Q$23)),
MAX(0,INT(($B1966+ChapterTable!$S$26+VLOOKUP(SUBSTITUTE(D$1,"성장단계","")&amp;"보스단계오프셋",ChapterTable!$S:$T,2,0))/ChapterTable!$S$23)))</f>
        <v>2</v>
      </c>
      <c r="E1966" s="1">
        <f ca="1">IF(AND($A1966=0,$B1966=1),
    VLOOKUP(1,ChapterTable!$1:$1048576,MATCH("최종"&amp;SUBSTITUTE(SUBSTITUTE(E$1,"standard",""),"|Float",""),ChapterTable!$1:$1,0),0)*ChapterTable!$Q$17,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VLOOKUP($A1966-ChapterTable!$Q$11,ChapterTable!$1:$1048576,MATCH("최종"&amp;SUBSTITUTE(SUBSTITUTE(E$1,"standard",""),"|Float",""),ChapterTable!$1:$1,0),0)*ChapterTable!$Q$14
    ),
  OFFSET(E1966,-$B1966+IF($L1966,1,0),0)*
    (VLOOKUP(SUBSTITUTE(SUBSTITUTE(E$1,"standard",""),"|Float","")&amp;"인게임누적곱배수",ChapterTable!$S:$T,2,0)^C1966
    +VLOOKUP(SUBSTITUTE(SUBSTITUTE(E$1,"standard",""),"|Float","")&amp;"인게임누적합배수",ChapterTable!$S:$T,2,0)*C1966)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VLOOKUP(1,ChapterTable!$1:$1048576,MATCH("최종"&amp;SUBSTITUTE(SUBSTITUTE(F$1,"standard",""),"|Float",""),ChapterTable!$1:$1,0),0)*ChapterTable!$Q$17,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VLOOKUP($A1966-ChapterTable!$Q$11,ChapterTable!$1:$1048576,MATCH("최종"&amp;SUBSTITUTE(SUBSTITUTE(F$1,"standard",""),"|Float",""),ChapterTable!$1:$1,0),0)*ChapterTable!$Q$14
    ),
  OFFSET(F1966,-$B1966+IF($L1966,1,0),0)*
    (VLOOKUP(SUBSTITUTE(SUBSTITUTE(F$1,"standard",""),"|Float","")&amp;"인게임누적곱배수",ChapterTable!$S:$T,2,0)^D1966
    +VLOOKUP(SUBSTITUTE(SUBSTITUTE(F$1,"standard",""),"|Float","")&amp;"인게임누적합배수",ChapterTable!$S:$T,2,0)*D1966)
  )
  )
  )
)</f>
        <v>52109.372955322266</v>
      </c>
      <c r="G1966" t="s">
        <v>76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9.8000000000000007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IF(OR($L1967=TRUE,$A1967=0,MOD($A1967,ChapterTable!$S$20)&lt;&gt;0),
MAX(0,INT(($B1967+ChapterTable!$Q$26+VLOOKUP(SUBSTITUTE(C$1,"성장단계","")&amp;"단계오프셋",ChapterTable!$S:$T,2,0))/ChapterTable!$Q$23)),
MAX(0,INT(($B1967+ChapterTable!$S$26+VLOOKUP(SUBSTITUTE(C$1,"성장단계","")&amp;"보스단계오프셋",ChapterTable!$S:$T,2,0))/ChapterTable!$S$23)))</f>
        <v>3</v>
      </c>
      <c r="D1967">
        <f>IF(OR($L1967=TRUE,$A1967=0,MOD($A1967,ChapterTable!$S$20)&lt;&gt;0),
MAX(0,INT(($B1967+ChapterTable!$Q$26+VLOOKUP(SUBSTITUTE(D$1,"성장단계","")&amp;"단계오프셋",ChapterTable!$S:$T,2,0))/ChapterTable!$Q$23)),
MAX(0,INT(($B1967+ChapterTable!$S$26+VLOOKUP(SUBSTITUTE(D$1,"성장단계","")&amp;"보스단계오프셋",ChapterTable!$S:$T,2,0))/ChapterTable!$S$23)))</f>
        <v>2</v>
      </c>
      <c r="E1967" s="1">
        <f ca="1">IF(AND($A1967=0,$B1967=1),
    VLOOKUP(1,ChapterTable!$1:$1048576,MATCH("최종"&amp;SUBSTITUTE(SUBSTITUTE(E$1,"standard",""),"|Float",""),ChapterTable!$1:$1,0),0)*ChapterTable!$Q$17,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VLOOKUP($A1967-ChapterTable!$Q$11,ChapterTable!$1:$1048576,MATCH("최종"&amp;SUBSTITUTE(SUBSTITUTE(E$1,"standard",""),"|Float",""),ChapterTable!$1:$1,0),0)*ChapterTable!$Q$14
    ),
  OFFSET(E1967,-$B1967+IF($L1967,1,0),0)*
    (VLOOKUP(SUBSTITUTE(SUBSTITUTE(E$1,"standard",""),"|Float","")&amp;"인게임누적곱배수",ChapterTable!$S:$T,2,0)^C1967
    +VLOOKUP(SUBSTITUTE(SUBSTITUTE(E$1,"standard",""),"|Float","")&amp;"인게임누적합배수",ChapterTable!$S:$T,2,0)*C1967)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VLOOKUP(1,ChapterTable!$1:$1048576,MATCH("최종"&amp;SUBSTITUTE(SUBSTITUTE(F$1,"standard",""),"|Float",""),ChapterTable!$1:$1,0),0)*ChapterTable!$Q$17,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VLOOKUP($A1967-ChapterTable!$Q$11,ChapterTable!$1:$1048576,MATCH("최종"&amp;SUBSTITUTE(SUBSTITUTE(F$1,"standard",""),"|Float",""),ChapterTable!$1:$1,0),0)*ChapterTable!$Q$14
    ),
  OFFSET(F1967,-$B1967+IF($L1967,1,0),0)*
    (VLOOKUP(SUBSTITUTE(SUBSTITUTE(F$1,"standard",""),"|Float","")&amp;"인게임누적곱배수",ChapterTable!$S:$T,2,0)^D1967
    +VLOOKUP(SUBSTITUTE(SUBSTITUTE(F$1,"standard",""),"|Float","")&amp;"인게임누적합배수",ChapterTable!$S:$T,2,0)*D1967)
  )
  )
  )
)</f>
        <v>52109.372955322266</v>
      </c>
      <c r="G1967" t="s">
        <v>76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9.8000000000000007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IF(OR($L1968=TRUE,$A1968=0,MOD($A1968,ChapterTable!$S$20)&lt;&gt;0),
MAX(0,INT(($B1968+ChapterTable!$Q$26+VLOOKUP(SUBSTITUTE(C$1,"성장단계","")&amp;"단계오프셋",ChapterTable!$S:$T,2,0))/ChapterTable!$Q$23)),
MAX(0,INT(($B1968+ChapterTable!$S$26+VLOOKUP(SUBSTITUTE(C$1,"성장단계","")&amp;"보스단계오프셋",ChapterTable!$S:$T,2,0))/ChapterTable!$S$23)))</f>
        <v>3</v>
      </c>
      <c r="D1968">
        <f>IF(OR($L1968=TRUE,$A1968=0,MOD($A1968,ChapterTable!$S$20)&lt;&gt;0),
MAX(0,INT(($B1968+ChapterTable!$Q$26+VLOOKUP(SUBSTITUTE(D$1,"성장단계","")&amp;"단계오프셋",ChapterTable!$S:$T,2,0))/ChapterTable!$Q$23)),
MAX(0,INT(($B1968+ChapterTable!$S$26+VLOOKUP(SUBSTITUTE(D$1,"성장단계","")&amp;"보스단계오프셋",ChapterTable!$S:$T,2,0))/ChapterTable!$S$23)))</f>
        <v>2</v>
      </c>
      <c r="E1968" s="1">
        <f ca="1">IF(AND($A1968=0,$B1968=1),
    VLOOKUP(1,ChapterTable!$1:$1048576,MATCH("최종"&amp;SUBSTITUTE(SUBSTITUTE(E$1,"standard",""),"|Float",""),ChapterTable!$1:$1,0),0)*ChapterTable!$Q$17,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VLOOKUP($A1968-ChapterTable!$Q$11,ChapterTable!$1:$1048576,MATCH("최종"&amp;SUBSTITUTE(SUBSTITUTE(E$1,"standard",""),"|Float",""),ChapterTable!$1:$1,0),0)*ChapterTable!$Q$14
    ),
  OFFSET(E1968,-$B1968+IF($L1968,1,0),0)*
    (VLOOKUP(SUBSTITUTE(SUBSTITUTE(E$1,"standard",""),"|Float","")&amp;"인게임누적곱배수",ChapterTable!$S:$T,2,0)^C1968
    +VLOOKUP(SUBSTITUTE(SUBSTITUTE(E$1,"standard",""),"|Float","")&amp;"인게임누적합배수",ChapterTable!$S:$T,2,0)*C1968)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VLOOKUP(1,ChapterTable!$1:$1048576,MATCH("최종"&amp;SUBSTITUTE(SUBSTITUTE(F$1,"standard",""),"|Float",""),ChapterTable!$1:$1,0),0)*ChapterTable!$Q$17,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VLOOKUP($A1968-ChapterTable!$Q$11,ChapterTable!$1:$1048576,MATCH("최종"&amp;SUBSTITUTE(SUBSTITUTE(F$1,"standard",""),"|Float",""),ChapterTable!$1:$1,0),0)*ChapterTable!$Q$14
    ),
  OFFSET(F1968,-$B1968+IF($L1968,1,0),0)*
    (VLOOKUP(SUBSTITUTE(SUBSTITUTE(F$1,"standard",""),"|Float","")&amp;"인게임누적곱배수",ChapterTable!$S:$T,2,0)^D1968
    +VLOOKUP(SUBSTITUTE(SUBSTITUTE(F$1,"standard",""),"|Float","")&amp;"인게임누적합배수",ChapterTable!$S:$T,2,0)*D1968)
  )
  )
  )
)</f>
        <v>52109.372955322266</v>
      </c>
      <c r="G1968" t="s">
        <v>76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9.8000000000000007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IF(OR($L1969=TRUE,$A1969=0,MOD($A1969,ChapterTable!$S$20)&lt;&gt;0),
MAX(0,INT(($B1969+ChapterTable!$Q$26+VLOOKUP(SUBSTITUTE(C$1,"성장단계","")&amp;"단계오프셋",ChapterTable!$S:$T,2,0))/ChapterTable!$Q$23)),
MAX(0,INT(($B1969+ChapterTable!$S$26+VLOOKUP(SUBSTITUTE(C$1,"성장단계","")&amp;"보스단계오프셋",ChapterTable!$S:$T,2,0))/ChapterTable!$S$23)))</f>
        <v>3</v>
      </c>
      <c r="D1969">
        <f>IF(OR($L1969=TRUE,$A1969=0,MOD($A1969,ChapterTable!$S$20)&lt;&gt;0),
MAX(0,INT(($B1969+ChapterTable!$Q$26+VLOOKUP(SUBSTITUTE(D$1,"성장단계","")&amp;"단계오프셋",ChapterTable!$S:$T,2,0))/ChapterTable!$Q$23)),
MAX(0,INT(($B1969+ChapterTable!$S$26+VLOOKUP(SUBSTITUTE(D$1,"성장단계","")&amp;"보스단계오프셋",ChapterTable!$S:$T,2,0))/ChapterTable!$S$23)))</f>
        <v>2</v>
      </c>
      <c r="E1969" s="1">
        <f ca="1">IF(AND($A1969=0,$B1969=1),
    VLOOKUP(1,ChapterTable!$1:$1048576,MATCH("최종"&amp;SUBSTITUTE(SUBSTITUTE(E$1,"standard",""),"|Float",""),ChapterTable!$1:$1,0),0)*ChapterTable!$Q$17,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VLOOKUP($A1969-ChapterTable!$Q$11,ChapterTable!$1:$1048576,MATCH("최종"&amp;SUBSTITUTE(SUBSTITUTE(E$1,"standard",""),"|Float",""),ChapterTable!$1:$1,0),0)*ChapterTable!$Q$14
    ),
  OFFSET(E1969,-$B1969+IF($L1969,1,0),0)*
    (VLOOKUP(SUBSTITUTE(SUBSTITUTE(E$1,"standard",""),"|Float","")&amp;"인게임누적곱배수",ChapterTable!$S:$T,2,0)^C1969
    +VLOOKUP(SUBSTITUTE(SUBSTITUTE(E$1,"standard",""),"|Float","")&amp;"인게임누적합배수",ChapterTable!$S:$T,2,0)*C1969)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VLOOKUP(1,ChapterTable!$1:$1048576,MATCH("최종"&amp;SUBSTITUTE(SUBSTITUTE(F$1,"standard",""),"|Float",""),ChapterTable!$1:$1,0),0)*ChapterTable!$Q$17,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VLOOKUP($A1969-ChapterTable!$Q$11,ChapterTable!$1:$1048576,MATCH("최종"&amp;SUBSTITUTE(SUBSTITUTE(F$1,"standard",""),"|Float",""),ChapterTable!$1:$1,0),0)*ChapterTable!$Q$14
    ),
  OFFSET(F1969,-$B1969+IF($L1969,1,0),0)*
    (VLOOKUP(SUBSTITUTE(SUBSTITUTE(F$1,"standard",""),"|Float","")&amp;"인게임누적곱배수",ChapterTable!$S:$T,2,0)^D1969
    +VLOOKUP(SUBSTITUTE(SUBSTITUTE(F$1,"standard",""),"|Float","")&amp;"인게임누적합배수",ChapterTable!$S:$T,2,0)*D1969)
  )
  )
  )
)</f>
        <v>52109.372955322266</v>
      </c>
      <c r="G1969" t="s">
        <v>76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9.8000000000000007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IF(OR($L1970=TRUE,$A1970=0,MOD($A1970,ChapterTable!$S$20)&lt;&gt;0),
MAX(0,INT(($B1970+ChapterTable!$Q$26+VLOOKUP(SUBSTITUTE(C$1,"성장단계","")&amp;"단계오프셋",ChapterTable!$S:$T,2,0))/ChapterTable!$Q$23)),
MAX(0,INT(($B1970+ChapterTable!$S$26+VLOOKUP(SUBSTITUTE(C$1,"성장단계","")&amp;"보스단계오프셋",ChapterTable!$S:$T,2,0))/ChapterTable!$S$23)))</f>
        <v>3</v>
      </c>
      <c r="D1970">
        <f>IF(OR($L1970=TRUE,$A1970=0,MOD($A1970,ChapterTable!$S$20)&lt;&gt;0),
MAX(0,INT(($B1970+ChapterTable!$Q$26+VLOOKUP(SUBSTITUTE(D$1,"성장단계","")&amp;"단계오프셋",ChapterTable!$S:$T,2,0))/ChapterTable!$Q$23)),
MAX(0,INT(($B1970+ChapterTable!$S$26+VLOOKUP(SUBSTITUTE(D$1,"성장단계","")&amp;"보스단계오프셋",ChapterTable!$S:$T,2,0))/ChapterTable!$S$23)))</f>
        <v>2</v>
      </c>
      <c r="E1970" s="1">
        <f ca="1">IF(AND($A1970=0,$B1970=1),
    VLOOKUP(1,ChapterTable!$1:$1048576,MATCH("최종"&amp;SUBSTITUTE(SUBSTITUTE(E$1,"standard",""),"|Float",""),ChapterTable!$1:$1,0),0)*ChapterTable!$Q$17,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VLOOKUP($A1970-ChapterTable!$Q$11,ChapterTable!$1:$1048576,MATCH("최종"&amp;SUBSTITUTE(SUBSTITUTE(E$1,"standard",""),"|Float",""),ChapterTable!$1:$1,0),0)*ChapterTable!$Q$14
    ),
  OFFSET(E1970,-$B1970+IF($L1970,1,0),0)*
    (VLOOKUP(SUBSTITUTE(SUBSTITUTE(E$1,"standard",""),"|Float","")&amp;"인게임누적곱배수",ChapterTable!$S:$T,2,0)^C1970
    +VLOOKUP(SUBSTITUTE(SUBSTITUTE(E$1,"standard",""),"|Float","")&amp;"인게임누적합배수",ChapterTable!$S:$T,2,0)*C1970)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VLOOKUP(1,ChapterTable!$1:$1048576,MATCH("최종"&amp;SUBSTITUTE(SUBSTITUTE(F$1,"standard",""),"|Float",""),ChapterTable!$1:$1,0),0)*ChapterTable!$Q$17,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VLOOKUP($A1970-ChapterTable!$Q$11,ChapterTable!$1:$1048576,MATCH("최종"&amp;SUBSTITUTE(SUBSTITUTE(F$1,"standard",""),"|Float",""),ChapterTable!$1:$1,0),0)*ChapterTable!$Q$14
    ),
  OFFSET(F1970,-$B1970+IF($L1970,1,0),0)*
    (VLOOKUP(SUBSTITUTE(SUBSTITUTE(F$1,"standard",""),"|Float","")&amp;"인게임누적곱배수",ChapterTable!$S:$T,2,0)^D1970
    +VLOOKUP(SUBSTITUTE(SUBSTITUTE(F$1,"standard",""),"|Float","")&amp;"인게임누적합배수",ChapterTable!$S:$T,2,0)*D1970)
  )
  )
  )
)</f>
        <v>52109.372955322266</v>
      </c>
      <c r="G1970" t="s">
        <v>76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9.8000000000000007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IF(OR($L1971=TRUE,$A1971=0,MOD($A1971,ChapterTable!$S$20)&lt;&gt;0),
MAX(0,INT(($B1971+ChapterTable!$Q$26+VLOOKUP(SUBSTITUTE(C$1,"성장단계","")&amp;"단계오프셋",ChapterTable!$S:$T,2,0))/ChapterTable!$Q$23)),
MAX(0,INT(($B1971+ChapterTable!$S$26+VLOOKUP(SUBSTITUTE(C$1,"성장단계","")&amp;"보스단계오프셋",ChapterTable!$S:$T,2,0))/ChapterTable!$S$23)))</f>
        <v>3</v>
      </c>
      <c r="D1971">
        <f>IF(OR($L1971=TRUE,$A1971=0,MOD($A1971,ChapterTable!$S$20)&lt;&gt;0),
MAX(0,INT(($B1971+ChapterTable!$Q$26+VLOOKUP(SUBSTITUTE(D$1,"성장단계","")&amp;"단계오프셋",ChapterTable!$S:$T,2,0))/ChapterTable!$Q$23)),
MAX(0,INT(($B1971+ChapterTable!$S$26+VLOOKUP(SUBSTITUTE(D$1,"성장단계","")&amp;"보스단계오프셋",ChapterTable!$S:$T,2,0))/ChapterTable!$S$23)))</f>
        <v>2</v>
      </c>
      <c r="E1971" s="1">
        <f ca="1">IF(AND($A1971=0,$B1971=1),
    VLOOKUP(1,ChapterTable!$1:$1048576,MATCH("최종"&amp;SUBSTITUTE(SUBSTITUTE(E$1,"standard",""),"|Float",""),ChapterTable!$1:$1,0),0)*ChapterTable!$Q$17,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VLOOKUP($A1971-ChapterTable!$Q$11,ChapterTable!$1:$1048576,MATCH("최종"&amp;SUBSTITUTE(SUBSTITUTE(E$1,"standard",""),"|Float",""),ChapterTable!$1:$1,0),0)*ChapterTable!$Q$14
    ),
  OFFSET(E1971,-$B1971+IF($L1971,1,0),0)*
    (VLOOKUP(SUBSTITUTE(SUBSTITUTE(E$1,"standard",""),"|Float","")&amp;"인게임누적곱배수",ChapterTable!$S:$T,2,0)^C1971
    +VLOOKUP(SUBSTITUTE(SUBSTITUTE(E$1,"standard",""),"|Float","")&amp;"인게임누적합배수",ChapterTable!$S:$T,2,0)*C1971)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VLOOKUP(1,ChapterTable!$1:$1048576,MATCH("최종"&amp;SUBSTITUTE(SUBSTITUTE(F$1,"standard",""),"|Float",""),ChapterTable!$1:$1,0),0)*ChapterTable!$Q$17,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VLOOKUP($A1971-ChapterTable!$Q$11,ChapterTable!$1:$1048576,MATCH("최종"&amp;SUBSTITUTE(SUBSTITUTE(F$1,"standard",""),"|Float",""),ChapterTable!$1:$1,0),0)*ChapterTable!$Q$14
    ),
  OFFSET(F1971,-$B1971+IF($L1971,1,0),0)*
    (VLOOKUP(SUBSTITUTE(SUBSTITUTE(F$1,"standard",""),"|Float","")&amp;"인게임누적곱배수",ChapterTable!$S:$T,2,0)^D1971
    +VLOOKUP(SUBSTITUTE(SUBSTITUTE(F$1,"standard",""),"|Float","")&amp;"인게임누적합배수",ChapterTable!$S:$T,2,0)*D1971)
  )
  )
  )
)</f>
        <v>52109.372955322266</v>
      </c>
      <c r="G1971" t="s">
        <v>76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9.8000000000000007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IF(OR($L1972=TRUE,$A1972=0,MOD($A1972,ChapterTable!$S$20)&lt;&gt;0),
MAX(0,INT(($B1972+ChapterTable!$Q$26+VLOOKUP(SUBSTITUTE(C$1,"성장단계","")&amp;"단계오프셋",ChapterTable!$S:$T,2,0))/ChapterTable!$Q$23)),
MAX(0,INT(($B1972+ChapterTable!$S$26+VLOOKUP(SUBSTITUTE(C$1,"성장단계","")&amp;"보스단계오프셋",ChapterTable!$S:$T,2,0))/ChapterTable!$S$23)))</f>
        <v>3</v>
      </c>
      <c r="D1972">
        <f>IF(OR($L1972=TRUE,$A1972=0,MOD($A1972,ChapterTable!$S$20)&lt;&gt;0),
MAX(0,INT(($B1972+ChapterTable!$Q$26+VLOOKUP(SUBSTITUTE(D$1,"성장단계","")&amp;"단계오프셋",ChapterTable!$S:$T,2,0))/ChapterTable!$Q$23)),
MAX(0,INT(($B1972+ChapterTable!$S$26+VLOOKUP(SUBSTITUTE(D$1,"성장단계","")&amp;"보스단계오프셋",ChapterTable!$S:$T,2,0))/ChapterTable!$S$23)))</f>
        <v>3</v>
      </c>
      <c r="E1972" s="1">
        <f ca="1">IF(AND($A1972=0,$B1972=1),
    VLOOKUP(1,ChapterTable!$1:$1048576,MATCH("최종"&amp;SUBSTITUTE(SUBSTITUTE(E$1,"standard",""),"|Float",""),ChapterTable!$1:$1,0),0)*ChapterTable!$Q$17,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VLOOKUP($A1972-ChapterTable!$Q$11,ChapterTable!$1:$1048576,MATCH("최종"&amp;SUBSTITUTE(SUBSTITUTE(E$1,"standard",""),"|Float",""),ChapterTable!$1:$1,0),0)*ChapterTable!$Q$14
    ),
  OFFSET(E1972,-$B1972+IF($L1972,1,0),0)*
    (VLOOKUP(SUBSTITUTE(SUBSTITUTE(E$1,"standard",""),"|Float","")&amp;"인게임누적곱배수",ChapterTable!$S:$T,2,0)^C1972
    +VLOOKUP(SUBSTITUTE(SUBSTITUTE(E$1,"standard",""),"|Float","")&amp;"인게임누적합배수",ChapterTable!$S:$T,2,0)*C1972)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VLOOKUP(1,ChapterTable!$1:$1048576,MATCH("최종"&amp;SUBSTITUTE(SUBSTITUTE(F$1,"standard",""),"|Float",""),ChapterTable!$1:$1,0),0)*ChapterTable!$Q$17,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VLOOKUP($A1972-ChapterTable!$Q$11,ChapterTable!$1:$1048576,MATCH("최종"&amp;SUBSTITUTE(SUBSTITUTE(F$1,"standard",""),"|Float",""),ChapterTable!$1:$1,0),0)*ChapterTable!$Q$14
    ),
  OFFSET(F1972,-$B1972+IF($L1972,1,0),0)*
    (VLOOKUP(SUBSTITUTE(SUBSTITUTE(F$1,"standard",""),"|Float","")&amp;"인게임누적곱배수",ChapterTable!$S:$T,2,0)^D1972
    +VLOOKUP(SUBSTITUTE(SUBSTITUTE(F$1,"standard",""),"|Float","")&amp;"인게임누적합배수",ChapterTable!$S:$T,2,0)*D1972)
  )
  )
  )
)</f>
        <v>59553.569091796875</v>
      </c>
      <c r="G1972" t="s">
        <v>76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9.8000000000000007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IF(OR($L1973=TRUE,$A1973=0,MOD($A1973,ChapterTable!$S$20)&lt;&gt;0),
MAX(0,INT(($B1973+ChapterTable!$Q$26+VLOOKUP(SUBSTITUTE(C$1,"성장단계","")&amp;"단계오프셋",ChapterTable!$S:$T,2,0))/ChapterTable!$Q$23)),
MAX(0,INT(($B1973+ChapterTable!$S$26+VLOOKUP(SUBSTITUTE(C$1,"성장단계","")&amp;"보스단계오프셋",ChapterTable!$S:$T,2,0))/ChapterTable!$S$23)))</f>
        <v>3</v>
      </c>
      <c r="D1973">
        <f>IF(OR($L1973=TRUE,$A1973=0,MOD($A1973,ChapterTable!$S$20)&lt;&gt;0),
MAX(0,INT(($B1973+ChapterTable!$Q$26+VLOOKUP(SUBSTITUTE(D$1,"성장단계","")&amp;"단계오프셋",ChapterTable!$S:$T,2,0))/ChapterTable!$Q$23)),
MAX(0,INT(($B1973+ChapterTable!$S$26+VLOOKUP(SUBSTITUTE(D$1,"성장단계","")&amp;"보스단계오프셋",ChapterTable!$S:$T,2,0))/ChapterTable!$S$23)))</f>
        <v>3</v>
      </c>
      <c r="E1973" s="1">
        <f ca="1">IF(AND($A1973=0,$B1973=1),
    VLOOKUP(1,ChapterTable!$1:$1048576,MATCH("최종"&amp;SUBSTITUTE(SUBSTITUTE(E$1,"standard",""),"|Float",""),ChapterTable!$1:$1,0),0)*ChapterTable!$Q$17,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VLOOKUP($A1973-ChapterTable!$Q$11,ChapterTable!$1:$1048576,MATCH("최종"&amp;SUBSTITUTE(SUBSTITUTE(E$1,"standard",""),"|Float",""),ChapterTable!$1:$1,0),0)*ChapterTable!$Q$14
    ),
  OFFSET(E1973,-$B1973+IF($L1973,1,0),0)*
    (VLOOKUP(SUBSTITUTE(SUBSTITUTE(E$1,"standard",""),"|Float","")&amp;"인게임누적곱배수",ChapterTable!$S:$T,2,0)^C1973
    +VLOOKUP(SUBSTITUTE(SUBSTITUTE(E$1,"standard",""),"|Float","")&amp;"인게임누적합배수",ChapterTable!$S:$T,2,0)*C1973)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VLOOKUP(1,ChapterTable!$1:$1048576,MATCH("최종"&amp;SUBSTITUTE(SUBSTITUTE(F$1,"standard",""),"|Float",""),ChapterTable!$1:$1,0),0)*ChapterTable!$Q$17,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VLOOKUP($A1973-ChapterTable!$Q$11,ChapterTable!$1:$1048576,MATCH("최종"&amp;SUBSTITUTE(SUBSTITUTE(F$1,"standard",""),"|Float",""),ChapterTable!$1:$1,0),0)*ChapterTable!$Q$14
    ),
  OFFSET(F1973,-$B1973+IF($L1973,1,0),0)*
    (VLOOKUP(SUBSTITUTE(SUBSTITUTE(F$1,"standard",""),"|Float","")&amp;"인게임누적곱배수",ChapterTable!$S:$T,2,0)^D1973
    +VLOOKUP(SUBSTITUTE(SUBSTITUTE(F$1,"standard",""),"|Float","")&amp;"인게임누적합배수",ChapterTable!$S:$T,2,0)*D1973)
  )
  )
  )
)</f>
        <v>59553.569091796875</v>
      </c>
      <c r="G1973" t="s">
        <v>76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9.8000000000000007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IF(OR($L1974=TRUE,$A1974=0,MOD($A1974,ChapterTable!$S$20)&lt;&gt;0),
MAX(0,INT(($B1974+ChapterTable!$Q$26+VLOOKUP(SUBSTITUTE(C$1,"성장단계","")&amp;"단계오프셋",ChapterTable!$S:$T,2,0))/ChapterTable!$Q$23)),
MAX(0,INT(($B1974+ChapterTable!$S$26+VLOOKUP(SUBSTITUTE(C$1,"성장단계","")&amp;"보스단계오프셋",ChapterTable!$S:$T,2,0))/ChapterTable!$S$23)))</f>
        <v>3</v>
      </c>
      <c r="D1974">
        <f>IF(OR($L1974=TRUE,$A1974=0,MOD($A1974,ChapterTable!$S$20)&lt;&gt;0),
MAX(0,INT(($B1974+ChapterTable!$Q$26+VLOOKUP(SUBSTITUTE(D$1,"성장단계","")&amp;"단계오프셋",ChapterTable!$S:$T,2,0))/ChapterTable!$Q$23)),
MAX(0,INT(($B1974+ChapterTable!$S$26+VLOOKUP(SUBSTITUTE(D$1,"성장단계","")&amp;"보스단계오프셋",ChapterTable!$S:$T,2,0))/ChapterTable!$S$23)))</f>
        <v>3</v>
      </c>
      <c r="E1974" s="1">
        <f ca="1">IF(AND($A1974=0,$B1974=1),
    VLOOKUP(1,ChapterTable!$1:$1048576,MATCH("최종"&amp;SUBSTITUTE(SUBSTITUTE(E$1,"standard",""),"|Float",""),ChapterTable!$1:$1,0),0)*ChapterTable!$Q$17,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VLOOKUP($A1974-ChapterTable!$Q$11,ChapterTable!$1:$1048576,MATCH("최종"&amp;SUBSTITUTE(SUBSTITUTE(E$1,"standard",""),"|Float",""),ChapterTable!$1:$1,0),0)*ChapterTable!$Q$14
    ),
  OFFSET(E1974,-$B1974+IF($L1974,1,0),0)*
    (VLOOKUP(SUBSTITUTE(SUBSTITUTE(E$1,"standard",""),"|Float","")&amp;"인게임누적곱배수",ChapterTable!$S:$T,2,0)^C1974
    +VLOOKUP(SUBSTITUTE(SUBSTITUTE(E$1,"standard",""),"|Float","")&amp;"인게임누적합배수",ChapterTable!$S:$T,2,0)*C1974)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VLOOKUP(1,ChapterTable!$1:$1048576,MATCH("최종"&amp;SUBSTITUTE(SUBSTITUTE(F$1,"standard",""),"|Float",""),ChapterTable!$1:$1,0),0)*ChapterTable!$Q$17,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VLOOKUP($A1974-ChapterTable!$Q$11,ChapterTable!$1:$1048576,MATCH("최종"&amp;SUBSTITUTE(SUBSTITUTE(F$1,"standard",""),"|Float",""),ChapterTable!$1:$1,0),0)*ChapterTable!$Q$14
    ),
  OFFSET(F1974,-$B1974+IF($L1974,1,0),0)*
    (VLOOKUP(SUBSTITUTE(SUBSTITUTE(F$1,"standard",""),"|Float","")&amp;"인게임누적곱배수",ChapterTable!$S:$T,2,0)^D1974
    +VLOOKUP(SUBSTITUTE(SUBSTITUTE(F$1,"standard",""),"|Float","")&amp;"인게임누적합배수",ChapterTable!$S:$T,2,0)*D1974)
  )
  )
  )
)</f>
        <v>59553.569091796875</v>
      </c>
      <c r="G1974" t="s">
        <v>76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9.8000000000000007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IF(OR($L1975=TRUE,$A1975=0,MOD($A1975,ChapterTable!$S$20)&lt;&gt;0),
MAX(0,INT(($B1975+ChapterTable!$Q$26+VLOOKUP(SUBSTITUTE(C$1,"성장단계","")&amp;"단계오프셋",ChapterTable!$S:$T,2,0))/ChapterTable!$Q$23)),
MAX(0,INT(($B1975+ChapterTable!$S$26+VLOOKUP(SUBSTITUTE(C$1,"성장단계","")&amp;"보스단계오프셋",ChapterTable!$S:$T,2,0))/ChapterTable!$S$23)))</f>
        <v>3</v>
      </c>
      <c r="D1975">
        <f>IF(OR($L1975=TRUE,$A1975=0,MOD($A1975,ChapterTable!$S$20)&lt;&gt;0),
MAX(0,INT(($B1975+ChapterTable!$Q$26+VLOOKUP(SUBSTITUTE(D$1,"성장단계","")&amp;"단계오프셋",ChapterTable!$S:$T,2,0))/ChapterTable!$Q$23)),
MAX(0,INT(($B1975+ChapterTable!$S$26+VLOOKUP(SUBSTITUTE(D$1,"성장단계","")&amp;"보스단계오프셋",ChapterTable!$S:$T,2,0))/ChapterTable!$S$23)))</f>
        <v>3</v>
      </c>
      <c r="E1975" s="1">
        <f ca="1">IF(AND($A1975=0,$B1975=1),
    VLOOKUP(1,ChapterTable!$1:$1048576,MATCH("최종"&amp;SUBSTITUTE(SUBSTITUTE(E$1,"standard",""),"|Float",""),ChapterTable!$1:$1,0),0)*ChapterTable!$Q$17,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VLOOKUP($A1975-ChapterTable!$Q$11,ChapterTable!$1:$1048576,MATCH("최종"&amp;SUBSTITUTE(SUBSTITUTE(E$1,"standard",""),"|Float",""),ChapterTable!$1:$1,0),0)*ChapterTable!$Q$14
    ),
  OFFSET(E1975,-$B1975+IF($L1975,1,0),0)*
    (VLOOKUP(SUBSTITUTE(SUBSTITUTE(E$1,"standard",""),"|Float","")&amp;"인게임누적곱배수",ChapterTable!$S:$T,2,0)^C1975
    +VLOOKUP(SUBSTITUTE(SUBSTITUTE(E$1,"standard",""),"|Float","")&amp;"인게임누적합배수",ChapterTable!$S:$T,2,0)*C1975)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VLOOKUP(1,ChapterTable!$1:$1048576,MATCH("최종"&amp;SUBSTITUTE(SUBSTITUTE(F$1,"standard",""),"|Float",""),ChapterTable!$1:$1,0),0)*ChapterTable!$Q$17,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VLOOKUP($A1975-ChapterTable!$Q$11,ChapterTable!$1:$1048576,MATCH("최종"&amp;SUBSTITUTE(SUBSTITUTE(F$1,"standard",""),"|Float",""),ChapterTable!$1:$1,0),0)*ChapterTable!$Q$14
    ),
  OFFSET(F1975,-$B1975+IF($L1975,1,0),0)*
    (VLOOKUP(SUBSTITUTE(SUBSTITUTE(F$1,"standard",""),"|Float","")&amp;"인게임누적곱배수",ChapterTable!$S:$T,2,0)^D1975
    +VLOOKUP(SUBSTITUTE(SUBSTITUTE(F$1,"standard",""),"|Float","")&amp;"인게임누적합배수",ChapterTable!$S:$T,2,0)*D1975)
  )
  )
  )
)</f>
        <v>59553.569091796875</v>
      </c>
      <c r="G1975" t="s">
        <v>76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9.8000000000000007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IF(OR($L1976=TRUE,$A1976=0,MOD($A1976,ChapterTable!$S$20)&lt;&gt;0),
MAX(0,INT(($B1976+ChapterTable!$Q$26+VLOOKUP(SUBSTITUTE(C$1,"성장단계","")&amp;"단계오프셋",ChapterTable!$S:$T,2,0))/ChapterTable!$Q$23)),
MAX(0,INT(($B1976+ChapterTable!$S$26+VLOOKUP(SUBSTITUTE(C$1,"성장단계","")&amp;"보스단계오프셋",ChapterTable!$S:$T,2,0))/ChapterTable!$S$23)))</f>
        <v>3</v>
      </c>
      <c r="D1976">
        <f>IF(OR($L1976=TRUE,$A1976=0,MOD($A1976,ChapterTable!$S$20)&lt;&gt;0),
MAX(0,INT(($B1976+ChapterTable!$Q$26+VLOOKUP(SUBSTITUTE(D$1,"성장단계","")&amp;"단계오프셋",ChapterTable!$S:$T,2,0))/ChapterTable!$Q$23)),
MAX(0,INT(($B1976+ChapterTable!$S$26+VLOOKUP(SUBSTITUTE(D$1,"성장단계","")&amp;"보스단계오프셋",ChapterTable!$S:$T,2,0))/ChapterTable!$S$23)))</f>
        <v>3</v>
      </c>
      <c r="E1976" s="1">
        <f ca="1">IF(AND($A1976=0,$B1976=1),
    VLOOKUP(1,ChapterTable!$1:$1048576,MATCH("최종"&amp;SUBSTITUTE(SUBSTITUTE(E$1,"standard",""),"|Float",""),ChapterTable!$1:$1,0),0)*ChapterTable!$Q$17,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VLOOKUP($A1976-ChapterTable!$Q$11,ChapterTable!$1:$1048576,MATCH("최종"&amp;SUBSTITUTE(SUBSTITUTE(E$1,"standard",""),"|Float",""),ChapterTable!$1:$1,0),0)*ChapterTable!$Q$14
    ),
  OFFSET(E1976,-$B1976+IF($L1976,1,0),0)*
    (VLOOKUP(SUBSTITUTE(SUBSTITUTE(E$1,"standard",""),"|Float","")&amp;"인게임누적곱배수",ChapterTable!$S:$T,2,0)^C1976
    +VLOOKUP(SUBSTITUTE(SUBSTITUTE(E$1,"standard",""),"|Float","")&amp;"인게임누적합배수",ChapterTable!$S:$T,2,0)*C1976)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VLOOKUP(1,ChapterTable!$1:$1048576,MATCH("최종"&amp;SUBSTITUTE(SUBSTITUTE(F$1,"standard",""),"|Float",""),ChapterTable!$1:$1,0),0)*ChapterTable!$Q$17,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VLOOKUP($A1976-ChapterTable!$Q$11,ChapterTable!$1:$1048576,MATCH("최종"&amp;SUBSTITUTE(SUBSTITUTE(F$1,"standard",""),"|Float",""),ChapterTable!$1:$1,0),0)*ChapterTable!$Q$14
    ),
  OFFSET(F1976,-$B1976+IF($L1976,1,0),0)*
    (VLOOKUP(SUBSTITUTE(SUBSTITUTE(F$1,"standard",""),"|Float","")&amp;"인게임누적곱배수",ChapterTable!$S:$T,2,0)^D1976
    +VLOOKUP(SUBSTITUTE(SUBSTITUTE(F$1,"standard",""),"|Float","")&amp;"인게임누적합배수",ChapterTable!$S:$T,2,0)*D1976)
  )
  )
  )
)</f>
        <v>59553.569091796875</v>
      </c>
      <c r="G1976" t="s">
        <v>76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9.8000000000000007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IF(OR($L1977=TRUE,$A1977=0,MOD($A1977,ChapterTable!$S$20)&lt;&gt;0),
MAX(0,INT(($B1977+ChapterTable!$Q$26+VLOOKUP(SUBSTITUTE(C$1,"성장단계","")&amp;"단계오프셋",ChapterTable!$S:$T,2,0))/ChapterTable!$Q$23)),
MAX(0,INT(($B1977+ChapterTable!$S$26+VLOOKUP(SUBSTITUTE(C$1,"성장단계","")&amp;"보스단계오프셋",ChapterTable!$S:$T,2,0))/ChapterTable!$S$23)))</f>
        <v>4</v>
      </c>
      <c r="D1977">
        <f>IF(OR($L1977=TRUE,$A1977=0,MOD($A1977,ChapterTable!$S$20)&lt;&gt;0),
MAX(0,INT(($B1977+ChapterTable!$Q$26+VLOOKUP(SUBSTITUTE(D$1,"성장단계","")&amp;"단계오프셋",ChapterTable!$S:$T,2,0))/ChapterTable!$Q$23)),
MAX(0,INT(($B1977+ChapterTable!$S$26+VLOOKUP(SUBSTITUTE(D$1,"성장단계","")&amp;"보스단계오프셋",ChapterTable!$S:$T,2,0))/ChapterTable!$S$23)))</f>
        <v>3</v>
      </c>
      <c r="E1977" s="1">
        <f ca="1">IF(AND($A1977=0,$B1977=1),
    VLOOKUP(1,ChapterTable!$1:$1048576,MATCH("최종"&amp;SUBSTITUTE(SUBSTITUTE(E$1,"standard",""),"|Float",""),ChapterTable!$1:$1,0),0)*ChapterTable!$Q$17,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VLOOKUP($A1977-ChapterTable!$Q$11,ChapterTable!$1:$1048576,MATCH("최종"&amp;SUBSTITUTE(SUBSTITUTE(E$1,"standard",""),"|Float",""),ChapterTable!$1:$1,0),0)*ChapterTable!$Q$14
    ),
  OFFSET(E1977,-$B1977+IF($L1977,1,0),0)*
    (VLOOKUP(SUBSTITUTE(SUBSTITUTE(E$1,"standard",""),"|Float","")&amp;"인게임누적곱배수",ChapterTable!$S:$T,2,0)^C1977
    +VLOOKUP(SUBSTITUTE(SUBSTITUTE(E$1,"standard",""),"|Float","")&amp;"인게임누적합배수",ChapterTable!$S:$T,2,0)*C1977)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VLOOKUP(1,ChapterTable!$1:$1048576,MATCH("최종"&amp;SUBSTITUTE(SUBSTITUTE(F$1,"standard",""),"|Float",""),ChapterTable!$1:$1,0),0)*ChapterTable!$Q$17,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VLOOKUP($A1977-ChapterTable!$Q$11,ChapterTable!$1:$1048576,MATCH("최종"&amp;SUBSTITUTE(SUBSTITUTE(F$1,"standard",""),"|Float",""),ChapterTable!$1:$1,0),0)*ChapterTable!$Q$14
    ),
  OFFSET(F1977,-$B1977+IF($L1977,1,0),0)*
    (VLOOKUP(SUBSTITUTE(SUBSTITUTE(F$1,"standard",""),"|Float","")&amp;"인게임누적곱배수",ChapterTable!$S:$T,2,0)^D1977
    +VLOOKUP(SUBSTITUTE(SUBSTITUTE(F$1,"standard",""),"|Float","")&amp;"인게임누적합배수",ChapterTable!$S:$T,2,0)*D1977)
  )
  )
  )
)</f>
        <v>59553.569091796875</v>
      </c>
      <c r="G1977" t="s">
        <v>76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9.8000000000000007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IF(OR($L1978=TRUE,$A1978=0,MOD($A1978,ChapterTable!$S$20)&lt;&gt;0),
MAX(0,INT(($B1978+ChapterTable!$Q$26+VLOOKUP(SUBSTITUTE(C$1,"성장단계","")&amp;"단계오프셋",ChapterTable!$S:$T,2,0))/ChapterTable!$Q$23)),
MAX(0,INT(($B1978+ChapterTable!$S$26+VLOOKUP(SUBSTITUTE(C$1,"성장단계","")&amp;"보스단계오프셋",ChapterTable!$S:$T,2,0))/ChapterTable!$S$23)))</f>
        <v>4</v>
      </c>
      <c r="D1978">
        <f>IF(OR($L1978=TRUE,$A1978=0,MOD($A1978,ChapterTable!$S$20)&lt;&gt;0),
MAX(0,INT(($B1978+ChapterTable!$Q$26+VLOOKUP(SUBSTITUTE(D$1,"성장단계","")&amp;"단계오프셋",ChapterTable!$S:$T,2,0))/ChapterTable!$Q$23)),
MAX(0,INT(($B1978+ChapterTable!$S$26+VLOOKUP(SUBSTITUTE(D$1,"성장단계","")&amp;"보스단계오프셋",ChapterTable!$S:$T,2,0))/ChapterTable!$S$23)))</f>
        <v>3</v>
      </c>
      <c r="E1978" s="1">
        <f ca="1">IF(AND($A1978=0,$B1978=1),
    VLOOKUP(1,ChapterTable!$1:$1048576,MATCH("최종"&amp;SUBSTITUTE(SUBSTITUTE(E$1,"standard",""),"|Float",""),ChapterTable!$1:$1,0),0)*ChapterTable!$Q$17,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VLOOKUP($A1978-ChapterTable!$Q$11,ChapterTable!$1:$1048576,MATCH("최종"&amp;SUBSTITUTE(SUBSTITUTE(E$1,"standard",""),"|Float",""),ChapterTable!$1:$1,0),0)*ChapterTable!$Q$14
    ),
  OFFSET(E1978,-$B1978+IF($L1978,1,0),0)*
    (VLOOKUP(SUBSTITUTE(SUBSTITUTE(E$1,"standard",""),"|Float","")&amp;"인게임누적곱배수",ChapterTable!$S:$T,2,0)^C1978
    +VLOOKUP(SUBSTITUTE(SUBSTITUTE(E$1,"standard",""),"|Float","")&amp;"인게임누적합배수",ChapterTable!$S:$T,2,0)*C1978)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VLOOKUP(1,ChapterTable!$1:$1048576,MATCH("최종"&amp;SUBSTITUTE(SUBSTITUTE(F$1,"standard",""),"|Float",""),ChapterTable!$1:$1,0),0)*ChapterTable!$Q$17,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VLOOKUP($A1978-ChapterTable!$Q$11,ChapterTable!$1:$1048576,MATCH("최종"&amp;SUBSTITUTE(SUBSTITUTE(F$1,"standard",""),"|Float",""),ChapterTable!$1:$1,0),0)*ChapterTable!$Q$14
    ),
  OFFSET(F1978,-$B1978+IF($L1978,1,0),0)*
    (VLOOKUP(SUBSTITUTE(SUBSTITUTE(F$1,"standard",""),"|Float","")&amp;"인게임누적곱배수",ChapterTable!$S:$T,2,0)^D1978
    +VLOOKUP(SUBSTITUTE(SUBSTITUTE(F$1,"standard",""),"|Float","")&amp;"인게임누적합배수",ChapterTable!$S:$T,2,0)*D1978)
  )
  )
  )
)</f>
        <v>59553.569091796875</v>
      </c>
      <c r="G1978" t="s">
        <v>76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9.8000000000000007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IF(OR($L1979=TRUE,$A1979=0,MOD($A1979,ChapterTable!$S$20)&lt;&gt;0),
MAX(0,INT(($B1979+ChapterTable!$Q$26+VLOOKUP(SUBSTITUTE(C$1,"성장단계","")&amp;"단계오프셋",ChapterTable!$S:$T,2,0))/ChapterTable!$Q$23)),
MAX(0,INT(($B1979+ChapterTable!$S$26+VLOOKUP(SUBSTITUTE(C$1,"성장단계","")&amp;"보스단계오프셋",ChapterTable!$S:$T,2,0))/ChapterTable!$S$23)))</f>
        <v>4</v>
      </c>
      <c r="D1979">
        <f>IF(OR($L1979=TRUE,$A1979=0,MOD($A1979,ChapterTable!$S$20)&lt;&gt;0),
MAX(0,INT(($B1979+ChapterTable!$Q$26+VLOOKUP(SUBSTITUTE(D$1,"성장단계","")&amp;"단계오프셋",ChapterTable!$S:$T,2,0))/ChapterTable!$Q$23)),
MAX(0,INT(($B1979+ChapterTable!$S$26+VLOOKUP(SUBSTITUTE(D$1,"성장단계","")&amp;"보스단계오프셋",ChapterTable!$S:$T,2,0))/ChapterTable!$S$23)))</f>
        <v>3</v>
      </c>
      <c r="E1979" s="1">
        <f ca="1">IF(AND($A1979=0,$B1979=1),
    VLOOKUP(1,ChapterTable!$1:$1048576,MATCH("최종"&amp;SUBSTITUTE(SUBSTITUTE(E$1,"standard",""),"|Float",""),ChapterTable!$1:$1,0),0)*ChapterTable!$Q$17,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VLOOKUP($A1979-ChapterTable!$Q$11,ChapterTable!$1:$1048576,MATCH("최종"&amp;SUBSTITUTE(SUBSTITUTE(E$1,"standard",""),"|Float",""),ChapterTable!$1:$1,0),0)*ChapterTable!$Q$14
    ),
  OFFSET(E1979,-$B1979+IF($L1979,1,0),0)*
    (VLOOKUP(SUBSTITUTE(SUBSTITUTE(E$1,"standard",""),"|Float","")&amp;"인게임누적곱배수",ChapterTable!$S:$T,2,0)^C1979
    +VLOOKUP(SUBSTITUTE(SUBSTITUTE(E$1,"standard",""),"|Float","")&amp;"인게임누적합배수",ChapterTable!$S:$T,2,0)*C1979)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VLOOKUP(1,ChapterTable!$1:$1048576,MATCH("최종"&amp;SUBSTITUTE(SUBSTITUTE(F$1,"standard",""),"|Float",""),ChapterTable!$1:$1,0),0)*ChapterTable!$Q$17,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VLOOKUP($A1979-ChapterTable!$Q$11,ChapterTable!$1:$1048576,MATCH("최종"&amp;SUBSTITUTE(SUBSTITUTE(F$1,"standard",""),"|Float",""),ChapterTable!$1:$1,0),0)*ChapterTable!$Q$14
    ),
  OFFSET(F1979,-$B1979+IF($L1979,1,0),0)*
    (VLOOKUP(SUBSTITUTE(SUBSTITUTE(F$1,"standard",""),"|Float","")&amp;"인게임누적곱배수",ChapterTable!$S:$T,2,0)^D1979
    +VLOOKUP(SUBSTITUTE(SUBSTITUTE(F$1,"standard",""),"|Float","")&amp;"인게임누적합배수",ChapterTable!$S:$T,2,0)*D1979)
  )
  )
  )
)</f>
        <v>59553.569091796875</v>
      </c>
      <c r="G1979" t="s">
        <v>76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9.8000000000000007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IF(OR($L1980=TRUE,$A1980=0,MOD($A1980,ChapterTable!$S$20)&lt;&gt;0),
MAX(0,INT(($B1980+ChapterTable!$Q$26+VLOOKUP(SUBSTITUTE(C$1,"성장단계","")&amp;"단계오프셋",ChapterTable!$S:$T,2,0))/ChapterTable!$Q$23)),
MAX(0,INT(($B1980+ChapterTable!$S$26+VLOOKUP(SUBSTITUTE(C$1,"성장단계","")&amp;"보스단계오프셋",ChapterTable!$S:$T,2,0))/ChapterTable!$S$23)))</f>
        <v>4</v>
      </c>
      <c r="D1980">
        <f>IF(OR($L1980=TRUE,$A1980=0,MOD($A1980,ChapterTable!$S$20)&lt;&gt;0),
MAX(0,INT(($B1980+ChapterTable!$Q$26+VLOOKUP(SUBSTITUTE(D$1,"성장단계","")&amp;"단계오프셋",ChapterTable!$S:$T,2,0))/ChapterTable!$Q$23)),
MAX(0,INT(($B1980+ChapterTable!$S$26+VLOOKUP(SUBSTITUTE(D$1,"성장단계","")&amp;"보스단계오프셋",ChapterTable!$S:$T,2,0))/ChapterTable!$S$23)))</f>
        <v>3</v>
      </c>
      <c r="E1980" s="1">
        <f ca="1">IF(AND($A1980=0,$B1980=1),
    VLOOKUP(1,ChapterTable!$1:$1048576,MATCH("최종"&amp;SUBSTITUTE(SUBSTITUTE(E$1,"standard",""),"|Float",""),ChapterTable!$1:$1,0),0)*ChapterTable!$Q$17,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VLOOKUP($A1980-ChapterTable!$Q$11,ChapterTable!$1:$1048576,MATCH("최종"&amp;SUBSTITUTE(SUBSTITUTE(E$1,"standard",""),"|Float",""),ChapterTable!$1:$1,0),0)*ChapterTable!$Q$14
    ),
  OFFSET(E1980,-$B1980+IF($L1980,1,0),0)*
    (VLOOKUP(SUBSTITUTE(SUBSTITUTE(E$1,"standard",""),"|Float","")&amp;"인게임누적곱배수",ChapterTable!$S:$T,2,0)^C1980
    +VLOOKUP(SUBSTITUTE(SUBSTITUTE(E$1,"standard",""),"|Float","")&amp;"인게임누적합배수",ChapterTable!$S:$T,2,0)*C1980)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VLOOKUP(1,ChapterTable!$1:$1048576,MATCH("최종"&amp;SUBSTITUTE(SUBSTITUTE(F$1,"standard",""),"|Float",""),ChapterTable!$1:$1,0),0)*ChapterTable!$Q$17,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VLOOKUP($A1980-ChapterTable!$Q$11,ChapterTable!$1:$1048576,MATCH("최종"&amp;SUBSTITUTE(SUBSTITUTE(F$1,"standard",""),"|Float",""),ChapterTable!$1:$1,0),0)*ChapterTable!$Q$14
    ),
  OFFSET(F1980,-$B1980+IF($L1980,1,0),0)*
    (VLOOKUP(SUBSTITUTE(SUBSTITUTE(F$1,"standard",""),"|Float","")&amp;"인게임누적곱배수",ChapterTable!$S:$T,2,0)^D1980
    +VLOOKUP(SUBSTITUTE(SUBSTITUTE(F$1,"standard",""),"|Float","")&amp;"인게임누적합배수",ChapterTable!$S:$T,2,0)*D1980)
  )
  )
  )
)</f>
        <v>59553.569091796875</v>
      </c>
      <c r="G1980" t="s">
        <v>76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9.8000000000000007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IF(OR($L1981=TRUE,$A1981=0,MOD($A1981,ChapterTable!$S$20)&lt;&gt;0),
MAX(0,INT(($B1981+ChapterTable!$Q$26+VLOOKUP(SUBSTITUTE(C$1,"성장단계","")&amp;"단계오프셋",ChapterTable!$S:$T,2,0))/ChapterTable!$Q$23)),
MAX(0,INT(($B1981+ChapterTable!$S$26+VLOOKUP(SUBSTITUTE(C$1,"성장단계","")&amp;"보스단계오프셋",ChapterTable!$S:$T,2,0))/ChapterTable!$S$23)))</f>
        <v>4</v>
      </c>
      <c r="D1981">
        <f>IF(OR($L1981=TRUE,$A1981=0,MOD($A1981,ChapterTable!$S$20)&lt;&gt;0),
MAX(0,INT(($B1981+ChapterTable!$Q$26+VLOOKUP(SUBSTITUTE(D$1,"성장단계","")&amp;"단계오프셋",ChapterTable!$S:$T,2,0))/ChapterTable!$Q$23)),
MAX(0,INT(($B1981+ChapterTable!$S$26+VLOOKUP(SUBSTITUTE(D$1,"성장단계","")&amp;"보스단계오프셋",ChapterTable!$S:$T,2,0))/ChapterTable!$S$23)))</f>
        <v>3</v>
      </c>
      <c r="E1981" s="1">
        <f ca="1">IF(AND($A1981=0,$B1981=1),
    VLOOKUP(1,ChapterTable!$1:$1048576,MATCH("최종"&amp;SUBSTITUTE(SUBSTITUTE(E$1,"standard",""),"|Float",""),ChapterTable!$1:$1,0),0)*ChapterTable!$Q$17,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VLOOKUP($A1981-ChapterTable!$Q$11,ChapterTable!$1:$1048576,MATCH("최종"&amp;SUBSTITUTE(SUBSTITUTE(E$1,"standard",""),"|Float",""),ChapterTable!$1:$1,0),0)*ChapterTable!$Q$14
    ),
  OFFSET(E1981,-$B1981+IF($L1981,1,0),0)*
    (VLOOKUP(SUBSTITUTE(SUBSTITUTE(E$1,"standard",""),"|Float","")&amp;"인게임누적곱배수",ChapterTable!$S:$T,2,0)^C1981
    +VLOOKUP(SUBSTITUTE(SUBSTITUTE(E$1,"standard",""),"|Float","")&amp;"인게임누적합배수",ChapterTable!$S:$T,2,0)*C1981)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VLOOKUP(1,ChapterTable!$1:$1048576,MATCH("최종"&amp;SUBSTITUTE(SUBSTITUTE(F$1,"standard",""),"|Float",""),ChapterTable!$1:$1,0),0)*ChapterTable!$Q$17,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VLOOKUP($A1981-ChapterTable!$Q$11,ChapterTable!$1:$1048576,MATCH("최종"&amp;SUBSTITUTE(SUBSTITUTE(F$1,"standard",""),"|Float",""),ChapterTable!$1:$1,0),0)*ChapterTable!$Q$14
    ),
  OFFSET(F1981,-$B1981+IF($L1981,1,0),0)*
    (VLOOKUP(SUBSTITUTE(SUBSTITUTE(F$1,"standard",""),"|Float","")&amp;"인게임누적곱배수",ChapterTable!$S:$T,2,0)^D1981
    +VLOOKUP(SUBSTITUTE(SUBSTITUTE(F$1,"standard",""),"|Float","")&amp;"인게임누적합배수",ChapterTable!$S:$T,2,0)*D1981)
  )
  )
  )
)</f>
        <v>59553.569091796875</v>
      </c>
      <c r="G1981" t="s">
        <v>76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9.8000000000000007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IF(OR($L1982=TRUE,$A1982=0,MOD($A1982,ChapterTable!$S$20)&lt;&gt;0),
MAX(0,INT(($B1982+ChapterTable!$Q$26+VLOOKUP(SUBSTITUTE(C$1,"성장단계","")&amp;"단계오프셋",ChapterTable!$S:$T,2,0))/ChapterTable!$Q$23)),
MAX(0,INT(($B1982+ChapterTable!$S$26+VLOOKUP(SUBSTITUTE(C$1,"성장단계","")&amp;"보스단계오프셋",ChapterTable!$S:$T,2,0))/ChapterTable!$S$23)))</f>
        <v>4</v>
      </c>
      <c r="D1982">
        <f>IF(OR($L1982=TRUE,$A1982=0,MOD($A1982,ChapterTable!$S$20)&lt;&gt;0),
MAX(0,INT(($B1982+ChapterTable!$Q$26+VLOOKUP(SUBSTITUTE(D$1,"성장단계","")&amp;"단계오프셋",ChapterTable!$S:$T,2,0))/ChapterTable!$Q$23)),
MAX(0,INT(($B1982+ChapterTable!$S$26+VLOOKUP(SUBSTITUTE(D$1,"성장단계","")&amp;"보스단계오프셋",ChapterTable!$S:$T,2,0))/ChapterTable!$S$23)))</f>
        <v>4</v>
      </c>
      <c r="E1982" s="1">
        <f ca="1">IF(AND($A1982=0,$B1982=1),
    VLOOKUP(1,ChapterTable!$1:$1048576,MATCH("최종"&amp;SUBSTITUTE(SUBSTITUTE(E$1,"standard",""),"|Float",""),ChapterTable!$1:$1,0),0)*ChapterTable!$Q$17,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VLOOKUP($A1982-ChapterTable!$Q$11,ChapterTable!$1:$1048576,MATCH("최종"&amp;SUBSTITUTE(SUBSTITUTE(E$1,"standard",""),"|Float",""),ChapterTable!$1:$1,0),0)*ChapterTable!$Q$14
    ),
  OFFSET(E1982,-$B1982+IF($L1982,1,0),0)*
    (VLOOKUP(SUBSTITUTE(SUBSTITUTE(E$1,"standard",""),"|Float","")&amp;"인게임누적곱배수",ChapterTable!$S:$T,2,0)^C1982
    +VLOOKUP(SUBSTITUTE(SUBSTITUTE(E$1,"standard",""),"|Float","")&amp;"인게임누적합배수",ChapterTable!$S:$T,2,0)*C1982)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VLOOKUP(1,ChapterTable!$1:$1048576,MATCH("최종"&amp;SUBSTITUTE(SUBSTITUTE(F$1,"standard",""),"|Float",""),ChapterTable!$1:$1,0),0)*ChapterTable!$Q$17,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VLOOKUP($A1982-ChapterTable!$Q$11,ChapterTable!$1:$1048576,MATCH("최종"&amp;SUBSTITUTE(SUBSTITUTE(F$1,"standard",""),"|Float",""),ChapterTable!$1:$1,0),0)*ChapterTable!$Q$14
    ),
  OFFSET(F1982,-$B1982+IF($L1982,1,0),0)*
    (VLOOKUP(SUBSTITUTE(SUBSTITUTE(F$1,"standard",""),"|Float","")&amp;"인게임누적곱배수",ChapterTable!$S:$T,2,0)^D1982
    +VLOOKUP(SUBSTITUTE(SUBSTITUTE(F$1,"standard",""),"|Float","")&amp;"인게임누적합배수",ChapterTable!$S:$T,2,0)*D1982)
  )
  )
  )
)</f>
        <v>66997.765228271484</v>
      </c>
      <c r="G1982" t="s">
        <v>76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9.8000000000000007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IF(OR($L1983=TRUE,$A1983=0,MOD($A1983,ChapterTable!$S$20)&lt;&gt;0),
MAX(0,INT(($B1983+ChapterTable!$Q$26+VLOOKUP(SUBSTITUTE(C$1,"성장단계","")&amp;"단계오프셋",ChapterTable!$S:$T,2,0))/ChapterTable!$Q$23)),
MAX(0,INT(($B1983+ChapterTable!$S$26+VLOOKUP(SUBSTITUTE(C$1,"성장단계","")&amp;"보스단계오프셋",ChapterTable!$S:$T,2,0))/ChapterTable!$S$23)))</f>
        <v>4</v>
      </c>
      <c r="D1983">
        <f>IF(OR($L1983=TRUE,$A1983=0,MOD($A1983,ChapterTable!$S$20)&lt;&gt;0),
MAX(0,INT(($B1983+ChapterTable!$Q$26+VLOOKUP(SUBSTITUTE(D$1,"성장단계","")&amp;"단계오프셋",ChapterTable!$S:$T,2,0))/ChapterTable!$Q$23)),
MAX(0,INT(($B1983+ChapterTable!$S$26+VLOOKUP(SUBSTITUTE(D$1,"성장단계","")&amp;"보스단계오프셋",ChapterTable!$S:$T,2,0))/ChapterTable!$S$23)))</f>
        <v>4</v>
      </c>
      <c r="E1983" s="1">
        <f ca="1">IF(AND($A1983=0,$B1983=1),
    VLOOKUP(1,ChapterTable!$1:$1048576,MATCH("최종"&amp;SUBSTITUTE(SUBSTITUTE(E$1,"standard",""),"|Float",""),ChapterTable!$1:$1,0),0)*ChapterTable!$Q$17,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VLOOKUP($A1983-ChapterTable!$Q$11,ChapterTable!$1:$1048576,MATCH("최종"&amp;SUBSTITUTE(SUBSTITUTE(E$1,"standard",""),"|Float",""),ChapterTable!$1:$1,0),0)*ChapterTable!$Q$14
    ),
  OFFSET(E1983,-$B1983+IF($L1983,1,0),0)*
    (VLOOKUP(SUBSTITUTE(SUBSTITUTE(E$1,"standard",""),"|Float","")&amp;"인게임누적곱배수",ChapterTable!$S:$T,2,0)^C1983
    +VLOOKUP(SUBSTITUTE(SUBSTITUTE(E$1,"standard",""),"|Float","")&amp;"인게임누적합배수",ChapterTable!$S:$T,2,0)*C1983)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VLOOKUP(1,ChapterTable!$1:$1048576,MATCH("최종"&amp;SUBSTITUTE(SUBSTITUTE(F$1,"standard",""),"|Float",""),ChapterTable!$1:$1,0),0)*ChapterTable!$Q$17,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VLOOKUP($A1983-ChapterTable!$Q$11,ChapterTable!$1:$1048576,MATCH("최종"&amp;SUBSTITUTE(SUBSTITUTE(F$1,"standard",""),"|Float",""),ChapterTable!$1:$1,0),0)*ChapterTable!$Q$14
    ),
  OFFSET(F1983,-$B1983+IF($L1983,1,0),0)*
    (VLOOKUP(SUBSTITUTE(SUBSTITUTE(F$1,"standard",""),"|Float","")&amp;"인게임누적곱배수",ChapterTable!$S:$T,2,0)^D1983
    +VLOOKUP(SUBSTITUTE(SUBSTITUTE(F$1,"standard",""),"|Float","")&amp;"인게임누적합배수",ChapterTable!$S:$T,2,0)*D1983)
  )
  )
  )
)</f>
        <v>66997.765228271484</v>
      </c>
      <c r="G1983" t="s">
        <v>76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9.8000000000000007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IF(OR($L1984=TRUE,$A1984=0,MOD($A1984,ChapterTable!$S$20)&lt;&gt;0),
MAX(0,INT(($B1984+ChapterTable!$Q$26+VLOOKUP(SUBSTITUTE(C$1,"성장단계","")&amp;"단계오프셋",ChapterTable!$S:$T,2,0))/ChapterTable!$Q$23)),
MAX(0,INT(($B1984+ChapterTable!$S$26+VLOOKUP(SUBSTITUTE(C$1,"성장단계","")&amp;"보스단계오프셋",ChapterTable!$S:$T,2,0))/ChapterTable!$S$23)))</f>
        <v>4</v>
      </c>
      <c r="D1984">
        <f>IF(OR($L1984=TRUE,$A1984=0,MOD($A1984,ChapterTable!$S$20)&lt;&gt;0),
MAX(0,INT(($B1984+ChapterTable!$Q$26+VLOOKUP(SUBSTITUTE(D$1,"성장단계","")&amp;"단계오프셋",ChapterTable!$S:$T,2,0))/ChapterTable!$Q$23)),
MAX(0,INT(($B1984+ChapterTable!$S$26+VLOOKUP(SUBSTITUTE(D$1,"성장단계","")&amp;"보스단계오프셋",ChapterTable!$S:$T,2,0))/ChapterTable!$S$23)))</f>
        <v>4</v>
      </c>
      <c r="E1984" s="1">
        <f ca="1">IF(AND($A1984=0,$B1984=1),
    VLOOKUP(1,ChapterTable!$1:$1048576,MATCH("최종"&amp;SUBSTITUTE(SUBSTITUTE(E$1,"standard",""),"|Float",""),ChapterTable!$1:$1,0),0)*ChapterTable!$Q$17,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VLOOKUP($A1984-ChapterTable!$Q$11,ChapterTable!$1:$1048576,MATCH("최종"&amp;SUBSTITUTE(SUBSTITUTE(E$1,"standard",""),"|Float",""),ChapterTable!$1:$1,0),0)*ChapterTable!$Q$14
    ),
  OFFSET(E1984,-$B1984+IF($L1984,1,0),0)*
    (VLOOKUP(SUBSTITUTE(SUBSTITUTE(E$1,"standard",""),"|Float","")&amp;"인게임누적곱배수",ChapterTable!$S:$T,2,0)^C1984
    +VLOOKUP(SUBSTITUTE(SUBSTITUTE(E$1,"standard",""),"|Float","")&amp;"인게임누적합배수",ChapterTable!$S:$T,2,0)*C1984)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VLOOKUP(1,ChapterTable!$1:$1048576,MATCH("최종"&amp;SUBSTITUTE(SUBSTITUTE(F$1,"standard",""),"|Float",""),ChapterTable!$1:$1,0),0)*ChapterTable!$Q$17,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VLOOKUP($A1984-ChapterTable!$Q$11,ChapterTable!$1:$1048576,MATCH("최종"&amp;SUBSTITUTE(SUBSTITUTE(F$1,"standard",""),"|Float",""),ChapterTable!$1:$1,0),0)*ChapterTable!$Q$14
    ),
  OFFSET(F1984,-$B1984+IF($L1984,1,0),0)*
    (VLOOKUP(SUBSTITUTE(SUBSTITUTE(F$1,"standard",""),"|Float","")&amp;"인게임누적곱배수",ChapterTable!$S:$T,2,0)^D1984
    +VLOOKUP(SUBSTITUTE(SUBSTITUTE(F$1,"standard",""),"|Float","")&amp;"인게임누적합배수",ChapterTable!$S:$T,2,0)*D1984)
  )
  )
  )
)</f>
        <v>66997.765228271484</v>
      </c>
      <c r="G1984" t="s">
        <v>76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9.8000000000000007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IF(OR($L1985=TRUE,$A1985=0,MOD($A1985,ChapterTable!$S$20)&lt;&gt;0),
MAX(0,INT(($B1985+ChapterTable!$Q$26+VLOOKUP(SUBSTITUTE(C$1,"성장단계","")&amp;"단계오프셋",ChapterTable!$S:$T,2,0))/ChapterTable!$Q$23)),
MAX(0,INT(($B1985+ChapterTable!$S$26+VLOOKUP(SUBSTITUTE(C$1,"성장단계","")&amp;"보스단계오프셋",ChapterTable!$S:$T,2,0))/ChapterTable!$S$23)))</f>
        <v>4</v>
      </c>
      <c r="D1985">
        <f>IF(OR($L1985=TRUE,$A1985=0,MOD($A1985,ChapterTable!$S$20)&lt;&gt;0),
MAX(0,INT(($B1985+ChapterTable!$Q$26+VLOOKUP(SUBSTITUTE(D$1,"성장단계","")&amp;"단계오프셋",ChapterTable!$S:$T,2,0))/ChapterTable!$Q$23)),
MAX(0,INT(($B1985+ChapterTable!$S$26+VLOOKUP(SUBSTITUTE(D$1,"성장단계","")&amp;"보스단계오프셋",ChapterTable!$S:$T,2,0))/ChapterTable!$S$23)))</f>
        <v>4</v>
      </c>
      <c r="E1985" s="1">
        <f ca="1">IF(AND($A1985=0,$B1985=1),
    VLOOKUP(1,ChapterTable!$1:$1048576,MATCH("최종"&amp;SUBSTITUTE(SUBSTITUTE(E$1,"standard",""),"|Float",""),ChapterTable!$1:$1,0),0)*ChapterTable!$Q$17,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VLOOKUP($A1985-ChapterTable!$Q$11,ChapterTable!$1:$1048576,MATCH("최종"&amp;SUBSTITUTE(SUBSTITUTE(E$1,"standard",""),"|Float",""),ChapterTable!$1:$1,0),0)*ChapterTable!$Q$14
    ),
  OFFSET(E1985,-$B1985+IF($L1985,1,0),0)*
    (VLOOKUP(SUBSTITUTE(SUBSTITUTE(E$1,"standard",""),"|Float","")&amp;"인게임누적곱배수",ChapterTable!$S:$T,2,0)^C1985
    +VLOOKUP(SUBSTITUTE(SUBSTITUTE(E$1,"standard",""),"|Float","")&amp;"인게임누적합배수",ChapterTable!$S:$T,2,0)*C1985)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VLOOKUP(1,ChapterTable!$1:$1048576,MATCH("최종"&amp;SUBSTITUTE(SUBSTITUTE(F$1,"standard",""),"|Float",""),ChapterTable!$1:$1,0),0)*ChapterTable!$Q$17,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VLOOKUP($A1985-ChapterTable!$Q$11,ChapterTable!$1:$1048576,MATCH("최종"&amp;SUBSTITUTE(SUBSTITUTE(F$1,"standard",""),"|Float",""),ChapterTable!$1:$1,0),0)*ChapterTable!$Q$14
    ),
  OFFSET(F1985,-$B1985+IF($L1985,1,0),0)*
    (VLOOKUP(SUBSTITUTE(SUBSTITUTE(F$1,"standard",""),"|Float","")&amp;"인게임누적곱배수",ChapterTable!$S:$T,2,0)^D1985
    +VLOOKUP(SUBSTITUTE(SUBSTITUTE(F$1,"standard",""),"|Float","")&amp;"인게임누적합배수",ChapterTable!$S:$T,2,0)*D1985)
  )
  )
  )
)</f>
        <v>66997.765228271484</v>
      </c>
      <c r="G1985" t="s">
        <v>76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9.8000000000000007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IF(OR($L1986=TRUE,$A1986=0,MOD($A1986,ChapterTable!$S$20)&lt;&gt;0),
MAX(0,INT(($B1986+ChapterTable!$Q$26+VLOOKUP(SUBSTITUTE(C$1,"성장단계","")&amp;"단계오프셋",ChapterTable!$S:$T,2,0))/ChapterTable!$Q$23)),
MAX(0,INT(($B1986+ChapterTable!$S$26+VLOOKUP(SUBSTITUTE(C$1,"성장단계","")&amp;"보스단계오프셋",ChapterTable!$S:$T,2,0))/ChapterTable!$S$23)))</f>
        <v>4</v>
      </c>
      <c r="D1986">
        <f>IF(OR($L1986=TRUE,$A1986=0,MOD($A1986,ChapterTable!$S$20)&lt;&gt;0),
MAX(0,INT(($B1986+ChapterTable!$Q$26+VLOOKUP(SUBSTITUTE(D$1,"성장단계","")&amp;"단계오프셋",ChapterTable!$S:$T,2,0))/ChapterTable!$Q$23)),
MAX(0,INT(($B1986+ChapterTable!$S$26+VLOOKUP(SUBSTITUTE(D$1,"성장단계","")&amp;"보스단계오프셋",ChapterTable!$S:$T,2,0))/ChapterTable!$S$23)))</f>
        <v>4</v>
      </c>
      <c r="E1986" s="1">
        <f ca="1">IF(AND($A1986=0,$B1986=1),
    VLOOKUP(1,ChapterTable!$1:$1048576,MATCH("최종"&amp;SUBSTITUTE(SUBSTITUTE(E$1,"standard",""),"|Float",""),ChapterTable!$1:$1,0),0)*ChapterTable!$Q$17,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VLOOKUP($A1986-ChapterTable!$Q$11,ChapterTable!$1:$1048576,MATCH("최종"&amp;SUBSTITUTE(SUBSTITUTE(E$1,"standard",""),"|Float",""),ChapterTable!$1:$1,0),0)*ChapterTable!$Q$14
    ),
  OFFSET(E1986,-$B1986+IF($L1986,1,0),0)*
    (VLOOKUP(SUBSTITUTE(SUBSTITUTE(E$1,"standard",""),"|Float","")&amp;"인게임누적곱배수",ChapterTable!$S:$T,2,0)^C1986
    +VLOOKUP(SUBSTITUTE(SUBSTITUTE(E$1,"standard",""),"|Float","")&amp;"인게임누적합배수",ChapterTable!$S:$T,2,0)*C1986)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VLOOKUP(1,ChapterTable!$1:$1048576,MATCH("최종"&amp;SUBSTITUTE(SUBSTITUTE(F$1,"standard",""),"|Float",""),ChapterTable!$1:$1,0),0)*ChapterTable!$Q$17,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VLOOKUP($A1986-ChapterTable!$Q$11,ChapterTable!$1:$1048576,MATCH("최종"&amp;SUBSTITUTE(SUBSTITUTE(F$1,"standard",""),"|Float",""),ChapterTable!$1:$1,0),0)*ChapterTable!$Q$14
    ),
  OFFSET(F1986,-$B1986+IF($L1986,1,0),0)*
    (VLOOKUP(SUBSTITUTE(SUBSTITUTE(F$1,"standard",""),"|Float","")&amp;"인게임누적곱배수",ChapterTable!$S:$T,2,0)^D1986
    +VLOOKUP(SUBSTITUTE(SUBSTITUTE(F$1,"standard",""),"|Float","")&amp;"인게임누적합배수",ChapterTable!$S:$T,2,0)*D1986)
  )
  )
  )
)</f>
        <v>66997.765228271484</v>
      </c>
      <c r="G1986" t="s">
        <v>76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9.8000000000000007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IF(OR($L1987=TRUE,$A1987=0,MOD($A1987,ChapterTable!$S$20)&lt;&gt;0),
MAX(0,INT(($B1987+ChapterTable!$Q$26+VLOOKUP(SUBSTITUTE(C$1,"성장단계","")&amp;"단계오프셋",ChapterTable!$S:$T,2,0))/ChapterTable!$Q$23)),
MAX(0,INT(($B1987+ChapterTable!$S$26+VLOOKUP(SUBSTITUTE(C$1,"성장단계","")&amp;"보스단계오프셋",ChapterTable!$S:$T,2,0))/ChapterTable!$S$23)))</f>
        <v>5</v>
      </c>
      <c r="D1987">
        <f>IF(OR($L1987=TRUE,$A1987=0,MOD($A1987,ChapterTable!$S$20)&lt;&gt;0),
MAX(0,INT(($B1987+ChapterTable!$Q$26+VLOOKUP(SUBSTITUTE(D$1,"성장단계","")&amp;"단계오프셋",ChapterTable!$S:$T,2,0))/ChapterTable!$Q$23)),
MAX(0,INT(($B1987+ChapterTable!$S$26+VLOOKUP(SUBSTITUTE(D$1,"성장단계","")&amp;"보스단계오프셋",ChapterTable!$S:$T,2,0))/ChapterTable!$S$23)))</f>
        <v>4</v>
      </c>
      <c r="E1987" s="1">
        <f ca="1">IF(AND($A1987=0,$B1987=1),
    VLOOKUP(1,ChapterTable!$1:$1048576,MATCH("최종"&amp;SUBSTITUTE(SUBSTITUTE(E$1,"standard",""),"|Float",""),ChapterTable!$1:$1,0),0)*ChapterTable!$Q$17,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VLOOKUP($A1987-ChapterTable!$Q$11,ChapterTable!$1:$1048576,MATCH("최종"&amp;SUBSTITUTE(SUBSTITUTE(E$1,"standard",""),"|Float",""),ChapterTable!$1:$1,0),0)*ChapterTable!$Q$14
    ),
  OFFSET(E1987,-$B1987+IF($L1987,1,0),0)*
    (VLOOKUP(SUBSTITUTE(SUBSTITUTE(E$1,"standard",""),"|Float","")&amp;"인게임누적곱배수",ChapterTable!$S:$T,2,0)^C1987
    +VLOOKUP(SUBSTITUTE(SUBSTITUTE(E$1,"standard",""),"|Float","")&amp;"인게임누적합배수",ChapterTable!$S:$T,2,0)*C1987)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VLOOKUP(1,ChapterTable!$1:$1048576,MATCH("최종"&amp;SUBSTITUTE(SUBSTITUTE(F$1,"standard",""),"|Float",""),ChapterTable!$1:$1,0),0)*ChapterTable!$Q$17,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VLOOKUP($A1987-ChapterTable!$Q$11,ChapterTable!$1:$1048576,MATCH("최종"&amp;SUBSTITUTE(SUBSTITUTE(F$1,"standard",""),"|Float",""),ChapterTable!$1:$1,0),0)*ChapterTable!$Q$14
    ),
  OFFSET(F1987,-$B1987+IF($L1987,1,0),0)*
    (VLOOKUP(SUBSTITUTE(SUBSTITUTE(F$1,"standard",""),"|Float","")&amp;"인게임누적곱배수",ChapterTable!$S:$T,2,0)^D1987
    +VLOOKUP(SUBSTITUTE(SUBSTITUTE(F$1,"standard",""),"|Float","")&amp;"인게임누적합배수",ChapterTable!$S:$T,2,0)*D1987)
  )
  )
  )
)</f>
        <v>66997.765228271484</v>
      </c>
      <c r="G1987" t="s">
        <v>76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9.8000000000000007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IF(OR($L1988=TRUE,$A1988=0,MOD($A1988,ChapterTable!$S$20)&lt;&gt;0),
MAX(0,INT(($B1988+ChapterTable!$Q$26+VLOOKUP(SUBSTITUTE(C$1,"성장단계","")&amp;"단계오프셋",ChapterTable!$S:$T,2,0))/ChapterTable!$Q$23)),
MAX(0,INT(($B1988+ChapterTable!$S$26+VLOOKUP(SUBSTITUTE(C$1,"성장단계","")&amp;"보스단계오프셋",ChapterTable!$S:$T,2,0))/ChapterTable!$S$23)))</f>
        <v>5</v>
      </c>
      <c r="D1988">
        <f>IF(OR($L1988=TRUE,$A1988=0,MOD($A1988,ChapterTable!$S$20)&lt;&gt;0),
MAX(0,INT(($B1988+ChapterTable!$Q$26+VLOOKUP(SUBSTITUTE(D$1,"성장단계","")&amp;"단계오프셋",ChapterTable!$S:$T,2,0))/ChapterTable!$Q$23)),
MAX(0,INT(($B1988+ChapterTable!$S$26+VLOOKUP(SUBSTITUTE(D$1,"성장단계","")&amp;"보스단계오프셋",ChapterTable!$S:$T,2,0))/ChapterTable!$S$23)))</f>
        <v>4</v>
      </c>
      <c r="E1988" s="1">
        <f ca="1">IF(AND($A1988=0,$B1988=1),
    VLOOKUP(1,ChapterTable!$1:$1048576,MATCH("최종"&amp;SUBSTITUTE(SUBSTITUTE(E$1,"standard",""),"|Float",""),ChapterTable!$1:$1,0),0)*ChapterTable!$Q$17,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VLOOKUP($A1988-ChapterTable!$Q$11,ChapterTable!$1:$1048576,MATCH("최종"&amp;SUBSTITUTE(SUBSTITUTE(E$1,"standard",""),"|Float",""),ChapterTable!$1:$1,0),0)*ChapterTable!$Q$14
    ),
  OFFSET(E1988,-$B1988+IF($L1988,1,0),0)*
    (VLOOKUP(SUBSTITUTE(SUBSTITUTE(E$1,"standard",""),"|Float","")&amp;"인게임누적곱배수",ChapterTable!$S:$T,2,0)^C1988
    +VLOOKUP(SUBSTITUTE(SUBSTITUTE(E$1,"standard",""),"|Float","")&amp;"인게임누적합배수",ChapterTable!$S:$T,2,0)*C1988)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VLOOKUP(1,ChapterTable!$1:$1048576,MATCH("최종"&amp;SUBSTITUTE(SUBSTITUTE(F$1,"standard",""),"|Float",""),ChapterTable!$1:$1,0),0)*ChapterTable!$Q$17,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VLOOKUP($A1988-ChapterTable!$Q$11,ChapterTable!$1:$1048576,MATCH("최종"&amp;SUBSTITUTE(SUBSTITUTE(F$1,"standard",""),"|Float",""),ChapterTable!$1:$1,0),0)*ChapterTable!$Q$14
    ),
  OFFSET(F1988,-$B1988+IF($L1988,1,0),0)*
    (VLOOKUP(SUBSTITUTE(SUBSTITUTE(F$1,"standard",""),"|Float","")&amp;"인게임누적곱배수",ChapterTable!$S:$T,2,0)^D1988
    +VLOOKUP(SUBSTITUTE(SUBSTITUTE(F$1,"standard",""),"|Float","")&amp;"인게임누적합배수",ChapterTable!$S:$T,2,0)*D1988)
  )
  )
  )
)</f>
        <v>66997.765228271484</v>
      </c>
      <c r="G1988" t="s">
        <v>76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9.8000000000000007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IF(OR($L1989=TRUE,$A1989=0,MOD($A1989,ChapterTable!$S$20)&lt;&gt;0),
MAX(0,INT(($B1989+ChapterTable!$Q$26+VLOOKUP(SUBSTITUTE(C$1,"성장단계","")&amp;"단계오프셋",ChapterTable!$S:$T,2,0))/ChapterTable!$Q$23)),
MAX(0,INT(($B1989+ChapterTable!$S$26+VLOOKUP(SUBSTITUTE(C$1,"성장단계","")&amp;"보스단계오프셋",ChapterTable!$S:$T,2,0))/ChapterTable!$S$23)))</f>
        <v>5</v>
      </c>
      <c r="D1989">
        <f>IF(OR($L1989=TRUE,$A1989=0,MOD($A1989,ChapterTable!$S$20)&lt;&gt;0),
MAX(0,INT(($B1989+ChapterTable!$Q$26+VLOOKUP(SUBSTITUTE(D$1,"성장단계","")&amp;"단계오프셋",ChapterTable!$S:$T,2,0))/ChapterTable!$Q$23)),
MAX(0,INT(($B1989+ChapterTable!$S$26+VLOOKUP(SUBSTITUTE(D$1,"성장단계","")&amp;"보스단계오프셋",ChapterTable!$S:$T,2,0))/ChapterTable!$S$23)))</f>
        <v>4</v>
      </c>
      <c r="E1989" s="1">
        <f ca="1">IF(AND($A1989=0,$B1989=1),
    VLOOKUP(1,ChapterTable!$1:$1048576,MATCH("최종"&amp;SUBSTITUTE(SUBSTITUTE(E$1,"standard",""),"|Float",""),ChapterTable!$1:$1,0),0)*ChapterTable!$Q$17,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VLOOKUP($A1989-ChapterTable!$Q$11,ChapterTable!$1:$1048576,MATCH("최종"&amp;SUBSTITUTE(SUBSTITUTE(E$1,"standard",""),"|Float",""),ChapterTable!$1:$1,0),0)*ChapterTable!$Q$14
    ),
  OFFSET(E1989,-$B1989+IF($L1989,1,0),0)*
    (VLOOKUP(SUBSTITUTE(SUBSTITUTE(E$1,"standard",""),"|Float","")&amp;"인게임누적곱배수",ChapterTable!$S:$T,2,0)^C1989
    +VLOOKUP(SUBSTITUTE(SUBSTITUTE(E$1,"standard",""),"|Float","")&amp;"인게임누적합배수",ChapterTable!$S:$T,2,0)*C1989)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VLOOKUP(1,ChapterTable!$1:$1048576,MATCH("최종"&amp;SUBSTITUTE(SUBSTITUTE(F$1,"standard",""),"|Float",""),ChapterTable!$1:$1,0),0)*ChapterTable!$Q$17,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VLOOKUP($A1989-ChapterTable!$Q$11,ChapterTable!$1:$1048576,MATCH("최종"&amp;SUBSTITUTE(SUBSTITUTE(F$1,"standard",""),"|Float",""),ChapterTable!$1:$1,0),0)*ChapterTable!$Q$14
    ),
  OFFSET(F1989,-$B1989+IF($L1989,1,0),0)*
    (VLOOKUP(SUBSTITUTE(SUBSTITUTE(F$1,"standard",""),"|Float","")&amp;"인게임누적곱배수",ChapterTable!$S:$T,2,0)^D1989
    +VLOOKUP(SUBSTITUTE(SUBSTITUTE(F$1,"standard",""),"|Float","")&amp;"인게임누적합배수",ChapterTable!$S:$T,2,0)*D1989)
  )
  )
  )
)</f>
        <v>66997.765228271484</v>
      </c>
      <c r="G1989" t="s">
        <v>76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9.8000000000000007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IF(OR($L1990=TRUE,$A1990=0,MOD($A1990,ChapterTable!$S$20)&lt;&gt;0),
MAX(0,INT(($B1990+ChapterTable!$Q$26+VLOOKUP(SUBSTITUTE(C$1,"성장단계","")&amp;"단계오프셋",ChapterTable!$S:$T,2,0))/ChapterTable!$Q$23)),
MAX(0,INT(($B1990+ChapterTable!$S$26+VLOOKUP(SUBSTITUTE(C$1,"성장단계","")&amp;"보스단계오프셋",ChapterTable!$S:$T,2,0))/ChapterTable!$S$23)))</f>
        <v>5</v>
      </c>
      <c r="D1990">
        <f>IF(OR($L1990=TRUE,$A1990=0,MOD($A1990,ChapterTable!$S$20)&lt;&gt;0),
MAX(0,INT(($B1990+ChapterTable!$Q$26+VLOOKUP(SUBSTITUTE(D$1,"성장단계","")&amp;"단계오프셋",ChapterTable!$S:$T,2,0))/ChapterTable!$Q$23)),
MAX(0,INT(($B1990+ChapterTable!$S$26+VLOOKUP(SUBSTITUTE(D$1,"성장단계","")&amp;"보스단계오프셋",ChapterTable!$S:$T,2,0))/ChapterTable!$S$23)))</f>
        <v>4</v>
      </c>
      <c r="E1990" s="1">
        <f ca="1">IF(AND($A1990=0,$B1990=1),
    VLOOKUP(1,ChapterTable!$1:$1048576,MATCH("최종"&amp;SUBSTITUTE(SUBSTITUTE(E$1,"standard",""),"|Float",""),ChapterTable!$1:$1,0),0)*ChapterTable!$Q$17,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VLOOKUP($A1990-ChapterTable!$Q$11,ChapterTable!$1:$1048576,MATCH("최종"&amp;SUBSTITUTE(SUBSTITUTE(E$1,"standard",""),"|Float",""),ChapterTable!$1:$1,0),0)*ChapterTable!$Q$14
    ),
  OFFSET(E1990,-$B1990+IF($L1990,1,0),0)*
    (VLOOKUP(SUBSTITUTE(SUBSTITUTE(E$1,"standard",""),"|Float","")&amp;"인게임누적곱배수",ChapterTable!$S:$T,2,0)^C1990
    +VLOOKUP(SUBSTITUTE(SUBSTITUTE(E$1,"standard",""),"|Float","")&amp;"인게임누적합배수",ChapterTable!$S:$T,2,0)*C1990)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VLOOKUP(1,ChapterTable!$1:$1048576,MATCH("최종"&amp;SUBSTITUTE(SUBSTITUTE(F$1,"standard",""),"|Float",""),ChapterTable!$1:$1,0),0)*ChapterTable!$Q$17,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VLOOKUP($A1990-ChapterTable!$Q$11,ChapterTable!$1:$1048576,MATCH("최종"&amp;SUBSTITUTE(SUBSTITUTE(F$1,"standard",""),"|Float",""),ChapterTable!$1:$1,0),0)*ChapterTable!$Q$14
    ),
  OFFSET(F1990,-$B1990+IF($L1990,1,0),0)*
    (VLOOKUP(SUBSTITUTE(SUBSTITUTE(F$1,"standard",""),"|Float","")&amp;"인게임누적곱배수",ChapterTable!$S:$T,2,0)^D1990
    +VLOOKUP(SUBSTITUTE(SUBSTITUTE(F$1,"standard",""),"|Float","")&amp;"인게임누적합배수",ChapterTable!$S:$T,2,0)*D1990)
  )
  )
  )
)</f>
        <v>66997.765228271484</v>
      </c>
      <c r="G1990" t="s">
        <v>76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9.8000000000000007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IF(OR($L1991=TRUE,$A1991=0,MOD($A1991,ChapterTable!$S$20)&lt;&gt;0),
MAX(0,INT(($B1991+ChapterTable!$Q$26+VLOOKUP(SUBSTITUTE(C$1,"성장단계","")&amp;"단계오프셋",ChapterTable!$S:$T,2,0))/ChapterTable!$Q$23)),
MAX(0,INT(($B1991+ChapterTable!$S$26+VLOOKUP(SUBSTITUTE(C$1,"성장단계","")&amp;"보스단계오프셋",ChapterTable!$S:$T,2,0))/ChapterTable!$S$23)))</f>
        <v>5</v>
      </c>
      <c r="D1991">
        <f>IF(OR($L1991=TRUE,$A1991=0,MOD($A1991,ChapterTable!$S$20)&lt;&gt;0),
MAX(0,INT(($B1991+ChapterTable!$Q$26+VLOOKUP(SUBSTITUTE(D$1,"성장단계","")&amp;"단계오프셋",ChapterTable!$S:$T,2,0))/ChapterTable!$Q$23)),
MAX(0,INT(($B1991+ChapterTable!$S$26+VLOOKUP(SUBSTITUTE(D$1,"성장단계","")&amp;"보스단계오프셋",ChapterTable!$S:$T,2,0))/ChapterTable!$S$23)))</f>
        <v>4</v>
      </c>
      <c r="E1991" s="1">
        <f ca="1">IF(AND($A1991=0,$B1991=1),
    VLOOKUP(1,ChapterTable!$1:$1048576,MATCH("최종"&amp;SUBSTITUTE(SUBSTITUTE(E$1,"standard",""),"|Float",""),ChapterTable!$1:$1,0),0)*ChapterTable!$Q$17,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VLOOKUP($A1991-ChapterTable!$Q$11,ChapterTable!$1:$1048576,MATCH("최종"&amp;SUBSTITUTE(SUBSTITUTE(E$1,"standard",""),"|Float",""),ChapterTable!$1:$1,0),0)*ChapterTable!$Q$14
    ),
  OFFSET(E1991,-$B1991+IF($L1991,1,0),0)*
    (VLOOKUP(SUBSTITUTE(SUBSTITUTE(E$1,"standard",""),"|Float","")&amp;"인게임누적곱배수",ChapterTable!$S:$T,2,0)^C1991
    +VLOOKUP(SUBSTITUTE(SUBSTITUTE(E$1,"standard",""),"|Float","")&amp;"인게임누적합배수",ChapterTable!$S:$T,2,0)*C1991)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VLOOKUP(1,ChapterTable!$1:$1048576,MATCH("최종"&amp;SUBSTITUTE(SUBSTITUTE(F$1,"standard",""),"|Float",""),ChapterTable!$1:$1,0),0)*ChapterTable!$Q$17,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VLOOKUP($A1991-ChapterTable!$Q$11,ChapterTable!$1:$1048576,MATCH("최종"&amp;SUBSTITUTE(SUBSTITUTE(F$1,"standard",""),"|Float",""),ChapterTable!$1:$1,0),0)*ChapterTable!$Q$14
    ),
  OFFSET(F1991,-$B1991+IF($L1991,1,0),0)*
    (VLOOKUP(SUBSTITUTE(SUBSTITUTE(F$1,"standard",""),"|Float","")&amp;"인게임누적곱배수",ChapterTable!$S:$T,2,0)^D1991
    +VLOOKUP(SUBSTITUTE(SUBSTITUTE(F$1,"standard",""),"|Float","")&amp;"인게임누적합배수",ChapterTable!$S:$T,2,0)*D1991)
  )
  )
  )
)</f>
        <v>66997.765228271484</v>
      </c>
      <c r="G1991" t="s">
        <v>76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9.8000000000000007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IF(OR($L1992=TRUE,$A1992=0,MOD($A1992,ChapterTable!$S$20)&lt;&gt;0),
MAX(0,INT(($B1992+ChapterTable!$Q$26+VLOOKUP(SUBSTITUTE(C$1,"성장단계","")&amp;"단계오프셋",ChapterTable!$S:$T,2,0))/ChapterTable!$Q$23)),
MAX(0,INT(($B1992+ChapterTable!$S$26+VLOOKUP(SUBSTITUTE(C$1,"성장단계","")&amp;"보스단계오프셋",ChapterTable!$S:$T,2,0))/ChapterTable!$S$23)))</f>
        <v>0</v>
      </c>
      <c r="D1992">
        <f>IF(OR($L1992=TRUE,$A1992=0,MOD($A1992,ChapterTable!$S$20)&lt;&gt;0),
MAX(0,INT(($B1992+ChapterTable!$Q$26+VLOOKUP(SUBSTITUTE(D$1,"성장단계","")&amp;"단계오프셋",ChapterTable!$S:$T,2,0))/ChapterTable!$Q$23)),
MAX(0,INT(($B1992+ChapterTable!$S$26+VLOOKUP(SUBSTITUTE(D$1,"성장단계","")&amp;"보스단계오프셋",ChapterTable!$S:$T,2,0))/ChapterTable!$S$23)))</f>
        <v>0</v>
      </c>
      <c r="E1992" s="1">
        <f ca="1">IF(AND($A1992=0,$B1992=1),
    VLOOKUP(1,ChapterTable!$1:$1048576,MATCH("최종"&amp;SUBSTITUTE(SUBSTITUTE(E$1,"standard",""),"|Float",""),ChapterTable!$1:$1,0),0)*ChapterTable!$Q$17,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VLOOKUP($A1992-ChapterTable!$Q$11,ChapterTable!$1:$1048576,MATCH("최종"&amp;SUBSTITUTE(SUBSTITUTE(E$1,"standard",""),"|Float",""),ChapterTable!$1:$1,0),0)*ChapterTable!$Q$14
    ),
  OFFSET(E1992,-$B1992+IF($L1992,1,0),0)*
    (VLOOKUP(SUBSTITUTE(SUBSTITUTE(E$1,"standard",""),"|Float","")&amp;"인게임누적곱배수",ChapterTable!$S:$T,2,0)^C1992
    +VLOOKUP(SUBSTITUTE(SUBSTITUTE(E$1,"standard",""),"|Float","")&amp;"인게임누적합배수",ChapterTable!$S:$T,2,0)*C1992)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VLOOKUP(1,ChapterTable!$1:$1048576,MATCH("최종"&amp;SUBSTITUTE(SUBSTITUTE(F$1,"standard",""),"|Float",""),ChapterTable!$1:$1,0),0)*ChapterTable!$Q$17,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VLOOKUP($A1992-ChapterTable!$Q$11,ChapterTable!$1:$1048576,MATCH("최종"&amp;SUBSTITUTE(SUBSTITUTE(F$1,"standard",""),"|Float",""),ChapterTable!$1:$1,0),0)*ChapterTable!$Q$14
    ),
  OFFSET(F1992,-$B1992+IF($L1992,1,0),0)*
    (VLOOKUP(SUBSTITUTE(SUBSTITUTE(F$1,"standard",""),"|Float","")&amp;"인게임누적곱배수",ChapterTable!$S:$T,2,0)^D1992
    +VLOOKUP(SUBSTITUTE(SUBSTITUTE(F$1,"standard",""),"|Float","")&amp;"인게임누적합배수",ChapterTable!$S:$T,2,0)*D1992)
  )
  )
  )
)</f>
        <v>55831.47102355957</v>
      </c>
      <c r="G1992" t="s">
        <v>76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9.8000000000000007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IF(OR($L1993=TRUE,$A1993=0,MOD($A1993,ChapterTable!$S$20)&lt;&gt;0),
MAX(0,INT(($B1993+ChapterTable!$Q$26+VLOOKUP(SUBSTITUTE(C$1,"성장단계","")&amp;"단계오프셋",ChapterTable!$S:$T,2,0))/ChapterTable!$Q$23)),
MAX(0,INT(($B1993+ChapterTable!$S$26+VLOOKUP(SUBSTITUTE(C$1,"성장단계","")&amp;"보스단계오프셋",ChapterTable!$S:$T,2,0))/ChapterTable!$S$23)))</f>
        <v>0</v>
      </c>
      <c r="D1993">
        <f>IF(OR($L1993=TRUE,$A1993=0,MOD($A1993,ChapterTable!$S$20)&lt;&gt;0),
MAX(0,INT(($B1993+ChapterTable!$Q$26+VLOOKUP(SUBSTITUTE(D$1,"성장단계","")&amp;"단계오프셋",ChapterTable!$S:$T,2,0))/ChapterTable!$Q$23)),
MAX(0,INT(($B1993+ChapterTable!$S$26+VLOOKUP(SUBSTITUTE(D$1,"성장단계","")&amp;"보스단계오프셋",ChapterTable!$S:$T,2,0))/ChapterTable!$S$23)))</f>
        <v>0</v>
      </c>
      <c r="E1993" s="1">
        <f ca="1">IF(AND($A1993=0,$B1993=1),
    VLOOKUP(1,ChapterTable!$1:$1048576,MATCH("최종"&amp;SUBSTITUTE(SUBSTITUTE(E$1,"standard",""),"|Float",""),ChapterTable!$1:$1,0),0)*ChapterTable!$Q$17,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VLOOKUP($A1993-ChapterTable!$Q$11,ChapterTable!$1:$1048576,MATCH("최종"&amp;SUBSTITUTE(SUBSTITUTE(E$1,"standard",""),"|Float",""),ChapterTable!$1:$1,0),0)*ChapterTable!$Q$14
    ),
  OFFSET(E1993,-$B1993+IF($L1993,1,0),0)*
    (VLOOKUP(SUBSTITUTE(SUBSTITUTE(E$1,"standard",""),"|Float","")&amp;"인게임누적곱배수",ChapterTable!$S:$T,2,0)^C1993
    +VLOOKUP(SUBSTITUTE(SUBSTITUTE(E$1,"standard",""),"|Float","")&amp;"인게임누적합배수",ChapterTable!$S:$T,2,0)*C1993)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VLOOKUP(1,ChapterTable!$1:$1048576,MATCH("최종"&amp;SUBSTITUTE(SUBSTITUTE(F$1,"standard",""),"|Float",""),ChapterTable!$1:$1,0),0)*ChapterTable!$Q$17,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VLOOKUP($A1993-ChapterTable!$Q$11,ChapterTable!$1:$1048576,MATCH("최종"&amp;SUBSTITUTE(SUBSTITUTE(F$1,"standard",""),"|Float",""),ChapterTable!$1:$1,0),0)*ChapterTable!$Q$14
    ),
  OFFSET(F1993,-$B1993+IF($L1993,1,0),0)*
    (VLOOKUP(SUBSTITUTE(SUBSTITUTE(F$1,"standard",""),"|Float","")&amp;"인게임누적곱배수",ChapterTable!$S:$T,2,0)^D1993
    +VLOOKUP(SUBSTITUTE(SUBSTITUTE(F$1,"standard",""),"|Float","")&amp;"인게임누적합배수",ChapterTable!$S:$T,2,0)*D1993)
  )
  )
  )
)</f>
        <v>55831.47102355957</v>
      </c>
      <c r="G1993" t="s">
        <v>76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9.8000000000000007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IF(OR($L1994=TRUE,$A1994=0,MOD($A1994,ChapterTable!$S$20)&lt;&gt;0),
MAX(0,INT(($B1994+ChapterTable!$Q$26+VLOOKUP(SUBSTITUTE(C$1,"성장단계","")&amp;"단계오프셋",ChapterTable!$S:$T,2,0))/ChapterTable!$Q$23)),
MAX(0,INT(($B1994+ChapterTable!$S$26+VLOOKUP(SUBSTITUTE(C$1,"성장단계","")&amp;"보스단계오프셋",ChapterTable!$S:$T,2,0))/ChapterTable!$S$23)))</f>
        <v>0</v>
      </c>
      <c r="D1994">
        <f>IF(OR($L1994=TRUE,$A1994=0,MOD($A1994,ChapterTable!$S$20)&lt;&gt;0),
MAX(0,INT(($B1994+ChapterTable!$Q$26+VLOOKUP(SUBSTITUTE(D$1,"성장단계","")&amp;"단계오프셋",ChapterTable!$S:$T,2,0))/ChapterTable!$Q$23)),
MAX(0,INT(($B1994+ChapterTable!$S$26+VLOOKUP(SUBSTITUTE(D$1,"성장단계","")&amp;"보스단계오프셋",ChapterTable!$S:$T,2,0))/ChapterTable!$S$23)))</f>
        <v>0</v>
      </c>
      <c r="E1994" s="1">
        <f ca="1">IF(AND($A1994=0,$B1994=1),
    VLOOKUP(1,ChapterTable!$1:$1048576,MATCH("최종"&amp;SUBSTITUTE(SUBSTITUTE(E$1,"standard",""),"|Float",""),ChapterTable!$1:$1,0),0)*ChapterTable!$Q$17,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VLOOKUP($A1994-ChapterTable!$Q$11,ChapterTable!$1:$1048576,MATCH("최종"&amp;SUBSTITUTE(SUBSTITUTE(E$1,"standard",""),"|Float",""),ChapterTable!$1:$1,0),0)*ChapterTable!$Q$14
    ),
  OFFSET(E1994,-$B1994+IF($L1994,1,0),0)*
    (VLOOKUP(SUBSTITUTE(SUBSTITUTE(E$1,"standard",""),"|Float","")&amp;"인게임누적곱배수",ChapterTable!$S:$T,2,0)^C1994
    +VLOOKUP(SUBSTITUTE(SUBSTITUTE(E$1,"standard",""),"|Float","")&amp;"인게임누적합배수",ChapterTable!$S:$T,2,0)*C1994)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VLOOKUP(1,ChapterTable!$1:$1048576,MATCH("최종"&amp;SUBSTITUTE(SUBSTITUTE(F$1,"standard",""),"|Float",""),ChapterTable!$1:$1,0),0)*ChapterTable!$Q$17,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VLOOKUP($A1994-ChapterTable!$Q$11,ChapterTable!$1:$1048576,MATCH("최종"&amp;SUBSTITUTE(SUBSTITUTE(F$1,"standard",""),"|Float",""),ChapterTable!$1:$1,0),0)*ChapterTable!$Q$14
    ),
  OFFSET(F1994,-$B1994+IF($L1994,1,0),0)*
    (VLOOKUP(SUBSTITUTE(SUBSTITUTE(F$1,"standard",""),"|Float","")&amp;"인게임누적곱배수",ChapterTable!$S:$T,2,0)^D1994
    +VLOOKUP(SUBSTITUTE(SUBSTITUTE(F$1,"standard",""),"|Float","")&amp;"인게임누적합배수",ChapterTable!$S:$T,2,0)*D1994)
  )
  )
  )
)</f>
        <v>55831.47102355957</v>
      </c>
      <c r="G1994" t="s">
        <v>76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9.8000000000000007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IF(OR($L1995=TRUE,$A1995=0,MOD($A1995,ChapterTable!$S$20)&lt;&gt;0),
MAX(0,INT(($B1995+ChapterTable!$Q$26+VLOOKUP(SUBSTITUTE(C$1,"성장단계","")&amp;"단계오프셋",ChapterTable!$S:$T,2,0))/ChapterTable!$Q$23)),
MAX(0,INT(($B1995+ChapterTable!$S$26+VLOOKUP(SUBSTITUTE(C$1,"성장단계","")&amp;"보스단계오프셋",ChapterTable!$S:$T,2,0))/ChapterTable!$S$23)))</f>
        <v>0</v>
      </c>
      <c r="D1995">
        <f>IF(OR($L1995=TRUE,$A1995=0,MOD($A1995,ChapterTable!$S$20)&lt;&gt;0),
MAX(0,INT(($B1995+ChapterTable!$Q$26+VLOOKUP(SUBSTITUTE(D$1,"성장단계","")&amp;"단계오프셋",ChapterTable!$S:$T,2,0))/ChapterTable!$Q$23)),
MAX(0,INT(($B1995+ChapterTable!$S$26+VLOOKUP(SUBSTITUTE(D$1,"성장단계","")&amp;"보스단계오프셋",ChapterTable!$S:$T,2,0))/ChapterTable!$S$23)))</f>
        <v>0</v>
      </c>
      <c r="E1995" s="1">
        <f ca="1">IF(AND($A1995=0,$B1995=1),
    VLOOKUP(1,ChapterTable!$1:$1048576,MATCH("최종"&amp;SUBSTITUTE(SUBSTITUTE(E$1,"standard",""),"|Float",""),ChapterTable!$1:$1,0),0)*ChapterTable!$Q$17,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VLOOKUP($A1995-ChapterTable!$Q$11,ChapterTable!$1:$1048576,MATCH("최종"&amp;SUBSTITUTE(SUBSTITUTE(E$1,"standard",""),"|Float",""),ChapterTable!$1:$1,0),0)*ChapterTable!$Q$14
    ),
  OFFSET(E1995,-$B1995+IF($L1995,1,0),0)*
    (VLOOKUP(SUBSTITUTE(SUBSTITUTE(E$1,"standard",""),"|Float","")&amp;"인게임누적곱배수",ChapterTable!$S:$T,2,0)^C1995
    +VLOOKUP(SUBSTITUTE(SUBSTITUTE(E$1,"standard",""),"|Float","")&amp;"인게임누적합배수",ChapterTable!$S:$T,2,0)*C1995)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VLOOKUP(1,ChapterTable!$1:$1048576,MATCH("최종"&amp;SUBSTITUTE(SUBSTITUTE(F$1,"standard",""),"|Float",""),ChapterTable!$1:$1,0),0)*ChapterTable!$Q$17,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VLOOKUP($A1995-ChapterTable!$Q$11,ChapterTable!$1:$1048576,MATCH("최종"&amp;SUBSTITUTE(SUBSTITUTE(F$1,"standard",""),"|Float",""),ChapterTable!$1:$1,0),0)*ChapterTable!$Q$14
    ),
  OFFSET(F1995,-$B1995+IF($L1995,1,0),0)*
    (VLOOKUP(SUBSTITUTE(SUBSTITUTE(F$1,"standard",""),"|Float","")&amp;"인게임누적곱배수",ChapterTable!$S:$T,2,0)^D1995
    +VLOOKUP(SUBSTITUTE(SUBSTITUTE(F$1,"standard",""),"|Float","")&amp;"인게임누적합배수",ChapterTable!$S:$T,2,0)*D1995)
  )
  )
  )
)</f>
        <v>55831.47102355957</v>
      </c>
      <c r="G1995" t="s">
        <v>76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9.8000000000000007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IF(OR($L1996=TRUE,$A1996=0,MOD($A1996,ChapterTable!$S$20)&lt;&gt;0),
MAX(0,INT(($B1996+ChapterTable!$Q$26+VLOOKUP(SUBSTITUTE(C$1,"성장단계","")&amp;"단계오프셋",ChapterTable!$S:$T,2,0))/ChapterTable!$Q$23)),
MAX(0,INT(($B1996+ChapterTable!$S$26+VLOOKUP(SUBSTITUTE(C$1,"성장단계","")&amp;"보스단계오프셋",ChapterTable!$S:$T,2,0))/ChapterTable!$S$23)))</f>
        <v>0</v>
      </c>
      <c r="D1996">
        <f>IF(OR($L1996=TRUE,$A1996=0,MOD($A1996,ChapterTable!$S$20)&lt;&gt;0),
MAX(0,INT(($B1996+ChapterTable!$Q$26+VLOOKUP(SUBSTITUTE(D$1,"성장단계","")&amp;"단계오프셋",ChapterTable!$S:$T,2,0))/ChapterTable!$Q$23)),
MAX(0,INT(($B1996+ChapterTable!$S$26+VLOOKUP(SUBSTITUTE(D$1,"성장단계","")&amp;"보스단계오프셋",ChapterTable!$S:$T,2,0))/ChapterTable!$S$23)))</f>
        <v>0</v>
      </c>
      <c r="E1996" s="1">
        <f ca="1">IF(AND($A1996=0,$B1996=1),
    VLOOKUP(1,ChapterTable!$1:$1048576,MATCH("최종"&amp;SUBSTITUTE(SUBSTITUTE(E$1,"standard",""),"|Float",""),ChapterTable!$1:$1,0),0)*ChapterTable!$Q$17,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VLOOKUP($A1996-ChapterTable!$Q$11,ChapterTable!$1:$1048576,MATCH("최종"&amp;SUBSTITUTE(SUBSTITUTE(E$1,"standard",""),"|Float",""),ChapterTable!$1:$1,0),0)*ChapterTable!$Q$14
    ),
  OFFSET(E1996,-$B1996+IF($L1996,1,0),0)*
    (VLOOKUP(SUBSTITUTE(SUBSTITUTE(E$1,"standard",""),"|Float","")&amp;"인게임누적곱배수",ChapterTable!$S:$T,2,0)^C1996
    +VLOOKUP(SUBSTITUTE(SUBSTITUTE(E$1,"standard",""),"|Float","")&amp;"인게임누적합배수",ChapterTable!$S:$T,2,0)*C1996)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VLOOKUP(1,ChapterTable!$1:$1048576,MATCH("최종"&amp;SUBSTITUTE(SUBSTITUTE(F$1,"standard",""),"|Float",""),ChapterTable!$1:$1,0),0)*ChapterTable!$Q$17,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VLOOKUP($A1996-ChapterTable!$Q$11,ChapterTable!$1:$1048576,MATCH("최종"&amp;SUBSTITUTE(SUBSTITUTE(F$1,"standard",""),"|Float",""),ChapterTable!$1:$1,0),0)*ChapterTable!$Q$14
    ),
  OFFSET(F1996,-$B1996+IF($L1996,1,0),0)*
    (VLOOKUP(SUBSTITUTE(SUBSTITUTE(F$1,"standard",""),"|Float","")&amp;"인게임누적곱배수",ChapterTable!$S:$T,2,0)^D1996
    +VLOOKUP(SUBSTITUTE(SUBSTITUTE(F$1,"standard",""),"|Float","")&amp;"인게임누적합배수",ChapterTable!$S:$T,2,0)*D1996)
  )
  )
  )
)</f>
        <v>55831.47102355957</v>
      </c>
      <c r="G1996" t="s">
        <v>76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9.8000000000000007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IF(OR($L1997=TRUE,$A1997=0,MOD($A1997,ChapterTable!$S$20)&lt;&gt;0),
MAX(0,INT(($B1997+ChapterTable!$Q$26+VLOOKUP(SUBSTITUTE(C$1,"성장단계","")&amp;"단계오프셋",ChapterTable!$S:$T,2,0))/ChapterTable!$Q$23)),
MAX(0,INT(($B1997+ChapterTable!$S$26+VLOOKUP(SUBSTITUTE(C$1,"성장단계","")&amp;"보스단계오프셋",ChapterTable!$S:$T,2,0))/ChapterTable!$S$23)))</f>
        <v>1</v>
      </c>
      <c r="D1997">
        <f>IF(OR($L1997=TRUE,$A1997=0,MOD($A1997,ChapterTable!$S$20)&lt;&gt;0),
MAX(0,INT(($B1997+ChapterTable!$Q$26+VLOOKUP(SUBSTITUTE(D$1,"성장단계","")&amp;"단계오프셋",ChapterTable!$S:$T,2,0))/ChapterTable!$Q$23)),
MAX(0,INT(($B1997+ChapterTable!$S$26+VLOOKUP(SUBSTITUTE(D$1,"성장단계","")&amp;"보스단계오프셋",ChapterTable!$S:$T,2,0))/ChapterTable!$S$23)))</f>
        <v>0</v>
      </c>
      <c r="E1997" s="1">
        <f ca="1">IF(AND($A1997=0,$B1997=1),
    VLOOKUP(1,ChapterTable!$1:$1048576,MATCH("최종"&amp;SUBSTITUTE(SUBSTITUTE(E$1,"standard",""),"|Float",""),ChapterTable!$1:$1,0),0)*ChapterTable!$Q$17,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VLOOKUP($A1997-ChapterTable!$Q$11,ChapterTable!$1:$1048576,MATCH("최종"&amp;SUBSTITUTE(SUBSTITUTE(E$1,"standard",""),"|Float",""),ChapterTable!$1:$1,0),0)*ChapterTable!$Q$14
    ),
  OFFSET(E1997,-$B1997+IF($L1997,1,0),0)*
    (VLOOKUP(SUBSTITUTE(SUBSTITUTE(E$1,"standard",""),"|Float","")&amp;"인게임누적곱배수",ChapterTable!$S:$T,2,0)^C1997
    +VLOOKUP(SUBSTITUTE(SUBSTITUTE(E$1,"standard",""),"|Float","")&amp;"인게임누적합배수",ChapterTable!$S:$T,2,0)*C1997)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VLOOKUP(1,ChapterTable!$1:$1048576,MATCH("최종"&amp;SUBSTITUTE(SUBSTITUTE(F$1,"standard",""),"|Float",""),ChapterTable!$1:$1,0),0)*ChapterTable!$Q$17,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VLOOKUP($A1997-ChapterTable!$Q$11,ChapterTable!$1:$1048576,MATCH("최종"&amp;SUBSTITUTE(SUBSTITUTE(F$1,"standard",""),"|Float",""),ChapterTable!$1:$1,0),0)*ChapterTable!$Q$14
    ),
  OFFSET(F1997,-$B1997+IF($L1997,1,0),0)*
    (VLOOKUP(SUBSTITUTE(SUBSTITUTE(F$1,"standard",""),"|Float","")&amp;"인게임누적곱배수",ChapterTable!$S:$T,2,0)^D1997
    +VLOOKUP(SUBSTITUTE(SUBSTITUTE(F$1,"standard",""),"|Float","")&amp;"인게임누적합배수",ChapterTable!$S:$T,2,0)*D1997)
  )
  )
  )
)</f>
        <v>55831.47102355957</v>
      </c>
      <c r="G1997" t="s">
        <v>76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9.8000000000000007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IF(OR($L1998=TRUE,$A1998=0,MOD($A1998,ChapterTable!$S$20)&lt;&gt;0),
MAX(0,INT(($B1998+ChapterTable!$Q$26+VLOOKUP(SUBSTITUTE(C$1,"성장단계","")&amp;"단계오프셋",ChapterTable!$S:$T,2,0))/ChapterTable!$Q$23)),
MAX(0,INT(($B1998+ChapterTable!$S$26+VLOOKUP(SUBSTITUTE(C$1,"성장단계","")&amp;"보스단계오프셋",ChapterTable!$S:$T,2,0))/ChapterTable!$S$23)))</f>
        <v>1</v>
      </c>
      <c r="D1998">
        <f>IF(OR($L1998=TRUE,$A1998=0,MOD($A1998,ChapterTable!$S$20)&lt;&gt;0),
MAX(0,INT(($B1998+ChapterTable!$Q$26+VLOOKUP(SUBSTITUTE(D$1,"성장단계","")&amp;"단계오프셋",ChapterTable!$S:$T,2,0))/ChapterTable!$Q$23)),
MAX(0,INT(($B1998+ChapterTable!$S$26+VLOOKUP(SUBSTITUTE(D$1,"성장단계","")&amp;"보스단계오프셋",ChapterTable!$S:$T,2,0))/ChapterTable!$S$23)))</f>
        <v>0</v>
      </c>
      <c r="E1998" s="1">
        <f ca="1">IF(AND($A1998=0,$B1998=1),
    VLOOKUP(1,ChapterTable!$1:$1048576,MATCH("최종"&amp;SUBSTITUTE(SUBSTITUTE(E$1,"standard",""),"|Float",""),ChapterTable!$1:$1,0),0)*ChapterTable!$Q$17,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VLOOKUP($A1998-ChapterTable!$Q$11,ChapterTable!$1:$1048576,MATCH("최종"&amp;SUBSTITUTE(SUBSTITUTE(E$1,"standard",""),"|Float",""),ChapterTable!$1:$1,0),0)*ChapterTable!$Q$14
    ),
  OFFSET(E1998,-$B1998+IF($L1998,1,0),0)*
    (VLOOKUP(SUBSTITUTE(SUBSTITUTE(E$1,"standard",""),"|Float","")&amp;"인게임누적곱배수",ChapterTable!$S:$T,2,0)^C1998
    +VLOOKUP(SUBSTITUTE(SUBSTITUTE(E$1,"standard",""),"|Float","")&amp;"인게임누적합배수",ChapterTable!$S:$T,2,0)*C1998)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VLOOKUP(1,ChapterTable!$1:$1048576,MATCH("최종"&amp;SUBSTITUTE(SUBSTITUTE(F$1,"standard",""),"|Float",""),ChapterTable!$1:$1,0),0)*ChapterTable!$Q$17,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VLOOKUP($A1998-ChapterTable!$Q$11,ChapterTable!$1:$1048576,MATCH("최종"&amp;SUBSTITUTE(SUBSTITUTE(F$1,"standard",""),"|Float",""),ChapterTable!$1:$1,0),0)*ChapterTable!$Q$14
    ),
  OFFSET(F1998,-$B1998+IF($L1998,1,0),0)*
    (VLOOKUP(SUBSTITUTE(SUBSTITUTE(F$1,"standard",""),"|Float","")&amp;"인게임누적곱배수",ChapterTable!$S:$T,2,0)^D1998
    +VLOOKUP(SUBSTITUTE(SUBSTITUTE(F$1,"standard",""),"|Float","")&amp;"인게임누적합배수",ChapterTable!$S:$T,2,0)*D1998)
  )
  )
  )
)</f>
        <v>55831.47102355957</v>
      </c>
      <c r="G1998" t="s">
        <v>76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9.8000000000000007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IF(OR($L1999=TRUE,$A1999=0,MOD($A1999,ChapterTable!$S$20)&lt;&gt;0),
MAX(0,INT(($B1999+ChapterTable!$Q$26+VLOOKUP(SUBSTITUTE(C$1,"성장단계","")&amp;"단계오프셋",ChapterTable!$S:$T,2,0))/ChapterTable!$Q$23)),
MAX(0,INT(($B1999+ChapterTable!$S$26+VLOOKUP(SUBSTITUTE(C$1,"성장단계","")&amp;"보스단계오프셋",ChapterTable!$S:$T,2,0))/ChapterTable!$S$23)))</f>
        <v>1</v>
      </c>
      <c r="D1999">
        <f>IF(OR($L1999=TRUE,$A1999=0,MOD($A1999,ChapterTable!$S$20)&lt;&gt;0),
MAX(0,INT(($B1999+ChapterTable!$Q$26+VLOOKUP(SUBSTITUTE(D$1,"성장단계","")&amp;"단계오프셋",ChapterTable!$S:$T,2,0))/ChapterTable!$Q$23)),
MAX(0,INT(($B1999+ChapterTable!$S$26+VLOOKUP(SUBSTITUTE(D$1,"성장단계","")&amp;"보스단계오프셋",ChapterTable!$S:$T,2,0))/ChapterTable!$S$23)))</f>
        <v>0</v>
      </c>
      <c r="E1999" s="1">
        <f ca="1">IF(AND($A1999=0,$B1999=1),
    VLOOKUP(1,ChapterTable!$1:$1048576,MATCH("최종"&amp;SUBSTITUTE(SUBSTITUTE(E$1,"standard",""),"|Float",""),ChapterTable!$1:$1,0),0)*ChapterTable!$Q$17,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VLOOKUP($A1999-ChapterTable!$Q$11,ChapterTable!$1:$1048576,MATCH("최종"&amp;SUBSTITUTE(SUBSTITUTE(E$1,"standard",""),"|Float",""),ChapterTable!$1:$1,0),0)*ChapterTable!$Q$14
    ),
  OFFSET(E1999,-$B1999+IF($L1999,1,0),0)*
    (VLOOKUP(SUBSTITUTE(SUBSTITUTE(E$1,"standard",""),"|Float","")&amp;"인게임누적곱배수",ChapterTable!$S:$T,2,0)^C1999
    +VLOOKUP(SUBSTITUTE(SUBSTITUTE(E$1,"standard",""),"|Float","")&amp;"인게임누적합배수",ChapterTable!$S:$T,2,0)*C1999)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VLOOKUP(1,ChapterTable!$1:$1048576,MATCH("최종"&amp;SUBSTITUTE(SUBSTITUTE(F$1,"standard",""),"|Float",""),ChapterTable!$1:$1,0),0)*ChapterTable!$Q$17,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VLOOKUP($A1999-ChapterTable!$Q$11,ChapterTable!$1:$1048576,MATCH("최종"&amp;SUBSTITUTE(SUBSTITUTE(F$1,"standard",""),"|Float",""),ChapterTable!$1:$1,0),0)*ChapterTable!$Q$14
    ),
  OFFSET(F1999,-$B1999+IF($L1999,1,0),0)*
    (VLOOKUP(SUBSTITUTE(SUBSTITUTE(F$1,"standard",""),"|Float","")&amp;"인게임누적곱배수",ChapterTable!$S:$T,2,0)^D1999
    +VLOOKUP(SUBSTITUTE(SUBSTITUTE(F$1,"standard",""),"|Float","")&amp;"인게임누적합배수",ChapterTable!$S:$T,2,0)*D1999)
  )
  )
  )
)</f>
        <v>55831.47102355957</v>
      </c>
      <c r="G1999" t="s">
        <v>76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9.8000000000000007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IF(OR($L2000=TRUE,$A2000=0,MOD($A2000,ChapterTable!$S$20)&lt;&gt;0),
MAX(0,INT(($B2000+ChapterTable!$Q$26+VLOOKUP(SUBSTITUTE(C$1,"성장단계","")&amp;"단계오프셋",ChapterTable!$S:$T,2,0))/ChapterTable!$Q$23)),
MAX(0,INT(($B2000+ChapterTable!$S$26+VLOOKUP(SUBSTITUTE(C$1,"성장단계","")&amp;"보스단계오프셋",ChapterTable!$S:$T,2,0))/ChapterTable!$S$23)))</f>
        <v>1</v>
      </c>
      <c r="D2000">
        <f>IF(OR($L2000=TRUE,$A2000=0,MOD($A2000,ChapterTable!$S$20)&lt;&gt;0),
MAX(0,INT(($B2000+ChapterTable!$Q$26+VLOOKUP(SUBSTITUTE(D$1,"성장단계","")&amp;"단계오프셋",ChapterTable!$S:$T,2,0))/ChapterTable!$Q$23)),
MAX(0,INT(($B2000+ChapterTable!$S$26+VLOOKUP(SUBSTITUTE(D$1,"성장단계","")&amp;"보스단계오프셋",ChapterTable!$S:$T,2,0))/ChapterTable!$S$23)))</f>
        <v>0</v>
      </c>
      <c r="E2000" s="1">
        <f ca="1">IF(AND($A2000=0,$B2000=1),
    VLOOKUP(1,ChapterTable!$1:$1048576,MATCH("최종"&amp;SUBSTITUTE(SUBSTITUTE(E$1,"standard",""),"|Float",""),ChapterTable!$1:$1,0),0)*ChapterTable!$Q$17,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VLOOKUP($A2000-ChapterTable!$Q$11,ChapterTable!$1:$1048576,MATCH("최종"&amp;SUBSTITUTE(SUBSTITUTE(E$1,"standard",""),"|Float",""),ChapterTable!$1:$1,0),0)*ChapterTable!$Q$14
    ),
  OFFSET(E2000,-$B2000+IF($L2000,1,0),0)*
    (VLOOKUP(SUBSTITUTE(SUBSTITUTE(E$1,"standard",""),"|Float","")&amp;"인게임누적곱배수",ChapterTable!$S:$T,2,0)^C2000
    +VLOOKUP(SUBSTITUTE(SUBSTITUTE(E$1,"standard",""),"|Float","")&amp;"인게임누적합배수",ChapterTable!$S:$T,2,0)*C2000)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VLOOKUP(1,ChapterTable!$1:$1048576,MATCH("최종"&amp;SUBSTITUTE(SUBSTITUTE(F$1,"standard",""),"|Float",""),ChapterTable!$1:$1,0),0)*ChapterTable!$Q$17,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VLOOKUP($A2000-ChapterTable!$Q$11,ChapterTable!$1:$1048576,MATCH("최종"&amp;SUBSTITUTE(SUBSTITUTE(F$1,"standard",""),"|Float",""),ChapterTable!$1:$1,0),0)*ChapterTable!$Q$14
    ),
  OFFSET(F2000,-$B2000+IF($L2000,1,0),0)*
    (VLOOKUP(SUBSTITUTE(SUBSTITUTE(F$1,"standard",""),"|Float","")&amp;"인게임누적곱배수",ChapterTable!$S:$T,2,0)^D2000
    +VLOOKUP(SUBSTITUTE(SUBSTITUTE(F$1,"standard",""),"|Float","")&amp;"인게임누적합배수",ChapterTable!$S:$T,2,0)*D2000)
  )
  )
  )
)</f>
        <v>55831.47102355957</v>
      </c>
      <c r="G2000" t="s">
        <v>76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9.8000000000000007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IF(OR($L2001=TRUE,$A2001=0,MOD($A2001,ChapterTable!$S$20)&lt;&gt;0),
MAX(0,INT(($B2001+ChapterTable!$Q$26+VLOOKUP(SUBSTITUTE(C$1,"성장단계","")&amp;"단계오프셋",ChapterTable!$S:$T,2,0))/ChapterTable!$Q$23)),
MAX(0,INT(($B2001+ChapterTable!$S$26+VLOOKUP(SUBSTITUTE(C$1,"성장단계","")&amp;"보스단계오프셋",ChapterTable!$S:$T,2,0))/ChapterTable!$S$23)))</f>
        <v>1</v>
      </c>
      <c r="D2001">
        <f>IF(OR($L2001=TRUE,$A2001=0,MOD($A2001,ChapterTable!$S$20)&lt;&gt;0),
MAX(0,INT(($B2001+ChapterTable!$Q$26+VLOOKUP(SUBSTITUTE(D$1,"성장단계","")&amp;"단계오프셋",ChapterTable!$S:$T,2,0))/ChapterTable!$Q$23)),
MAX(0,INT(($B2001+ChapterTable!$S$26+VLOOKUP(SUBSTITUTE(D$1,"성장단계","")&amp;"보스단계오프셋",ChapterTable!$S:$T,2,0))/ChapterTable!$S$23)))</f>
        <v>0</v>
      </c>
      <c r="E2001" s="1">
        <f ca="1">IF(AND($A2001=0,$B2001=1),
    VLOOKUP(1,ChapterTable!$1:$1048576,MATCH("최종"&amp;SUBSTITUTE(SUBSTITUTE(E$1,"standard",""),"|Float",""),ChapterTable!$1:$1,0),0)*ChapterTable!$Q$17,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VLOOKUP($A2001-ChapterTable!$Q$11,ChapterTable!$1:$1048576,MATCH("최종"&amp;SUBSTITUTE(SUBSTITUTE(E$1,"standard",""),"|Float",""),ChapterTable!$1:$1,0),0)*ChapterTable!$Q$14
    ),
  OFFSET(E2001,-$B2001+IF($L2001,1,0),0)*
    (VLOOKUP(SUBSTITUTE(SUBSTITUTE(E$1,"standard",""),"|Float","")&amp;"인게임누적곱배수",ChapterTable!$S:$T,2,0)^C2001
    +VLOOKUP(SUBSTITUTE(SUBSTITUTE(E$1,"standard",""),"|Float","")&amp;"인게임누적합배수",ChapterTable!$S:$T,2,0)*C2001)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VLOOKUP(1,ChapterTable!$1:$1048576,MATCH("최종"&amp;SUBSTITUTE(SUBSTITUTE(F$1,"standard",""),"|Float",""),ChapterTable!$1:$1,0),0)*ChapterTable!$Q$17,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VLOOKUP($A2001-ChapterTable!$Q$11,ChapterTable!$1:$1048576,MATCH("최종"&amp;SUBSTITUTE(SUBSTITUTE(F$1,"standard",""),"|Float",""),ChapterTable!$1:$1,0),0)*ChapterTable!$Q$14
    ),
  OFFSET(F2001,-$B2001+IF($L2001,1,0),0)*
    (VLOOKUP(SUBSTITUTE(SUBSTITUTE(F$1,"standard",""),"|Float","")&amp;"인게임누적곱배수",ChapterTable!$S:$T,2,0)^D2001
    +VLOOKUP(SUBSTITUTE(SUBSTITUTE(F$1,"standard",""),"|Float","")&amp;"인게임누적합배수",ChapterTable!$S:$T,2,0)*D2001)
  )
  )
  )
)</f>
        <v>55831.47102355957</v>
      </c>
      <c r="G2001" t="s">
        <v>76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9.8000000000000007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IF(OR($L2002=TRUE,$A2002=0,MOD($A2002,ChapterTable!$S$20)&lt;&gt;0),
MAX(0,INT(($B2002+ChapterTable!$Q$26+VLOOKUP(SUBSTITUTE(C$1,"성장단계","")&amp;"단계오프셋",ChapterTable!$S:$T,2,0))/ChapterTable!$Q$23)),
MAX(0,INT(($B2002+ChapterTable!$S$26+VLOOKUP(SUBSTITUTE(C$1,"성장단계","")&amp;"보스단계오프셋",ChapterTable!$S:$T,2,0))/ChapterTable!$S$23)))</f>
        <v>1</v>
      </c>
      <c r="D2002">
        <f>IF(OR($L2002=TRUE,$A2002=0,MOD($A2002,ChapterTable!$S$20)&lt;&gt;0),
MAX(0,INT(($B2002+ChapterTable!$Q$26+VLOOKUP(SUBSTITUTE(D$1,"성장단계","")&amp;"단계오프셋",ChapterTable!$S:$T,2,0))/ChapterTable!$Q$23)),
MAX(0,INT(($B2002+ChapterTable!$S$26+VLOOKUP(SUBSTITUTE(D$1,"성장단계","")&amp;"보스단계오프셋",ChapterTable!$S:$T,2,0))/ChapterTable!$S$23)))</f>
        <v>1</v>
      </c>
      <c r="E2002" s="1">
        <f ca="1">IF(AND($A2002=0,$B2002=1),
    VLOOKUP(1,ChapterTable!$1:$1048576,MATCH("최종"&amp;SUBSTITUTE(SUBSTITUTE(E$1,"standard",""),"|Float",""),ChapterTable!$1:$1,0),0)*ChapterTable!$Q$17,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VLOOKUP($A2002-ChapterTable!$Q$11,ChapterTable!$1:$1048576,MATCH("최종"&amp;SUBSTITUTE(SUBSTITUTE(E$1,"standard",""),"|Float",""),ChapterTable!$1:$1,0),0)*ChapterTable!$Q$14
    ),
  OFFSET(E2002,-$B2002+IF($L2002,1,0),0)*
    (VLOOKUP(SUBSTITUTE(SUBSTITUTE(E$1,"standard",""),"|Float","")&amp;"인게임누적곱배수",ChapterTable!$S:$T,2,0)^C2002
    +VLOOKUP(SUBSTITUTE(SUBSTITUTE(E$1,"standard",""),"|Float","")&amp;"인게임누적합배수",ChapterTable!$S:$T,2,0)*C2002)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VLOOKUP(1,ChapterTable!$1:$1048576,MATCH("최종"&amp;SUBSTITUTE(SUBSTITUTE(F$1,"standard",""),"|Float",""),ChapterTable!$1:$1,0),0)*ChapterTable!$Q$17,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VLOOKUP($A2002-ChapterTable!$Q$11,ChapterTable!$1:$1048576,MATCH("최종"&amp;SUBSTITUTE(SUBSTITUTE(F$1,"standard",""),"|Float",""),ChapterTable!$1:$1,0),0)*ChapterTable!$Q$14
    ),
  OFFSET(F2002,-$B2002+IF($L2002,1,0),0)*
    (VLOOKUP(SUBSTITUTE(SUBSTITUTE(F$1,"standard",""),"|Float","")&amp;"인게임누적곱배수",ChapterTable!$S:$T,2,0)^D2002
    +VLOOKUP(SUBSTITUTE(SUBSTITUTE(F$1,"standard",""),"|Float","")&amp;"인게임누적합배수",ChapterTable!$S:$T,2,0)*D2002)
  )
  )
  )
)</f>
        <v>66997.765228271484</v>
      </c>
      <c r="G2002" t="s">
        <v>76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9.8000000000000007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IF(OR($L2003=TRUE,$A2003=0,MOD($A2003,ChapterTable!$S$20)&lt;&gt;0),
MAX(0,INT(($B2003+ChapterTable!$Q$26+VLOOKUP(SUBSTITUTE(C$1,"성장단계","")&amp;"단계오프셋",ChapterTable!$S:$T,2,0))/ChapterTable!$Q$23)),
MAX(0,INT(($B2003+ChapterTable!$S$26+VLOOKUP(SUBSTITUTE(C$1,"성장단계","")&amp;"보스단계오프셋",ChapterTable!$S:$T,2,0))/ChapterTable!$S$23)))</f>
        <v>1</v>
      </c>
      <c r="D2003">
        <f>IF(OR($L2003=TRUE,$A2003=0,MOD($A2003,ChapterTable!$S$20)&lt;&gt;0),
MAX(0,INT(($B2003+ChapterTable!$Q$26+VLOOKUP(SUBSTITUTE(D$1,"성장단계","")&amp;"단계오프셋",ChapterTable!$S:$T,2,0))/ChapterTable!$Q$23)),
MAX(0,INT(($B2003+ChapterTable!$S$26+VLOOKUP(SUBSTITUTE(D$1,"성장단계","")&amp;"보스단계오프셋",ChapterTable!$S:$T,2,0))/ChapterTable!$S$23)))</f>
        <v>1</v>
      </c>
      <c r="E2003" s="1">
        <f ca="1">IF(AND($A2003=0,$B2003=1),
    VLOOKUP(1,ChapterTable!$1:$1048576,MATCH("최종"&amp;SUBSTITUTE(SUBSTITUTE(E$1,"standard",""),"|Float",""),ChapterTable!$1:$1,0),0)*ChapterTable!$Q$17,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VLOOKUP($A2003-ChapterTable!$Q$11,ChapterTable!$1:$1048576,MATCH("최종"&amp;SUBSTITUTE(SUBSTITUTE(E$1,"standard",""),"|Float",""),ChapterTable!$1:$1,0),0)*ChapterTable!$Q$14
    ),
  OFFSET(E2003,-$B2003+IF($L2003,1,0),0)*
    (VLOOKUP(SUBSTITUTE(SUBSTITUTE(E$1,"standard",""),"|Float","")&amp;"인게임누적곱배수",ChapterTable!$S:$T,2,0)^C2003
    +VLOOKUP(SUBSTITUTE(SUBSTITUTE(E$1,"standard",""),"|Float","")&amp;"인게임누적합배수",ChapterTable!$S:$T,2,0)*C2003)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VLOOKUP(1,ChapterTable!$1:$1048576,MATCH("최종"&amp;SUBSTITUTE(SUBSTITUTE(F$1,"standard",""),"|Float",""),ChapterTable!$1:$1,0),0)*ChapterTable!$Q$17,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VLOOKUP($A2003-ChapterTable!$Q$11,ChapterTable!$1:$1048576,MATCH("최종"&amp;SUBSTITUTE(SUBSTITUTE(F$1,"standard",""),"|Float",""),ChapterTable!$1:$1,0),0)*ChapterTable!$Q$14
    ),
  OFFSET(F2003,-$B2003+IF($L2003,1,0),0)*
    (VLOOKUP(SUBSTITUTE(SUBSTITUTE(F$1,"standard",""),"|Float","")&amp;"인게임누적곱배수",ChapterTable!$S:$T,2,0)^D2003
    +VLOOKUP(SUBSTITUTE(SUBSTITUTE(F$1,"standard",""),"|Float","")&amp;"인게임누적합배수",ChapterTable!$S:$T,2,0)*D2003)
  )
  )
  )
)</f>
        <v>66997.765228271484</v>
      </c>
      <c r="G2003" t="s">
        <v>76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9.8000000000000007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IF(OR($L2004=TRUE,$A2004=0,MOD($A2004,ChapterTable!$S$20)&lt;&gt;0),
MAX(0,INT(($B2004+ChapterTable!$Q$26+VLOOKUP(SUBSTITUTE(C$1,"성장단계","")&amp;"단계오프셋",ChapterTable!$S:$T,2,0))/ChapterTable!$Q$23)),
MAX(0,INT(($B2004+ChapterTable!$S$26+VLOOKUP(SUBSTITUTE(C$1,"성장단계","")&amp;"보스단계오프셋",ChapterTable!$S:$T,2,0))/ChapterTable!$S$23)))</f>
        <v>1</v>
      </c>
      <c r="D2004">
        <f>IF(OR($L2004=TRUE,$A2004=0,MOD($A2004,ChapterTable!$S$20)&lt;&gt;0),
MAX(0,INT(($B2004+ChapterTable!$Q$26+VLOOKUP(SUBSTITUTE(D$1,"성장단계","")&amp;"단계오프셋",ChapterTable!$S:$T,2,0))/ChapterTable!$Q$23)),
MAX(0,INT(($B2004+ChapterTable!$S$26+VLOOKUP(SUBSTITUTE(D$1,"성장단계","")&amp;"보스단계오프셋",ChapterTable!$S:$T,2,0))/ChapterTable!$S$23)))</f>
        <v>1</v>
      </c>
      <c r="E2004" s="1">
        <f ca="1">IF(AND($A2004=0,$B2004=1),
    VLOOKUP(1,ChapterTable!$1:$1048576,MATCH("최종"&amp;SUBSTITUTE(SUBSTITUTE(E$1,"standard",""),"|Float",""),ChapterTable!$1:$1,0),0)*ChapterTable!$Q$17,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VLOOKUP($A2004-ChapterTable!$Q$11,ChapterTable!$1:$1048576,MATCH("최종"&amp;SUBSTITUTE(SUBSTITUTE(E$1,"standard",""),"|Float",""),ChapterTable!$1:$1,0),0)*ChapterTable!$Q$14
    ),
  OFFSET(E2004,-$B2004+IF($L2004,1,0),0)*
    (VLOOKUP(SUBSTITUTE(SUBSTITUTE(E$1,"standard",""),"|Float","")&amp;"인게임누적곱배수",ChapterTable!$S:$T,2,0)^C2004
    +VLOOKUP(SUBSTITUTE(SUBSTITUTE(E$1,"standard",""),"|Float","")&amp;"인게임누적합배수",ChapterTable!$S:$T,2,0)*C2004)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VLOOKUP(1,ChapterTable!$1:$1048576,MATCH("최종"&amp;SUBSTITUTE(SUBSTITUTE(F$1,"standard",""),"|Float",""),ChapterTable!$1:$1,0),0)*ChapterTable!$Q$17,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VLOOKUP($A2004-ChapterTable!$Q$11,ChapterTable!$1:$1048576,MATCH("최종"&amp;SUBSTITUTE(SUBSTITUTE(F$1,"standard",""),"|Float",""),ChapterTable!$1:$1,0),0)*ChapterTable!$Q$14
    ),
  OFFSET(F2004,-$B2004+IF($L2004,1,0),0)*
    (VLOOKUP(SUBSTITUTE(SUBSTITUTE(F$1,"standard",""),"|Float","")&amp;"인게임누적곱배수",ChapterTable!$S:$T,2,0)^D2004
    +VLOOKUP(SUBSTITUTE(SUBSTITUTE(F$1,"standard",""),"|Float","")&amp;"인게임누적합배수",ChapterTable!$S:$T,2,0)*D2004)
  )
  )
  )
)</f>
        <v>66997.765228271484</v>
      </c>
      <c r="G2004" t="s">
        <v>76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9.8000000000000007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IF(OR($L2005=TRUE,$A2005=0,MOD($A2005,ChapterTable!$S$20)&lt;&gt;0),
MAX(0,INT(($B2005+ChapterTable!$Q$26+VLOOKUP(SUBSTITUTE(C$1,"성장단계","")&amp;"단계오프셋",ChapterTable!$S:$T,2,0))/ChapterTable!$Q$23)),
MAX(0,INT(($B2005+ChapterTable!$S$26+VLOOKUP(SUBSTITUTE(C$1,"성장단계","")&amp;"보스단계오프셋",ChapterTable!$S:$T,2,0))/ChapterTable!$S$23)))</f>
        <v>1</v>
      </c>
      <c r="D2005">
        <f>IF(OR($L2005=TRUE,$A2005=0,MOD($A2005,ChapterTable!$S$20)&lt;&gt;0),
MAX(0,INT(($B2005+ChapterTable!$Q$26+VLOOKUP(SUBSTITUTE(D$1,"성장단계","")&amp;"단계오프셋",ChapterTable!$S:$T,2,0))/ChapterTable!$Q$23)),
MAX(0,INT(($B2005+ChapterTable!$S$26+VLOOKUP(SUBSTITUTE(D$1,"성장단계","")&amp;"보스단계오프셋",ChapterTable!$S:$T,2,0))/ChapterTable!$S$23)))</f>
        <v>1</v>
      </c>
      <c r="E2005" s="1">
        <f ca="1">IF(AND($A2005=0,$B2005=1),
    VLOOKUP(1,ChapterTable!$1:$1048576,MATCH("최종"&amp;SUBSTITUTE(SUBSTITUTE(E$1,"standard",""),"|Float",""),ChapterTable!$1:$1,0),0)*ChapterTable!$Q$17,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VLOOKUP($A2005-ChapterTable!$Q$11,ChapterTable!$1:$1048576,MATCH("최종"&amp;SUBSTITUTE(SUBSTITUTE(E$1,"standard",""),"|Float",""),ChapterTable!$1:$1,0),0)*ChapterTable!$Q$14
    ),
  OFFSET(E2005,-$B2005+IF($L2005,1,0),0)*
    (VLOOKUP(SUBSTITUTE(SUBSTITUTE(E$1,"standard",""),"|Float","")&amp;"인게임누적곱배수",ChapterTable!$S:$T,2,0)^C2005
    +VLOOKUP(SUBSTITUTE(SUBSTITUTE(E$1,"standard",""),"|Float","")&amp;"인게임누적합배수",ChapterTable!$S:$T,2,0)*C2005)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VLOOKUP(1,ChapterTable!$1:$1048576,MATCH("최종"&amp;SUBSTITUTE(SUBSTITUTE(F$1,"standard",""),"|Float",""),ChapterTable!$1:$1,0),0)*ChapterTable!$Q$17,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VLOOKUP($A2005-ChapterTable!$Q$11,ChapterTable!$1:$1048576,MATCH("최종"&amp;SUBSTITUTE(SUBSTITUTE(F$1,"standard",""),"|Float",""),ChapterTable!$1:$1,0),0)*ChapterTable!$Q$14
    ),
  OFFSET(F2005,-$B2005+IF($L2005,1,0),0)*
    (VLOOKUP(SUBSTITUTE(SUBSTITUTE(F$1,"standard",""),"|Float","")&amp;"인게임누적곱배수",ChapterTable!$S:$T,2,0)^D2005
    +VLOOKUP(SUBSTITUTE(SUBSTITUTE(F$1,"standard",""),"|Float","")&amp;"인게임누적합배수",ChapterTable!$S:$T,2,0)*D2005)
  )
  )
  )
)</f>
        <v>66997.765228271484</v>
      </c>
      <c r="G2005" t="s">
        <v>76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9.8000000000000007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IF(OR($L2006=TRUE,$A2006=0,MOD($A2006,ChapterTable!$S$20)&lt;&gt;0),
MAX(0,INT(($B2006+ChapterTable!$Q$26+VLOOKUP(SUBSTITUTE(C$1,"성장단계","")&amp;"단계오프셋",ChapterTable!$S:$T,2,0))/ChapterTable!$Q$23)),
MAX(0,INT(($B2006+ChapterTable!$S$26+VLOOKUP(SUBSTITUTE(C$1,"성장단계","")&amp;"보스단계오프셋",ChapterTable!$S:$T,2,0))/ChapterTable!$S$23)))</f>
        <v>1</v>
      </c>
      <c r="D2006">
        <f>IF(OR($L2006=TRUE,$A2006=0,MOD($A2006,ChapterTable!$S$20)&lt;&gt;0),
MAX(0,INT(($B2006+ChapterTable!$Q$26+VLOOKUP(SUBSTITUTE(D$1,"성장단계","")&amp;"단계오프셋",ChapterTable!$S:$T,2,0))/ChapterTable!$Q$23)),
MAX(0,INT(($B2006+ChapterTable!$S$26+VLOOKUP(SUBSTITUTE(D$1,"성장단계","")&amp;"보스단계오프셋",ChapterTable!$S:$T,2,0))/ChapterTable!$S$23)))</f>
        <v>1</v>
      </c>
      <c r="E2006" s="1">
        <f ca="1">IF(AND($A2006=0,$B2006=1),
    VLOOKUP(1,ChapterTable!$1:$1048576,MATCH("최종"&amp;SUBSTITUTE(SUBSTITUTE(E$1,"standard",""),"|Float",""),ChapterTable!$1:$1,0),0)*ChapterTable!$Q$17,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VLOOKUP($A2006-ChapterTable!$Q$11,ChapterTable!$1:$1048576,MATCH("최종"&amp;SUBSTITUTE(SUBSTITUTE(E$1,"standard",""),"|Float",""),ChapterTable!$1:$1,0),0)*ChapterTable!$Q$14
    ),
  OFFSET(E2006,-$B2006+IF($L2006,1,0),0)*
    (VLOOKUP(SUBSTITUTE(SUBSTITUTE(E$1,"standard",""),"|Float","")&amp;"인게임누적곱배수",ChapterTable!$S:$T,2,0)^C2006
    +VLOOKUP(SUBSTITUTE(SUBSTITUTE(E$1,"standard",""),"|Float","")&amp;"인게임누적합배수",ChapterTable!$S:$T,2,0)*C2006)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VLOOKUP(1,ChapterTable!$1:$1048576,MATCH("최종"&amp;SUBSTITUTE(SUBSTITUTE(F$1,"standard",""),"|Float",""),ChapterTable!$1:$1,0),0)*ChapterTable!$Q$17,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VLOOKUP($A2006-ChapterTable!$Q$11,ChapterTable!$1:$1048576,MATCH("최종"&amp;SUBSTITUTE(SUBSTITUTE(F$1,"standard",""),"|Float",""),ChapterTable!$1:$1,0),0)*ChapterTable!$Q$14
    ),
  OFFSET(F2006,-$B2006+IF($L2006,1,0),0)*
    (VLOOKUP(SUBSTITUTE(SUBSTITUTE(F$1,"standard",""),"|Float","")&amp;"인게임누적곱배수",ChapterTable!$S:$T,2,0)^D2006
    +VLOOKUP(SUBSTITUTE(SUBSTITUTE(F$1,"standard",""),"|Float","")&amp;"인게임누적합배수",ChapterTable!$S:$T,2,0)*D2006)
  )
  )
  )
)</f>
        <v>66997.765228271484</v>
      </c>
      <c r="G2006" t="s">
        <v>76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9.8000000000000007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IF(OR($L2007=TRUE,$A2007=0,MOD($A2007,ChapterTable!$S$20)&lt;&gt;0),
MAX(0,INT(($B2007+ChapterTable!$Q$26+VLOOKUP(SUBSTITUTE(C$1,"성장단계","")&amp;"단계오프셋",ChapterTable!$S:$T,2,0))/ChapterTable!$Q$23)),
MAX(0,INT(($B2007+ChapterTable!$S$26+VLOOKUP(SUBSTITUTE(C$1,"성장단계","")&amp;"보스단계오프셋",ChapterTable!$S:$T,2,0))/ChapterTable!$S$23)))</f>
        <v>2</v>
      </c>
      <c r="D2007">
        <f>IF(OR($L2007=TRUE,$A2007=0,MOD($A2007,ChapterTable!$S$20)&lt;&gt;0),
MAX(0,INT(($B2007+ChapterTable!$Q$26+VLOOKUP(SUBSTITUTE(D$1,"성장단계","")&amp;"단계오프셋",ChapterTable!$S:$T,2,0))/ChapterTable!$Q$23)),
MAX(0,INT(($B2007+ChapterTable!$S$26+VLOOKUP(SUBSTITUTE(D$1,"성장단계","")&amp;"보스단계오프셋",ChapterTable!$S:$T,2,0))/ChapterTable!$S$23)))</f>
        <v>1</v>
      </c>
      <c r="E2007" s="1">
        <f ca="1">IF(AND($A2007=0,$B2007=1),
    VLOOKUP(1,ChapterTable!$1:$1048576,MATCH("최종"&amp;SUBSTITUTE(SUBSTITUTE(E$1,"standard",""),"|Float",""),ChapterTable!$1:$1,0),0)*ChapterTable!$Q$17,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VLOOKUP($A2007-ChapterTable!$Q$11,ChapterTable!$1:$1048576,MATCH("최종"&amp;SUBSTITUTE(SUBSTITUTE(E$1,"standard",""),"|Float",""),ChapterTable!$1:$1,0),0)*ChapterTable!$Q$14
    ),
  OFFSET(E2007,-$B2007+IF($L2007,1,0),0)*
    (VLOOKUP(SUBSTITUTE(SUBSTITUTE(E$1,"standard",""),"|Float","")&amp;"인게임누적곱배수",ChapterTable!$S:$T,2,0)^C2007
    +VLOOKUP(SUBSTITUTE(SUBSTITUTE(E$1,"standard",""),"|Float","")&amp;"인게임누적합배수",ChapterTable!$S:$T,2,0)*C2007)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VLOOKUP(1,ChapterTable!$1:$1048576,MATCH("최종"&amp;SUBSTITUTE(SUBSTITUTE(F$1,"standard",""),"|Float",""),ChapterTable!$1:$1,0),0)*ChapterTable!$Q$17,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VLOOKUP($A2007-ChapterTable!$Q$11,ChapterTable!$1:$1048576,MATCH("최종"&amp;SUBSTITUTE(SUBSTITUTE(F$1,"standard",""),"|Float",""),ChapterTable!$1:$1,0),0)*ChapterTable!$Q$14
    ),
  OFFSET(F2007,-$B2007+IF($L2007,1,0),0)*
    (VLOOKUP(SUBSTITUTE(SUBSTITUTE(F$1,"standard",""),"|Float","")&amp;"인게임누적곱배수",ChapterTable!$S:$T,2,0)^D2007
    +VLOOKUP(SUBSTITUTE(SUBSTITUTE(F$1,"standard",""),"|Float","")&amp;"인게임누적합배수",ChapterTable!$S:$T,2,0)*D2007)
  )
  )
  )
)</f>
        <v>66997.765228271484</v>
      </c>
      <c r="G2007" t="s">
        <v>76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9.8000000000000007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IF(OR($L2008=TRUE,$A2008=0,MOD($A2008,ChapterTable!$S$20)&lt;&gt;0),
MAX(0,INT(($B2008+ChapterTable!$Q$26+VLOOKUP(SUBSTITUTE(C$1,"성장단계","")&amp;"단계오프셋",ChapterTable!$S:$T,2,0))/ChapterTable!$Q$23)),
MAX(0,INT(($B2008+ChapterTable!$S$26+VLOOKUP(SUBSTITUTE(C$1,"성장단계","")&amp;"보스단계오프셋",ChapterTable!$S:$T,2,0))/ChapterTable!$S$23)))</f>
        <v>2</v>
      </c>
      <c r="D2008">
        <f>IF(OR($L2008=TRUE,$A2008=0,MOD($A2008,ChapterTable!$S$20)&lt;&gt;0),
MAX(0,INT(($B2008+ChapterTable!$Q$26+VLOOKUP(SUBSTITUTE(D$1,"성장단계","")&amp;"단계오프셋",ChapterTable!$S:$T,2,0))/ChapterTable!$Q$23)),
MAX(0,INT(($B2008+ChapterTable!$S$26+VLOOKUP(SUBSTITUTE(D$1,"성장단계","")&amp;"보스단계오프셋",ChapterTable!$S:$T,2,0))/ChapterTable!$S$23)))</f>
        <v>1</v>
      </c>
      <c r="E2008" s="1">
        <f ca="1">IF(AND($A2008=0,$B2008=1),
    VLOOKUP(1,ChapterTable!$1:$1048576,MATCH("최종"&amp;SUBSTITUTE(SUBSTITUTE(E$1,"standard",""),"|Float",""),ChapterTable!$1:$1,0),0)*ChapterTable!$Q$17,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VLOOKUP($A2008-ChapterTable!$Q$11,ChapterTable!$1:$1048576,MATCH("최종"&amp;SUBSTITUTE(SUBSTITUTE(E$1,"standard",""),"|Float",""),ChapterTable!$1:$1,0),0)*ChapterTable!$Q$14
    ),
  OFFSET(E2008,-$B2008+IF($L2008,1,0),0)*
    (VLOOKUP(SUBSTITUTE(SUBSTITUTE(E$1,"standard",""),"|Float","")&amp;"인게임누적곱배수",ChapterTable!$S:$T,2,0)^C2008
    +VLOOKUP(SUBSTITUTE(SUBSTITUTE(E$1,"standard",""),"|Float","")&amp;"인게임누적합배수",ChapterTable!$S:$T,2,0)*C2008)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VLOOKUP(1,ChapterTable!$1:$1048576,MATCH("최종"&amp;SUBSTITUTE(SUBSTITUTE(F$1,"standard",""),"|Float",""),ChapterTable!$1:$1,0),0)*ChapterTable!$Q$17,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VLOOKUP($A2008-ChapterTable!$Q$11,ChapterTable!$1:$1048576,MATCH("최종"&amp;SUBSTITUTE(SUBSTITUTE(F$1,"standard",""),"|Float",""),ChapterTable!$1:$1,0),0)*ChapterTable!$Q$14
    ),
  OFFSET(F2008,-$B2008+IF($L2008,1,0),0)*
    (VLOOKUP(SUBSTITUTE(SUBSTITUTE(F$1,"standard",""),"|Float","")&amp;"인게임누적곱배수",ChapterTable!$S:$T,2,0)^D2008
    +VLOOKUP(SUBSTITUTE(SUBSTITUTE(F$1,"standard",""),"|Float","")&amp;"인게임누적합배수",ChapterTable!$S:$T,2,0)*D2008)
  )
  )
  )
)</f>
        <v>66997.765228271484</v>
      </c>
      <c r="G2008" t="s">
        <v>76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9.8000000000000007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IF(OR($L2009=TRUE,$A2009=0,MOD($A2009,ChapterTable!$S$20)&lt;&gt;0),
MAX(0,INT(($B2009+ChapterTable!$Q$26+VLOOKUP(SUBSTITUTE(C$1,"성장단계","")&amp;"단계오프셋",ChapterTable!$S:$T,2,0))/ChapterTable!$Q$23)),
MAX(0,INT(($B2009+ChapterTable!$S$26+VLOOKUP(SUBSTITUTE(C$1,"성장단계","")&amp;"보스단계오프셋",ChapterTable!$S:$T,2,0))/ChapterTable!$S$23)))</f>
        <v>2</v>
      </c>
      <c r="D2009">
        <f>IF(OR($L2009=TRUE,$A2009=0,MOD($A2009,ChapterTable!$S$20)&lt;&gt;0),
MAX(0,INT(($B2009+ChapterTable!$Q$26+VLOOKUP(SUBSTITUTE(D$1,"성장단계","")&amp;"단계오프셋",ChapterTable!$S:$T,2,0))/ChapterTable!$Q$23)),
MAX(0,INT(($B2009+ChapterTable!$S$26+VLOOKUP(SUBSTITUTE(D$1,"성장단계","")&amp;"보스단계오프셋",ChapterTable!$S:$T,2,0))/ChapterTable!$S$23)))</f>
        <v>1</v>
      </c>
      <c r="E2009" s="1">
        <f ca="1">IF(AND($A2009=0,$B2009=1),
    VLOOKUP(1,ChapterTable!$1:$1048576,MATCH("최종"&amp;SUBSTITUTE(SUBSTITUTE(E$1,"standard",""),"|Float",""),ChapterTable!$1:$1,0),0)*ChapterTable!$Q$17,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VLOOKUP($A2009-ChapterTable!$Q$11,ChapterTable!$1:$1048576,MATCH("최종"&amp;SUBSTITUTE(SUBSTITUTE(E$1,"standard",""),"|Float",""),ChapterTable!$1:$1,0),0)*ChapterTable!$Q$14
    ),
  OFFSET(E2009,-$B2009+IF($L2009,1,0),0)*
    (VLOOKUP(SUBSTITUTE(SUBSTITUTE(E$1,"standard",""),"|Float","")&amp;"인게임누적곱배수",ChapterTable!$S:$T,2,0)^C2009
    +VLOOKUP(SUBSTITUTE(SUBSTITUTE(E$1,"standard",""),"|Float","")&amp;"인게임누적합배수",ChapterTable!$S:$T,2,0)*C2009)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VLOOKUP(1,ChapterTable!$1:$1048576,MATCH("최종"&amp;SUBSTITUTE(SUBSTITUTE(F$1,"standard",""),"|Float",""),ChapterTable!$1:$1,0),0)*ChapterTable!$Q$17,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VLOOKUP($A2009-ChapterTable!$Q$11,ChapterTable!$1:$1048576,MATCH("최종"&amp;SUBSTITUTE(SUBSTITUTE(F$1,"standard",""),"|Float",""),ChapterTable!$1:$1,0),0)*ChapterTable!$Q$14
    ),
  OFFSET(F2009,-$B2009+IF($L2009,1,0),0)*
    (VLOOKUP(SUBSTITUTE(SUBSTITUTE(F$1,"standard",""),"|Float","")&amp;"인게임누적곱배수",ChapterTable!$S:$T,2,0)^D2009
    +VLOOKUP(SUBSTITUTE(SUBSTITUTE(F$1,"standard",""),"|Float","")&amp;"인게임누적합배수",ChapterTable!$S:$T,2,0)*D2009)
  )
  )
  )
)</f>
        <v>66997.765228271484</v>
      </c>
      <c r="G2009" t="s">
        <v>76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9.8000000000000007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IF(OR($L2010=TRUE,$A2010=0,MOD($A2010,ChapterTable!$S$20)&lt;&gt;0),
MAX(0,INT(($B2010+ChapterTable!$Q$26+VLOOKUP(SUBSTITUTE(C$1,"성장단계","")&amp;"단계오프셋",ChapterTable!$S:$T,2,0))/ChapterTable!$Q$23)),
MAX(0,INT(($B2010+ChapterTable!$S$26+VLOOKUP(SUBSTITUTE(C$1,"성장단계","")&amp;"보스단계오프셋",ChapterTable!$S:$T,2,0))/ChapterTable!$S$23)))</f>
        <v>2</v>
      </c>
      <c r="D2010">
        <f>IF(OR($L2010=TRUE,$A2010=0,MOD($A2010,ChapterTable!$S$20)&lt;&gt;0),
MAX(0,INT(($B2010+ChapterTable!$Q$26+VLOOKUP(SUBSTITUTE(D$1,"성장단계","")&amp;"단계오프셋",ChapterTable!$S:$T,2,0))/ChapterTable!$Q$23)),
MAX(0,INT(($B2010+ChapterTable!$S$26+VLOOKUP(SUBSTITUTE(D$1,"성장단계","")&amp;"보스단계오프셋",ChapterTable!$S:$T,2,0))/ChapterTable!$S$23)))</f>
        <v>1</v>
      </c>
      <c r="E2010" s="1">
        <f ca="1">IF(AND($A2010=0,$B2010=1),
    VLOOKUP(1,ChapterTable!$1:$1048576,MATCH("최종"&amp;SUBSTITUTE(SUBSTITUTE(E$1,"standard",""),"|Float",""),ChapterTable!$1:$1,0),0)*ChapterTable!$Q$17,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VLOOKUP($A2010-ChapterTable!$Q$11,ChapterTable!$1:$1048576,MATCH("최종"&amp;SUBSTITUTE(SUBSTITUTE(E$1,"standard",""),"|Float",""),ChapterTable!$1:$1,0),0)*ChapterTable!$Q$14
    ),
  OFFSET(E2010,-$B2010+IF($L2010,1,0),0)*
    (VLOOKUP(SUBSTITUTE(SUBSTITUTE(E$1,"standard",""),"|Float","")&amp;"인게임누적곱배수",ChapterTable!$S:$T,2,0)^C2010
    +VLOOKUP(SUBSTITUTE(SUBSTITUTE(E$1,"standard",""),"|Float","")&amp;"인게임누적합배수",ChapterTable!$S:$T,2,0)*C2010)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VLOOKUP(1,ChapterTable!$1:$1048576,MATCH("최종"&amp;SUBSTITUTE(SUBSTITUTE(F$1,"standard",""),"|Float",""),ChapterTable!$1:$1,0),0)*ChapterTable!$Q$17,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VLOOKUP($A2010-ChapterTable!$Q$11,ChapterTable!$1:$1048576,MATCH("최종"&amp;SUBSTITUTE(SUBSTITUTE(F$1,"standard",""),"|Float",""),ChapterTable!$1:$1,0),0)*ChapterTable!$Q$14
    ),
  OFFSET(F2010,-$B2010+IF($L2010,1,0),0)*
    (VLOOKUP(SUBSTITUTE(SUBSTITUTE(F$1,"standard",""),"|Float","")&amp;"인게임누적곱배수",ChapterTable!$S:$T,2,0)^D2010
    +VLOOKUP(SUBSTITUTE(SUBSTITUTE(F$1,"standard",""),"|Float","")&amp;"인게임누적합배수",ChapterTable!$S:$T,2,0)*D2010)
  )
  )
  )
)</f>
        <v>66997.765228271484</v>
      </c>
      <c r="G2010" t="s">
        <v>76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9.8000000000000007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IF(OR($L2011=TRUE,$A2011=0,MOD($A2011,ChapterTable!$S$20)&lt;&gt;0),
MAX(0,INT(($B2011+ChapterTable!$Q$26+VLOOKUP(SUBSTITUTE(C$1,"성장단계","")&amp;"단계오프셋",ChapterTable!$S:$T,2,0))/ChapterTable!$Q$23)),
MAX(0,INT(($B2011+ChapterTable!$S$26+VLOOKUP(SUBSTITUTE(C$1,"성장단계","")&amp;"보스단계오프셋",ChapterTable!$S:$T,2,0))/ChapterTable!$S$23)))</f>
        <v>2</v>
      </c>
      <c r="D2011">
        <f>IF(OR($L2011=TRUE,$A2011=0,MOD($A2011,ChapterTable!$S$20)&lt;&gt;0),
MAX(0,INT(($B2011+ChapterTable!$Q$26+VLOOKUP(SUBSTITUTE(D$1,"성장단계","")&amp;"단계오프셋",ChapterTable!$S:$T,2,0))/ChapterTable!$Q$23)),
MAX(0,INT(($B2011+ChapterTable!$S$26+VLOOKUP(SUBSTITUTE(D$1,"성장단계","")&amp;"보스단계오프셋",ChapterTable!$S:$T,2,0))/ChapterTable!$S$23)))</f>
        <v>1</v>
      </c>
      <c r="E2011" s="1">
        <f ca="1">IF(AND($A2011=0,$B2011=1),
    VLOOKUP(1,ChapterTable!$1:$1048576,MATCH("최종"&amp;SUBSTITUTE(SUBSTITUTE(E$1,"standard",""),"|Float",""),ChapterTable!$1:$1,0),0)*ChapterTable!$Q$17,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VLOOKUP($A2011-ChapterTable!$Q$11,ChapterTable!$1:$1048576,MATCH("최종"&amp;SUBSTITUTE(SUBSTITUTE(E$1,"standard",""),"|Float",""),ChapterTable!$1:$1,0),0)*ChapterTable!$Q$14
    ),
  OFFSET(E2011,-$B2011+IF($L2011,1,0),0)*
    (VLOOKUP(SUBSTITUTE(SUBSTITUTE(E$1,"standard",""),"|Float","")&amp;"인게임누적곱배수",ChapterTable!$S:$T,2,0)^C2011
    +VLOOKUP(SUBSTITUTE(SUBSTITUTE(E$1,"standard",""),"|Float","")&amp;"인게임누적합배수",ChapterTable!$S:$T,2,0)*C2011)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VLOOKUP(1,ChapterTable!$1:$1048576,MATCH("최종"&amp;SUBSTITUTE(SUBSTITUTE(F$1,"standard",""),"|Float",""),ChapterTable!$1:$1,0),0)*ChapterTable!$Q$17,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VLOOKUP($A2011-ChapterTable!$Q$11,ChapterTable!$1:$1048576,MATCH("최종"&amp;SUBSTITUTE(SUBSTITUTE(F$1,"standard",""),"|Float",""),ChapterTable!$1:$1,0),0)*ChapterTable!$Q$14
    ),
  OFFSET(F2011,-$B2011+IF($L2011,1,0),0)*
    (VLOOKUP(SUBSTITUTE(SUBSTITUTE(F$1,"standard",""),"|Float","")&amp;"인게임누적곱배수",ChapterTable!$S:$T,2,0)^D2011
    +VLOOKUP(SUBSTITUTE(SUBSTITUTE(F$1,"standard",""),"|Float","")&amp;"인게임누적합배수",ChapterTable!$S:$T,2,0)*D2011)
  )
  )
  )
)</f>
        <v>66997.765228271484</v>
      </c>
      <c r="G2011" t="s">
        <v>76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9.8000000000000007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IF(OR($L2012=TRUE,$A2012=0,MOD($A2012,ChapterTable!$S$20)&lt;&gt;0),
MAX(0,INT(($B2012+ChapterTable!$Q$26+VLOOKUP(SUBSTITUTE(C$1,"성장단계","")&amp;"단계오프셋",ChapterTable!$S:$T,2,0))/ChapterTable!$Q$23)),
MAX(0,INT(($B2012+ChapterTable!$S$26+VLOOKUP(SUBSTITUTE(C$1,"성장단계","")&amp;"보스단계오프셋",ChapterTable!$S:$T,2,0))/ChapterTable!$S$23)))</f>
        <v>2</v>
      </c>
      <c r="D2012">
        <f>IF(OR($L2012=TRUE,$A2012=0,MOD($A2012,ChapterTable!$S$20)&lt;&gt;0),
MAX(0,INT(($B2012+ChapterTable!$Q$26+VLOOKUP(SUBSTITUTE(D$1,"성장단계","")&amp;"단계오프셋",ChapterTable!$S:$T,2,0))/ChapterTable!$Q$23)),
MAX(0,INT(($B2012+ChapterTable!$S$26+VLOOKUP(SUBSTITUTE(D$1,"성장단계","")&amp;"보스단계오프셋",ChapterTable!$S:$T,2,0))/ChapterTable!$S$23)))</f>
        <v>2</v>
      </c>
      <c r="E2012" s="1">
        <f ca="1">IF(AND($A2012=0,$B2012=1),
    VLOOKUP(1,ChapterTable!$1:$1048576,MATCH("최종"&amp;SUBSTITUTE(SUBSTITUTE(E$1,"standard",""),"|Float",""),ChapterTable!$1:$1,0),0)*ChapterTable!$Q$17,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VLOOKUP($A2012-ChapterTable!$Q$11,ChapterTable!$1:$1048576,MATCH("최종"&amp;SUBSTITUTE(SUBSTITUTE(E$1,"standard",""),"|Float",""),ChapterTable!$1:$1,0),0)*ChapterTable!$Q$14
    ),
  OFFSET(E2012,-$B2012+IF($L2012,1,0),0)*
    (VLOOKUP(SUBSTITUTE(SUBSTITUTE(E$1,"standard",""),"|Float","")&amp;"인게임누적곱배수",ChapterTable!$S:$T,2,0)^C2012
    +VLOOKUP(SUBSTITUTE(SUBSTITUTE(E$1,"standard",""),"|Float","")&amp;"인게임누적합배수",ChapterTable!$S:$T,2,0)*C2012)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VLOOKUP(1,ChapterTable!$1:$1048576,MATCH("최종"&amp;SUBSTITUTE(SUBSTITUTE(F$1,"standard",""),"|Float",""),ChapterTable!$1:$1,0),0)*ChapterTable!$Q$17,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VLOOKUP($A2012-ChapterTable!$Q$11,ChapterTable!$1:$1048576,MATCH("최종"&amp;SUBSTITUTE(SUBSTITUTE(F$1,"standard",""),"|Float",""),ChapterTable!$1:$1,0),0)*ChapterTable!$Q$14
    ),
  OFFSET(F2012,-$B2012+IF($L2012,1,0),0)*
    (VLOOKUP(SUBSTITUTE(SUBSTITUTE(F$1,"standard",""),"|Float","")&amp;"인게임누적곱배수",ChapterTable!$S:$T,2,0)^D2012
    +VLOOKUP(SUBSTITUTE(SUBSTITUTE(F$1,"standard",""),"|Float","")&amp;"인게임누적합배수",ChapterTable!$S:$T,2,0)*D2012)
  )
  )
  )
)</f>
        <v>78164.059432983398</v>
      </c>
      <c r="G2012" t="s">
        <v>76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9.8000000000000007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IF(OR($L2013=TRUE,$A2013=0,MOD($A2013,ChapterTable!$S$20)&lt;&gt;0),
MAX(0,INT(($B2013+ChapterTable!$Q$26+VLOOKUP(SUBSTITUTE(C$1,"성장단계","")&amp;"단계오프셋",ChapterTable!$S:$T,2,0))/ChapterTable!$Q$23)),
MAX(0,INT(($B2013+ChapterTable!$S$26+VLOOKUP(SUBSTITUTE(C$1,"성장단계","")&amp;"보스단계오프셋",ChapterTable!$S:$T,2,0))/ChapterTable!$S$23)))</f>
        <v>2</v>
      </c>
      <c r="D2013">
        <f>IF(OR($L2013=TRUE,$A2013=0,MOD($A2013,ChapterTable!$S$20)&lt;&gt;0),
MAX(0,INT(($B2013+ChapterTable!$Q$26+VLOOKUP(SUBSTITUTE(D$1,"성장단계","")&amp;"단계오프셋",ChapterTable!$S:$T,2,0))/ChapterTable!$Q$23)),
MAX(0,INT(($B2013+ChapterTable!$S$26+VLOOKUP(SUBSTITUTE(D$1,"성장단계","")&amp;"보스단계오프셋",ChapterTable!$S:$T,2,0))/ChapterTable!$S$23)))</f>
        <v>2</v>
      </c>
      <c r="E2013" s="1">
        <f ca="1">IF(AND($A2013=0,$B2013=1),
    VLOOKUP(1,ChapterTable!$1:$1048576,MATCH("최종"&amp;SUBSTITUTE(SUBSTITUTE(E$1,"standard",""),"|Float",""),ChapterTable!$1:$1,0),0)*ChapterTable!$Q$17,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VLOOKUP($A2013-ChapterTable!$Q$11,ChapterTable!$1:$1048576,MATCH("최종"&amp;SUBSTITUTE(SUBSTITUTE(E$1,"standard",""),"|Float",""),ChapterTable!$1:$1,0),0)*ChapterTable!$Q$14
    ),
  OFFSET(E2013,-$B2013+IF($L2013,1,0),0)*
    (VLOOKUP(SUBSTITUTE(SUBSTITUTE(E$1,"standard",""),"|Float","")&amp;"인게임누적곱배수",ChapterTable!$S:$T,2,0)^C2013
    +VLOOKUP(SUBSTITUTE(SUBSTITUTE(E$1,"standard",""),"|Float","")&amp;"인게임누적합배수",ChapterTable!$S:$T,2,0)*C2013)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VLOOKUP(1,ChapterTable!$1:$1048576,MATCH("최종"&amp;SUBSTITUTE(SUBSTITUTE(F$1,"standard",""),"|Float",""),ChapterTable!$1:$1,0),0)*ChapterTable!$Q$17,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VLOOKUP($A2013-ChapterTable!$Q$11,ChapterTable!$1:$1048576,MATCH("최종"&amp;SUBSTITUTE(SUBSTITUTE(F$1,"standard",""),"|Float",""),ChapterTable!$1:$1,0),0)*ChapterTable!$Q$14
    ),
  OFFSET(F2013,-$B2013+IF($L2013,1,0),0)*
    (VLOOKUP(SUBSTITUTE(SUBSTITUTE(F$1,"standard",""),"|Float","")&amp;"인게임누적곱배수",ChapterTable!$S:$T,2,0)^D2013
    +VLOOKUP(SUBSTITUTE(SUBSTITUTE(F$1,"standard",""),"|Float","")&amp;"인게임누적합배수",ChapterTable!$S:$T,2,0)*D2013)
  )
  )
  )
)</f>
        <v>78164.059432983398</v>
      </c>
      <c r="G2013" t="s">
        <v>76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9.8000000000000007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IF(OR($L2014=TRUE,$A2014=0,MOD($A2014,ChapterTable!$S$20)&lt;&gt;0),
MAX(0,INT(($B2014+ChapterTable!$Q$26+VLOOKUP(SUBSTITUTE(C$1,"성장단계","")&amp;"단계오프셋",ChapterTable!$S:$T,2,0))/ChapterTable!$Q$23)),
MAX(0,INT(($B2014+ChapterTable!$S$26+VLOOKUP(SUBSTITUTE(C$1,"성장단계","")&amp;"보스단계오프셋",ChapterTable!$S:$T,2,0))/ChapterTable!$S$23)))</f>
        <v>2</v>
      </c>
      <c r="D2014">
        <f>IF(OR($L2014=TRUE,$A2014=0,MOD($A2014,ChapterTable!$S$20)&lt;&gt;0),
MAX(0,INT(($B2014+ChapterTable!$Q$26+VLOOKUP(SUBSTITUTE(D$1,"성장단계","")&amp;"단계오프셋",ChapterTable!$S:$T,2,0))/ChapterTable!$Q$23)),
MAX(0,INT(($B2014+ChapterTable!$S$26+VLOOKUP(SUBSTITUTE(D$1,"성장단계","")&amp;"보스단계오프셋",ChapterTable!$S:$T,2,0))/ChapterTable!$S$23)))</f>
        <v>2</v>
      </c>
      <c r="E2014" s="1">
        <f ca="1">IF(AND($A2014=0,$B2014=1),
    VLOOKUP(1,ChapterTable!$1:$1048576,MATCH("최종"&amp;SUBSTITUTE(SUBSTITUTE(E$1,"standard",""),"|Float",""),ChapterTable!$1:$1,0),0)*ChapterTable!$Q$17,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VLOOKUP($A2014-ChapterTable!$Q$11,ChapterTable!$1:$1048576,MATCH("최종"&amp;SUBSTITUTE(SUBSTITUTE(E$1,"standard",""),"|Float",""),ChapterTable!$1:$1,0),0)*ChapterTable!$Q$14
    ),
  OFFSET(E2014,-$B2014+IF($L2014,1,0),0)*
    (VLOOKUP(SUBSTITUTE(SUBSTITUTE(E$1,"standard",""),"|Float","")&amp;"인게임누적곱배수",ChapterTable!$S:$T,2,0)^C2014
    +VLOOKUP(SUBSTITUTE(SUBSTITUTE(E$1,"standard",""),"|Float","")&amp;"인게임누적합배수",ChapterTable!$S:$T,2,0)*C2014)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VLOOKUP(1,ChapterTable!$1:$1048576,MATCH("최종"&amp;SUBSTITUTE(SUBSTITUTE(F$1,"standard",""),"|Float",""),ChapterTable!$1:$1,0),0)*ChapterTable!$Q$17,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VLOOKUP($A2014-ChapterTable!$Q$11,ChapterTable!$1:$1048576,MATCH("최종"&amp;SUBSTITUTE(SUBSTITUTE(F$1,"standard",""),"|Float",""),ChapterTable!$1:$1,0),0)*ChapterTable!$Q$14
    ),
  OFFSET(F2014,-$B2014+IF($L2014,1,0),0)*
    (VLOOKUP(SUBSTITUTE(SUBSTITUTE(F$1,"standard",""),"|Float","")&amp;"인게임누적곱배수",ChapterTable!$S:$T,2,0)^D2014
    +VLOOKUP(SUBSTITUTE(SUBSTITUTE(F$1,"standard",""),"|Float","")&amp;"인게임누적합배수",ChapterTable!$S:$T,2,0)*D2014)
  )
  )
  )
)</f>
        <v>78164.059432983398</v>
      </c>
      <c r="G2014" t="s">
        <v>76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9.8000000000000007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IF(OR($L2015=TRUE,$A2015=0,MOD($A2015,ChapterTable!$S$20)&lt;&gt;0),
MAX(0,INT(($B2015+ChapterTable!$Q$26+VLOOKUP(SUBSTITUTE(C$1,"성장단계","")&amp;"단계오프셋",ChapterTable!$S:$T,2,0))/ChapterTable!$Q$23)),
MAX(0,INT(($B2015+ChapterTable!$S$26+VLOOKUP(SUBSTITUTE(C$1,"성장단계","")&amp;"보스단계오프셋",ChapterTable!$S:$T,2,0))/ChapterTable!$S$23)))</f>
        <v>2</v>
      </c>
      <c r="D2015">
        <f>IF(OR($L2015=TRUE,$A2015=0,MOD($A2015,ChapterTable!$S$20)&lt;&gt;0),
MAX(0,INT(($B2015+ChapterTable!$Q$26+VLOOKUP(SUBSTITUTE(D$1,"성장단계","")&amp;"단계오프셋",ChapterTable!$S:$T,2,0))/ChapterTable!$Q$23)),
MAX(0,INT(($B2015+ChapterTable!$S$26+VLOOKUP(SUBSTITUTE(D$1,"성장단계","")&amp;"보스단계오프셋",ChapterTable!$S:$T,2,0))/ChapterTable!$S$23)))</f>
        <v>2</v>
      </c>
      <c r="E2015" s="1">
        <f ca="1">IF(AND($A2015=0,$B2015=1),
    VLOOKUP(1,ChapterTable!$1:$1048576,MATCH("최종"&amp;SUBSTITUTE(SUBSTITUTE(E$1,"standard",""),"|Float",""),ChapterTable!$1:$1,0),0)*ChapterTable!$Q$17,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VLOOKUP($A2015-ChapterTable!$Q$11,ChapterTable!$1:$1048576,MATCH("최종"&amp;SUBSTITUTE(SUBSTITUTE(E$1,"standard",""),"|Float",""),ChapterTable!$1:$1,0),0)*ChapterTable!$Q$14
    ),
  OFFSET(E2015,-$B2015+IF($L2015,1,0),0)*
    (VLOOKUP(SUBSTITUTE(SUBSTITUTE(E$1,"standard",""),"|Float","")&amp;"인게임누적곱배수",ChapterTable!$S:$T,2,0)^C2015
    +VLOOKUP(SUBSTITUTE(SUBSTITUTE(E$1,"standard",""),"|Float","")&amp;"인게임누적합배수",ChapterTable!$S:$T,2,0)*C2015)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VLOOKUP(1,ChapterTable!$1:$1048576,MATCH("최종"&amp;SUBSTITUTE(SUBSTITUTE(F$1,"standard",""),"|Float",""),ChapterTable!$1:$1,0),0)*ChapterTable!$Q$17,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VLOOKUP($A2015-ChapterTable!$Q$11,ChapterTable!$1:$1048576,MATCH("최종"&amp;SUBSTITUTE(SUBSTITUTE(F$1,"standard",""),"|Float",""),ChapterTable!$1:$1,0),0)*ChapterTable!$Q$14
    ),
  OFFSET(F2015,-$B2015+IF($L2015,1,0),0)*
    (VLOOKUP(SUBSTITUTE(SUBSTITUTE(F$1,"standard",""),"|Float","")&amp;"인게임누적곱배수",ChapterTable!$S:$T,2,0)^D2015
    +VLOOKUP(SUBSTITUTE(SUBSTITUTE(F$1,"standard",""),"|Float","")&amp;"인게임누적합배수",ChapterTable!$S:$T,2,0)*D2015)
  )
  )
  )
)</f>
        <v>78164.059432983398</v>
      </c>
      <c r="G2015" t="s">
        <v>76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9.8000000000000007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IF(OR($L2016=TRUE,$A2016=0,MOD($A2016,ChapterTable!$S$20)&lt;&gt;0),
MAX(0,INT(($B2016+ChapterTable!$Q$26+VLOOKUP(SUBSTITUTE(C$1,"성장단계","")&amp;"단계오프셋",ChapterTable!$S:$T,2,0))/ChapterTable!$Q$23)),
MAX(0,INT(($B2016+ChapterTable!$S$26+VLOOKUP(SUBSTITUTE(C$1,"성장단계","")&amp;"보스단계오프셋",ChapterTable!$S:$T,2,0))/ChapterTable!$S$23)))</f>
        <v>2</v>
      </c>
      <c r="D2016">
        <f>IF(OR($L2016=TRUE,$A2016=0,MOD($A2016,ChapterTable!$S$20)&lt;&gt;0),
MAX(0,INT(($B2016+ChapterTable!$Q$26+VLOOKUP(SUBSTITUTE(D$1,"성장단계","")&amp;"단계오프셋",ChapterTable!$S:$T,2,0))/ChapterTable!$Q$23)),
MAX(0,INT(($B2016+ChapterTable!$S$26+VLOOKUP(SUBSTITUTE(D$1,"성장단계","")&amp;"보스단계오프셋",ChapterTable!$S:$T,2,0))/ChapterTable!$S$23)))</f>
        <v>2</v>
      </c>
      <c r="E2016" s="1">
        <f ca="1">IF(AND($A2016=0,$B2016=1),
    VLOOKUP(1,ChapterTable!$1:$1048576,MATCH("최종"&amp;SUBSTITUTE(SUBSTITUTE(E$1,"standard",""),"|Float",""),ChapterTable!$1:$1,0),0)*ChapterTable!$Q$17,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VLOOKUP($A2016-ChapterTable!$Q$11,ChapterTable!$1:$1048576,MATCH("최종"&amp;SUBSTITUTE(SUBSTITUTE(E$1,"standard",""),"|Float",""),ChapterTable!$1:$1,0),0)*ChapterTable!$Q$14
    ),
  OFFSET(E2016,-$B2016+IF($L2016,1,0),0)*
    (VLOOKUP(SUBSTITUTE(SUBSTITUTE(E$1,"standard",""),"|Float","")&amp;"인게임누적곱배수",ChapterTable!$S:$T,2,0)^C2016
    +VLOOKUP(SUBSTITUTE(SUBSTITUTE(E$1,"standard",""),"|Float","")&amp;"인게임누적합배수",ChapterTable!$S:$T,2,0)*C2016)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VLOOKUP(1,ChapterTable!$1:$1048576,MATCH("최종"&amp;SUBSTITUTE(SUBSTITUTE(F$1,"standard",""),"|Float",""),ChapterTable!$1:$1,0),0)*ChapterTable!$Q$17,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VLOOKUP($A2016-ChapterTable!$Q$11,ChapterTable!$1:$1048576,MATCH("최종"&amp;SUBSTITUTE(SUBSTITUTE(F$1,"standard",""),"|Float",""),ChapterTable!$1:$1,0),0)*ChapterTable!$Q$14
    ),
  OFFSET(F2016,-$B2016+IF($L2016,1,0),0)*
    (VLOOKUP(SUBSTITUTE(SUBSTITUTE(F$1,"standard",""),"|Float","")&amp;"인게임누적곱배수",ChapterTable!$S:$T,2,0)^D2016
    +VLOOKUP(SUBSTITUTE(SUBSTITUTE(F$1,"standard",""),"|Float","")&amp;"인게임누적합배수",ChapterTable!$S:$T,2,0)*D2016)
  )
  )
  )
)</f>
        <v>78164.059432983398</v>
      </c>
      <c r="G2016" t="s">
        <v>76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9.8000000000000007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IF(OR($L2017=TRUE,$A2017=0,MOD($A2017,ChapterTable!$S$20)&lt;&gt;0),
MAX(0,INT(($B2017+ChapterTable!$Q$26+VLOOKUP(SUBSTITUTE(C$1,"성장단계","")&amp;"단계오프셋",ChapterTable!$S:$T,2,0))/ChapterTable!$Q$23)),
MAX(0,INT(($B2017+ChapterTable!$S$26+VLOOKUP(SUBSTITUTE(C$1,"성장단계","")&amp;"보스단계오프셋",ChapterTable!$S:$T,2,0))/ChapterTable!$S$23)))</f>
        <v>3</v>
      </c>
      <c r="D2017">
        <f>IF(OR($L2017=TRUE,$A2017=0,MOD($A2017,ChapterTable!$S$20)&lt;&gt;0),
MAX(0,INT(($B2017+ChapterTable!$Q$26+VLOOKUP(SUBSTITUTE(D$1,"성장단계","")&amp;"단계오프셋",ChapterTable!$S:$T,2,0))/ChapterTable!$Q$23)),
MAX(0,INT(($B2017+ChapterTable!$S$26+VLOOKUP(SUBSTITUTE(D$1,"성장단계","")&amp;"보스단계오프셋",ChapterTable!$S:$T,2,0))/ChapterTable!$S$23)))</f>
        <v>2</v>
      </c>
      <c r="E2017" s="1">
        <f ca="1">IF(AND($A2017=0,$B2017=1),
    VLOOKUP(1,ChapterTable!$1:$1048576,MATCH("최종"&amp;SUBSTITUTE(SUBSTITUTE(E$1,"standard",""),"|Float",""),ChapterTable!$1:$1,0),0)*ChapterTable!$Q$17,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VLOOKUP($A2017-ChapterTable!$Q$11,ChapterTable!$1:$1048576,MATCH("최종"&amp;SUBSTITUTE(SUBSTITUTE(E$1,"standard",""),"|Float",""),ChapterTable!$1:$1,0),0)*ChapterTable!$Q$14
    ),
  OFFSET(E2017,-$B2017+IF($L2017,1,0),0)*
    (VLOOKUP(SUBSTITUTE(SUBSTITUTE(E$1,"standard",""),"|Float","")&amp;"인게임누적곱배수",ChapterTable!$S:$T,2,0)^C2017
    +VLOOKUP(SUBSTITUTE(SUBSTITUTE(E$1,"standard",""),"|Float","")&amp;"인게임누적합배수",ChapterTable!$S:$T,2,0)*C2017)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VLOOKUP(1,ChapterTable!$1:$1048576,MATCH("최종"&amp;SUBSTITUTE(SUBSTITUTE(F$1,"standard",""),"|Float",""),ChapterTable!$1:$1,0),0)*ChapterTable!$Q$17,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VLOOKUP($A2017-ChapterTable!$Q$11,ChapterTable!$1:$1048576,MATCH("최종"&amp;SUBSTITUTE(SUBSTITUTE(F$1,"standard",""),"|Float",""),ChapterTable!$1:$1,0),0)*ChapterTable!$Q$14
    ),
  OFFSET(F2017,-$B2017+IF($L2017,1,0),0)*
    (VLOOKUP(SUBSTITUTE(SUBSTITUTE(F$1,"standard",""),"|Float","")&amp;"인게임누적곱배수",ChapterTable!$S:$T,2,0)^D2017
    +VLOOKUP(SUBSTITUTE(SUBSTITUTE(F$1,"standard",""),"|Float","")&amp;"인게임누적합배수",ChapterTable!$S:$T,2,0)*D2017)
  )
  )
  )
)</f>
        <v>78164.059432983398</v>
      </c>
      <c r="G2017" t="s">
        <v>76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9.8000000000000007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IF(OR($L2018=TRUE,$A2018=0,MOD($A2018,ChapterTable!$S$20)&lt;&gt;0),
MAX(0,INT(($B2018+ChapterTable!$Q$26+VLOOKUP(SUBSTITUTE(C$1,"성장단계","")&amp;"단계오프셋",ChapterTable!$S:$T,2,0))/ChapterTable!$Q$23)),
MAX(0,INT(($B2018+ChapterTable!$S$26+VLOOKUP(SUBSTITUTE(C$1,"성장단계","")&amp;"보스단계오프셋",ChapterTable!$S:$T,2,0))/ChapterTable!$S$23)))</f>
        <v>3</v>
      </c>
      <c r="D2018">
        <f>IF(OR($L2018=TRUE,$A2018=0,MOD($A2018,ChapterTable!$S$20)&lt;&gt;0),
MAX(0,INT(($B2018+ChapterTable!$Q$26+VLOOKUP(SUBSTITUTE(D$1,"성장단계","")&amp;"단계오프셋",ChapterTable!$S:$T,2,0))/ChapterTable!$Q$23)),
MAX(0,INT(($B2018+ChapterTable!$S$26+VLOOKUP(SUBSTITUTE(D$1,"성장단계","")&amp;"보스단계오프셋",ChapterTable!$S:$T,2,0))/ChapterTable!$S$23)))</f>
        <v>2</v>
      </c>
      <c r="E2018" s="1">
        <f ca="1">IF(AND($A2018=0,$B2018=1),
    VLOOKUP(1,ChapterTable!$1:$1048576,MATCH("최종"&amp;SUBSTITUTE(SUBSTITUTE(E$1,"standard",""),"|Float",""),ChapterTable!$1:$1,0),0)*ChapterTable!$Q$17,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VLOOKUP($A2018-ChapterTable!$Q$11,ChapterTable!$1:$1048576,MATCH("최종"&amp;SUBSTITUTE(SUBSTITUTE(E$1,"standard",""),"|Float",""),ChapterTable!$1:$1,0),0)*ChapterTable!$Q$14
    ),
  OFFSET(E2018,-$B2018+IF($L2018,1,0),0)*
    (VLOOKUP(SUBSTITUTE(SUBSTITUTE(E$1,"standard",""),"|Float","")&amp;"인게임누적곱배수",ChapterTable!$S:$T,2,0)^C2018
    +VLOOKUP(SUBSTITUTE(SUBSTITUTE(E$1,"standard",""),"|Float","")&amp;"인게임누적합배수",ChapterTable!$S:$T,2,0)*C2018)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VLOOKUP(1,ChapterTable!$1:$1048576,MATCH("최종"&amp;SUBSTITUTE(SUBSTITUTE(F$1,"standard",""),"|Float",""),ChapterTable!$1:$1,0),0)*ChapterTable!$Q$17,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VLOOKUP($A2018-ChapterTable!$Q$11,ChapterTable!$1:$1048576,MATCH("최종"&amp;SUBSTITUTE(SUBSTITUTE(F$1,"standard",""),"|Float",""),ChapterTable!$1:$1,0),0)*ChapterTable!$Q$14
    ),
  OFFSET(F2018,-$B2018+IF($L2018,1,0),0)*
    (VLOOKUP(SUBSTITUTE(SUBSTITUTE(F$1,"standard",""),"|Float","")&amp;"인게임누적곱배수",ChapterTable!$S:$T,2,0)^D2018
    +VLOOKUP(SUBSTITUTE(SUBSTITUTE(F$1,"standard",""),"|Float","")&amp;"인게임누적합배수",ChapterTable!$S:$T,2,0)*D2018)
  )
  )
  )
)</f>
        <v>78164.059432983398</v>
      </c>
      <c r="G2018" t="s">
        <v>76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9.8000000000000007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IF(OR($L2019=TRUE,$A2019=0,MOD($A2019,ChapterTable!$S$20)&lt;&gt;0),
MAX(0,INT(($B2019+ChapterTable!$Q$26+VLOOKUP(SUBSTITUTE(C$1,"성장단계","")&amp;"단계오프셋",ChapterTable!$S:$T,2,0))/ChapterTable!$Q$23)),
MAX(0,INT(($B2019+ChapterTable!$S$26+VLOOKUP(SUBSTITUTE(C$1,"성장단계","")&amp;"보스단계오프셋",ChapterTable!$S:$T,2,0))/ChapterTable!$S$23)))</f>
        <v>3</v>
      </c>
      <c r="D2019">
        <f>IF(OR($L2019=TRUE,$A2019=0,MOD($A2019,ChapterTable!$S$20)&lt;&gt;0),
MAX(0,INT(($B2019+ChapterTable!$Q$26+VLOOKUP(SUBSTITUTE(D$1,"성장단계","")&amp;"단계오프셋",ChapterTable!$S:$T,2,0))/ChapterTable!$Q$23)),
MAX(0,INT(($B2019+ChapterTable!$S$26+VLOOKUP(SUBSTITUTE(D$1,"성장단계","")&amp;"보스단계오프셋",ChapterTable!$S:$T,2,0))/ChapterTable!$S$23)))</f>
        <v>2</v>
      </c>
      <c r="E2019" s="1">
        <f ca="1">IF(AND($A2019=0,$B2019=1),
    VLOOKUP(1,ChapterTable!$1:$1048576,MATCH("최종"&amp;SUBSTITUTE(SUBSTITUTE(E$1,"standard",""),"|Float",""),ChapterTable!$1:$1,0),0)*ChapterTable!$Q$17,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VLOOKUP($A2019-ChapterTable!$Q$11,ChapterTable!$1:$1048576,MATCH("최종"&amp;SUBSTITUTE(SUBSTITUTE(E$1,"standard",""),"|Float",""),ChapterTable!$1:$1,0),0)*ChapterTable!$Q$14
    ),
  OFFSET(E2019,-$B2019+IF($L2019,1,0),0)*
    (VLOOKUP(SUBSTITUTE(SUBSTITUTE(E$1,"standard",""),"|Float","")&amp;"인게임누적곱배수",ChapterTable!$S:$T,2,0)^C2019
    +VLOOKUP(SUBSTITUTE(SUBSTITUTE(E$1,"standard",""),"|Float","")&amp;"인게임누적합배수",ChapterTable!$S:$T,2,0)*C2019)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VLOOKUP(1,ChapterTable!$1:$1048576,MATCH("최종"&amp;SUBSTITUTE(SUBSTITUTE(F$1,"standard",""),"|Float",""),ChapterTable!$1:$1,0),0)*ChapterTable!$Q$17,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VLOOKUP($A2019-ChapterTable!$Q$11,ChapterTable!$1:$1048576,MATCH("최종"&amp;SUBSTITUTE(SUBSTITUTE(F$1,"standard",""),"|Float",""),ChapterTable!$1:$1,0),0)*ChapterTable!$Q$14
    ),
  OFFSET(F2019,-$B2019+IF($L2019,1,0),0)*
    (VLOOKUP(SUBSTITUTE(SUBSTITUTE(F$1,"standard",""),"|Float","")&amp;"인게임누적곱배수",ChapterTable!$S:$T,2,0)^D2019
    +VLOOKUP(SUBSTITUTE(SUBSTITUTE(F$1,"standard",""),"|Float","")&amp;"인게임누적합배수",ChapterTable!$S:$T,2,0)*D2019)
  )
  )
  )
)</f>
        <v>78164.059432983398</v>
      </c>
      <c r="G2019" t="s">
        <v>76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9.8000000000000007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IF(OR($L2020=TRUE,$A2020=0,MOD($A2020,ChapterTable!$S$20)&lt;&gt;0),
MAX(0,INT(($B2020+ChapterTable!$Q$26+VLOOKUP(SUBSTITUTE(C$1,"성장단계","")&amp;"단계오프셋",ChapterTable!$S:$T,2,0))/ChapterTable!$Q$23)),
MAX(0,INT(($B2020+ChapterTable!$S$26+VLOOKUP(SUBSTITUTE(C$1,"성장단계","")&amp;"보스단계오프셋",ChapterTable!$S:$T,2,0))/ChapterTable!$S$23)))</f>
        <v>3</v>
      </c>
      <c r="D2020">
        <f>IF(OR($L2020=TRUE,$A2020=0,MOD($A2020,ChapterTable!$S$20)&lt;&gt;0),
MAX(0,INT(($B2020+ChapterTable!$Q$26+VLOOKUP(SUBSTITUTE(D$1,"성장단계","")&amp;"단계오프셋",ChapterTable!$S:$T,2,0))/ChapterTable!$Q$23)),
MAX(0,INT(($B2020+ChapterTable!$S$26+VLOOKUP(SUBSTITUTE(D$1,"성장단계","")&amp;"보스단계오프셋",ChapterTable!$S:$T,2,0))/ChapterTable!$S$23)))</f>
        <v>2</v>
      </c>
      <c r="E2020" s="1">
        <f ca="1">IF(AND($A2020=0,$B2020=1),
    VLOOKUP(1,ChapterTable!$1:$1048576,MATCH("최종"&amp;SUBSTITUTE(SUBSTITUTE(E$1,"standard",""),"|Float",""),ChapterTable!$1:$1,0),0)*ChapterTable!$Q$17,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VLOOKUP($A2020-ChapterTable!$Q$11,ChapterTable!$1:$1048576,MATCH("최종"&amp;SUBSTITUTE(SUBSTITUTE(E$1,"standard",""),"|Float",""),ChapterTable!$1:$1,0),0)*ChapterTable!$Q$14
    ),
  OFFSET(E2020,-$B2020+IF($L2020,1,0),0)*
    (VLOOKUP(SUBSTITUTE(SUBSTITUTE(E$1,"standard",""),"|Float","")&amp;"인게임누적곱배수",ChapterTable!$S:$T,2,0)^C2020
    +VLOOKUP(SUBSTITUTE(SUBSTITUTE(E$1,"standard",""),"|Float","")&amp;"인게임누적합배수",ChapterTable!$S:$T,2,0)*C2020)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VLOOKUP(1,ChapterTable!$1:$1048576,MATCH("최종"&amp;SUBSTITUTE(SUBSTITUTE(F$1,"standard",""),"|Float",""),ChapterTable!$1:$1,0),0)*ChapterTable!$Q$17,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VLOOKUP($A2020-ChapterTable!$Q$11,ChapterTable!$1:$1048576,MATCH("최종"&amp;SUBSTITUTE(SUBSTITUTE(F$1,"standard",""),"|Float",""),ChapterTable!$1:$1,0),0)*ChapterTable!$Q$14
    ),
  OFFSET(F2020,-$B2020+IF($L2020,1,0),0)*
    (VLOOKUP(SUBSTITUTE(SUBSTITUTE(F$1,"standard",""),"|Float","")&amp;"인게임누적곱배수",ChapterTable!$S:$T,2,0)^D2020
    +VLOOKUP(SUBSTITUTE(SUBSTITUTE(F$1,"standard",""),"|Float","")&amp;"인게임누적합배수",ChapterTable!$S:$T,2,0)*D2020)
  )
  )
  )
)</f>
        <v>78164.059432983398</v>
      </c>
      <c r="G2020" t="s">
        <v>76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9.8000000000000007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IF(OR($L2021=TRUE,$A2021=0,MOD($A2021,ChapterTable!$S$20)&lt;&gt;0),
MAX(0,INT(($B2021+ChapterTable!$Q$26+VLOOKUP(SUBSTITUTE(C$1,"성장단계","")&amp;"단계오프셋",ChapterTable!$S:$T,2,0))/ChapterTable!$Q$23)),
MAX(0,INT(($B2021+ChapterTable!$S$26+VLOOKUP(SUBSTITUTE(C$1,"성장단계","")&amp;"보스단계오프셋",ChapterTable!$S:$T,2,0))/ChapterTable!$S$23)))</f>
        <v>3</v>
      </c>
      <c r="D2021">
        <f>IF(OR($L2021=TRUE,$A2021=0,MOD($A2021,ChapterTable!$S$20)&lt;&gt;0),
MAX(0,INT(($B2021+ChapterTable!$Q$26+VLOOKUP(SUBSTITUTE(D$1,"성장단계","")&amp;"단계오프셋",ChapterTable!$S:$T,2,0))/ChapterTable!$Q$23)),
MAX(0,INT(($B2021+ChapterTable!$S$26+VLOOKUP(SUBSTITUTE(D$1,"성장단계","")&amp;"보스단계오프셋",ChapterTable!$S:$T,2,0))/ChapterTable!$S$23)))</f>
        <v>2</v>
      </c>
      <c r="E2021" s="1">
        <f ca="1">IF(AND($A2021=0,$B2021=1),
    VLOOKUP(1,ChapterTable!$1:$1048576,MATCH("최종"&amp;SUBSTITUTE(SUBSTITUTE(E$1,"standard",""),"|Float",""),ChapterTable!$1:$1,0),0)*ChapterTable!$Q$17,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VLOOKUP($A2021-ChapterTable!$Q$11,ChapterTable!$1:$1048576,MATCH("최종"&amp;SUBSTITUTE(SUBSTITUTE(E$1,"standard",""),"|Float",""),ChapterTable!$1:$1,0),0)*ChapterTable!$Q$14
    ),
  OFFSET(E2021,-$B2021+IF($L2021,1,0),0)*
    (VLOOKUP(SUBSTITUTE(SUBSTITUTE(E$1,"standard",""),"|Float","")&amp;"인게임누적곱배수",ChapterTable!$S:$T,2,0)^C2021
    +VLOOKUP(SUBSTITUTE(SUBSTITUTE(E$1,"standard",""),"|Float","")&amp;"인게임누적합배수",ChapterTable!$S:$T,2,0)*C2021)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VLOOKUP(1,ChapterTable!$1:$1048576,MATCH("최종"&amp;SUBSTITUTE(SUBSTITUTE(F$1,"standard",""),"|Float",""),ChapterTable!$1:$1,0),0)*ChapterTable!$Q$17,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VLOOKUP($A2021-ChapterTable!$Q$11,ChapterTable!$1:$1048576,MATCH("최종"&amp;SUBSTITUTE(SUBSTITUTE(F$1,"standard",""),"|Float",""),ChapterTable!$1:$1,0),0)*ChapterTable!$Q$14
    ),
  OFFSET(F2021,-$B2021+IF($L2021,1,0),0)*
    (VLOOKUP(SUBSTITUTE(SUBSTITUTE(F$1,"standard",""),"|Float","")&amp;"인게임누적곱배수",ChapterTable!$S:$T,2,0)^D2021
    +VLOOKUP(SUBSTITUTE(SUBSTITUTE(F$1,"standard",""),"|Float","")&amp;"인게임누적합배수",ChapterTable!$S:$T,2,0)*D2021)
  )
  )
  )
)</f>
        <v>78164.059432983398</v>
      </c>
      <c r="G2021" t="s">
        <v>76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9.8000000000000007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IF(OR($L2022=TRUE,$A2022=0,MOD($A2022,ChapterTable!$S$20)&lt;&gt;0),
MAX(0,INT(($B2022+ChapterTable!$Q$26+VLOOKUP(SUBSTITUTE(C$1,"성장단계","")&amp;"단계오프셋",ChapterTable!$S:$T,2,0))/ChapterTable!$Q$23)),
MAX(0,INT(($B2022+ChapterTable!$S$26+VLOOKUP(SUBSTITUTE(C$1,"성장단계","")&amp;"보스단계오프셋",ChapterTable!$S:$T,2,0))/ChapterTable!$S$23)))</f>
        <v>3</v>
      </c>
      <c r="D2022">
        <f>IF(OR($L2022=TRUE,$A2022=0,MOD($A2022,ChapterTable!$S$20)&lt;&gt;0),
MAX(0,INT(($B2022+ChapterTable!$Q$26+VLOOKUP(SUBSTITUTE(D$1,"성장단계","")&amp;"단계오프셋",ChapterTable!$S:$T,2,0))/ChapterTable!$Q$23)),
MAX(0,INT(($B2022+ChapterTable!$S$26+VLOOKUP(SUBSTITUTE(D$1,"성장단계","")&amp;"보스단계오프셋",ChapterTable!$S:$T,2,0))/ChapterTable!$S$23)))</f>
        <v>3</v>
      </c>
      <c r="E2022" s="1">
        <f ca="1">IF(AND($A2022=0,$B2022=1),
    VLOOKUP(1,ChapterTable!$1:$1048576,MATCH("최종"&amp;SUBSTITUTE(SUBSTITUTE(E$1,"standard",""),"|Float",""),ChapterTable!$1:$1,0),0)*ChapterTable!$Q$17,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VLOOKUP($A2022-ChapterTable!$Q$11,ChapterTable!$1:$1048576,MATCH("최종"&amp;SUBSTITUTE(SUBSTITUTE(E$1,"standard",""),"|Float",""),ChapterTable!$1:$1,0),0)*ChapterTable!$Q$14
    ),
  OFFSET(E2022,-$B2022+IF($L2022,1,0),0)*
    (VLOOKUP(SUBSTITUTE(SUBSTITUTE(E$1,"standard",""),"|Float","")&amp;"인게임누적곱배수",ChapterTable!$S:$T,2,0)^C2022
    +VLOOKUP(SUBSTITUTE(SUBSTITUTE(E$1,"standard",""),"|Float","")&amp;"인게임누적합배수",ChapterTable!$S:$T,2,0)*C2022)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VLOOKUP(1,ChapterTable!$1:$1048576,MATCH("최종"&amp;SUBSTITUTE(SUBSTITUTE(F$1,"standard",""),"|Float",""),ChapterTable!$1:$1,0),0)*ChapterTable!$Q$17,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VLOOKUP($A2022-ChapterTable!$Q$11,ChapterTable!$1:$1048576,MATCH("최종"&amp;SUBSTITUTE(SUBSTITUTE(F$1,"standard",""),"|Float",""),ChapterTable!$1:$1,0),0)*ChapterTable!$Q$14
    ),
  OFFSET(F2022,-$B2022+IF($L2022,1,0),0)*
    (VLOOKUP(SUBSTITUTE(SUBSTITUTE(F$1,"standard",""),"|Float","")&amp;"인게임누적곱배수",ChapterTable!$S:$T,2,0)^D2022
    +VLOOKUP(SUBSTITUTE(SUBSTITUTE(F$1,"standard",""),"|Float","")&amp;"인게임누적합배수",ChapterTable!$S:$T,2,0)*D2022)
  )
  )
  )
)</f>
        <v>89330.353637695313</v>
      </c>
      <c r="G2022" t="s">
        <v>76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9.8000000000000007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IF(OR($L2023=TRUE,$A2023=0,MOD($A2023,ChapterTable!$S$20)&lt;&gt;0),
MAX(0,INT(($B2023+ChapterTable!$Q$26+VLOOKUP(SUBSTITUTE(C$1,"성장단계","")&amp;"단계오프셋",ChapterTable!$S:$T,2,0))/ChapterTable!$Q$23)),
MAX(0,INT(($B2023+ChapterTable!$S$26+VLOOKUP(SUBSTITUTE(C$1,"성장단계","")&amp;"보스단계오프셋",ChapterTable!$S:$T,2,0))/ChapterTable!$S$23)))</f>
        <v>3</v>
      </c>
      <c r="D2023">
        <f>IF(OR($L2023=TRUE,$A2023=0,MOD($A2023,ChapterTable!$S$20)&lt;&gt;0),
MAX(0,INT(($B2023+ChapterTable!$Q$26+VLOOKUP(SUBSTITUTE(D$1,"성장단계","")&amp;"단계오프셋",ChapterTable!$S:$T,2,0))/ChapterTable!$Q$23)),
MAX(0,INT(($B2023+ChapterTable!$S$26+VLOOKUP(SUBSTITUTE(D$1,"성장단계","")&amp;"보스단계오프셋",ChapterTable!$S:$T,2,0))/ChapterTable!$S$23)))</f>
        <v>3</v>
      </c>
      <c r="E2023" s="1">
        <f ca="1">IF(AND($A2023=0,$B2023=1),
    VLOOKUP(1,ChapterTable!$1:$1048576,MATCH("최종"&amp;SUBSTITUTE(SUBSTITUTE(E$1,"standard",""),"|Float",""),ChapterTable!$1:$1,0),0)*ChapterTable!$Q$17,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VLOOKUP($A2023-ChapterTable!$Q$11,ChapterTable!$1:$1048576,MATCH("최종"&amp;SUBSTITUTE(SUBSTITUTE(E$1,"standard",""),"|Float",""),ChapterTable!$1:$1,0),0)*ChapterTable!$Q$14
    ),
  OFFSET(E2023,-$B2023+IF($L2023,1,0),0)*
    (VLOOKUP(SUBSTITUTE(SUBSTITUTE(E$1,"standard",""),"|Float","")&amp;"인게임누적곱배수",ChapterTable!$S:$T,2,0)^C2023
    +VLOOKUP(SUBSTITUTE(SUBSTITUTE(E$1,"standard",""),"|Float","")&amp;"인게임누적합배수",ChapterTable!$S:$T,2,0)*C2023)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VLOOKUP(1,ChapterTable!$1:$1048576,MATCH("최종"&amp;SUBSTITUTE(SUBSTITUTE(F$1,"standard",""),"|Float",""),ChapterTable!$1:$1,0),0)*ChapterTable!$Q$17,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VLOOKUP($A2023-ChapterTable!$Q$11,ChapterTable!$1:$1048576,MATCH("최종"&amp;SUBSTITUTE(SUBSTITUTE(F$1,"standard",""),"|Float",""),ChapterTable!$1:$1,0),0)*ChapterTable!$Q$14
    ),
  OFFSET(F2023,-$B2023+IF($L2023,1,0),0)*
    (VLOOKUP(SUBSTITUTE(SUBSTITUTE(F$1,"standard",""),"|Float","")&amp;"인게임누적곱배수",ChapterTable!$S:$T,2,0)^D2023
    +VLOOKUP(SUBSTITUTE(SUBSTITUTE(F$1,"standard",""),"|Float","")&amp;"인게임누적합배수",ChapterTable!$S:$T,2,0)*D2023)
  )
  )
  )
)</f>
        <v>89330.353637695313</v>
      </c>
      <c r="G2023" t="s">
        <v>76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9.8000000000000007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IF(OR($L2024=TRUE,$A2024=0,MOD($A2024,ChapterTable!$S$20)&lt;&gt;0),
MAX(0,INT(($B2024+ChapterTable!$Q$26+VLOOKUP(SUBSTITUTE(C$1,"성장단계","")&amp;"단계오프셋",ChapterTable!$S:$T,2,0))/ChapterTable!$Q$23)),
MAX(0,INT(($B2024+ChapterTable!$S$26+VLOOKUP(SUBSTITUTE(C$1,"성장단계","")&amp;"보스단계오프셋",ChapterTable!$S:$T,2,0))/ChapterTable!$S$23)))</f>
        <v>3</v>
      </c>
      <c r="D2024">
        <f>IF(OR($L2024=TRUE,$A2024=0,MOD($A2024,ChapterTable!$S$20)&lt;&gt;0),
MAX(0,INT(($B2024+ChapterTable!$Q$26+VLOOKUP(SUBSTITUTE(D$1,"성장단계","")&amp;"단계오프셋",ChapterTable!$S:$T,2,0))/ChapterTable!$Q$23)),
MAX(0,INT(($B2024+ChapterTable!$S$26+VLOOKUP(SUBSTITUTE(D$1,"성장단계","")&amp;"보스단계오프셋",ChapterTable!$S:$T,2,0))/ChapterTable!$S$23)))</f>
        <v>3</v>
      </c>
      <c r="E2024" s="1">
        <f ca="1">IF(AND($A2024=0,$B2024=1),
    VLOOKUP(1,ChapterTable!$1:$1048576,MATCH("최종"&amp;SUBSTITUTE(SUBSTITUTE(E$1,"standard",""),"|Float",""),ChapterTable!$1:$1,0),0)*ChapterTable!$Q$17,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VLOOKUP($A2024-ChapterTable!$Q$11,ChapterTable!$1:$1048576,MATCH("최종"&amp;SUBSTITUTE(SUBSTITUTE(E$1,"standard",""),"|Float",""),ChapterTable!$1:$1,0),0)*ChapterTable!$Q$14
    ),
  OFFSET(E2024,-$B2024+IF($L2024,1,0),0)*
    (VLOOKUP(SUBSTITUTE(SUBSTITUTE(E$1,"standard",""),"|Float","")&amp;"인게임누적곱배수",ChapterTable!$S:$T,2,0)^C2024
    +VLOOKUP(SUBSTITUTE(SUBSTITUTE(E$1,"standard",""),"|Float","")&amp;"인게임누적합배수",ChapterTable!$S:$T,2,0)*C2024)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VLOOKUP(1,ChapterTable!$1:$1048576,MATCH("최종"&amp;SUBSTITUTE(SUBSTITUTE(F$1,"standard",""),"|Float",""),ChapterTable!$1:$1,0),0)*ChapterTable!$Q$17,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VLOOKUP($A2024-ChapterTable!$Q$11,ChapterTable!$1:$1048576,MATCH("최종"&amp;SUBSTITUTE(SUBSTITUTE(F$1,"standard",""),"|Float",""),ChapterTable!$1:$1,0),0)*ChapterTable!$Q$14
    ),
  OFFSET(F2024,-$B2024+IF($L2024,1,0),0)*
    (VLOOKUP(SUBSTITUTE(SUBSTITUTE(F$1,"standard",""),"|Float","")&amp;"인게임누적곱배수",ChapterTable!$S:$T,2,0)^D2024
    +VLOOKUP(SUBSTITUTE(SUBSTITUTE(F$1,"standard",""),"|Float","")&amp;"인게임누적합배수",ChapterTable!$S:$T,2,0)*D2024)
  )
  )
  )
)</f>
        <v>89330.353637695313</v>
      </c>
      <c r="G2024" t="s">
        <v>76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9.8000000000000007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IF(OR($L2025=TRUE,$A2025=0,MOD($A2025,ChapterTable!$S$20)&lt;&gt;0),
MAX(0,INT(($B2025+ChapterTable!$Q$26+VLOOKUP(SUBSTITUTE(C$1,"성장단계","")&amp;"단계오프셋",ChapterTable!$S:$T,2,0))/ChapterTable!$Q$23)),
MAX(0,INT(($B2025+ChapterTable!$S$26+VLOOKUP(SUBSTITUTE(C$1,"성장단계","")&amp;"보스단계오프셋",ChapterTable!$S:$T,2,0))/ChapterTable!$S$23)))</f>
        <v>3</v>
      </c>
      <c r="D2025">
        <f>IF(OR($L2025=TRUE,$A2025=0,MOD($A2025,ChapterTable!$S$20)&lt;&gt;0),
MAX(0,INT(($B2025+ChapterTable!$Q$26+VLOOKUP(SUBSTITUTE(D$1,"성장단계","")&amp;"단계오프셋",ChapterTable!$S:$T,2,0))/ChapterTable!$Q$23)),
MAX(0,INT(($B2025+ChapterTable!$S$26+VLOOKUP(SUBSTITUTE(D$1,"성장단계","")&amp;"보스단계오프셋",ChapterTable!$S:$T,2,0))/ChapterTable!$S$23)))</f>
        <v>3</v>
      </c>
      <c r="E2025" s="1">
        <f ca="1">IF(AND($A2025=0,$B2025=1),
    VLOOKUP(1,ChapterTable!$1:$1048576,MATCH("최종"&amp;SUBSTITUTE(SUBSTITUTE(E$1,"standard",""),"|Float",""),ChapterTable!$1:$1,0),0)*ChapterTable!$Q$17,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VLOOKUP($A2025-ChapterTable!$Q$11,ChapterTable!$1:$1048576,MATCH("최종"&amp;SUBSTITUTE(SUBSTITUTE(E$1,"standard",""),"|Float",""),ChapterTable!$1:$1,0),0)*ChapterTable!$Q$14
    ),
  OFFSET(E2025,-$B2025+IF($L2025,1,0),0)*
    (VLOOKUP(SUBSTITUTE(SUBSTITUTE(E$1,"standard",""),"|Float","")&amp;"인게임누적곱배수",ChapterTable!$S:$T,2,0)^C2025
    +VLOOKUP(SUBSTITUTE(SUBSTITUTE(E$1,"standard",""),"|Float","")&amp;"인게임누적합배수",ChapterTable!$S:$T,2,0)*C2025)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VLOOKUP(1,ChapterTable!$1:$1048576,MATCH("최종"&amp;SUBSTITUTE(SUBSTITUTE(F$1,"standard",""),"|Float",""),ChapterTable!$1:$1,0),0)*ChapterTable!$Q$17,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VLOOKUP($A2025-ChapterTable!$Q$11,ChapterTable!$1:$1048576,MATCH("최종"&amp;SUBSTITUTE(SUBSTITUTE(F$1,"standard",""),"|Float",""),ChapterTable!$1:$1,0),0)*ChapterTable!$Q$14
    ),
  OFFSET(F2025,-$B2025+IF($L2025,1,0),0)*
    (VLOOKUP(SUBSTITUTE(SUBSTITUTE(F$1,"standard",""),"|Float","")&amp;"인게임누적곱배수",ChapterTable!$S:$T,2,0)^D2025
    +VLOOKUP(SUBSTITUTE(SUBSTITUTE(F$1,"standard",""),"|Float","")&amp;"인게임누적합배수",ChapterTable!$S:$T,2,0)*D2025)
  )
  )
  )
)</f>
        <v>89330.353637695313</v>
      </c>
      <c r="G2025" t="s">
        <v>76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9.8000000000000007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IF(OR($L2026=TRUE,$A2026=0,MOD($A2026,ChapterTable!$S$20)&lt;&gt;0),
MAX(0,INT(($B2026+ChapterTable!$Q$26+VLOOKUP(SUBSTITUTE(C$1,"성장단계","")&amp;"단계오프셋",ChapterTable!$S:$T,2,0))/ChapterTable!$Q$23)),
MAX(0,INT(($B2026+ChapterTable!$S$26+VLOOKUP(SUBSTITUTE(C$1,"성장단계","")&amp;"보스단계오프셋",ChapterTable!$S:$T,2,0))/ChapterTable!$S$23)))</f>
        <v>3</v>
      </c>
      <c r="D2026">
        <f>IF(OR($L2026=TRUE,$A2026=0,MOD($A2026,ChapterTable!$S$20)&lt;&gt;0),
MAX(0,INT(($B2026+ChapterTable!$Q$26+VLOOKUP(SUBSTITUTE(D$1,"성장단계","")&amp;"단계오프셋",ChapterTable!$S:$T,2,0))/ChapterTable!$Q$23)),
MAX(0,INT(($B2026+ChapterTable!$S$26+VLOOKUP(SUBSTITUTE(D$1,"성장단계","")&amp;"보스단계오프셋",ChapterTable!$S:$T,2,0))/ChapterTable!$S$23)))</f>
        <v>3</v>
      </c>
      <c r="E2026" s="1">
        <f ca="1">IF(AND($A2026=0,$B2026=1),
    VLOOKUP(1,ChapterTable!$1:$1048576,MATCH("최종"&amp;SUBSTITUTE(SUBSTITUTE(E$1,"standard",""),"|Float",""),ChapterTable!$1:$1,0),0)*ChapterTable!$Q$17,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VLOOKUP($A2026-ChapterTable!$Q$11,ChapterTable!$1:$1048576,MATCH("최종"&amp;SUBSTITUTE(SUBSTITUTE(E$1,"standard",""),"|Float",""),ChapterTable!$1:$1,0),0)*ChapterTable!$Q$14
    ),
  OFFSET(E2026,-$B2026+IF($L2026,1,0),0)*
    (VLOOKUP(SUBSTITUTE(SUBSTITUTE(E$1,"standard",""),"|Float","")&amp;"인게임누적곱배수",ChapterTable!$S:$T,2,0)^C2026
    +VLOOKUP(SUBSTITUTE(SUBSTITUTE(E$1,"standard",""),"|Float","")&amp;"인게임누적합배수",ChapterTable!$S:$T,2,0)*C2026)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VLOOKUP(1,ChapterTable!$1:$1048576,MATCH("최종"&amp;SUBSTITUTE(SUBSTITUTE(F$1,"standard",""),"|Float",""),ChapterTable!$1:$1,0),0)*ChapterTable!$Q$17,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VLOOKUP($A2026-ChapterTable!$Q$11,ChapterTable!$1:$1048576,MATCH("최종"&amp;SUBSTITUTE(SUBSTITUTE(F$1,"standard",""),"|Float",""),ChapterTable!$1:$1,0),0)*ChapterTable!$Q$14
    ),
  OFFSET(F2026,-$B2026+IF($L2026,1,0),0)*
    (VLOOKUP(SUBSTITUTE(SUBSTITUTE(F$1,"standard",""),"|Float","")&amp;"인게임누적곱배수",ChapterTable!$S:$T,2,0)^D2026
    +VLOOKUP(SUBSTITUTE(SUBSTITUTE(F$1,"standard",""),"|Float","")&amp;"인게임누적합배수",ChapterTable!$S:$T,2,0)*D2026)
  )
  )
  )
)</f>
        <v>89330.353637695313</v>
      </c>
      <c r="G2026" t="s">
        <v>76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9.8000000000000007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IF(OR($L2027=TRUE,$A2027=0,MOD($A2027,ChapterTable!$S$20)&lt;&gt;0),
MAX(0,INT(($B2027+ChapterTable!$Q$26+VLOOKUP(SUBSTITUTE(C$1,"성장단계","")&amp;"단계오프셋",ChapterTable!$S:$T,2,0))/ChapterTable!$Q$23)),
MAX(0,INT(($B2027+ChapterTable!$S$26+VLOOKUP(SUBSTITUTE(C$1,"성장단계","")&amp;"보스단계오프셋",ChapterTable!$S:$T,2,0))/ChapterTable!$S$23)))</f>
        <v>4</v>
      </c>
      <c r="D2027">
        <f>IF(OR($L2027=TRUE,$A2027=0,MOD($A2027,ChapterTable!$S$20)&lt;&gt;0),
MAX(0,INT(($B2027+ChapterTable!$Q$26+VLOOKUP(SUBSTITUTE(D$1,"성장단계","")&amp;"단계오프셋",ChapterTable!$S:$T,2,0))/ChapterTable!$Q$23)),
MAX(0,INT(($B2027+ChapterTable!$S$26+VLOOKUP(SUBSTITUTE(D$1,"성장단계","")&amp;"보스단계오프셋",ChapterTable!$S:$T,2,0))/ChapterTable!$S$23)))</f>
        <v>3</v>
      </c>
      <c r="E2027" s="1">
        <f ca="1">IF(AND($A2027=0,$B2027=1),
    VLOOKUP(1,ChapterTable!$1:$1048576,MATCH("최종"&amp;SUBSTITUTE(SUBSTITUTE(E$1,"standard",""),"|Float",""),ChapterTable!$1:$1,0),0)*ChapterTable!$Q$17,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VLOOKUP($A2027-ChapterTable!$Q$11,ChapterTable!$1:$1048576,MATCH("최종"&amp;SUBSTITUTE(SUBSTITUTE(E$1,"standard",""),"|Float",""),ChapterTable!$1:$1,0),0)*ChapterTable!$Q$14
    ),
  OFFSET(E2027,-$B2027+IF($L2027,1,0),0)*
    (VLOOKUP(SUBSTITUTE(SUBSTITUTE(E$1,"standard",""),"|Float","")&amp;"인게임누적곱배수",ChapterTable!$S:$T,2,0)^C2027
    +VLOOKUP(SUBSTITUTE(SUBSTITUTE(E$1,"standard",""),"|Float","")&amp;"인게임누적합배수",ChapterTable!$S:$T,2,0)*C2027)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VLOOKUP(1,ChapterTable!$1:$1048576,MATCH("최종"&amp;SUBSTITUTE(SUBSTITUTE(F$1,"standard",""),"|Float",""),ChapterTable!$1:$1,0),0)*ChapterTable!$Q$17,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VLOOKUP($A2027-ChapterTable!$Q$11,ChapterTable!$1:$1048576,MATCH("최종"&amp;SUBSTITUTE(SUBSTITUTE(F$1,"standard",""),"|Float",""),ChapterTable!$1:$1,0),0)*ChapterTable!$Q$14
    ),
  OFFSET(F2027,-$B2027+IF($L2027,1,0),0)*
    (VLOOKUP(SUBSTITUTE(SUBSTITUTE(F$1,"standard",""),"|Float","")&amp;"인게임누적곱배수",ChapterTable!$S:$T,2,0)^D2027
    +VLOOKUP(SUBSTITUTE(SUBSTITUTE(F$1,"standard",""),"|Float","")&amp;"인게임누적합배수",ChapterTable!$S:$T,2,0)*D2027)
  )
  )
  )
)</f>
        <v>89330.353637695313</v>
      </c>
      <c r="G2027" t="s">
        <v>76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9.8000000000000007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IF(OR($L2028=TRUE,$A2028=0,MOD($A2028,ChapterTable!$S$20)&lt;&gt;0),
MAX(0,INT(($B2028+ChapterTable!$Q$26+VLOOKUP(SUBSTITUTE(C$1,"성장단계","")&amp;"단계오프셋",ChapterTable!$S:$T,2,0))/ChapterTable!$Q$23)),
MAX(0,INT(($B2028+ChapterTable!$S$26+VLOOKUP(SUBSTITUTE(C$1,"성장단계","")&amp;"보스단계오프셋",ChapterTable!$S:$T,2,0))/ChapterTable!$S$23)))</f>
        <v>4</v>
      </c>
      <c r="D2028">
        <f>IF(OR($L2028=TRUE,$A2028=0,MOD($A2028,ChapterTable!$S$20)&lt;&gt;0),
MAX(0,INT(($B2028+ChapterTable!$Q$26+VLOOKUP(SUBSTITUTE(D$1,"성장단계","")&amp;"단계오프셋",ChapterTable!$S:$T,2,0))/ChapterTable!$Q$23)),
MAX(0,INT(($B2028+ChapterTable!$S$26+VLOOKUP(SUBSTITUTE(D$1,"성장단계","")&amp;"보스단계오프셋",ChapterTable!$S:$T,2,0))/ChapterTable!$S$23)))</f>
        <v>3</v>
      </c>
      <c r="E2028" s="1">
        <f ca="1">IF(AND($A2028=0,$B2028=1),
    VLOOKUP(1,ChapterTable!$1:$1048576,MATCH("최종"&amp;SUBSTITUTE(SUBSTITUTE(E$1,"standard",""),"|Float",""),ChapterTable!$1:$1,0),0)*ChapterTable!$Q$17,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VLOOKUP($A2028-ChapterTable!$Q$11,ChapterTable!$1:$1048576,MATCH("최종"&amp;SUBSTITUTE(SUBSTITUTE(E$1,"standard",""),"|Float",""),ChapterTable!$1:$1,0),0)*ChapterTable!$Q$14
    ),
  OFFSET(E2028,-$B2028+IF($L2028,1,0),0)*
    (VLOOKUP(SUBSTITUTE(SUBSTITUTE(E$1,"standard",""),"|Float","")&amp;"인게임누적곱배수",ChapterTable!$S:$T,2,0)^C2028
    +VLOOKUP(SUBSTITUTE(SUBSTITUTE(E$1,"standard",""),"|Float","")&amp;"인게임누적합배수",ChapterTable!$S:$T,2,0)*C2028)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VLOOKUP(1,ChapterTable!$1:$1048576,MATCH("최종"&amp;SUBSTITUTE(SUBSTITUTE(F$1,"standard",""),"|Float",""),ChapterTable!$1:$1,0),0)*ChapterTable!$Q$17,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VLOOKUP($A2028-ChapterTable!$Q$11,ChapterTable!$1:$1048576,MATCH("최종"&amp;SUBSTITUTE(SUBSTITUTE(F$1,"standard",""),"|Float",""),ChapterTable!$1:$1,0),0)*ChapterTable!$Q$14
    ),
  OFFSET(F2028,-$B2028+IF($L2028,1,0),0)*
    (VLOOKUP(SUBSTITUTE(SUBSTITUTE(F$1,"standard",""),"|Float","")&amp;"인게임누적곱배수",ChapterTable!$S:$T,2,0)^D2028
    +VLOOKUP(SUBSTITUTE(SUBSTITUTE(F$1,"standard",""),"|Float","")&amp;"인게임누적합배수",ChapterTable!$S:$T,2,0)*D2028)
  )
  )
  )
)</f>
        <v>89330.353637695313</v>
      </c>
      <c r="G2028" t="s">
        <v>76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9.8000000000000007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IF(OR($L2029=TRUE,$A2029=0,MOD($A2029,ChapterTable!$S$20)&lt;&gt;0),
MAX(0,INT(($B2029+ChapterTable!$Q$26+VLOOKUP(SUBSTITUTE(C$1,"성장단계","")&amp;"단계오프셋",ChapterTable!$S:$T,2,0))/ChapterTable!$Q$23)),
MAX(0,INT(($B2029+ChapterTable!$S$26+VLOOKUP(SUBSTITUTE(C$1,"성장단계","")&amp;"보스단계오프셋",ChapterTable!$S:$T,2,0))/ChapterTable!$S$23)))</f>
        <v>4</v>
      </c>
      <c r="D2029">
        <f>IF(OR($L2029=TRUE,$A2029=0,MOD($A2029,ChapterTable!$S$20)&lt;&gt;0),
MAX(0,INT(($B2029+ChapterTable!$Q$26+VLOOKUP(SUBSTITUTE(D$1,"성장단계","")&amp;"단계오프셋",ChapterTable!$S:$T,2,0))/ChapterTable!$Q$23)),
MAX(0,INT(($B2029+ChapterTable!$S$26+VLOOKUP(SUBSTITUTE(D$1,"성장단계","")&amp;"보스단계오프셋",ChapterTable!$S:$T,2,0))/ChapterTable!$S$23)))</f>
        <v>3</v>
      </c>
      <c r="E2029" s="1">
        <f ca="1">IF(AND($A2029=0,$B2029=1),
    VLOOKUP(1,ChapterTable!$1:$1048576,MATCH("최종"&amp;SUBSTITUTE(SUBSTITUTE(E$1,"standard",""),"|Float",""),ChapterTable!$1:$1,0),0)*ChapterTable!$Q$17,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VLOOKUP($A2029-ChapterTable!$Q$11,ChapterTable!$1:$1048576,MATCH("최종"&amp;SUBSTITUTE(SUBSTITUTE(E$1,"standard",""),"|Float",""),ChapterTable!$1:$1,0),0)*ChapterTable!$Q$14
    ),
  OFFSET(E2029,-$B2029+IF($L2029,1,0),0)*
    (VLOOKUP(SUBSTITUTE(SUBSTITUTE(E$1,"standard",""),"|Float","")&amp;"인게임누적곱배수",ChapterTable!$S:$T,2,0)^C2029
    +VLOOKUP(SUBSTITUTE(SUBSTITUTE(E$1,"standard",""),"|Float","")&amp;"인게임누적합배수",ChapterTable!$S:$T,2,0)*C2029)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VLOOKUP(1,ChapterTable!$1:$1048576,MATCH("최종"&amp;SUBSTITUTE(SUBSTITUTE(F$1,"standard",""),"|Float",""),ChapterTable!$1:$1,0),0)*ChapterTable!$Q$17,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VLOOKUP($A2029-ChapterTable!$Q$11,ChapterTable!$1:$1048576,MATCH("최종"&amp;SUBSTITUTE(SUBSTITUTE(F$1,"standard",""),"|Float",""),ChapterTable!$1:$1,0),0)*ChapterTable!$Q$14
    ),
  OFFSET(F2029,-$B2029+IF($L2029,1,0),0)*
    (VLOOKUP(SUBSTITUTE(SUBSTITUTE(F$1,"standard",""),"|Float","")&amp;"인게임누적곱배수",ChapterTable!$S:$T,2,0)^D2029
    +VLOOKUP(SUBSTITUTE(SUBSTITUTE(F$1,"standard",""),"|Float","")&amp;"인게임누적합배수",ChapterTable!$S:$T,2,0)*D2029)
  )
  )
  )
)</f>
        <v>89330.353637695313</v>
      </c>
      <c r="G2029" t="s">
        <v>76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9.8000000000000007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IF(OR($L2030=TRUE,$A2030=0,MOD($A2030,ChapterTable!$S$20)&lt;&gt;0),
MAX(0,INT(($B2030+ChapterTable!$Q$26+VLOOKUP(SUBSTITUTE(C$1,"성장단계","")&amp;"단계오프셋",ChapterTable!$S:$T,2,0))/ChapterTable!$Q$23)),
MAX(0,INT(($B2030+ChapterTable!$S$26+VLOOKUP(SUBSTITUTE(C$1,"성장단계","")&amp;"보스단계오프셋",ChapterTable!$S:$T,2,0))/ChapterTable!$S$23)))</f>
        <v>4</v>
      </c>
      <c r="D2030">
        <f>IF(OR($L2030=TRUE,$A2030=0,MOD($A2030,ChapterTable!$S$20)&lt;&gt;0),
MAX(0,INT(($B2030+ChapterTable!$Q$26+VLOOKUP(SUBSTITUTE(D$1,"성장단계","")&amp;"단계오프셋",ChapterTable!$S:$T,2,0))/ChapterTable!$Q$23)),
MAX(0,INT(($B2030+ChapterTable!$S$26+VLOOKUP(SUBSTITUTE(D$1,"성장단계","")&amp;"보스단계오프셋",ChapterTable!$S:$T,2,0))/ChapterTable!$S$23)))</f>
        <v>3</v>
      </c>
      <c r="E2030" s="1">
        <f ca="1">IF(AND($A2030=0,$B2030=1),
    VLOOKUP(1,ChapterTable!$1:$1048576,MATCH("최종"&amp;SUBSTITUTE(SUBSTITUTE(E$1,"standard",""),"|Float",""),ChapterTable!$1:$1,0),0)*ChapterTable!$Q$17,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VLOOKUP($A2030-ChapterTable!$Q$11,ChapterTable!$1:$1048576,MATCH("최종"&amp;SUBSTITUTE(SUBSTITUTE(E$1,"standard",""),"|Float",""),ChapterTable!$1:$1,0),0)*ChapterTable!$Q$14
    ),
  OFFSET(E2030,-$B2030+IF($L2030,1,0),0)*
    (VLOOKUP(SUBSTITUTE(SUBSTITUTE(E$1,"standard",""),"|Float","")&amp;"인게임누적곱배수",ChapterTable!$S:$T,2,0)^C2030
    +VLOOKUP(SUBSTITUTE(SUBSTITUTE(E$1,"standard",""),"|Float","")&amp;"인게임누적합배수",ChapterTable!$S:$T,2,0)*C2030)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VLOOKUP(1,ChapterTable!$1:$1048576,MATCH("최종"&amp;SUBSTITUTE(SUBSTITUTE(F$1,"standard",""),"|Float",""),ChapterTable!$1:$1,0),0)*ChapterTable!$Q$17,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VLOOKUP($A2030-ChapterTable!$Q$11,ChapterTable!$1:$1048576,MATCH("최종"&amp;SUBSTITUTE(SUBSTITUTE(F$1,"standard",""),"|Float",""),ChapterTable!$1:$1,0),0)*ChapterTable!$Q$14
    ),
  OFFSET(F2030,-$B2030+IF($L2030,1,0),0)*
    (VLOOKUP(SUBSTITUTE(SUBSTITUTE(F$1,"standard",""),"|Float","")&amp;"인게임누적곱배수",ChapterTable!$S:$T,2,0)^D2030
    +VLOOKUP(SUBSTITUTE(SUBSTITUTE(F$1,"standard",""),"|Float","")&amp;"인게임누적합배수",ChapterTable!$S:$T,2,0)*D2030)
  )
  )
  )
)</f>
        <v>89330.353637695313</v>
      </c>
      <c r="G2030" t="s">
        <v>76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9.8000000000000007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IF(OR($L2031=TRUE,$A2031=0,MOD($A2031,ChapterTable!$S$20)&lt;&gt;0),
MAX(0,INT(($B2031+ChapterTable!$Q$26+VLOOKUP(SUBSTITUTE(C$1,"성장단계","")&amp;"단계오프셋",ChapterTable!$S:$T,2,0))/ChapterTable!$Q$23)),
MAX(0,INT(($B2031+ChapterTable!$S$26+VLOOKUP(SUBSTITUTE(C$1,"성장단계","")&amp;"보스단계오프셋",ChapterTable!$S:$T,2,0))/ChapterTable!$S$23)))</f>
        <v>4</v>
      </c>
      <c r="D2031">
        <f>IF(OR($L2031=TRUE,$A2031=0,MOD($A2031,ChapterTable!$S$20)&lt;&gt;0),
MAX(0,INT(($B2031+ChapterTable!$Q$26+VLOOKUP(SUBSTITUTE(D$1,"성장단계","")&amp;"단계오프셋",ChapterTable!$S:$T,2,0))/ChapterTable!$Q$23)),
MAX(0,INT(($B2031+ChapterTable!$S$26+VLOOKUP(SUBSTITUTE(D$1,"성장단계","")&amp;"보스단계오프셋",ChapterTable!$S:$T,2,0))/ChapterTable!$S$23)))</f>
        <v>3</v>
      </c>
      <c r="E2031" s="1">
        <f ca="1">IF(AND($A2031=0,$B2031=1),
    VLOOKUP(1,ChapterTable!$1:$1048576,MATCH("최종"&amp;SUBSTITUTE(SUBSTITUTE(E$1,"standard",""),"|Float",""),ChapterTable!$1:$1,0),0)*ChapterTable!$Q$17,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VLOOKUP($A2031-ChapterTable!$Q$11,ChapterTable!$1:$1048576,MATCH("최종"&amp;SUBSTITUTE(SUBSTITUTE(E$1,"standard",""),"|Float",""),ChapterTable!$1:$1,0),0)*ChapterTable!$Q$14
    ),
  OFFSET(E2031,-$B2031+IF($L2031,1,0),0)*
    (VLOOKUP(SUBSTITUTE(SUBSTITUTE(E$1,"standard",""),"|Float","")&amp;"인게임누적곱배수",ChapterTable!$S:$T,2,0)^C2031
    +VLOOKUP(SUBSTITUTE(SUBSTITUTE(E$1,"standard",""),"|Float","")&amp;"인게임누적합배수",ChapterTable!$S:$T,2,0)*C2031)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VLOOKUP(1,ChapterTable!$1:$1048576,MATCH("최종"&amp;SUBSTITUTE(SUBSTITUTE(F$1,"standard",""),"|Float",""),ChapterTable!$1:$1,0),0)*ChapterTable!$Q$17,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VLOOKUP($A2031-ChapterTable!$Q$11,ChapterTable!$1:$1048576,MATCH("최종"&amp;SUBSTITUTE(SUBSTITUTE(F$1,"standard",""),"|Float",""),ChapterTable!$1:$1,0),0)*ChapterTable!$Q$14
    ),
  OFFSET(F2031,-$B2031+IF($L2031,1,0),0)*
    (VLOOKUP(SUBSTITUTE(SUBSTITUTE(F$1,"standard",""),"|Float","")&amp;"인게임누적곱배수",ChapterTable!$S:$T,2,0)^D2031
    +VLOOKUP(SUBSTITUTE(SUBSTITUTE(F$1,"standard",""),"|Float","")&amp;"인게임누적합배수",ChapterTable!$S:$T,2,0)*D2031)
  )
  )
  )
)</f>
        <v>89330.353637695313</v>
      </c>
      <c r="G2031" t="s">
        <v>76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9.8000000000000007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IF(OR($L2032=TRUE,$A2032=0,MOD($A2032,ChapterTable!$S$20)&lt;&gt;0),
MAX(0,INT(($B2032+ChapterTable!$Q$26+VLOOKUP(SUBSTITUTE(C$1,"성장단계","")&amp;"단계오프셋",ChapterTable!$S:$T,2,0))/ChapterTable!$Q$23)),
MAX(0,INT(($B2032+ChapterTable!$S$26+VLOOKUP(SUBSTITUTE(C$1,"성장단계","")&amp;"보스단계오프셋",ChapterTable!$S:$T,2,0))/ChapterTable!$S$23)))</f>
        <v>4</v>
      </c>
      <c r="D2032">
        <f>IF(OR($L2032=TRUE,$A2032=0,MOD($A2032,ChapterTable!$S$20)&lt;&gt;0),
MAX(0,INT(($B2032+ChapterTable!$Q$26+VLOOKUP(SUBSTITUTE(D$1,"성장단계","")&amp;"단계오프셋",ChapterTable!$S:$T,2,0))/ChapterTable!$Q$23)),
MAX(0,INT(($B2032+ChapterTable!$S$26+VLOOKUP(SUBSTITUTE(D$1,"성장단계","")&amp;"보스단계오프셋",ChapterTable!$S:$T,2,0))/ChapterTable!$S$23)))</f>
        <v>4</v>
      </c>
      <c r="E2032" s="1">
        <f ca="1">IF(AND($A2032=0,$B2032=1),
    VLOOKUP(1,ChapterTable!$1:$1048576,MATCH("최종"&amp;SUBSTITUTE(SUBSTITUTE(E$1,"standard",""),"|Float",""),ChapterTable!$1:$1,0),0)*ChapterTable!$Q$17,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VLOOKUP($A2032-ChapterTable!$Q$11,ChapterTable!$1:$1048576,MATCH("최종"&amp;SUBSTITUTE(SUBSTITUTE(E$1,"standard",""),"|Float",""),ChapterTable!$1:$1,0),0)*ChapterTable!$Q$14
    ),
  OFFSET(E2032,-$B2032+IF($L2032,1,0),0)*
    (VLOOKUP(SUBSTITUTE(SUBSTITUTE(E$1,"standard",""),"|Float","")&amp;"인게임누적곱배수",ChapterTable!$S:$T,2,0)^C2032
    +VLOOKUP(SUBSTITUTE(SUBSTITUTE(E$1,"standard",""),"|Float","")&amp;"인게임누적합배수",ChapterTable!$S:$T,2,0)*C2032)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VLOOKUP(1,ChapterTable!$1:$1048576,MATCH("최종"&amp;SUBSTITUTE(SUBSTITUTE(F$1,"standard",""),"|Float",""),ChapterTable!$1:$1,0),0)*ChapterTable!$Q$17,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VLOOKUP($A2032-ChapterTable!$Q$11,ChapterTable!$1:$1048576,MATCH("최종"&amp;SUBSTITUTE(SUBSTITUTE(F$1,"standard",""),"|Float",""),ChapterTable!$1:$1,0),0)*ChapterTable!$Q$14
    ),
  OFFSET(F2032,-$B2032+IF($L2032,1,0),0)*
    (VLOOKUP(SUBSTITUTE(SUBSTITUTE(F$1,"standard",""),"|Float","")&amp;"인게임누적곱배수",ChapterTable!$S:$T,2,0)^D2032
    +VLOOKUP(SUBSTITUTE(SUBSTITUTE(F$1,"standard",""),"|Float","")&amp;"인게임누적합배수",ChapterTable!$S:$T,2,0)*D2032)
  )
  )
  )
)</f>
        <v>100496.64784240723</v>
      </c>
      <c r="G2032" t="s">
        <v>76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9.8000000000000007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IF(OR($L2033=TRUE,$A2033=0,MOD($A2033,ChapterTable!$S$20)&lt;&gt;0),
MAX(0,INT(($B2033+ChapterTable!$Q$26+VLOOKUP(SUBSTITUTE(C$1,"성장단계","")&amp;"단계오프셋",ChapterTable!$S:$T,2,0))/ChapterTable!$Q$23)),
MAX(0,INT(($B2033+ChapterTable!$S$26+VLOOKUP(SUBSTITUTE(C$1,"성장단계","")&amp;"보스단계오프셋",ChapterTable!$S:$T,2,0))/ChapterTable!$S$23)))</f>
        <v>4</v>
      </c>
      <c r="D2033">
        <f>IF(OR($L2033=TRUE,$A2033=0,MOD($A2033,ChapterTable!$S$20)&lt;&gt;0),
MAX(0,INT(($B2033+ChapterTable!$Q$26+VLOOKUP(SUBSTITUTE(D$1,"성장단계","")&amp;"단계오프셋",ChapterTable!$S:$T,2,0))/ChapterTable!$Q$23)),
MAX(0,INT(($B2033+ChapterTable!$S$26+VLOOKUP(SUBSTITUTE(D$1,"성장단계","")&amp;"보스단계오프셋",ChapterTable!$S:$T,2,0))/ChapterTable!$S$23)))</f>
        <v>4</v>
      </c>
      <c r="E2033" s="1">
        <f ca="1">IF(AND($A2033=0,$B2033=1),
    VLOOKUP(1,ChapterTable!$1:$1048576,MATCH("최종"&amp;SUBSTITUTE(SUBSTITUTE(E$1,"standard",""),"|Float",""),ChapterTable!$1:$1,0),0)*ChapterTable!$Q$17,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VLOOKUP($A2033-ChapterTable!$Q$11,ChapterTable!$1:$1048576,MATCH("최종"&amp;SUBSTITUTE(SUBSTITUTE(E$1,"standard",""),"|Float",""),ChapterTable!$1:$1,0),0)*ChapterTable!$Q$14
    ),
  OFFSET(E2033,-$B2033+IF($L2033,1,0),0)*
    (VLOOKUP(SUBSTITUTE(SUBSTITUTE(E$1,"standard",""),"|Float","")&amp;"인게임누적곱배수",ChapterTable!$S:$T,2,0)^C2033
    +VLOOKUP(SUBSTITUTE(SUBSTITUTE(E$1,"standard",""),"|Float","")&amp;"인게임누적합배수",ChapterTable!$S:$T,2,0)*C2033)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VLOOKUP(1,ChapterTable!$1:$1048576,MATCH("최종"&amp;SUBSTITUTE(SUBSTITUTE(F$1,"standard",""),"|Float",""),ChapterTable!$1:$1,0),0)*ChapterTable!$Q$17,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VLOOKUP($A2033-ChapterTable!$Q$11,ChapterTable!$1:$1048576,MATCH("최종"&amp;SUBSTITUTE(SUBSTITUTE(F$1,"standard",""),"|Float",""),ChapterTable!$1:$1,0),0)*ChapterTable!$Q$14
    ),
  OFFSET(F2033,-$B2033+IF($L2033,1,0),0)*
    (VLOOKUP(SUBSTITUTE(SUBSTITUTE(F$1,"standard",""),"|Float","")&amp;"인게임누적곱배수",ChapterTable!$S:$T,2,0)^D2033
    +VLOOKUP(SUBSTITUTE(SUBSTITUTE(F$1,"standard",""),"|Float","")&amp;"인게임누적합배수",ChapterTable!$S:$T,2,0)*D2033)
  )
  )
  )
)</f>
        <v>100496.64784240723</v>
      </c>
      <c r="G2033" t="s">
        <v>76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9.8000000000000007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IF(OR($L2034=TRUE,$A2034=0,MOD($A2034,ChapterTable!$S$20)&lt;&gt;0),
MAX(0,INT(($B2034+ChapterTable!$Q$26+VLOOKUP(SUBSTITUTE(C$1,"성장단계","")&amp;"단계오프셋",ChapterTable!$S:$T,2,0))/ChapterTable!$Q$23)),
MAX(0,INT(($B2034+ChapterTable!$S$26+VLOOKUP(SUBSTITUTE(C$1,"성장단계","")&amp;"보스단계오프셋",ChapterTable!$S:$T,2,0))/ChapterTable!$S$23)))</f>
        <v>4</v>
      </c>
      <c r="D2034">
        <f>IF(OR($L2034=TRUE,$A2034=0,MOD($A2034,ChapterTable!$S$20)&lt;&gt;0),
MAX(0,INT(($B2034+ChapterTable!$Q$26+VLOOKUP(SUBSTITUTE(D$1,"성장단계","")&amp;"단계오프셋",ChapterTable!$S:$T,2,0))/ChapterTable!$Q$23)),
MAX(0,INT(($B2034+ChapterTable!$S$26+VLOOKUP(SUBSTITUTE(D$1,"성장단계","")&amp;"보스단계오프셋",ChapterTable!$S:$T,2,0))/ChapterTable!$S$23)))</f>
        <v>4</v>
      </c>
      <c r="E2034" s="1">
        <f ca="1">IF(AND($A2034=0,$B2034=1),
    VLOOKUP(1,ChapterTable!$1:$1048576,MATCH("최종"&amp;SUBSTITUTE(SUBSTITUTE(E$1,"standard",""),"|Float",""),ChapterTable!$1:$1,0),0)*ChapterTable!$Q$17,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VLOOKUP($A2034-ChapterTable!$Q$11,ChapterTable!$1:$1048576,MATCH("최종"&amp;SUBSTITUTE(SUBSTITUTE(E$1,"standard",""),"|Float",""),ChapterTable!$1:$1,0),0)*ChapterTable!$Q$14
    ),
  OFFSET(E2034,-$B2034+IF($L2034,1,0),0)*
    (VLOOKUP(SUBSTITUTE(SUBSTITUTE(E$1,"standard",""),"|Float","")&amp;"인게임누적곱배수",ChapterTable!$S:$T,2,0)^C2034
    +VLOOKUP(SUBSTITUTE(SUBSTITUTE(E$1,"standard",""),"|Float","")&amp;"인게임누적합배수",ChapterTable!$S:$T,2,0)*C2034)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VLOOKUP(1,ChapterTable!$1:$1048576,MATCH("최종"&amp;SUBSTITUTE(SUBSTITUTE(F$1,"standard",""),"|Float",""),ChapterTable!$1:$1,0),0)*ChapterTable!$Q$17,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VLOOKUP($A2034-ChapterTable!$Q$11,ChapterTable!$1:$1048576,MATCH("최종"&amp;SUBSTITUTE(SUBSTITUTE(F$1,"standard",""),"|Float",""),ChapterTable!$1:$1,0),0)*ChapterTable!$Q$14
    ),
  OFFSET(F2034,-$B2034+IF($L2034,1,0),0)*
    (VLOOKUP(SUBSTITUTE(SUBSTITUTE(F$1,"standard",""),"|Float","")&amp;"인게임누적곱배수",ChapterTable!$S:$T,2,0)^D2034
    +VLOOKUP(SUBSTITUTE(SUBSTITUTE(F$1,"standard",""),"|Float","")&amp;"인게임누적합배수",ChapterTable!$S:$T,2,0)*D2034)
  )
  )
  )
)</f>
        <v>100496.64784240723</v>
      </c>
      <c r="G2034" t="s">
        <v>76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9.8000000000000007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IF(OR($L2035=TRUE,$A2035=0,MOD($A2035,ChapterTable!$S$20)&lt;&gt;0),
MAX(0,INT(($B2035+ChapterTable!$Q$26+VLOOKUP(SUBSTITUTE(C$1,"성장단계","")&amp;"단계오프셋",ChapterTable!$S:$T,2,0))/ChapterTable!$Q$23)),
MAX(0,INT(($B2035+ChapterTable!$S$26+VLOOKUP(SUBSTITUTE(C$1,"성장단계","")&amp;"보스단계오프셋",ChapterTable!$S:$T,2,0))/ChapterTable!$S$23)))</f>
        <v>4</v>
      </c>
      <c r="D2035">
        <f>IF(OR($L2035=TRUE,$A2035=0,MOD($A2035,ChapterTable!$S$20)&lt;&gt;0),
MAX(0,INT(($B2035+ChapterTable!$Q$26+VLOOKUP(SUBSTITUTE(D$1,"성장단계","")&amp;"단계오프셋",ChapterTable!$S:$T,2,0))/ChapterTable!$Q$23)),
MAX(0,INT(($B2035+ChapterTable!$S$26+VLOOKUP(SUBSTITUTE(D$1,"성장단계","")&amp;"보스단계오프셋",ChapterTable!$S:$T,2,0))/ChapterTable!$S$23)))</f>
        <v>4</v>
      </c>
      <c r="E2035" s="1">
        <f ca="1">IF(AND($A2035=0,$B2035=1),
    VLOOKUP(1,ChapterTable!$1:$1048576,MATCH("최종"&amp;SUBSTITUTE(SUBSTITUTE(E$1,"standard",""),"|Float",""),ChapterTable!$1:$1,0),0)*ChapterTable!$Q$17,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VLOOKUP($A2035-ChapterTable!$Q$11,ChapterTable!$1:$1048576,MATCH("최종"&amp;SUBSTITUTE(SUBSTITUTE(E$1,"standard",""),"|Float",""),ChapterTable!$1:$1,0),0)*ChapterTable!$Q$14
    ),
  OFFSET(E2035,-$B2035+IF($L2035,1,0),0)*
    (VLOOKUP(SUBSTITUTE(SUBSTITUTE(E$1,"standard",""),"|Float","")&amp;"인게임누적곱배수",ChapterTable!$S:$T,2,0)^C2035
    +VLOOKUP(SUBSTITUTE(SUBSTITUTE(E$1,"standard",""),"|Float","")&amp;"인게임누적합배수",ChapterTable!$S:$T,2,0)*C2035)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VLOOKUP(1,ChapterTable!$1:$1048576,MATCH("최종"&amp;SUBSTITUTE(SUBSTITUTE(F$1,"standard",""),"|Float",""),ChapterTable!$1:$1,0),0)*ChapterTable!$Q$17,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VLOOKUP($A2035-ChapterTable!$Q$11,ChapterTable!$1:$1048576,MATCH("최종"&amp;SUBSTITUTE(SUBSTITUTE(F$1,"standard",""),"|Float",""),ChapterTable!$1:$1,0),0)*ChapterTable!$Q$14
    ),
  OFFSET(F2035,-$B2035+IF($L2035,1,0),0)*
    (VLOOKUP(SUBSTITUTE(SUBSTITUTE(F$1,"standard",""),"|Float","")&amp;"인게임누적곱배수",ChapterTable!$S:$T,2,0)^D2035
    +VLOOKUP(SUBSTITUTE(SUBSTITUTE(F$1,"standard",""),"|Float","")&amp;"인게임누적합배수",ChapterTable!$S:$T,2,0)*D2035)
  )
  )
  )
)</f>
        <v>100496.64784240723</v>
      </c>
      <c r="G2035" t="s">
        <v>76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9.8000000000000007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IF(OR($L2036=TRUE,$A2036=0,MOD($A2036,ChapterTable!$S$20)&lt;&gt;0),
MAX(0,INT(($B2036+ChapterTable!$Q$26+VLOOKUP(SUBSTITUTE(C$1,"성장단계","")&amp;"단계오프셋",ChapterTable!$S:$T,2,0))/ChapterTable!$Q$23)),
MAX(0,INT(($B2036+ChapterTable!$S$26+VLOOKUP(SUBSTITUTE(C$1,"성장단계","")&amp;"보스단계오프셋",ChapterTable!$S:$T,2,0))/ChapterTable!$S$23)))</f>
        <v>4</v>
      </c>
      <c r="D2036">
        <f>IF(OR($L2036=TRUE,$A2036=0,MOD($A2036,ChapterTable!$S$20)&lt;&gt;0),
MAX(0,INT(($B2036+ChapterTable!$Q$26+VLOOKUP(SUBSTITUTE(D$1,"성장단계","")&amp;"단계오프셋",ChapterTable!$S:$T,2,0))/ChapterTable!$Q$23)),
MAX(0,INT(($B2036+ChapterTable!$S$26+VLOOKUP(SUBSTITUTE(D$1,"성장단계","")&amp;"보스단계오프셋",ChapterTable!$S:$T,2,0))/ChapterTable!$S$23)))</f>
        <v>4</v>
      </c>
      <c r="E2036" s="1">
        <f ca="1">IF(AND($A2036=0,$B2036=1),
    VLOOKUP(1,ChapterTable!$1:$1048576,MATCH("최종"&amp;SUBSTITUTE(SUBSTITUTE(E$1,"standard",""),"|Float",""),ChapterTable!$1:$1,0),0)*ChapterTable!$Q$17,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VLOOKUP($A2036-ChapterTable!$Q$11,ChapterTable!$1:$1048576,MATCH("최종"&amp;SUBSTITUTE(SUBSTITUTE(E$1,"standard",""),"|Float",""),ChapterTable!$1:$1,0),0)*ChapterTable!$Q$14
    ),
  OFFSET(E2036,-$B2036+IF($L2036,1,0),0)*
    (VLOOKUP(SUBSTITUTE(SUBSTITUTE(E$1,"standard",""),"|Float","")&amp;"인게임누적곱배수",ChapterTable!$S:$T,2,0)^C2036
    +VLOOKUP(SUBSTITUTE(SUBSTITUTE(E$1,"standard",""),"|Float","")&amp;"인게임누적합배수",ChapterTable!$S:$T,2,0)*C2036)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VLOOKUP(1,ChapterTable!$1:$1048576,MATCH("최종"&amp;SUBSTITUTE(SUBSTITUTE(F$1,"standard",""),"|Float",""),ChapterTable!$1:$1,0),0)*ChapterTable!$Q$17,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VLOOKUP($A2036-ChapterTable!$Q$11,ChapterTable!$1:$1048576,MATCH("최종"&amp;SUBSTITUTE(SUBSTITUTE(F$1,"standard",""),"|Float",""),ChapterTable!$1:$1,0),0)*ChapterTable!$Q$14
    ),
  OFFSET(F2036,-$B2036+IF($L2036,1,0),0)*
    (VLOOKUP(SUBSTITUTE(SUBSTITUTE(F$1,"standard",""),"|Float","")&amp;"인게임누적곱배수",ChapterTable!$S:$T,2,0)^D2036
    +VLOOKUP(SUBSTITUTE(SUBSTITUTE(F$1,"standard",""),"|Float","")&amp;"인게임누적합배수",ChapterTable!$S:$T,2,0)*D2036)
  )
  )
  )
)</f>
        <v>100496.64784240723</v>
      </c>
      <c r="G2036" t="s">
        <v>76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9.8000000000000007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IF(OR($L2037=TRUE,$A2037=0,MOD($A2037,ChapterTable!$S$20)&lt;&gt;0),
MAX(0,INT(($B2037+ChapterTable!$Q$26+VLOOKUP(SUBSTITUTE(C$1,"성장단계","")&amp;"단계오프셋",ChapterTable!$S:$T,2,0))/ChapterTable!$Q$23)),
MAX(0,INT(($B2037+ChapterTable!$S$26+VLOOKUP(SUBSTITUTE(C$1,"성장단계","")&amp;"보스단계오프셋",ChapterTable!$S:$T,2,0))/ChapterTable!$S$23)))</f>
        <v>5</v>
      </c>
      <c r="D2037">
        <f>IF(OR($L2037=TRUE,$A2037=0,MOD($A2037,ChapterTable!$S$20)&lt;&gt;0),
MAX(0,INT(($B2037+ChapterTable!$Q$26+VLOOKUP(SUBSTITUTE(D$1,"성장단계","")&amp;"단계오프셋",ChapterTable!$S:$T,2,0))/ChapterTable!$Q$23)),
MAX(0,INT(($B2037+ChapterTable!$S$26+VLOOKUP(SUBSTITUTE(D$1,"성장단계","")&amp;"보스단계오프셋",ChapterTable!$S:$T,2,0))/ChapterTable!$S$23)))</f>
        <v>4</v>
      </c>
      <c r="E2037" s="1">
        <f ca="1">IF(AND($A2037=0,$B2037=1),
    VLOOKUP(1,ChapterTable!$1:$1048576,MATCH("최종"&amp;SUBSTITUTE(SUBSTITUTE(E$1,"standard",""),"|Float",""),ChapterTable!$1:$1,0),0)*ChapterTable!$Q$17,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VLOOKUP($A2037-ChapterTable!$Q$11,ChapterTable!$1:$1048576,MATCH("최종"&amp;SUBSTITUTE(SUBSTITUTE(E$1,"standard",""),"|Float",""),ChapterTable!$1:$1,0),0)*ChapterTable!$Q$14
    ),
  OFFSET(E2037,-$B2037+IF($L2037,1,0),0)*
    (VLOOKUP(SUBSTITUTE(SUBSTITUTE(E$1,"standard",""),"|Float","")&amp;"인게임누적곱배수",ChapterTable!$S:$T,2,0)^C2037
    +VLOOKUP(SUBSTITUTE(SUBSTITUTE(E$1,"standard",""),"|Float","")&amp;"인게임누적합배수",ChapterTable!$S:$T,2,0)*C2037)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VLOOKUP(1,ChapterTable!$1:$1048576,MATCH("최종"&amp;SUBSTITUTE(SUBSTITUTE(F$1,"standard",""),"|Float",""),ChapterTable!$1:$1,0),0)*ChapterTable!$Q$17,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VLOOKUP($A2037-ChapterTable!$Q$11,ChapterTable!$1:$1048576,MATCH("최종"&amp;SUBSTITUTE(SUBSTITUTE(F$1,"standard",""),"|Float",""),ChapterTable!$1:$1,0),0)*ChapterTable!$Q$14
    ),
  OFFSET(F2037,-$B2037+IF($L2037,1,0),0)*
    (VLOOKUP(SUBSTITUTE(SUBSTITUTE(F$1,"standard",""),"|Float","")&amp;"인게임누적곱배수",ChapterTable!$S:$T,2,0)^D2037
    +VLOOKUP(SUBSTITUTE(SUBSTITUTE(F$1,"standard",""),"|Float","")&amp;"인게임누적합배수",ChapterTable!$S:$T,2,0)*D2037)
  )
  )
  )
)</f>
        <v>100496.64784240723</v>
      </c>
      <c r="G2037" t="s">
        <v>76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9.8000000000000007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IF(OR($L2038=TRUE,$A2038=0,MOD($A2038,ChapterTable!$S$20)&lt;&gt;0),
MAX(0,INT(($B2038+ChapterTable!$Q$26+VLOOKUP(SUBSTITUTE(C$1,"성장단계","")&amp;"단계오프셋",ChapterTable!$S:$T,2,0))/ChapterTable!$Q$23)),
MAX(0,INT(($B2038+ChapterTable!$S$26+VLOOKUP(SUBSTITUTE(C$1,"성장단계","")&amp;"보스단계오프셋",ChapterTable!$S:$T,2,0))/ChapterTable!$S$23)))</f>
        <v>5</v>
      </c>
      <c r="D2038">
        <f>IF(OR($L2038=TRUE,$A2038=0,MOD($A2038,ChapterTable!$S$20)&lt;&gt;0),
MAX(0,INT(($B2038+ChapterTable!$Q$26+VLOOKUP(SUBSTITUTE(D$1,"성장단계","")&amp;"단계오프셋",ChapterTable!$S:$T,2,0))/ChapterTable!$Q$23)),
MAX(0,INT(($B2038+ChapterTable!$S$26+VLOOKUP(SUBSTITUTE(D$1,"성장단계","")&amp;"보스단계오프셋",ChapterTable!$S:$T,2,0))/ChapterTable!$S$23)))</f>
        <v>4</v>
      </c>
      <c r="E2038" s="1">
        <f ca="1">IF(AND($A2038=0,$B2038=1),
    VLOOKUP(1,ChapterTable!$1:$1048576,MATCH("최종"&amp;SUBSTITUTE(SUBSTITUTE(E$1,"standard",""),"|Float",""),ChapterTable!$1:$1,0),0)*ChapterTable!$Q$17,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VLOOKUP($A2038-ChapterTable!$Q$11,ChapterTable!$1:$1048576,MATCH("최종"&amp;SUBSTITUTE(SUBSTITUTE(E$1,"standard",""),"|Float",""),ChapterTable!$1:$1,0),0)*ChapterTable!$Q$14
    ),
  OFFSET(E2038,-$B2038+IF($L2038,1,0),0)*
    (VLOOKUP(SUBSTITUTE(SUBSTITUTE(E$1,"standard",""),"|Float","")&amp;"인게임누적곱배수",ChapterTable!$S:$T,2,0)^C2038
    +VLOOKUP(SUBSTITUTE(SUBSTITUTE(E$1,"standard",""),"|Float","")&amp;"인게임누적합배수",ChapterTable!$S:$T,2,0)*C2038)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VLOOKUP(1,ChapterTable!$1:$1048576,MATCH("최종"&amp;SUBSTITUTE(SUBSTITUTE(F$1,"standard",""),"|Float",""),ChapterTable!$1:$1,0),0)*ChapterTable!$Q$17,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VLOOKUP($A2038-ChapterTable!$Q$11,ChapterTable!$1:$1048576,MATCH("최종"&amp;SUBSTITUTE(SUBSTITUTE(F$1,"standard",""),"|Float",""),ChapterTable!$1:$1,0),0)*ChapterTable!$Q$14
    ),
  OFFSET(F2038,-$B2038+IF($L2038,1,0),0)*
    (VLOOKUP(SUBSTITUTE(SUBSTITUTE(F$1,"standard",""),"|Float","")&amp;"인게임누적곱배수",ChapterTable!$S:$T,2,0)^D2038
    +VLOOKUP(SUBSTITUTE(SUBSTITUTE(F$1,"standard",""),"|Float","")&amp;"인게임누적합배수",ChapterTable!$S:$T,2,0)*D2038)
  )
  )
  )
)</f>
        <v>100496.64784240723</v>
      </c>
      <c r="G2038" t="s">
        <v>76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9.8000000000000007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IF(OR($L2039=TRUE,$A2039=0,MOD($A2039,ChapterTable!$S$20)&lt;&gt;0),
MAX(0,INT(($B2039+ChapterTable!$Q$26+VLOOKUP(SUBSTITUTE(C$1,"성장단계","")&amp;"단계오프셋",ChapterTable!$S:$T,2,0))/ChapterTable!$Q$23)),
MAX(0,INT(($B2039+ChapterTable!$S$26+VLOOKUP(SUBSTITUTE(C$1,"성장단계","")&amp;"보스단계오프셋",ChapterTable!$S:$T,2,0))/ChapterTable!$S$23)))</f>
        <v>5</v>
      </c>
      <c r="D2039">
        <f>IF(OR($L2039=TRUE,$A2039=0,MOD($A2039,ChapterTable!$S$20)&lt;&gt;0),
MAX(0,INT(($B2039+ChapterTable!$Q$26+VLOOKUP(SUBSTITUTE(D$1,"성장단계","")&amp;"단계오프셋",ChapterTable!$S:$T,2,0))/ChapterTable!$Q$23)),
MAX(0,INT(($B2039+ChapterTable!$S$26+VLOOKUP(SUBSTITUTE(D$1,"성장단계","")&amp;"보스단계오프셋",ChapterTable!$S:$T,2,0))/ChapterTable!$S$23)))</f>
        <v>4</v>
      </c>
      <c r="E2039" s="1">
        <f ca="1">IF(AND($A2039=0,$B2039=1),
    VLOOKUP(1,ChapterTable!$1:$1048576,MATCH("최종"&amp;SUBSTITUTE(SUBSTITUTE(E$1,"standard",""),"|Float",""),ChapterTable!$1:$1,0),0)*ChapterTable!$Q$17,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VLOOKUP($A2039-ChapterTable!$Q$11,ChapterTable!$1:$1048576,MATCH("최종"&amp;SUBSTITUTE(SUBSTITUTE(E$1,"standard",""),"|Float",""),ChapterTable!$1:$1,0),0)*ChapterTable!$Q$14
    ),
  OFFSET(E2039,-$B2039+IF($L2039,1,0),0)*
    (VLOOKUP(SUBSTITUTE(SUBSTITUTE(E$1,"standard",""),"|Float","")&amp;"인게임누적곱배수",ChapterTable!$S:$T,2,0)^C2039
    +VLOOKUP(SUBSTITUTE(SUBSTITUTE(E$1,"standard",""),"|Float","")&amp;"인게임누적합배수",ChapterTable!$S:$T,2,0)*C2039)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VLOOKUP(1,ChapterTable!$1:$1048576,MATCH("최종"&amp;SUBSTITUTE(SUBSTITUTE(F$1,"standard",""),"|Float",""),ChapterTable!$1:$1,0),0)*ChapterTable!$Q$17,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VLOOKUP($A2039-ChapterTable!$Q$11,ChapterTable!$1:$1048576,MATCH("최종"&amp;SUBSTITUTE(SUBSTITUTE(F$1,"standard",""),"|Float",""),ChapterTable!$1:$1,0),0)*ChapterTable!$Q$14
    ),
  OFFSET(F2039,-$B2039+IF($L2039,1,0),0)*
    (VLOOKUP(SUBSTITUTE(SUBSTITUTE(F$1,"standard",""),"|Float","")&amp;"인게임누적곱배수",ChapterTable!$S:$T,2,0)^D2039
    +VLOOKUP(SUBSTITUTE(SUBSTITUTE(F$1,"standard",""),"|Float","")&amp;"인게임누적합배수",ChapterTable!$S:$T,2,0)*D2039)
  )
  )
  )
)</f>
        <v>100496.64784240723</v>
      </c>
      <c r="G2039" t="s">
        <v>76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9.8000000000000007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IF(OR($L2040=TRUE,$A2040=0,MOD($A2040,ChapterTable!$S$20)&lt;&gt;0),
MAX(0,INT(($B2040+ChapterTable!$Q$26+VLOOKUP(SUBSTITUTE(C$1,"성장단계","")&amp;"단계오프셋",ChapterTable!$S:$T,2,0))/ChapterTable!$Q$23)),
MAX(0,INT(($B2040+ChapterTable!$S$26+VLOOKUP(SUBSTITUTE(C$1,"성장단계","")&amp;"보스단계오프셋",ChapterTable!$S:$T,2,0))/ChapterTable!$S$23)))</f>
        <v>5</v>
      </c>
      <c r="D2040">
        <f>IF(OR($L2040=TRUE,$A2040=0,MOD($A2040,ChapterTable!$S$20)&lt;&gt;0),
MAX(0,INT(($B2040+ChapterTable!$Q$26+VLOOKUP(SUBSTITUTE(D$1,"성장단계","")&amp;"단계오프셋",ChapterTable!$S:$T,2,0))/ChapterTable!$Q$23)),
MAX(0,INT(($B2040+ChapterTable!$S$26+VLOOKUP(SUBSTITUTE(D$1,"성장단계","")&amp;"보스단계오프셋",ChapterTable!$S:$T,2,0))/ChapterTable!$S$23)))</f>
        <v>4</v>
      </c>
      <c r="E2040" s="1">
        <f ca="1">IF(AND($A2040=0,$B2040=1),
    VLOOKUP(1,ChapterTable!$1:$1048576,MATCH("최종"&amp;SUBSTITUTE(SUBSTITUTE(E$1,"standard",""),"|Float",""),ChapterTable!$1:$1,0),0)*ChapterTable!$Q$17,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VLOOKUP($A2040-ChapterTable!$Q$11,ChapterTable!$1:$1048576,MATCH("최종"&amp;SUBSTITUTE(SUBSTITUTE(E$1,"standard",""),"|Float",""),ChapterTable!$1:$1,0),0)*ChapterTable!$Q$14
    ),
  OFFSET(E2040,-$B2040+IF($L2040,1,0),0)*
    (VLOOKUP(SUBSTITUTE(SUBSTITUTE(E$1,"standard",""),"|Float","")&amp;"인게임누적곱배수",ChapterTable!$S:$T,2,0)^C2040
    +VLOOKUP(SUBSTITUTE(SUBSTITUTE(E$1,"standard",""),"|Float","")&amp;"인게임누적합배수",ChapterTable!$S:$T,2,0)*C2040)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VLOOKUP(1,ChapterTable!$1:$1048576,MATCH("최종"&amp;SUBSTITUTE(SUBSTITUTE(F$1,"standard",""),"|Float",""),ChapterTable!$1:$1,0),0)*ChapterTable!$Q$17,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VLOOKUP($A2040-ChapterTable!$Q$11,ChapterTable!$1:$1048576,MATCH("최종"&amp;SUBSTITUTE(SUBSTITUTE(F$1,"standard",""),"|Float",""),ChapterTable!$1:$1,0),0)*ChapterTable!$Q$14
    ),
  OFFSET(F2040,-$B2040+IF($L2040,1,0),0)*
    (VLOOKUP(SUBSTITUTE(SUBSTITUTE(F$1,"standard",""),"|Float","")&amp;"인게임누적곱배수",ChapterTable!$S:$T,2,0)^D2040
    +VLOOKUP(SUBSTITUTE(SUBSTITUTE(F$1,"standard",""),"|Float","")&amp;"인게임누적합배수",ChapterTable!$S:$T,2,0)*D2040)
  )
  )
  )
)</f>
        <v>100496.64784240723</v>
      </c>
      <c r="G2040" t="s">
        <v>76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9.8000000000000007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IF(OR($L2041=TRUE,$A2041=0,MOD($A2041,ChapterTable!$S$20)&lt;&gt;0),
MAX(0,INT(($B2041+ChapterTable!$Q$26+VLOOKUP(SUBSTITUTE(C$1,"성장단계","")&amp;"단계오프셋",ChapterTable!$S:$T,2,0))/ChapterTable!$Q$23)),
MAX(0,INT(($B2041+ChapterTable!$S$26+VLOOKUP(SUBSTITUTE(C$1,"성장단계","")&amp;"보스단계오프셋",ChapterTable!$S:$T,2,0))/ChapterTable!$S$23)))</f>
        <v>5</v>
      </c>
      <c r="D2041">
        <f>IF(OR($L2041=TRUE,$A2041=0,MOD($A2041,ChapterTable!$S$20)&lt;&gt;0),
MAX(0,INT(($B2041+ChapterTable!$Q$26+VLOOKUP(SUBSTITUTE(D$1,"성장단계","")&amp;"단계오프셋",ChapterTable!$S:$T,2,0))/ChapterTable!$Q$23)),
MAX(0,INT(($B2041+ChapterTable!$S$26+VLOOKUP(SUBSTITUTE(D$1,"성장단계","")&amp;"보스단계오프셋",ChapterTable!$S:$T,2,0))/ChapterTable!$S$23)))</f>
        <v>4</v>
      </c>
      <c r="E2041" s="1">
        <f ca="1">IF(AND($A2041=0,$B2041=1),
    VLOOKUP(1,ChapterTable!$1:$1048576,MATCH("최종"&amp;SUBSTITUTE(SUBSTITUTE(E$1,"standard",""),"|Float",""),ChapterTable!$1:$1,0),0)*ChapterTable!$Q$17,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VLOOKUP($A2041-ChapterTable!$Q$11,ChapterTable!$1:$1048576,MATCH("최종"&amp;SUBSTITUTE(SUBSTITUTE(E$1,"standard",""),"|Float",""),ChapterTable!$1:$1,0),0)*ChapterTable!$Q$14
    ),
  OFFSET(E2041,-$B2041+IF($L2041,1,0),0)*
    (VLOOKUP(SUBSTITUTE(SUBSTITUTE(E$1,"standard",""),"|Float","")&amp;"인게임누적곱배수",ChapterTable!$S:$T,2,0)^C2041
    +VLOOKUP(SUBSTITUTE(SUBSTITUTE(E$1,"standard",""),"|Float","")&amp;"인게임누적합배수",ChapterTable!$S:$T,2,0)*C2041)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VLOOKUP(1,ChapterTable!$1:$1048576,MATCH("최종"&amp;SUBSTITUTE(SUBSTITUTE(F$1,"standard",""),"|Float",""),ChapterTable!$1:$1,0),0)*ChapterTable!$Q$17,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VLOOKUP($A2041-ChapterTable!$Q$11,ChapterTable!$1:$1048576,MATCH("최종"&amp;SUBSTITUTE(SUBSTITUTE(F$1,"standard",""),"|Float",""),ChapterTable!$1:$1,0),0)*ChapterTable!$Q$14
    ),
  OFFSET(F2041,-$B2041+IF($L2041,1,0),0)*
    (VLOOKUP(SUBSTITUTE(SUBSTITUTE(F$1,"standard",""),"|Float","")&amp;"인게임누적곱배수",ChapterTable!$S:$T,2,0)^D2041
    +VLOOKUP(SUBSTITUTE(SUBSTITUTE(F$1,"standard",""),"|Float","")&amp;"인게임누적합배수",ChapterTable!$S:$T,2,0)*D2041)
  )
  )
  )
)</f>
        <v>100496.64784240723</v>
      </c>
      <c r="G2041" t="s">
        <v>76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9.8000000000000007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IF(OR($L2042=TRUE,$A2042=0,MOD($A2042,ChapterTable!$S$20)&lt;&gt;0),
MAX(0,INT(($B2042+ChapterTable!$Q$26+VLOOKUP(SUBSTITUTE(C$1,"성장단계","")&amp;"단계오프셋",ChapterTable!$S:$T,2,0))/ChapterTable!$Q$23)),
MAX(0,INT(($B2042+ChapterTable!$S$26+VLOOKUP(SUBSTITUTE(C$1,"성장단계","")&amp;"보스단계오프셋",ChapterTable!$S:$T,2,0))/ChapterTable!$S$23)))</f>
        <v>0</v>
      </c>
      <c r="D2042">
        <f>IF(OR($L2042=TRUE,$A2042=0,MOD($A2042,ChapterTable!$S$20)&lt;&gt;0),
MAX(0,INT(($B2042+ChapterTable!$Q$26+VLOOKUP(SUBSTITUTE(D$1,"성장단계","")&amp;"단계오프셋",ChapterTable!$S:$T,2,0))/ChapterTable!$Q$23)),
MAX(0,INT(($B2042+ChapterTable!$S$26+VLOOKUP(SUBSTITUTE(D$1,"성장단계","")&amp;"보스단계오프셋",ChapterTable!$S:$T,2,0))/ChapterTable!$S$23)))</f>
        <v>0</v>
      </c>
      <c r="E2042" s="1">
        <f ca="1">IF(AND($A2042=0,$B2042=1),
    VLOOKUP(1,ChapterTable!$1:$1048576,MATCH("최종"&amp;SUBSTITUTE(SUBSTITUTE(E$1,"standard",""),"|Float",""),ChapterTable!$1:$1,0),0)*ChapterTable!$Q$17,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VLOOKUP($A2042-ChapterTable!$Q$11,ChapterTable!$1:$1048576,MATCH("최종"&amp;SUBSTITUTE(SUBSTITUTE(E$1,"standard",""),"|Float",""),ChapterTable!$1:$1,0),0)*ChapterTable!$Q$14
    ),
  OFFSET(E2042,-$B2042+IF($L2042,1,0),0)*
    (VLOOKUP(SUBSTITUTE(SUBSTITUTE(E$1,"standard",""),"|Float","")&amp;"인게임누적곱배수",ChapterTable!$S:$T,2,0)^C2042
    +VLOOKUP(SUBSTITUTE(SUBSTITUTE(E$1,"standard",""),"|Float","")&amp;"인게임누적합배수",ChapterTable!$S:$T,2,0)*C2042)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VLOOKUP(1,ChapterTable!$1:$1048576,MATCH("최종"&amp;SUBSTITUTE(SUBSTITUTE(F$1,"standard",""),"|Float",""),ChapterTable!$1:$1,0),0)*ChapterTable!$Q$17,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VLOOKUP($A2042-ChapterTable!$Q$11,ChapterTable!$1:$1048576,MATCH("최종"&amp;SUBSTITUTE(SUBSTITUTE(F$1,"standard",""),"|Float",""),ChapterTable!$1:$1,0),0)*ChapterTable!$Q$14
    ),
  OFFSET(F2042,-$B2042+IF($L2042,1,0),0)*
    (VLOOKUP(SUBSTITUTE(SUBSTITUTE(F$1,"standard",""),"|Float","")&amp;"인게임누적곱배수",ChapterTable!$S:$T,2,0)^D2042
    +VLOOKUP(SUBSTITUTE(SUBSTITUTE(F$1,"standard",""),"|Float","")&amp;"인게임누적합배수",ChapterTable!$S:$T,2,0)*D2042)
  )
  )
  )
)</f>
        <v>83747.206535339355</v>
      </c>
      <c r="G2042" t="s">
        <v>76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9.8000000000000007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IF(OR($L2043=TRUE,$A2043=0,MOD($A2043,ChapterTable!$S$20)&lt;&gt;0),
MAX(0,INT(($B2043+ChapterTable!$Q$26+VLOOKUP(SUBSTITUTE(C$1,"성장단계","")&amp;"단계오프셋",ChapterTable!$S:$T,2,0))/ChapterTable!$Q$23)),
MAX(0,INT(($B2043+ChapterTable!$S$26+VLOOKUP(SUBSTITUTE(C$1,"성장단계","")&amp;"보스단계오프셋",ChapterTable!$S:$T,2,0))/ChapterTable!$S$23)))</f>
        <v>0</v>
      </c>
      <c r="D2043">
        <f>IF(OR($L2043=TRUE,$A2043=0,MOD($A2043,ChapterTable!$S$20)&lt;&gt;0),
MAX(0,INT(($B2043+ChapterTable!$Q$26+VLOOKUP(SUBSTITUTE(D$1,"성장단계","")&amp;"단계오프셋",ChapterTable!$S:$T,2,0))/ChapterTable!$Q$23)),
MAX(0,INT(($B2043+ChapterTable!$S$26+VLOOKUP(SUBSTITUTE(D$1,"성장단계","")&amp;"보스단계오프셋",ChapterTable!$S:$T,2,0))/ChapterTable!$S$23)))</f>
        <v>0</v>
      </c>
      <c r="E2043" s="1">
        <f ca="1">IF(AND($A2043=0,$B2043=1),
    VLOOKUP(1,ChapterTable!$1:$1048576,MATCH("최종"&amp;SUBSTITUTE(SUBSTITUTE(E$1,"standard",""),"|Float",""),ChapterTable!$1:$1,0),0)*ChapterTable!$Q$17,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VLOOKUP($A2043-ChapterTable!$Q$11,ChapterTable!$1:$1048576,MATCH("최종"&amp;SUBSTITUTE(SUBSTITUTE(E$1,"standard",""),"|Float",""),ChapterTable!$1:$1,0),0)*ChapterTable!$Q$14
    ),
  OFFSET(E2043,-$B2043+IF($L2043,1,0),0)*
    (VLOOKUP(SUBSTITUTE(SUBSTITUTE(E$1,"standard",""),"|Float","")&amp;"인게임누적곱배수",ChapterTable!$S:$T,2,0)^C2043
    +VLOOKUP(SUBSTITUTE(SUBSTITUTE(E$1,"standard",""),"|Float","")&amp;"인게임누적합배수",ChapterTable!$S:$T,2,0)*C2043)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VLOOKUP(1,ChapterTable!$1:$1048576,MATCH("최종"&amp;SUBSTITUTE(SUBSTITUTE(F$1,"standard",""),"|Float",""),ChapterTable!$1:$1,0),0)*ChapterTable!$Q$17,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VLOOKUP($A2043-ChapterTable!$Q$11,ChapterTable!$1:$1048576,MATCH("최종"&amp;SUBSTITUTE(SUBSTITUTE(F$1,"standard",""),"|Float",""),ChapterTable!$1:$1,0),0)*ChapterTable!$Q$14
    ),
  OFFSET(F2043,-$B2043+IF($L2043,1,0),0)*
    (VLOOKUP(SUBSTITUTE(SUBSTITUTE(F$1,"standard",""),"|Float","")&amp;"인게임누적곱배수",ChapterTable!$S:$T,2,0)^D2043
    +VLOOKUP(SUBSTITUTE(SUBSTITUTE(F$1,"standard",""),"|Float","")&amp;"인게임누적합배수",ChapterTable!$S:$T,2,0)*D2043)
  )
  )
  )
)</f>
        <v>83747.206535339355</v>
      </c>
      <c r="G2043" t="s">
        <v>76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9.8000000000000007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IF(OR($L2044=TRUE,$A2044=0,MOD($A2044,ChapterTable!$S$20)&lt;&gt;0),
MAX(0,INT(($B2044+ChapterTable!$Q$26+VLOOKUP(SUBSTITUTE(C$1,"성장단계","")&amp;"단계오프셋",ChapterTable!$S:$T,2,0))/ChapterTable!$Q$23)),
MAX(0,INT(($B2044+ChapterTable!$S$26+VLOOKUP(SUBSTITUTE(C$1,"성장단계","")&amp;"보스단계오프셋",ChapterTable!$S:$T,2,0))/ChapterTable!$S$23)))</f>
        <v>0</v>
      </c>
      <c r="D2044">
        <f>IF(OR($L2044=TRUE,$A2044=0,MOD($A2044,ChapterTable!$S$20)&lt;&gt;0),
MAX(0,INT(($B2044+ChapterTable!$Q$26+VLOOKUP(SUBSTITUTE(D$1,"성장단계","")&amp;"단계오프셋",ChapterTable!$S:$T,2,0))/ChapterTable!$Q$23)),
MAX(0,INT(($B2044+ChapterTable!$S$26+VLOOKUP(SUBSTITUTE(D$1,"성장단계","")&amp;"보스단계오프셋",ChapterTable!$S:$T,2,0))/ChapterTable!$S$23)))</f>
        <v>0</v>
      </c>
      <c r="E2044" s="1">
        <f ca="1">IF(AND($A2044=0,$B2044=1),
    VLOOKUP(1,ChapterTable!$1:$1048576,MATCH("최종"&amp;SUBSTITUTE(SUBSTITUTE(E$1,"standard",""),"|Float",""),ChapterTable!$1:$1,0),0)*ChapterTable!$Q$17,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VLOOKUP($A2044-ChapterTable!$Q$11,ChapterTable!$1:$1048576,MATCH("최종"&amp;SUBSTITUTE(SUBSTITUTE(E$1,"standard",""),"|Float",""),ChapterTable!$1:$1,0),0)*ChapterTable!$Q$14
    ),
  OFFSET(E2044,-$B2044+IF($L2044,1,0),0)*
    (VLOOKUP(SUBSTITUTE(SUBSTITUTE(E$1,"standard",""),"|Float","")&amp;"인게임누적곱배수",ChapterTable!$S:$T,2,0)^C2044
    +VLOOKUP(SUBSTITUTE(SUBSTITUTE(E$1,"standard",""),"|Float","")&amp;"인게임누적합배수",ChapterTable!$S:$T,2,0)*C2044)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VLOOKUP(1,ChapterTable!$1:$1048576,MATCH("최종"&amp;SUBSTITUTE(SUBSTITUTE(F$1,"standard",""),"|Float",""),ChapterTable!$1:$1,0),0)*ChapterTable!$Q$17,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VLOOKUP($A2044-ChapterTable!$Q$11,ChapterTable!$1:$1048576,MATCH("최종"&amp;SUBSTITUTE(SUBSTITUTE(F$1,"standard",""),"|Float",""),ChapterTable!$1:$1,0),0)*ChapterTable!$Q$14
    ),
  OFFSET(F2044,-$B2044+IF($L2044,1,0),0)*
    (VLOOKUP(SUBSTITUTE(SUBSTITUTE(F$1,"standard",""),"|Float","")&amp;"인게임누적곱배수",ChapterTable!$S:$T,2,0)^D2044
    +VLOOKUP(SUBSTITUTE(SUBSTITUTE(F$1,"standard",""),"|Float","")&amp;"인게임누적합배수",ChapterTable!$S:$T,2,0)*D2044)
  )
  )
  )
)</f>
        <v>83747.206535339355</v>
      </c>
      <c r="G2044" t="s">
        <v>76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9.8000000000000007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IF(OR($L2045=TRUE,$A2045=0,MOD($A2045,ChapterTable!$S$20)&lt;&gt;0),
MAX(0,INT(($B2045+ChapterTable!$Q$26+VLOOKUP(SUBSTITUTE(C$1,"성장단계","")&amp;"단계오프셋",ChapterTable!$S:$T,2,0))/ChapterTable!$Q$23)),
MAX(0,INT(($B2045+ChapterTable!$S$26+VLOOKUP(SUBSTITUTE(C$1,"성장단계","")&amp;"보스단계오프셋",ChapterTable!$S:$T,2,0))/ChapterTable!$S$23)))</f>
        <v>0</v>
      </c>
      <c r="D2045">
        <f>IF(OR($L2045=TRUE,$A2045=0,MOD($A2045,ChapterTable!$S$20)&lt;&gt;0),
MAX(0,INT(($B2045+ChapterTable!$Q$26+VLOOKUP(SUBSTITUTE(D$1,"성장단계","")&amp;"단계오프셋",ChapterTable!$S:$T,2,0))/ChapterTable!$Q$23)),
MAX(0,INT(($B2045+ChapterTable!$S$26+VLOOKUP(SUBSTITUTE(D$1,"성장단계","")&amp;"보스단계오프셋",ChapterTable!$S:$T,2,0))/ChapterTable!$S$23)))</f>
        <v>0</v>
      </c>
      <c r="E2045" s="1">
        <f ca="1">IF(AND($A2045=0,$B2045=1),
    VLOOKUP(1,ChapterTable!$1:$1048576,MATCH("최종"&amp;SUBSTITUTE(SUBSTITUTE(E$1,"standard",""),"|Float",""),ChapterTable!$1:$1,0),0)*ChapterTable!$Q$17,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VLOOKUP($A2045-ChapterTable!$Q$11,ChapterTable!$1:$1048576,MATCH("최종"&amp;SUBSTITUTE(SUBSTITUTE(E$1,"standard",""),"|Float",""),ChapterTable!$1:$1,0),0)*ChapterTable!$Q$14
    ),
  OFFSET(E2045,-$B2045+IF($L2045,1,0),0)*
    (VLOOKUP(SUBSTITUTE(SUBSTITUTE(E$1,"standard",""),"|Float","")&amp;"인게임누적곱배수",ChapterTable!$S:$T,2,0)^C2045
    +VLOOKUP(SUBSTITUTE(SUBSTITUTE(E$1,"standard",""),"|Float","")&amp;"인게임누적합배수",ChapterTable!$S:$T,2,0)*C2045)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VLOOKUP(1,ChapterTable!$1:$1048576,MATCH("최종"&amp;SUBSTITUTE(SUBSTITUTE(F$1,"standard",""),"|Float",""),ChapterTable!$1:$1,0),0)*ChapterTable!$Q$17,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VLOOKUP($A2045-ChapterTable!$Q$11,ChapterTable!$1:$1048576,MATCH("최종"&amp;SUBSTITUTE(SUBSTITUTE(F$1,"standard",""),"|Float",""),ChapterTable!$1:$1,0),0)*ChapterTable!$Q$14
    ),
  OFFSET(F2045,-$B2045+IF($L2045,1,0),0)*
    (VLOOKUP(SUBSTITUTE(SUBSTITUTE(F$1,"standard",""),"|Float","")&amp;"인게임누적곱배수",ChapterTable!$S:$T,2,0)^D2045
    +VLOOKUP(SUBSTITUTE(SUBSTITUTE(F$1,"standard",""),"|Float","")&amp;"인게임누적합배수",ChapterTable!$S:$T,2,0)*D2045)
  )
  )
  )
)</f>
        <v>83747.206535339355</v>
      </c>
      <c r="G2045" t="s">
        <v>76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9.8000000000000007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IF(OR($L2046=TRUE,$A2046=0,MOD($A2046,ChapterTable!$S$20)&lt;&gt;0),
MAX(0,INT(($B2046+ChapterTable!$Q$26+VLOOKUP(SUBSTITUTE(C$1,"성장단계","")&amp;"단계오프셋",ChapterTable!$S:$T,2,0))/ChapterTable!$Q$23)),
MAX(0,INT(($B2046+ChapterTable!$S$26+VLOOKUP(SUBSTITUTE(C$1,"성장단계","")&amp;"보스단계오프셋",ChapterTable!$S:$T,2,0))/ChapterTable!$S$23)))</f>
        <v>0</v>
      </c>
      <c r="D2046">
        <f>IF(OR($L2046=TRUE,$A2046=0,MOD($A2046,ChapterTable!$S$20)&lt;&gt;0),
MAX(0,INT(($B2046+ChapterTable!$Q$26+VLOOKUP(SUBSTITUTE(D$1,"성장단계","")&amp;"단계오프셋",ChapterTable!$S:$T,2,0))/ChapterTable!$Q$23)),
MAX(0,INT(($B2046+ChapterTable!$S$26+VLOOKUP(SUBSTITUTE(D$1,"성장단계","")&amp;"보스단계오프셋",ChapterTable!$S:$T,2,0))/ChapterTable!$S$23)))</f>
        <v>0</v>
      </c>
      <c r="E2046" s="1">
        <f ca="1">IF(AND($A2046=0,$B2046=1),
    VLOOKUP(1,ChapterTable!$1:$1048576,MATCH("최종"&amp;SUBSTITUTE(SUBSTITUTE(E$1,"standard",""),"|Float",""),ChapterTable!$1:$1,0),0)*ChapterTable!$Q$17,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VLOOKUP($A2046-ChapterTable!$Q$11,ChapterTable!$1:$1048576,MATCH("최종"&amp;SUBSTITUTE(SUBSTITUTE(E$1,"standard",""),"|Float",""),ChapterTable!$1:$1,0),0)*ChapterTable!$Q$14
    ),
  OFFSET(E2046,-$B2046+IF($L2046,1,0),0)*
    (VLOOKUP(SUBSTITUTE(SUBSTITUTE(E$1,"standard",""),"|Float","")&amp;"인게임누적곱배수",ChapterTable!$S:$T,2,0)^C2046
    +VLOOKUP(SUBSTITUTE(SUBSTITUTE(E$1,"standard",""),"|Float","")&amp;"인게임누적합배수",ChapterTable!$S:$T,2,0)*C2046)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VLOOKUP(1,ChapterTable!$1:$1048576,MATCH("최종"&amp;SUBSTITUTE(SUBSTITUTE(F$1,"standard",""),"|Float",""),ChapterTable!$1:$1,0),0)*ChapterTable!$Q$17,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VLOOKUP($A2046-ChapterTable!$Q$11,ChapterTable!$1:$1048576,MATCH("최종"&amp;SUBSTITUTE(SUBSTITUTE(F$1,"standard",""),"|Float",""),ChapterTable!$1:$1,0),0)*ChapterTable!$Q$14
    ),
  OFFSET(F2046,-$B2046+IF($L2046,1,0),0)*
    (VLOOKUP(SUBSTITUTE(SUBSTITUTE(F$1,"standard",""),"|Float","")&amp;"인게임누적곱배수",ChapterTable!$S:$T,2,0)^D2046
    +VLOOKUP(SUBSTITUTE(SUBSTITUTE(F$1,"standard",""),"|Float","")&amp;"인게임누적합배수",ChapterTable!$S:$T,2,0)*D2046)
  )
  )
  )
)</f>
        <v>83747.206535339355</v>
      </c>
      <c r="G2046" t="s">
        <v>76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9.8000000000000007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IF(OR($L2047=TRUE,$A2047=0,MOD($A2047,ChapterTable!$S$20)&lt;&gt;0),
MAX(0,INT(($B2047+ChapterTable!$Q$26+VLOOKUP(SUBSTITUTE(C$1,"성장단계","")&amp;"단계오프셋",ChapterTable!$S:$T,2,0))/ChapterTable!$Q$23)),
MAX(0,INT(($B2047+ChapterTable!$S$26+VLOOKUP(SUBSTITUTE(C$1,"성장단계","")&amp;"보스단계오프셋",ChapterTable!$S:$T,2,0))/ChapterTable!$S$23)))</f>
        <v>1</v>
      </c>
      <c r="D2047">
        <f>IF(OR($L2047=TRUE,$A2047=0,MOD($A2047,ChapterTable!$S$20)&lt;&gt;0),
MAX(0,INT(($B2047+ChapterTable!$Q$26+VLOOKUP(SUBSTITUTE(D$1,"성장단계","")&amp;"단계오프셋",ChapterTable!$S:$T,2,0))/ChapterTable!$Q$23)),
MAX(0,INT(($B2047+ChapterTable!$S$26+VLOOKUP(SUBSTITUTE(D$1,"성장단계","")&amp;"보스단계오프셋",ChapterTable!$S:$T,2,0))/ChapterTable!$S$23)))</f>
        <v>0</v>
      </c>
      <c r="E2047" s="1">
        <f ca="1">IF(AND($A2047=0,$B2047=1),
    VLOOKUP(1,ChapterTable!$1:$1048576,MATCH("최종"&amp;SUBSTITUTE(SUBSTITUTE(E$1,"standard",""),"|Float",""),ChapterTable!$1:$1,0),0)*ChapterTable!$Q$17,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VLOOKUP($A2047-ChapterTable!$Q$11,ChapterTable!$1:$1048576,MATCH("최종"&amp;SUBSTITUTE(SUBSTITUTE(E$1,"standard",""),"|Float",""),ChapterTable!$1:$1,0),0)*ChapterTable!$Q$14
    ),
  OFFSET(E2047,-$B2047+IF($L2047,1,0),0)*
    (VLOOKUP(SUBSTITUTE(SUBSTITUTE(E$1,"standard",""),"|Float","")&amp;"인게임누적곱배수",ChapterTable!$S:$T,2,0)^C2047
    +VLOOKUP(SUBSTITUTE(SUBSTITUTE(E$1,"standard",""),"|Float","")&amp;"인게임누적합배수",ChapterTable!$S:$T,2,0)*C2047)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VLOOKUP(1,ChapterTable!$1:$1048576,MATCH("최종"&amp;SUBSTITUTE(SUBSTITUTE(F$1,"standard",""),"|Float",""),ChapterTable!$1:$1,0),0)*ChapterTable!$Q$17,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VLOOKUP($A2047-ChapterTable!$Q$11,ChapterTable!$1:$1048576,MATCH("최종"&amp;SUBSTITUTE(SUBSTITUTE(F$1,"standard",""),"|Float",""),ChapterTable!$1:$1,0),0)*ChapterTable!$Q$14
    ),
  OFFSET(F2047,-$B2047+IF($L2047,1,0),0)*
    (VLOOKUP(SUBSTITUTE(SUBSTITUTE(F$1,"standard",""),"|Float","")&amp;"인게임누적곱배수",ChapterTable!$S:$T,2,0)^D2047
    +VLOOKUP(SUBSTITUTE(SUBSTITUTE(F$1,"standard",""),"|Float","")&amp;"인게임누적합배수",ChapterTable!$S:$T,2,0)*D2047)
  )
  )
  )
)</f>
        <v>83747.206535339355</v>
      </c>
      <c r="G2047" t="s">
        <v>76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9.8000000000000007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IF(OR($L2048=TRUE,$A2048=0,MOD($A2048,ChapterTable!$S$20)&lt;&gt;0),
MAX(0,INT(($B2048+ChapterTable!$Q$26+VLOOKUP(SUBSTITUTE(C$1,"성장단계","")&amp;"단계오프셋",ChapterTable!$S:$T,2,0))/ChapterTable!$Q$23)),
MAX(0,INT(($B2048+ChapterTable!$S$26+VLOOKUP(SUBSTITUTE(C$1,"성장단계","")&amp;"보스단계오프셋",ChapterTable!$S:$T,2,0))/ChapterTable!$S$23)))</f>
        <v>1</v>
      </c>
      <c r="D2048">
        <f>IF(OR($L2048=TRUE,$A2048=0,MOD($A2048,ChapterTable!$S$20)&lt;&gt;0),
MAX(0,INT(($B2048+ChapterTable!$Q$26+VLOOKUP(SUBSTITUTE(D$1,"성장단계","")&amp;"단계오프셋",ChapterTable!$S:$T,2,0))/ChapterTable!$Q$23)),
MAX(0,INT(($B2048+ChapterTable!$S$26+VLOOKUP(SUBSTITUTE(D$1,"성장단계","")&amp;"보스단계오프셋",ChapterTable!$S:$T,2,0))/ChapterTable!$S$23)))</f>
        <v>0</v>
      </c>
      <c r="E2048" s="1">
        <f ca="1">IF(AND($A2048=0,$B2048=1),
    VLOOKUP(1,ChapterTable!$1:$1048576,MATCH("최종"&amp;SUBSTITUTE(SUBSTITUTE(E$1,"standard",""),"|Float",""),ChapterTable!$1:$1,0),0)*ChapterTable!$Q$17,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VLOOKUP($A2048-ChapterTable!$Q$11,ChapterTable!$1:$1048576,MATCH("최종"&amp;SUBSTITUTE(SUBSTITUTE(E$1,"standard",""),"|Float",""),ChapterTable!$1:$1,0),0)*ChapterTable!$Q$14
    ),
  OFFSET(E2048,-$B2048+IF($L2048,1,0),0)*
    (VLOOKUP(SUBSTITUTE(SUBSTITUTE(E$1,"standard",""),"|Float","")&amp;"인게임누적곱배수",ChapterTable!$S:$T,2,0)^C2048
    +VLOOKUP(SUBSTITUTE(SUBSTITUTE(E$1,"standard",""),"|Float","")&amp;"인게임누적합배수",ChapterTable!$S:$T,2,0)*C2048)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VLOOKUP(1,ChapterTable!$1:$1048576,MATCH("최종"&amp;SUBSTITUTE(SUBSTITUTE(F$1,"standard",""),"|Float",""),ChapterTable!$1:$1,0),0)*ChapterTable!$Q$17,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VLOOKUP($A2048-ChapterTable!$Q$11,ChapterTable!$1:$1048576,MATCH("최종"&amp;SUBSTITUTE(SUBSTITUTE(F$1,"standard",""),"|Float",""),ChapterTable!$1:$1,0),0)*ChapterTable!$Q$14
    ),
  OFFSET(F2048,-$B2048+IF($L2048,1,0),0)*
    (VLOOKUP(SUBSTITUTE(SUBSTITUTE(F$1,"standard",""),"|Float","")&amp;"인게임누적곱배수",ChapterTable!$S:$T,2,0)^D2048
    +VLOOKUP(SUBSTITUTE(SUBSTITUTE(F$1,"standard",""),"|Float","")&amp;"인게임누적합배수",ChapterTable!$S:$T,2,0)*D2048)
  )
  )
  )
)</f>
        <v>83747.206535339355</v>
      </c>
      <c r="G2048" t="s">
        <v>76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9.8000000000000007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IF(OR($L2049=TRUE,$A2049=0,MOD($A2049,ChapterTable!$S$20)&lt;&gt;0),
MAX(0,INT(($B2049+ChapterTable!$Q$26+VLOOKUP(SUBSTITUTE(C$1,"성장단계","")&amp;"단계오프셋",ChapterTable!$S:$T,2,0))/ChapterTable!$Q$23)),
MAX(0,INT(($B2049+ChapterTable!$S$26+VLOOKUP(SUBSTITUTE(C$1,"성장단계","")&amp;"보스단계오프셋",ChapterTable!$S:$T,2,0))/ChapterTable!$S$23)))</f>
        <v>1</v>
      </c>
      <c r="D2049">
        <f>IF(OR($L2049=TRUE,$A2049=0,MOD($A2049,ChapterTable!$S$20)&lt;&gt;0),
MAX(0,INT(($B2049+ChapterTable!$Q$26+VLOOKUP(SUBSTITUTE(D$1,"성장단계","")&amp;"단계오프셋",ChapterTable!$S:$T,2,0))/ChapterTable!$Q$23)),
MAX(0,INT(($B2049+ChapterTable!$S$26+VLOOKUP(SUBSTITUTE(D$1,"성장단계","")&amp;"보스단계오프셋",ChapterTable!$S:$T,2,0))/ChapterTable!$S$23)))</f>
        <v>0</v>
      </c>
      <c r="E2049" s="1">
        <f ca="1">IF(AND($A2049=0,$B2049=1),
    VLOOKUP(1,ChapterTable!$1:$1048576,MATCH("최종"&amp;SUBSTITUTE(SUBSTITUTE(E$1,"standard",""),"|Float",""),ChapterTable!$1:$1,0),0)*ChapterTable!$Q$17,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VLOOKUP($A2049-ChapterTable!$Q$11,ChapterTable!$1:$1048576,MATCH("최종"&amp;SUBSTITUTE(SUBSTITUTE(E$1,"standard",""),"|Float",""),ChapterTable!$1:$1,0),0)*ChapterTable!$Q$14
    ),
  OFFSET(E2049,-$B2049+IF($L2049,1,0),0)*
    (VLOOKUP(SUBSTITUTE(SUBSTITUTE(E$1,"standard",""),"|Float","")&amp;"인게임누적곱배수",ChapterTable!$S:$T,2,0)^C2049
    +VLOOKUP(SUBSTITUTE(SUBSTITUTE(E$1,"standard",""),"|Float","")&amp;"인게임누적합배수",ChapterTable!$S:$T,2,0)*C2049)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VLOOKUP(1,ChapterTable!$1:$1048576,MATCH("최종"&amp;SUBSTITUTE(SUBSTITUTE(F$1,"standard",""),"|Float",""),ChapterTable!$1:$1,0),0)*ChapterTable!$Q$17,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VLOOKUP($A2049-ChapterTable!$Q$11,ChapterTable!$1:$1048576,MATCH("최종"&amp;SUBSTITUTE(SUBSTITUTE(F$1,"standard",""),"|Float",""),ChapterTable!$1:$1,0),0)*ChapterTable!$Q$14
    ),
  OFFSET(F2049,-$B2049+IF($L2049,1,0),0)*
    (VLOOKUP(SUBSTITUTE(SUBSTITUTE(F$1,"standard",""),"|Float","")&amp;"인게임누적곱배수",ChapterTable!$S:$T,2,0)^D2049
    +VLOOKUP(SUBSTITUTE(SUBSTITUTE(F$1,"standard",""),"|Float","")&amp;"인게임누적합배수",ChapterTable!$S:$T,2,0)*D2049)
  )
  )
  )
)</f>
        <v>83747.206535339355</v>
      </c>
      <c r="G2049" t="s">
        <v>76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9.8000000000000007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IF(OR($L2050=TRUE,$A2050=0,MOD($A2050,ChapterTable!$S$20)&lt;&gt;0),
MAX(0,INT(($B2050+ChapterTable!$Q$26+VLOOKUP(SUBSTITUTE(C$1,"성장단계","")&amp;"단계오프셋",ChapterTable!$S:$T,2,0))/ChapterTable!$Q$23)),
MAX(0,INT(($B2050+ChapterTable!$S$26+VLOOKUP(SUBSTITUTE(C$1,"성장단계","")&amp;"보스단계오프셋",ChapterTable!$S:$T,2,0))/ChapterTable!$S$23)))</f>
        <v>1</v>
      </c>
      <c r="D2050">
        <f>IF(OR($L2050=TRUE,$A2050=0,MOD($A2050,ChapterTable!$S$20)&lt;&gt;0),
MAX(0,INT(($B2050+ChapterTable!$Q$26+VLOOKUP(SUBSTITUTE(D$1,"성장단계","")&amp;"단계오프셋",ChapterTable!$S:$T,2,0))/ChapterTable!$Q$23)),
MAX(0,INT(($B2050+ChapterTable!$S$26+VLOOKUP(SUBSTITUTE(D$1,"성장단계","")&amp;"보스단계오프셋",ChapterTable!$S:$T,2,0))/ChapterTable!$S$23)))</f>
        <v>0</v>
      </c>
      <c r="E2050" s="1">
        <f ca="1">IF(AND($A2050=0,$B2050=1),
    VLOOKUP(1,ChapterTable!$1:$1048576,MATCH("최종"&amp;SUBSTITUTE(SUBSTITUTE(E$1,"standard",""),"|Float",""),ChapterTable!$1:$1,0),0)*ChapterTable!$Q$17,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VLOOKUP($A2050-ChapterTable!$Q$11,ChapterTable!$1:$1048576,MATCH("최종"&amp;SUBSTITUTE(SUBSTITUTE(E$1,"standard",""),"|Float",""),ChapterTable!$1:$1,0),0)*ChapterTable!$Q$14
    ),
  OFFSET(E2050,-$B2050+IF($L2050,1,0),0)*
    (VLOOKUP(SUBSTITUTE(SUBSTITUTE(E$1,"standard",""),"|Float","")&amp;"인게임누적곱배수",ChapterTable!$S:$T,2,0)^C2050
    +VLOOKUP(SUBSTITUTE(SUBSTITUTE(E$1,"standard",""),"|Float","")&amp;"인게임누적합배수",ChapterTable!$S:$T,2,0)*C2050)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VLOOKUP(1,ChapterTable!$1:$1048576,MATCH("최종"&amp;SUBSTITUTE(SUBSTITUTE(F$1,"standard",""),"|Float",""),ChapterTable!$1:$1,0),0)*ChapterTable!$Q$17,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VLOOKUP($A2050-ChapterTable!$Q$11,ChapterTable!$1:$1048576,MATCH("최종"&amp;SUBSTITUTE(SUBSTITUTE(F$1,"standard",""),"|Float",""),ChapterTable!$1:$1,0),0)*ChapterTable!$Q$14
    ),
  OFFSET(F2050,-$B2050+IF($L2050,1,0),0)*
    (VLOOKUP(SUBSTITUTE(SUBSTITUTE(F$1,"standard",""),"|Float","")&amp;"인게임누적곱배수",ChapterTable!$S:$T,2,0)^D2050
    +VLOOKUP(SUBSTITUTE(SUBSTITUTE(F$1,"standard",""),"|Float","")&amp;"인게임누적합배수",ChapterTable!$S:$T,2,0)*D2050)
  )
  )
  )
)</f>
        <v>83747.206535339355</v>
      </c>
      <c r="G2050" t="s">
        <v>76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9.8000000000000007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IF(OR($L2051=TRUE,$A2051=0,MOD($A2051,ChapterTable!$S$20)&lt;&gt;0),
MAX(0,INT(($B2051+ChapterTable!$Q$26+VLOOKUP(SUBSTITUTE(C$1,"성장단계","")&amp;"단계오프셋",ChapterTable!$S:$T,2,0))/ChapterTable!$Q$23)),
MAX(0,INT(($B2051+ChapterTable!$S$26+VLOOKUP(SUBSTITUTE(C$1,"성장단계","")&amp;"보스단계오프셋",ChapterTable!$S:$T,2,0))/ChapterTable!$S$23)))</f>
        <v>1</v>
      </c>
      <c r="D2051">
        <f>IF(OR($L2051=TRUE,$A2051=0,MOD($A2051,ChapterTable!$S$20)&lt;&gt;0),
MAX(0,INT(($B2051+ChapterTable!$Q$26+VLOOKUP(SUBSTITUTE(D$1,"성장단계","")&amp;"단계오프셋",ChapterTable!$S:$T,2,0))/ChapterTable!$Q$23)),
MAX(0,INT(($B2051+ChapterTable!$S$26+VLOOKUP(SUBSTITUTE(D$1,"성장단계","")&amp;"보스단계오프셋",ChapterTable!$S:$T,2,0))/ChapterTable!$S$23)))</f>
        <v>0</v>
      </c>
      <c r="E2051" s="1">
        <f ca="1">IF(AND($A2051=0,$B2051=1),
    VLOOKUP(1,ChapterTable!$1:$1048576,MATCH("최종"&amp;SUBSTITUTE(SUBSTITUTE(E$1,"standard",""),"|Float",""),ChapterTable!$1:$1,0),0)*ChapterTable!$Q$17,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VLOOKUP($A2051-ChapterTable!$Q$11,ChapterTable!$1:$1048576,MATCH("최종"&amp;SUBSTITUTE(SUBSTITUTE(E$1,"standard",""),"|Float",""),ChapterTable!$1:$1,0),0)*ChapterTable!$Q$14
    ),
  OFFSET(E2051,-$B2051+IF($L2051,1,0),0)*
    (VLOOKUP(SUBSTITUTE(SUBSTITUTE(E$1,"standard",""),"|Float","")&amp;"인게임누적곱배수",ChapterTable!$S:$T,2,0)^C2051
    +VLOOKUP(SUBSTITUTE(SUBSTITUTE(E$1,"standard",""),"|Float","")&amp;"인게임누적합배수",ChapterTable!$S:$T,2,0)*C2051)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VLOOKUP(1,ChapterTable!$1:$1048576,MATCH("최종"&amp;SUBSTITUTE(SUBSTITUTE(F$1,"standard",""),"|Float",""),ChapterTable!$1:$1,0),0)*ChapterTable!$Q$17,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VLOOKUP($A2051-ChapterTable!$Q$11,ChapterTable!$1:$1048576,MATCH("최종"&amp;SUBSTITUTE(SUBSTITUTE(F$1,"standard",""),"|Float",""),ChapterTable!$1:$1,0),0)*ChapterTable!$Q$14
    ),
  OFFSET(F2051,-$B2051+IF($L2051,1,0),0)*
    (VLOOKUP(SUBSTITUTE(SUBSTITUTE(F$1,"standard",""),"|Float","")&amp;"인게임누적곱배수",ChapterTable!$S:$T,2,0)^D2051
    +VLOOKUP(SUBSTITUTE(SUBSTITUTE(F$1,"standard",""),"|Float","")&amp;"인게임누적합배수",ChapterTable!$S:$T,2,0)*D2051)
  )
  )
  )
)</f>
        <v>83747.206535339355</v>
      </c>
      <c r="G2051" t="s">
        <v>76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9.8000000000000007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IF(OR($L2052=TRUE,$A2052=0,MOD($A2052,ChapterTable!$S$20)&lt;&gt;0),
MAX(0,INT(($B2052+ChapterTable!$Q$26+VLOOKUP(SUBSTITUTE(C$1,"성장단계","")&amp;"단계오프셋",ChapterTable!$S:$T,2,0))/ChapterTable!$Q$23)),
MAX(0,INT(($B2052+ChapterTable!$S$26+VLOOKUP(SUBSTITUTE(C$1,"성장단계","")&amp;"보스단계오프셋",ChapterTable!$S:$T,2,0))/ChapterTable!$S$23)))</f>
        <v>1</v>
      </c>
      <c r="D2052">
        <f>IF(OR($L2052=TRUE,$A2052=0,MOD($A2052,ChapterTable!$S$20)&lt;&gt;0),
MAX(0,INT(($B2052+ChapterTable!$Q$26+VLOOKUP(SUBSTITUTE(D$1,"성장단계","")&amp;"단계오프셋",ChapterTable!$S:$T,2,0))/ChapterTable!$Q$23)),
MAX(0,INT(($B2052+ChapterTable!$S$26+VLOOKUP(SUBSTITUTE(D$1,"성장단계","")&amp;"보스단계오프셋",ChapterTable!$S:$T,2,0))/ChapterTable!$S$23)))</f>
        <v>1</v>
      </c>
      <c r="E2052" s="1">
        <f ca="1">IF(AND($A2052=0,$B2052=1),
    VLOOKUP(1,ChapterTable!$1:$1048576,MATCH("최종"&amp;SUBSTITUTE(SUBSTITUTE(E$1,"standard",""),"|Float",""),ChapterTable!$1:$1,0),0)*ChapterTable!$Q$17,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VLOOKUP($A2052-ChapterTable!$Q$11,ChapterTable!$1:$1048576,MATCH("최종"&amp;SUBSTITUTE(SUBSTITUTE(E$1,"standard",""),"|Float",""),ChapterTable!$1:$1,0),0)*ChapterTable!$Q$14
    ),
  OFFSET(E2052,-$B2052+IF($L2052,1,0),0)*
    (VLOOKUP(SUBSTITUTE(SUBSTITUTE(E$1,"standard",""),"|Float","")&amp;"인게임누적곱배수",ChapterTable!$S:$T,2,0)^C2052
    +VLOOKUP(SUBSTITUTE(SUBSTITUTE(E$1,"standard",""),"|Float","")&amp;"인게임누적합배수",ChapterTable!$S:$T,2,0)*C2052)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VLOOKUP(1,ChapterTable!$1:$1048576,MATCH("최종"&amp;SUBSTITUTE(SUBSTITUTE(F$1,"standard",""),"|Float",""),ChapterTable!$1:$1,0),0)*ChapterTable!$Q$17,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VLOOKUP($A2052-ChapterTable!$Q$11,ChapterTable!$1:$1048576,MATCH("최종"&amp;SUBSTITUTE(SUBSTITUTE(F$1,"standard",""),"|Float",""),ChapterTable!$1:$1,0),0)*ChapterTable!$Q$14
    ),
  OFFSET(F2052,-$B2052+IF($L2052,1,0),0)*
    (VLOOKUP(SUBSTITUTE(SUBSTITUTE(F$1,"standard",""),"|Float","")&amp;"인게임누적곱배수",ChapterTable!$S:$T,2,0)^D2052
    +VLOOKUP(SUBSTITUTE(SUBSTITUTE(F$1,"standard",""),"|Float","")&amp;"인게임누적합배수",ChapterTable!$S:$T,2,0)*D2052)
  )
  )
  )
)</f>
        <v>100496.64784240723</v>
      </c>
      <c r="G2052" t="s">
        <v>76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9.8000000000000007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IF(OR($L2053=TRUE,$A2053=0,MOD($A2053,ChapterTable!$S$20)&lt;&gt;0),
MAX(0,INT(($B2053+ChapterTable!$Q$26+VLOOKUP(SUBSTITUTE(C$1,"성장단계","")&amp;"단계오프셋",ChapterTable!$S:$T,2,0))/ChapterTable!$Q$23)),
MAX(0,INT(($B2053+ChapterTable!$S$26+VLOOKUP(SUBSTITUTE(C$1,"성장단계","")&amp;"보스단계오프셋",ChapterTable!$S:$T,2,0))/ChapterTable!$S$23)))</f>
        <v>1</v>
      </c>
      <c r="D2053">
        <f>IF(OR($L2053=TRUE,$A2053=0,MOD($A2053,ChapterTable!$S$20)&lt;&gt;0),
MAX(0,INT(($B2053+ChapterTable!$Q$26+VLOOKUP(SUBSTITUTE(D$1,"성장단계","")&amp;"단계오프셋",ChapterTable!$S:$T,2,0))/ChapterTable!$Q$23)),
MAX(0,INT(($B2053+ChapterTable!$S$26+VLOOKUP(SUBSTITUTE(D$1,"성장단계","")&amp;"보스단계오프셋",ChapterTable!$S:$T,2,0))/ChapterTable!$S$23)))</f>
        <v>1</v>
      </c>
      <c r="E2053" s="1">
        <f ca="1">IF(AND($A2053=0,$B2053=1),
    VLOOKUP(1,ChapterTable!$1:$1048576,MATCH("최종"&amp;SUBSTITUTE(SUBSTITUTE(E$1,"standard",""),"|Float",""),ChapterTable!$1:$1,0),0)*ChapterTable!$Q$17,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VLOOKUP($A2053-ChapterTable!$Q$11,ChapterTable!$1:$1048576,MATCH("최종"&amp;SUBSTITUTE(SUBSTITUTE(E$1,"standard",""),"|Float",""),ChapterTable!$1:$1,0),0)*ChapterTable!$Q$14
    ),
  OFFSET(E2053,-$B2053+IF($L2053,1,0),0)*
    (VLOOKUP(SUBSTITUTE(SUBSTITUTE(E$1,"standard",""),"|Float","")&amp;"인게임누적곱배수",ChapterTable!$S:$T,2,0)^C2053
    +VLOOKUP(SUBSTITUTE(SUBSTITUTE(E$1,"standard",""),"|Float","")&amp;"인게임누적합배수",ChapterTable!$S:$T,2,0)*C2053)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VLOOKUP(1,ChapterTable!$1:$1048576,MATCH("최종"&amp;SUBSTITUTE(SUBSTITUTE(F$1,"standard",""),"|Float",""),ChapterTable!$1:$1,0),0)*ChapterTable!$Q$17,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VLOOKUP($A2053-ChapterTable!$Q$11,ChapterTable!$1:$1048576,MATCH("최종"&amp;SUBSTITUTE(SUBSTITUTE(F$1,"standard",""),"|Float",""),ChapterTable!$1:$1,0),0)*ChapterTable!$Q$14
    ),
  OFFSET(F2053,-$B2053+IF($L2053,1,0),0)*
    (VLOOKUP(SUBSTITUTE(SUBSTITUTE(F$1,"standard",""),"|Float","")&amp;"인게임누적곱배수",ChapterTable!$S:$T,2,0)^D2053
    +VLOOKUP(SUBSTITUTE(SUBSTITUTE(F$1,"standard",""),"|Float","")&amp;"인게임누적합배수",ChapterTable!$S:$T,2,0)*D2053)
  )
  )
  )
)</f>
        <v>100496.64784240723</v>
      </c>
      <c r="G2053" t="s">
        <v>76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9.8000000000000007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IF(OR($L2054=TRUE,$A2054=0,MOD($A2054,ChapterTable!$S$20)&lt;&gt;0),
MAX(0,INT(($B2054+ChapterTable!$Q$26+VLOOKUP(SUBSTITUTE(C$1,"성장단계","")&amp;"단계오프셋",ChapterTable!$S:$T,2,0))/ChapterTable!$Q$23)),
MAX(0,INT(($B2054+ChapterTable!$S$26+VLOOKUP(SUBSTITUTE(C$1,"성장단계","")&amp;"보스단계오프셋",ChapterTable!$S:$T,2,0))/ChapterTable!$S$23)))</f>
        <v>1</v>
      </c>
      <c r="D2054">
        <f>IF(OR($L2054=TRUE,$A2054=0,MOD($A2054,ChapterTable!$S$20)&lt;&gt;0),
MAX(0,INT(($B2054+ChapterTable!$Q$26+VLOOKUP(SUBSTITUTE(D$1,"성장단계","")&amp;"단계오프셋",ChapterTable!$S:$T,2,0))/ChapterTable!$Q$23)),
MAX(0,INT(($B2054+ChapterTable!$S$26+VLOOKUP(SUBSTITUTE(D$1,"성장단계","")&amp;"보스단계오프셋",ChapterTable!$S:$T,2,0))/ChapterTable!$S$23)))</f>
        <v>1</v>
      </c>
      <c r="E2054" s="1">
        <f ca="1">IF(AND($A2054=0,$B2054=1),
    VLOOKUP(1,ChapterTable!$1:$1048576,MATCH("최종"&amp;SUBSTITUTE(SUBSTITUTE(E$1,"standard",""),"|Float",""),ChapterTable!$1:$1,0),0)*ChapterTable!$Q$17,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VLOOKUP($A2054-ChapterTable!$Q$11,ChapterTable!$1:$1048576,MATCH("최종"&amp;SUBSTITUTE(SUBSTITUTE(E$1,"standard",""),"|Float",""),ChapterTable!$1:$1,0),0)*ChapterTable!$Q$14
    ),
  OFFSET(E2054,-$B2054+IF($L2054,1,0),0)*
    (VLOOKUP(SUBSTITUTE(SUBSTITUTE(E$1,"standard",""),"|Float","")&amp;"인게임누적곱배수",ChapterTable!$S:$T,2,0)^C2054
    +VLOOKUP(SUBSTITUTE(SUBSTITUTE(E$1,"standard",""),"|Float","")&amp;"인게임누적합배수",ChapterTable!$S:$T,2,0)*C2054)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VLOOKUP(1,ChapterTable!$1:$1048576,MATCH("최종"&amp;SUBSTITUTE(SUBSTITUTE(F$1,"standard",""),"|Float",""),ChapterTable!$1:$1,0),0)*ChapterTable!$Q$17,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VLOOKUP($A2054-ChapterTable!$Q$11,ChapterTable!$1:$1048576,MATCH("최종"&amp;SUBSTITUTE(SUBSTITUTE(F$1,"standard",""),"|Float",""),ChapterTable!$1:$1,0),0)*ChapterTable!$Q$14
    ),
  OFFSET(F2054,-$B2054+IF($L2054,1,0),0)*
    (VLOOKUP(SUBSTITUTE(SUBSTITUTE(F$1,"standard",""),"|Float","")&amp;"인게임누적곱배수",ChapterTable!$S:$T,2,0)^D2054
    +VLOOKUP(SUBSTITUTE(SUBSTITUTE(F$1,"standard",""),"|Float","")&amp;"인게임누적합배수",ChapterTable!$S:$T,2,0)*D2054)
  )
  )
  )
)</f>
        <v>100496.64784240723</v>
      </c>
      <c r="G2054" t="s">
        <v>76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9.8000000000000007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IF(OR($L2055=TRUE,$A2055=0,MOD($A2055,ChapterTable!$S$20)&lt;&gt;0),
MAX(0,INT(($B2055+ChapterTable!$Q$26+VLOOKUP(SUBSTITUTE(C$1,"성장단계","")&amp;"단계오프셋",ChapterTable!$S:$T,2,0))/ChapterTable!$Q$23)),
MAX(0,INT(($B2055+ChapterTable!$S$26+VLOOKUP(SUBSTITUTE(C$1,"성장단계","")&amp;"보스단계오프셋",ChapterTable!$S:$T,2,0))/ChapterTable!$S$23)))</f>
        <v>1</v>
      </c>
      <c r="D2055">
        <f>IF(OR($L2055=TRUE,$A2055=0,MOD($A2055,ChapterTable!$S$20)&lt;&gt;0),
MAX(0,INT(($B2055+ChapterTable!$Q$26+VLOOKUP(SUBSTITUTE(D$1,"성장단계","")&amp;"단계오프셋",ChapterTable!$S:$T,2,0))/ChapterTable!$Q$23)),
MAX(0,INT(($B2055+ChapterTable!$S$26+VLOOKUP(SUBSTITUTE(D$1,"성장단계","")&amp;"보스단계오프셋",ChapterTable!$S:$T,2,0))/ChapterTable!$S$23)))</f>
        <v>1</v>
      </c>
      <c r="E2055" s="1">
        <f ca="1">IF(AND($A2055=0,$B2055=1),
    VLOOKUP(1,ChapterTable!$1:$1048576,MATCH("최종"&amp;SUBSTITUTE(SUBSTITUTE(E$1,"standard",""),"|Float",""),ChapterTable!$1:$1,0),0)*ChapterTable!$Q$17,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VLOOKUP($A2055-ChapterTable!$Q$11,ChapterTable!$1:$1048576,MATCH("최종"&amp;SUBSTITUTE(SUBSTITUTE(E$1,"standard",""),"|Float",""),ChapterTable!$1:$1,0),0)*ChapterTable!$Q$14
    ),
  OFFSET(E2055,-$B2055+IF($L2055,1,0),0)*
    (VLOOKUP(SUBSTITUTE(SUBSTITUTE(E$1,"standard",""),"|Float","")&amp;"인게임누적곱배수",ChapterTable!$S:$T,2,0)^C2055
    +VLOOKUP(SUBSTITUTE(SUBSTITUTE(E$1,"standard",""),"|Float","")&amp;"인게임누적합배수",ChapterTable!$S:$T,2,0)*C2055)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VLOOKUP(1,ChapterTable!$1:$1048576,MATCH("최종"&amp;SUBSTITUTE(SUBSTITUTE(F$1,"standard",""),"|Float",""),ChapterTable!$1:$1,0),0)*ChapterTable!$Q$17,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VLOOKUP($A2055-ChapterTable!$Q$11,ChapterTable!$1:$1048576,MATCH("최종"&amp;SUBSTITUTE(SUBSTITUTE(F$1,"standard",""),"|Float",""),ChapterTable!$1:$1,0),0)*ChapterTable!$Q$14
    ),
  OFFSET(F2055,-$B2055+IF($L2055,1,0),0)*
    (VLOOKUP(SUBSTITUTE(SUBSTITUTE(F$1,"standard",""),"|Float","")&amp;"인게임누적곱배수",ChapterTable!$S:$T,2,0)^D2055
    +VLOOKUP(SUBSTITUTE(SUBSTITUTE(F$1,"standard",""),"|Float","")&amp;"인게임누적합배수",ChapterTable!$S:$T,2,0)*D2055)
  )
  )
  )
)</f>
        <v>100496.64784240723</v>
      </c>
      <c r="G2055" t="s">
        <v>76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9.8000000000000007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IF(OR($L2056=TRUE,$A2056=0,MOD($A2056,ChapterTable!$S$20)&lt;&gt;0),
MAX(0,INT(($B2056+ChapterTable!$Q$26+VLOOKUP(SUBSTITUTE(C$1,"성장단계","")&amp;"단계오프셋",ChapterTable!$S:$T,2,0))/ChapterTable!$Q$23)),
MAX(0,INT(($B2056+ChapterTable!$S$26+VLOOKUP(SUBSTITUTE(C$1,"성장단계","")&amp;"보스단계오프셋",ChapterTable!$S:$T,2,0))/ChapterTable!$S$23)))</f>
        <v>1</v>
      </c>
      <c r="D2056">
        <f>IF(OR($L2056=TRUE,$A2056=0,MOD($A2056,ChapterTable!$S$20)&lt;&gt;0),
MAX(0,INT(($B2056+ChapterTable!$Q$26+VLOOKUP(SUBSTITUTE(D$1,"성장단계","")&amp;"단계오프셋",ChapterTable!$S:$T,2,0))/ChapterTable!$Q$23)),
MAX(0,INT(($B2056+ChapterTable!$S$26+VLOOKUP(SUBSTITUTE(D$1,"성장단계","")&amp;"보스단계오프셋",ChapterTable!$S:$T,2,0))/ChapterTable!$S$23)))</f>
        <v>1</v>
      </c>
      <c r="E2056" s="1">
        <f ca="1">IF(AND($A2056=0,$B2056=1),
    VLOOKUP(1,ChapterTable!$1:$1048576,MATCH("최종"&amp;SUBSTITUTE(SUBSTITUTE(E$1,"standard",""),"|Float",""),ChapterTable!$1:$1,0),0)*ChapterTable!$Q$17,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VLOOKUP($A2056-ChapterTable!$Q$11,ChapterTable!$1:$1048576,MATCH("최종"&amp;SUBSTITUTE(SUBSTITUTE(E$1,"standard",""),"|Float",""),ChapterTable!$1:$1,0),0)*ChapterTable!$Q$14
    ),
  OFFSET(E2056,-$B2056+IF($L2056,1,0),0)*
    (VLOOKUP(SUBSTITUTE(SUBSTITUTE(E$1,"standard",""),"|Float","")&amp;"인게임누적곱배수",ChapterTable!$S:$T,2,0)^C2056
    +VLOOKUP(SUBSTITUTE(SUBSTITUTE(E$1,"standard",""),"|Float","")&amp;"인게임누적합배수",ChapterTable!$S:$T,2,0)*C2056)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VLOOKUP(1,ChapterTable!$1:$1048576,MATCH("최종"&amp;SUBSTITUTE(SUBSTITUTE(F$1,"standard",""),"|Float",""),ChapterTable!$1:$1,0),0)*ChapterTable!$Q$17,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VLOOKUP($A2056-ChapterTable!$Q$11,ChapterTable!$1:$1048576,MATCH("최종"&amp;SUBSTITUTE(SUBSTITUTE(F$1,"standard",""),"|Float",""),ChapterTable!$1:$1,0),0)*ChapterTable!$Q$14
    ),
  OFFSET(F2056,-$B2056+IF($L2056,1,0),0)*
    (VLOOKUP(SUBSTITUTE(SUBSTITUTE(F$1,"standard",""),"|Float","")&amp;"인게임누적곱배수",ChapterTable!$S:$T,2,0)^D2056
    +VLOOKUP(SUBSTITUTE(SUBSTITUTE(F$1,"standard",""),"|Float","")&amp;"인게임누적합배수",ChapterTable!$S:$T,2,0)*D2056)
  )
  )
  )
)</f>
        <v>100496.64784240723</v>
      </c>
      <c r="G2056" t="s">
        <v>76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9.8000000000000007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IF(OR($L2057=TRUE,$A2057=0,MOD($A2057,ChapterTable!$S$20)&lt;&gt;0),
MAX(0,INT(($B2057+ChapterTable!$Q$26+VLOOKUP(SUBSTITUTE(C$1,"성장단계","")&amp;"단계오프셋",ChapterTable!$S:$T,2,0))/ChapterTable!$Q$23)),
MAX(0,INT(($B2057+ChapterTable!$S$26+VLOOKUP(SUBSTITUTE(C$1,"성장단계","")&amp;"보스단계오프셋",ChapterTable!$S:$T,2,0))/ChapterTable!$S$23)))</f>
        <v>2</v>
      </c>
      <c r="D2057">
        <f>IF(OR($L2057=TRUE,$A2057=0,MOD($A2057,ChapterTable!$S$20)&lt;&gt;0),
MAX(0,INT(($B2057+ChapterTable!$Q$26+VLOOKUP(SUBSTITUTE(D$1,"성장단계","")&amp;"단계오프셋",ChapterTable!$S:$T,2,0))/ChapterTable!$Q$23)),
MAX(0,INT(($B2057+ChapterTable!$S$26+VLOOKUP(SUBSTITUTE(D$1,"성장단계","")&amp;"보스단계오프셋",ChapterTable!$S:$T,2,0))/ChapterTable!$S$23)))</f>
        <v>1</v>
      </c>
      <c r="E2057" s="1">
        <f ca="1">IF(AND($A2057=0,$B2057=1),
    VLOOKUP(1,ChapterTable!$1:$1048576,MATCH("최종"&amp;SUBSTITUTE(SUBSTITUTE(E$1,"standard",""),"|Float",""),ChapterTable!$1:$1,0),0)*ChapterTable!$Q$17,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VLOOKUP($A2057-ChapterTable!$Q$11,ChapterTable!$1:$1048576,MATCH("최종"&amp;SUBSTITUTE(SUBSTITUTE(E$1,"standard",""),"|Float",""),ChapterTable!$1:$1,0),0)*ChapterTable!$Q$14
    ),
  OFFSET(E2057,-$B2057+IF($L2057,1,0),0)*
    (VLOOKUP(SUBSTITUTE(SUBSTITUTE(E$1,"standard",""),"|Float","")&amp;"인게임누적곱배수",ChapterTable!$S:$T,2,0)^C2057
    +VLOOKUP(SUBSTITUTE(SUBSTITUTE(E$1,"standard",""),"|Float","")&amp;"인게임누적합배수",ChapterTable!$S:$T,2,0)*C2057)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VLOOKUP(1,ChapterTable!$1:$1048576,MATCH("최종"&amp;SUBSTITUTE(SUBSTITUTE(F$1,"standard",""),"|Float",""),ChapterTable!$1:$1,0),0)*ChapterTable!$Q$17,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VLOOKUP($A2057-ChapterTable!$Q$11,ChapterTable!$1:$1048576,MATCH("최종"&amp;SUBSTITUTE(SUBSTITUTE(F$1,"standard",""),"|Float",""),ChapterTable!$1:$1,0),0)*ChapterTable!$Q$14
    ),
  OFFSET(F2057,-$B2057+IF($L2057,1,0),0)*
    (VLOOKUP(SUBSTITUTE(SUBSTITUTE(F$1,"standard",""),"|Float","")&amp;"인게임누적곱배수",ChapterTable!$S:$T,2,0)^D2057
    +VLOOKUP(SUBSTITUTE(SUBSTITUTE(F$1,"standard",""),"|Float","")&amp;"인게임누적합배수",ChapterTable!$S:$T,2,0)*D2057)
  )
  )
  )
)</f>
        <v>100496.64784240723</v>
      </c>
      <c r="G2057" t="s">
        <v>76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9.8000000000000007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IF(OR($L2058=TRUE,$A2058=0,MOD($A2058,ChapterTable!$S$20)&lt;&gt;0),
MAX(0,INT(($B2058+ChapterTable!$Q$26+VLOOKUP(SUBSTITUTE(C$1,"성장단계","")&amp;"단계오프셋",ChapterTable!$S:$T,2,0))/ChapterTable!$Q$23)),
MAX(0,INT(($B2058+ChapterTable!$S$26+VLOOKUP(SUBSTITUTE(C$1,"성장단계","")&amp;"보스단계오프셋",ChapterTable!$S:$T,2,0))/ChapterTable!$S$23)))</f>
        <v>2</v>
      </c>
      <c r="D2058">
        <f>IF(OR($L2058=TRUE,$A2058=0,MOD($A2058,ChapterTable!$S$20)&lt;&gt;0),
MAX(0,INT(($B2058+ChapterTable!$Q$26+VLOOKUP(SUBSTITUTE(D$1,"성장단계","")&amp;"단계오프셋",ChapterTable!$S:$T,2,0))/ChapterTable!$Q$23)),
MAX(0,INT(($B2058+ChapterTable!$S$26+VLOOKUP(SUBSTITUTE(D$1,"성장단계","")&amp;"보스단계오프셋",ChapterTable!$S:$T,2,0))/ChapterTable!$S$23)))</f>
        <v>1</v>
      </c>
      <c r="E2058" s="1">
        <f ca="1">IF(AND($A2058=0,$B2058=1),
    VLOOKUP(1,ChapterTable!$1:$1048576,MATCH("최종"&amp;SUBSTITUTE(SUBSTITUTE(E$1,"standard",""),"|Float",""),ChapterTable!$1:$1,0),0)*ChapterTable!$Q$17,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VLOOKUP($A2058-ChapterTable!$Q$11,ChapterTable!$1:$1048576,MATCH("최종"&amp;SUBSTITUTE(SUBSTITUTE(E$1,"standard",""),"|Float",""),ChapterTable!$1:$1,0),0)*ChapterTable!$Q$14
    ),
  OFFSET(E2058,-$B2058+IF($L2058,1,0),0)*
    (VLOOKUP(SUBSTITUTE(SUBSTITUTE(E$1,"standard",""),"|Float","")&amp;"인게임누적곱배수",ChapterTable!$S:$T,2,0)^C2058
    +VLOOKUP(SUBSTITUTE(SUBSTITUTE(E$1,"standard",""),"|Float","")&amp;"인게임누적합배수",ChapterTable!$S:$T,2,0)*C2058)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VLOOKUP(1,ChapterTable!$1:$1048576,MATCH("최종"&amp;SUBSTITUTE(SUBSTITUTE(F$1,"standard",""),"|Float",""),ChapterTable!$1:$1,0),0)*ChapterTable!$Q$17,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VLOOKUP($A2058-ChapterTable!$Q$11,ChapterTable!$1:$1048576,MATCH("최종"&amp;SUBSTITUTE(SUBSTITUTE(F$1,"standard",""),"|Float",""),ChapterTable!$1:$1,0),0)*ChapterTable!$Q$14
    ),
  OFFSET(F2058,-$B2058+IF($L2058,1,0),0)*
    (VLOOKUP(SUBSTITUTE(SUBSTITUTE(F$1,"standard",""),"|Float","")&amp;"인게임누적곱배수",ChapterTable!$S:$T,2,0)^D2058
    +VLOOKUP(SUBSTITUTE(SUBSTITUTE(F$1,"standard",""),"|Float","")&amp;"인게임누적합배수",ChapterTable!$S:$T,2,0)*D2058)
  )
  )
  )
)</f>
        <v>100496.64784240723</v>
      </c>
      <c r="G2058" t="s">
        <v>76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9.8000000000000007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IF(OR($L2059=TRUE,$A2059=0,MOD($A2059,ChapterTable!$S$20)&lt;&gt;0),
MAX(0,INT(($B2059+ChapterTable!$Q$26+VLOOKUP(SUBSTITUTE(C$1,"성장단계","")&amp;"단계오프셋",ChapterTable!$S:$T,2,0))/ChapterTable!$Q$23)),
MAX(0,INT(($B2059+ChapterTable!$S$26+VLOOKUP(SUBSTITUTE(C$1,"성장단계","")&amp;"보스단계오프셋",ChapterTable!$S:$T,2,0))/ChapterTable!$S$23)))</f>
        <v>2</v>
      </c>
      <c r="D2059">
        <f>IF(OR($L2059=TRUE,$A2059=0,MOD($A2059,ChapterTable!$S$20)&lt;&gt;0),
MAX(0,INT(($B2059+ChapterTable!$Q$26+VLOOKUP(SUBSTITUTE(D$1,"성장단계","")&amp;"단계오프셋",ChapterTable!$S:$T,2,0))/ChapterTable!$Q$23)),
MAX(0,INT(($B2059+ChapterTable!$S$26+VLOOKUP(SUBSTITUTE(D$1,"성장단계","")&amp;"보스단계오프셋",ChapterTable!$S:$T,2,0))/ChapterTable!$S$23)))</f>
        <v>1</v>
      </c>
      <c r="E2059" s="1">
        <f ca="1">IF(AND($A2059=0,$B2059=1),
    VLOOKUP(1,ChapterTable!$1:$1048576,MATCH("최종"&amp;SUBSTITUTE(SUBSTITUTE(E$1,"standard",""),"|Float",""),ChapterTable!$1:$1,0),0)*ChapterTable!$Q$17,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VLOOKUP($A2059-ChapterTable!$Q$11,ChapterTable!$1:$1048576,MATCH("최종"&amp;SUBSTITUTE(SUBSTITUTE(E$1,"standard",""),"|Float",""),ChapterTable!$1:$1,0),0)*ChapterTable!$Q$14
    ),
  OFFSET(E2059,-$B2059+IF($L2059,1,0),0)*
    (VLOOKUP(SUBSTITUTE(SUBSTITUTE(E$1,"standard",""),"|Float","")&amp;"인게임누적곱배수",ChapterTable!$S:$T,2,0)^C2059
    +VLOOKUP(SUBSTITUTE(SUBSTITUTE(E$1,"standard",""),"|Float","")&amp;"인게임누적합배수",ChapterTable!$S:$T,2,0)*C2059)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VLOOKUP(1,ChapterTable!$1:$1048576,MATCH("최종"&amp;SUBSTITUTE(SUBSTITUTE(F$1,"standard",""),"|Float",""),ChapterTable!$1:$1,0),0)*ChapterTable!$Q$17,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VLOOKUP($A2059-ChapterTable!$Q$11,ChapterTable!$1:$1048576,MATCH("최종"&amp;SUBSTITUTE(SUBSTITUTE(F$1,"standard",""),"|Float",""),ChapterTable!$1:$1,0),0)*ChapterTable!$Q$14
    ),
  OFFSET(F2059,-$B2059+IF($L2059,1,0),0)*
    (VLOOKUP(SUBSTITUTE(SUBSTITUTE(F$1,"standard",""),"|Float","")&amp;"인게임누적곱배수",ChapterTable!$S:$T,2,0)^D2059
    +VLOOKUP(SUBSTITUTE(SUBSTITUTE(F$1,"standard",""),"|Float","")&amp;"인게임누적합배수",ChapterTable!$S:$T,2,0)*D2059)
  )
  )
  )
)</f>
        <v>100496.64784240723</v>
      </c>
      <c r="G2059" t="s">
        <v>76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9.8000000000000007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IF(OR($L2060=TRUE,$A2060=0,MOD($A2060,ChapterTable!$S$20)&lt;&gt;0),
MAX(0,INT(($B2060+ChapterTable!$Q$26+VLOOKUP(SUBSTITUTE(C$1,"성장단계","")&amp;"단계오프셋",ChapterTable!$S:$T,2,0))/ChapterTable!$Q$23)),
MAX(0,INT(($B2060+ChapterTable!$S$26+VLOOKUP(SUBSTITUTE(C$1,"성장단계","")&amp;"보스단계오프셋",ChapterTable!$S:$T,2,0))/ChapterTable!$S$23)))</f>
        <v>2</v>
      </c>
      <c r="D2060">
        <f>IF(OR($L2060=TRUE,$A2060=0,MOD($A2060,ChapterTable!$S$20)&lt;&gt;0),
MAX(0,INT(($B2060+ChapterTable!$Q$26+VLOOKUP(SUBSTITUTE(D$1,"성장단계","")&amp;"단계오프셋",ChapterTable!$S:$T,2,0))/ChapterTable!$Q$23)),
MAX(0,INT(($B2060+ChapterTable!$S$26+VLOOKUP(SUBSTITUTE(D$1,"성장단계","")&amp;"보스단계오프셋",ChapterTable!$S:$T,2,0))/ChapterTable!$S$23)))</f>
        <v>1</v>
      </c>
      <c r="E2060" s="1">
        <f ca="1">IF(AND($A2060=0,$B2060=1),
    VLOOKUP(1,ChapterTable!$1:$1048576,MATCH("최종"&amp;SUBSTITUTE(SUBSTITUTE(E$1,"standard",""),"|Float",""),ChapterTable!$1:$1,0),0)*ChapterTable!$Q$17,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VLOOKUP($A2060-ChapterTable!$Q$11,ChapterTable!$1:$1048576,MATCH("최종"&amp;SUBSTITUTE(SUBSTITUTE(E$1,"standard",""),"|Float",""),ChapterTable!$1:$1,0),0)*ChapterTable!$Q$14
    ),
  OFFSET(E2060,-$B2060+IF($L2060,1,0),0)*
    (VLOOKUP(SUBSTITUTE(SUBSTITUTE(E$1,"standard",""),"|Float","")&amp;"인게임누적곱배수",ChapterTable!$S:$T,2,0)^C2060
    +VLOOKUP(SUBSTITUTE(SUBSTITUTE(E$1,"standard",""),"|Float","")&amp;"인게임누적합배수",ChapterTable!$S:$T,2,0)*C2060)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VLOOKUP(1,ChapterTable!$1:$1048576,MATCH("최종"&amp;SUBSTITUTE(SUBSTITUTE(F$1,"standard",""),"|Float",""),ChapterTable!$1:$1,0),0)*ChapterTable!$Q$17,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VLOOKUP($A2060-ChapterTable!$Q$11,ChapterTable!$1:$1048576,MATCH("최종"&amp;SUBSTITUTE(SUBSTITUTE(F$1,"standard",""),"|Float",""),ChapterTable!$1:$1,0),0)*ChapterTable!$Q$14
    ),
  OFFSET(F2060,-$B2060+IF($L2060,1,0),0)*
    (VLOOKUP(SUBSTITUTE(SUBSTITUTE(F$1,"standard",""),"|Float","")&amp;"인게임누적곱배수",ChapterTable!$S:$T,2,0)^D2060
    +VLOOKUP(SUBSTITUTE(SUBSTITUTE(F$1,"standard",""),"|Float","")&amp;"인게임누적합배수",ChapterTable!$S:$T,2,0)*D2060)
  )
  )
  )
)</f>
        <v>100496.64784240723</v>
      </c>
      <c r="G2060" t="s">
        <v>76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9.8000000000000007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IF(OR($L2061=TRUE,$A2061=0,MOD($A2061,ChapterTable!$S$20)&lt;&gt;0),
MAX(0,INT(($B2061+ChapterTable!$Q$26+VLOOKUP(SUBSTITUTE(C$1,"성장단계","")&amp;"단계오프셋",ChapterTable!$S:$T,2,0))/ChapterTable!$Q$23)),
MAX(0,INT(($B2061+ChapterTable!$S$26+VLOOKUP(SUBSTITUTE(C$1,"성장단계","")&amp;"보스단계오프셋",ChapterTable!$S:$T,2,0))/ChapterTable!$S$23)))</f>
        <v>2</v>
      </c>
      <c r="D2061">
        <f>IF(OR($L2061=TRUE,$A2061=0,MOD($A2061,ChapterTable!$S$20)&lt;&gt;0),
MAX(0,INT(($B2061+ChapterTable!$Q$26+VLOOKUP(SUBSTITUTE(D$1,"성장단계","")&amp;"단계오프셋",ChapterTable!$S:$T,2,0))/ChapterTable!$Q$23)),
MAX(0,INT(($B2061+ChapterTable!$S$26+VLOOKUP(SUBSTITUTE(D$1,"성장단계","")&amp;"보스단계오프셋",ChapterTable!$S:$T,2,0))/ChapterTable!$S$23)))</f>
        <v>1</v>
      </c>
      <c r="E2061" s="1">
        <f ca="1">IF(AND($A2061=0,$B2061=1),
    VLOOKUP(1,ChapterTable!$1:$1048576,MATCH("최종"&amp;SUBSTITUTE(SUBSTITUTE(E$1,"standard",""),"|Float",""),ChapterTable!$1:$1,0),0)*ChapterTable!$Q$17,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VLOOKUP($A2061-ChapterTable!$Q$11,ChapterTable!$1:$1048576,MATCH("최종"&amp;SUBSTITUTE(SUBSTITUTE(E$1,"standard",""),"|Float",""),ChapterTable!$1:$1,0),0)*ChapterTable!$Q$14
    ),
  OFFSET(E2061,-$B2061+IF($L2061,1,0),0)*
    (VLOOKUP(SUBSTITUTE(SUBSTITUTE(E$1,"standard",""),"|Float","")&amp;"인게임누적곱배수",ChapterTable!$S:$T,2,0)^C2061
    +VLOOKUP(SUBSTITUTE(SUBSTITUTE(E$1,"standard",""),"|Float","")&amp;"인게임누적합배수",ChapterTable!$S:$T,2,0)*C2061)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VLOOKUP(1,ChapterTable!$1:$1048576,MATCH("최종"&amp;SUBSTITUTE(SUBSTITUTE(F$1,"standard",""),"|Float",""),ChapterTable!$1:$1,0),0)*ChapterTable!$Q$17,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VLOOKUP($A2061-ChapterTable!$Q$11,ChapterTable!$1:$1048576,MATCH("최종"&amp;SUBSTITUTE(SUBSTITUTE(F$1,"standard",""),"|Float",""),ChapterTable!$1:$1,0),0)*ChapterTable!$Q$14
    ),
  OFFSET(F2061,-$B2061+IF($L2061,1,0),0)*
    (VLOOKUP(SUBSTITUTE(SUBSTITUTE(F$1,"standard",""),"|Float","")&amp;"인게임누적곱배수",ChapterTable!$S:$T,2,0)^D2061
    +VLOOKUP(SUBSTITUTE(SUBSTITUTE(F$1,"standard",""),"|Float","")&amp;"인게임누적합배수",ChapterTable!$S:$T,2,0)*D2061)
  )
  )
  )
)</f>
        <v>100496.64784240723</v>
      </c>
      <c r="G2061" t="s">
        <v>76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9.8000000000000007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IF(OR($L2062=TRUE,$A2062=0,MOD($A2062,ChapterTable!$S$20)&lt;&gt;0),
MAX(0,INT(($B2062+ChapterTable!$Q$26+VLOOKUP(SUBSTITUTE(C$1,"성장단계","")&amp;"단계오프셋",ChapterTable!$S:$T,2,0))/ChapterTable!$Q$23)),
MAX(0,INT(($B2062+ChapterTable!$S$26+VLOOKUP(SUBSTITUTE(C$1,"성장단계","")&amp;"보스단계오프셋",ChapterTable!$S:$T,2,0))/ChapterTable!$S$23)))</f>
        <v>2</v>
      </c>
      <c r="D2062">
        <f>IF(OR($L2062=TRUE,$A2062=0,MOD($A2062,ChapterTable!$S$20)&lt;&gt;0),
MAX(0,INT(($B2062+ChapterTable!$Q$26+VLOOKUP(SUBSTITUTE(D$1,"성장단계","")&amp;"단계오프셋",ChapterTable!$S:$T,2,0))/ChapterTable!$Q$23)),
MAX(0,INT(($B2062+ChapterTable!$S$26+VLOOKUP(SUBSTITUTE(D$1,"성장단계","")&amp;"보스단계오프셋",ChapterTable!$S:$T,2,0))/ChapterTable!$S$23)))</f>
        <v>2</v>
      </c>
      <c r="E2062" s="1">
        <f ca="1">IF(AND($A2062=0,$B2062=1),
    VLOOKUP(1,ChapterTable!$1:$1048576,MATCH("최종"&amp;SUBSTITUTE(SUBSTITUTE(E$1,"standard",""),"|Float",""),ChapterTable!$1:$1,0),0)*ChapterTable!$Q$17,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VLOOKUP($A2062-ChapterTable!$Q$11,ChapterTable!$1:$1048576,MATCH("최종"&amp;SUBSTITUTE(SUBSTITUTE(E$1,"standard",""),"|Float",""),ChapterTable!$1:$1,0),0)*ChapterTable!$Q$14
    ),
  OFFSET(E2062,-$B2062+IF($L2062,1,0),0)*
    (VLOOKUP(SUBSTITUTE(SUBSTITUTE(E$1,"standard",""),"|Float","")&amp;"인게임누적곱배수",ChapterTable!$S:$T,2,0)^C2062
    +VLOOKUP(SUBSTITUTE(SUBSTITUTE(E$1,"standard",""),"|Float","")&amp;"인게임누적합배수",ChapterTable!$S:$T,2,0)*C2062)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VLOOKUP(1,ChapterTable!$1:$1048576,MATCH("최종"&amp;SUBSTITUTE(SUBSTITUTE(F$1,"standard",""),"|Float",""),ChapterTable!$1:$1,0),0)*ChapterTable!$Q$17,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VLOOKUP($A2062-ChapterTable!$Q$11,ChapterTable!$1:$1048576,MATCH("최종"&amp;SUBSTITUTE(SUBSTITUTE(F$1,"standard",""),"|Float",""),ChapterTable!$1:$1,0),0)*ChapterTable!$Q$14
    ),
  OFFSET(F2062,-$B2062+IF($L2062,1,0),0)*
    (VLOOKUP(SUBSTITUTE(SUBSTITUTE(F$1,"standard",""),"|Float","")&amp;"인게임누적곱배수",ChapterTable!$S:$T,2,0)^D2062
    +VLOOKUP(SUBSTITUTE(SUBSTITUTE(F$1,"standard",""),"|Float","")&amp;"인게임누적합배수",ChapterTable!$S:$T,2,0)*D2062)
  )
  )
  )
)</f>
        <v>117246.08914947508</v>
      </c>
      <c r="G2062" t="s">
        <v>76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9.8000000000000007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IF(OR($L2063=TRUE,$A2063=0,MOD($A2063,ChapterTable!$S$20)&lt;&gt;0),
MAX(0,INT(($B2063+ChapterTable!$Q$26+VLOOKUP(SUBSTITUTE(C$1,"성장단계","")&amp;"단계오프셋",ChapterTable!$S:$T,2,0))/ChapterTable!$Q$23)),
MAX(0,INT(($B2063+ChapterTable!$S$26+VLOOKUP(SUBSTITUTE(C$1,"성장단계","")&amp;"보스단계오프셋",ChapterTable!$S:$T,2,0))/ChapterTable!$S$23)))</f>
        <v>2</v>
      </c>
      <c r="D2063">
        <f>IF(OR($L2063=TRUE,$A2063=0,MOD($A2063,ChapterTable!$S$20)&lt;&gt;0),
MAX(0,INT(($B2063+ChapterTable!$Q$26+VLOOKUP(SUBSTITUTE(D$1,"성장단계","")&amp;"단계오프셋",ChapterTable!$S:$T,2,0))/ChapterTable!$Q$23)),
MAX(0,INT(($B2063+ChapterTable!$S$26+VLOOKUP(SUBSTITUTE(D$1,"성장단계","")&amp;"보스단계오프셋",ChapterTable!$S:$T,2,0))/ChapterTable!$S$23)))</f>
        <v>2</v>
      </c>
      <c r="E2063" s="1">
        <f ca="1">IF(AND($A2063=0,$B2063=1),
    VLOOKUP(1,ChapterTable!$1:$1048576,MATCH("최종"&amp;SUBSTITUTE(SUBSTITUTE(E$1,"standard",""),"|Float",""),ChapterTable!$1:$1,0),0)*ChapterTable!$Q$17,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VLOOKUP($A2063-ChapterTable!$Q$11,ChapterTable!$1:$1048576,MATCH("최종"&amp;SUBSTITUTE(SUBSTITUTE(E$1,"standard",""),"|Float",""),ChapterTable!$1:$1,0),0)*ChapterTable!$Q$14
    ),
  OFFSET(E2063,-$B2063+IF($L2063,1,0),0)*
    (VLOOKUP(SUBSTITUTE(SUBSTITUTE(E$1,"standard",""),"|Float","")&amp;"인게임누적곱배수",ChapterTable!$S:$T,2,0)^C2063
    +VLOOKUP(SUBSTITUTE(SUBSTITUTE(E$1,"standard",""),"|Float","")&amp;"인게임누적합배수",ChapterTable!$S:$T,2,0)*C2063)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VLOOKUP(1,ChapterTable!$1:$1048576,MATCH("최종"&amp;SUBSTITUTE(SUBSTITUTE(F$1,"standard",""),"|Float",""),ChapterTable!$1:$1,0),0)*ChapterTable!$Q$17,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VLOOKUP($A2063-ChapterTable!$Q$11,ChapterTable!$1:$1048576,MATCH("최종"&amp;SUBSTITUTE(SUBSTITUTE(F$1,"standard",""),"|Float",""),ChapterTable!$1:$1,0),0)*ChapterTable!$Q$14
    ),
  OFFSET(F2063,-$B2063+IF($L2063,1,0),0)*
    (VLOOKUP(SUBSTITUTE(SUBSTITUTE(F$1,"standard",""),"|Float","")&amp;"인게임누적곱배수",ChapterTable!$S:$T,2,0)^D2063
    +VLOOKUP(SUBSTITUTE(SUBSTITUTE(F$1,"standard",""),"|Float","")&amp;"인게임누적합배수",ChapterTable!$S:$T,2,0)*D2063)
  )
  )
  )
)</f>
        <v>117246.08914947508</v>
      </c>
      <c r="G2063" t="s">
        <v>76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9.8000000000000007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IF(OR($L2064=TRUE,$A2064=0,MOD($A2064,ChapterTable!$S$20)&lt;&gt;0),
MAX(0,INT(($B2064+ChapterTable!$Q$26+VLOOKUP(SUBSTITUTE(C$1,"성장단계","")&amp;"단계오프셋",ChapterTable!$S:$T,2,0))/ChapterTable!$Q$23)),
MAX(0,INT(($B2064+ChapterTable!$S$26+VLOOKUP(SUBSTITUTE(C$1,"성장단계","")&amp;"보스단계오프셋",ChapterTable!$S:$T,2,0))/ChapterTable!$S$23)))</f>
        <v>2</v>
      </c>
      <c r="D2064">
        <f>IF(OR($L2064=TRUE,$A2064=0,MOD($A2064,ChapterTable!$S$20)&lt;&gt;0),
MAX(0,INT(($B2064+ChapterTable!$Q$26+VLOOKUP(SUBSTITUTE(D$1,"성장단계","")&amp;"단계오프셋",ChapterTable!$S:$T,2,0))/ChapterTable!$Q$23)),
MAX(0,INT(($B2064+ChapterTable!$S$26+VLOOKUP(SUBSTITUTE(D$1,"성장단계","")&amp;"보스단계오프셋",ChapterTable!$S:$T,2,0))/ChapterTable!$S$23)))</f>
        <v>2</v>
      </c>
      <c r="E2064" s="1">
        <f ca="1">IF(AND($A2064=0,$B2064=1),
    VLOOKUP(1,ChapterTable!$1:$1048576,MATCH("최종"&amp;SUBSTITUTE(SUBSTITUTE(E$1,"standard",""),"|Float",""),ChapterTable!$1:$1,0),0)*ChapterTable!$Q$17,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VLOOKUP($A2064-ChapterTable!$Q$11,ChapterTable!$1:$1048576,MATCH("최종"&amp;SUBSTITUTE(SUBSTITUTE(E$1,"standard",""),"|Float",""),ChapterTable!$1:$1,0),0)*ChapterTable!$Q$14
    ),
  OFFSET(E2064,-$B2064+IF($L2064,1,0),0)*
    (VLOOKUP(SUBSTITUTE(SUBSTITUTE(E$1,"standard",""),"|Float","")&amp;"인게임누적곱배수",ChapterTable!$S:$T,2,0)^C2064
    +VLOOKUP(SUBSTITUTE(SUBSTITUTE(E$1,"standard",""),"|Float","")&amp;"인게임누적합배수",ChapterTable!$S:$T,2,0)*C2064)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VLOOKUP(1,ChapterTable!$1:$1048576,MATCH("최종"&amp;SUBSTITUTE(SUBSTITUTE(F$1,"standard",""),"|Float",""),ChapterTable!$1:$1,0),0)*ChapterTable!$Q$17,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VLOOKUP($A2064-ChapterTable!$Q$11,ChapterTable!$1:$1048576,MATCH("최종"&amp;SUBSTITUTE(SUBSTITUTE(F$1,"standard",""),"|Float",""),ChapterTable!$1:$1,0),0)*ChapterTable!$Q$14
    ),
  OFFSET(F2064,-$B2064+IF($L2064,1,0),0)*
    (VLOOKUP(SUBSTITUTE(SUBSTITUTE(F$1,"standard",""),"|Float","")&amp;"인게임누적곱배수",ChapterTable!$S:$T,2,0)^D2064
    +VLOOKUP(SUBSTITUTE(SUBSTITUTE(F$1,"standard",""),"|Float","")&amp;"인게임누적합배수",ChapterTable!$S:$T,2,0)*D2064)
  )
  )
  )
)</f>
        <v>117246.08914947508</v>
      </c>
      <c r="G2064" t="s">
        <v>76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9.8000000000000007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IF(OR($L2065=TRUE,$A2065=0,MOD($A2065,ChapterTable!$S$20)&lt;&gt;0),
MAX(0,INT(($B2065+ChapterTable!$Q$26+VLOOKUP(SUBSTITUTE(C$1,"성장단계","")&amp;"단계오프셋",ChapterTable!$S:$T,2,0))/ChapterTable!$Q$23)),
MAX(0,INT(($B2065+ChapterTable!$S$26+VLOOKUP(SUBSTITUTE(C$1,"성장단계","")&amp;"보스단계오프셋",ChapterTable!$S:$T,2,0))/ChapterTable!$S$23)))</f>
        <v>2</v>
      </c>
      <c r="D2065">
        <f>IF(OR($L2065=TRUE,$A2065=0,MOD($A2065,ChapterTable!$S$20)&lt;&gt;0),
MAX(0,INT(($B2065+ChapterTable!$Q$26+VLOOKUP(SUBSTITUTE(D$1,"성장단계","")&amp;"단계오프셋",ChapterTable!$S:$T,2,0))/ChapterTable!$Q$23)),
MAX(0,INT(($B2065+ChapterTable!$S$26+VLOOKUP(SUBSTITUTE(D$1,"성장단계","")&amp;"보스단계오프셋",ChapterTable!$S:$T,2,0))/ChapterTable!$S$23)))</f>
        <v>2</v>
      </c>
      <c r="E2065" s="1">
        <f ca="1">IF(AND($A2065=0,$B2065=1),
    VLOOKUP(1,ChapterTable!$1:$1048576,MATCH("최종"&amp;SUBSTITUTE(SUBSTITUTE(E$1,"standard",""),"|Float",""),ChapterTable!$1:$1,0),0)*ChapterTable!$Q$17,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VLOOKUP($A2065-ChapterTable!$Q$11,ChapterTable!$1:$1048576,MATCH("최종"&amp;SUBSTITUTE(SUBSTITUTE(E$1,"standard",""),"|Float",""),ChapterTable!$1:$1,0),0)*ChapterTable!$Q$14
    ),
  OFFSET(E2065,-$B2065+IF($L2065,1,0),0)*
    (VLOOKUP(SUBSTITUTE(SUBSTITUTE(E$1,"standard",""),"|Float","")&amp;"인게임누적곱배수",ChapterTable!$S:$T,2,0)^C2065
    +VLOOKUP(SUBSTITUTE(SUBSTITUTE(E$1,"standard",""),"|Float","")&amp;"인게임누적합배수",ChapterTable!$S:$T,2,0)*C2065)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VLOOKUP(1,ChapterTable!$1:$1048576,MATCH("최종"&amp;SUBSTITUTE(SUBSTITUTE(F$1,"standard",""),"|Float",""),ChapterTable!$1:$1,0),0)*ChapterTable!$Q$17,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VLOOKUP($A2065-ChapterTable!$Q$11,ChapterTable!$1:$1048576,MATCH("최종"&amp;SUBSTITUTE(SUBSTITUTE(F$1,"standard",""),"|Float",""),ChapterTable!$1:$1,0),0)*ChapterTable!$Q$14
    ),
  OFFSET(F2065,-$B2065+IF($L2065,1,0),0)*
    (VLOOKUP(SUBSTITUTE(SUBSTITUTE(F$1,"standard",""),"|Float","")&amp;"인게임누적곱배수",ChapterTable!$S:$T,2,0)^D2065
    +VLOOKUP(SUBSTITUTE(SUBSTITUTE(F$1,"standard",""),"|Float","")&amp;"인게임누적합배수",ChapterTable!$S:$T,2,0)*D2065)
  )
  )
  )
)</f>
        <v>117246.08914947508</v>
      </c>
      <c r="G2065" t="s">
        <v>76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9.8000000000000007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IF(OR($L2066=TRUE,$A2066=0,MOD($A2066,ChapterTable!$S$20)&lt;&gt;0),
MAX(0,INT(($B2066+ChapterTable!$Q$26+VLOOKUP(SUBSTITUTE(C$1,"성장단계","")&amp;"단계오프셋",ChapterTable!$S:$T,2,0))/ChapterTable!$Q$23)),
MAX(0,INT(($B2066+ChapterTable!$S$26+VLOOKUP(SUBSTITUTE(C$1,"성장단계","")&amp;"보스단계오프셋",ChapterTable!$S:$T,2,0))/ChapterTable!$S$23)))</f>
        <v>2</v>
      </c>
      <c r="D2066">
        <f>IF(OR($L2066=TRUE,$A2066=0,MOD($A2066,ChapterTable!$S$20)&lt;&gt;0),
MAX(0,INT(($B2066+ChapterTable!$Q$26+VLOOKUP(SUBSTITUTE(D$1,"성장단계","")&amp;"단계오프셋",ChapterTable!$S:$T,2,0))/ChapterTable!$Q$23)),
MAX(0,INT(($B2066+ChapterTable!$S$26+VLOOKUP(SUBSTITUTE(D$1,"성장단계","")&amp;"보스단계오프셋",ChapterTable!$S:$T,2,0))/ChapterTable!$S$23)))</f>
        <v>2</v>
      </c>
      <c r="E2066" s="1">
        <f ca="1">IF(AND($A2066=0,$B2066=1),
    VLOOKUP(1,ChapterTable!$1:$1048576,MATCH("최종"&amp;SUBSTITUTE(SUBSTITUTE(E$1,"standard",""),"|Float",""),ChapterTable!$1:$1,0),0)*ChapterTable!$Q$17,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VLOOKUP($A2066-ChapterTable!$Q$11,ChapterTable!$1:$1048576,MATCH("최종"&amp;SUBSTITUTE(SUBSTITUTE(E$1,"standard",""),"|Float",""),ChapterTable!$1:$1,0),0)*ChapterTable!$Q$14
    ),
  OFFSET(E2066,-$B2066+IF($L2066,1,0),0)*
    (VLOOKUP(SUBSTITUTE(SUBSTITUTE(E$1,"standard",""),"|Float","")&amp;"인게임누적곱배수",ChapterTable!$S:$T,2,0)^C2066
    +VLOOKUP(SUBSTITUTE(SUBSTITUTE(E$1,"standard",""),"|Float","")&amp;"인게임누적합배수",ChapterTable!$S:$T,2,0)*C2066)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VLOOKUP(1,ChapterTable!$1:$1048576,MATCH("최종"&amp;SUBSTITUTE(SUBSTITUTE(F$1,"standard",""),"|Float",""),ChapterTable!$1:$1,0),0)*ChapterTable!$Q$17,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VLOOKUP($A2066-ChapterTable!$Q$11,ChapterTable!$1:$1048576,MATCH("최종"&amp;SUBSTITUTE(SUBSTITUTE(F$1,"standard",""),"|Float",""),ChapterTable!$1:$1,0),0)*ChapterTable!$Q$14
    ),
  OFFSET(F2066,-$B2066+IF($L2066,1,0),0)*
    (VLOOKUP(SUBSTITUTE(SUBSTITUTE(F$1,"standard",""),"|Float","")&amp;"인게임누적곱배수",ChapterTable!$S:$T,2,0)^D2066
    +VLOOKUP(SUBSTITUTE(SUBSTITUTE(F$1,"standard",""),"|Float","")&amp;"인게임누적합배수",ChapterTable!$S:$T,2,0)*D2066)
  )
  )
  )
)</f>
        <v>117246.08914947508</v>
      </c>
      <c r="G2066" t="s">
        <v>76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9.8000000000000007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IF(OR($L2067=TRUE,$A2067=0,MOD($A2067,ChapterTable!$S$20)&lt;&gt;0),
MAX(0,INT(($B2067+ChapterTable!$Q$26+VLOOKUP(SUBSTITUTE(C$1,"성장단계","")&amp;"단계오프셋",ChapterTable!$S:$T,2,0))/ChapterTable!$Q$23)),
MAX(0,INT(($B2067+ChapterTable!$S$26+VLOOKUP(SUBSTITUTE(C$1,"성장단계","")&amp;"보스단계오프셋",ChapterTable!$S:$T,2,0))/ChapterTable!$S$23)))</f>
        <v>3</v>
      </c>
      <c r="D2067">
        <f>IF(OR($L2067=TRUE,$A2067=0,MOD($A2067,ChapterTable!$S$20)&lt;&gt;0),
MAX(0,INT(($B2067+ChapterTable!$Q$26+VLOOKUP(SUBSTITUTE(D$1,"성장단계","")&amp;"단계오프셋",ChapterTable!$S:$T,2,0))/ChapterTable!$Q$23)),
MAX(0,INT(($B2067+ChapterTable!$S$26+VLOOKUP(SUBSTITUTE(D$1,"성장단계","")&amp;"보스단계오프셋",ChapterTable!$S:$T,2,0))/ChapterTable!$S$23)))</f>
        <v>2</v>
      </c>
      <c r="E2067" s="1">
        <f ca="1">IF(AND($A2067=0,$B2067=1),
    VLOOKUP(1,ChapterTable!$1:$1048576,MATCH("최종"&amp;SUBSTITUTE(SUBSTITUTE(E$1,"standard",""),"|Float",""),ChapterTable!$1:$1,0),0)*ChapterTable!$Q$17,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VLOOKUP($A2067-ChapterTable!$Q$11,ChapterTable!$1:$1048576,MATCH("최종"&amp;SUBSTITUTE(SUBSTITUTE(E$1,"standard",""),"|Float",""),ChapterTable!$1:$1,0),0)*ChapterTable!$Q$14
    ),
  OFFSET(E2067,-$B2067+IF($L2067,1,0),0)*
    (VLOOKUP(SUBSTITUTE(SUBSTITUTE(E$1,"standard",""),"|Float","")&amp;"인게임누적곱배수",ChapterTable!$S:$T,2,0)^C2067
    +VLOOKUP(SUBSTITUTE(SUBSTITUTE(E$1,"standard",""),"|Float","")&amp;"인게임누적합배수",ChapterTable!$S:$T,2,0)*C2067)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VLOOKUP(1,ChapterTable!$1:$1048576,MATCH("최종"&amp;SUBSTITUTE(SUBSTITUTE(F$1,"standard",""),"|Float",""),ChapterTable!$1:$1,0),0)*ChapterTable!$Q$17,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VLOOKUP($A2067-ChapterTable!$Q$11,ChapterTable!$1:$1048576,MATCH("최종"&amp;SUBSTITUTE(SUBSTITUTE(F$1,"standard",""),"|Float",""),ChapterTable!$1:$1,0),0)*ChapterTable!$Q$14
    ),
  OFFSET(F2067,-$B2067+IF($L2067,1,0),0)*
    (VLOOKUP(SUBSTITUTE(SUBSTITUTE(F$1,"standard",""),"|Float","")&amp;"인게임누적곱배수",ChapterTable!$S:$T,2,0)^D2067
    +VLOOKUP(SUBSTITUTE(SUBSTITUTE(F$1,"standard",""),"|Float","")&amp;"인게임누적합배수",ChapterTable!$S:$T,2,0)*D2067)
  )
  )
  )
)</f>
        <v>117246.08914947508</v>
      </c>
      <c r="G2067" t="s">
        <v>76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9.8000000000000007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IF(OR($L2068=TRUE,$A2068=0,MOD($A2068,ChapterTable!$S$20)&lt;&gt;0),
MAX(0,INT(($B2068+ChapterTable!$Q$26+VLOOKUP(SUBSTITUTE(C$1,"성장단계","")&amp;"단계오프셋",ChapterTable!$S:$T,2,0))/ChapterTable!$Q$23)),
MAX(0,INT(($B2068+ChapterTable!$S$26+VLOOKUP(SUBSTITUTE(C$1,"성장단계","")&amp;"보스단계오프셋",ChapterTable!$S:$T,2,0))/ChapterTable!$S$23)))</f>
        <v>3</v>
      </c>
      <c r="D2068">
        <f>IF(OR($L2068=TRUE,$A2068=0,MOD($A2068,ChapterTable!$S$20)&lt;&gt;0),
MAX(0,INT(($B2068+ChapterTable!$Q$26+VLOOKUP(SUBSTITUTE(D$1,"성장단계","")&amp;"단계오프셋",ChapterTable!$S:$T,2,0))/ChapterTable!$Q$23)),
MAX(0,INT(($B2068+ChapterTable!$S$26+VLOOKUP(SUBSTITUTE(D$1,"성장단계","")&amp;"보스단계오프셋",ChapterTable!$S:$T,2,0))/ChapterTable!$S$23)))</f>
        <v>2</v>
      </c>
      <c r="E2068" s="1">
        <f ca="1">IF(AND($A2068=0,$B2068=1),
    VLOOKUP(1,ChapterTable!$1:$1048576,MATCH("최종"&amp;SUBSTITUTE(SUBSTITUTE(E$1,"standard",""),"|Float",""),ChapterTable!$1:$1,0),0)*ChapterTable!$Q$17,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VLOOKUP($A2068-ChapterTable!$Q$11,ChapterTable!$1:$1048576,MATCH("최종"&amp;SUBSTITUTE(SUBSTITUTE(E$1,"standard",""),"|Float",""),ChapterTable!$1:$1,0),0)*ChapterTable!$Q$14
    ),
  OFFSET(E2068,-$B2068+IF($L2068,1,0),0)*
    (VLOOKUP(SUBSTITUTE(SUBSTITUTE(E$1,"standard",""),"|Float","")&amp;"인게임누적곱배수",ChapterTable!$S:$T,2,0)^C2068
    +VLOOKUP(SUBSTITUTE(SUBSTITUTE(E$1,"standard",""),"|Float","")&amp;"인게임누적합배수",ChapterTable!$S:$T,2,0)*C2068)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VLOOKUP(1,ChapterTable!$1:$1048576,MATCH("최종"&amp;SUBSTITUTE(SUBSTITUTE(F$1,"standard",""),"|Float",""),ChapterTable!$1:$1,0),0)*ChapterTable!$Q$17,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VLOOKUP($A2068-ChapterTable!$Q$11,ChapterTable!$1:$1048576,MATCH("최종"&amp;SUBSTITUTE(SUBSTITUTE(F$1,"standard",""),"|Float",""),ChapterTable!$1:$1,0),0)*ChapterTable!$Q$14
    ),
  OFFSET(F2068,-$B2068+IF($L2068,1,0),0)*
    (VLOOKUP(SUBSTITUTE(SUBSTITUTE(F$1,"standard",""),"|Float","")&amp;"인게임누적곱배수",ChapterTable!$S:$T,2,0)^D2068
    +VLOOKUP(SUBSTITUTE(SUBSTITUTE(F$1,"standard",""),"|Float","")&amp;"인게임누적합배수",ChapterTable!$S:$T,2,0)*D2068)
  )
  )
  )
)</f>
        <v>117246.08914947508</v>
      </c>
      <c r="G2068" t="s">
        <v>76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9.8000000000000007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IF(OR($L2069=TRUE,$A2069=0,MOD($A2069,ChapterTable!$S$20)&lt;&gt;0),
MAX(0,INT(($B2069+ChapterTable!$Q$26+VLOOKUP(SUBSTITUTE(C$1,"성장단계","")&amp;"단계오프셋",ChapterTable!$S:$T,2,0))/ChapterTable!$Q$23)),
MAX(0,INT(($B2069+ChapterTable!$S$26+VLOOKUP(SUBSTITUTE(C$1,"성장단계","")&amp;"보스단계오프셋",ChapterTable!$S:$T,2,0))/ChapterTable!$S$23)))</f>
        <v>3</v>
      </c>
      <c r="D2069">
        <f>IF(OR($L2069=TRUE,$A2069=0,MOD($A2069,ChapterTable!$S$20)&lt;&gt;0),
MAX(0,INT(($B2069+ChapterTable!$Q$26+VLOOKUP(SUBSTITUTE(D$1,"성장단계","")&amp;"단계오프셋",ChapterTable!$S:$T,2,0))/ChapterTable!$Q$23)),
MAX(0,INT(($B2069+ChapterTable!$S$26+VLOOKUP(SUBSTITUTE(D$1,"성장단계","")&amp;"보스단계오프셋",ChapterTable!$S:$T,2,0))/ChapterTable!$S$23)))</f>
        <v>2</v>
      </c>
      <c r="E2069" s="1">
        <f ca="1">IF(AND($A2069=0,$B2069=1),
    VLOOKUP(1,ChapterTable!$1:$1048576,MATCH("최종"&amp;SUBSTITUTE(SUBSTITUTE(E$1,"standard",""),"|Float",""),ChapterTable!$1:$1,0),0)*ChapterTable!$Q$17,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VLOOKUP($A2069-ChapterTable!$Q$11,ChapterTable!$1:$1048576,MATCH("최종"&amp;SUBSTITUTE(SUBSTITUTE(E$1,"standard",""),"|Float",""),ChapterTable!$1:$1,0),0)*ChapterTable!$Q$14
    ),
  OFFSET(E2069,-$B2069+IF($L2069,1,0),0)*
    (VLOOKUP(SUBSTITUTE(SUBSTITUTE(E$1,"standard",""),"|Float","")&amp;"인게임누적곱배수",ChapterTable!$S:$T,2,0)^C2069
    +VLOOKUP(SUBSTITUTE(SUBSTITUTE(E$1,"standard",""),"|Float","")&amp;"인게임누적합배수",ChapterTable!$S:$T,2,0)*C2069)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VLOOKUP(1,ChapterTable!$1:$1048576,MATCH("최종"&amp;SUBSTITUTE(SUBSTITUTE(F$1,"standard",""),"|Float",""),ChapterTable!$1:$1,0),0)*ChapterTable!$Q$17,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VLOOKUP($A2069-ChapterTable!$Q$11,ChapterTable!$1:$1048576,MATCH("최종"&amp;SUBSTITUTE(SUBSTITUTE(F$1,"standard",""),"|Float",""),ChapterTable!$1:$1,0),0)*ChapterTable!$Q$14
    ),
  OFFSET(F2069,-$B2069+IF($L2069,1,0),0)*
    (VLOOKUP(SUBSTITUTE(SUBSTITUTE(F$1,"standard",""),"|Float","")&amp;"인게임누적곱배수",ChapterTable!$S:$T,2,0)^D2069
    +VLOOKUP(SUBSTITUTE(SUBSTITUTE(F$1,"standard",""),"|Float","")&amp;"인게임누적합배수",ChapterTable!$S:$T,2,0)*D2069)
  )
  )
  )
)</f>
        <v>117246.08914947508</v>
      </c>
      <c r="G2069" t="s">
        <v>76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9.8000000000000007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IF(OR($L2070=TRUE,$A2070=0,MOD($A2070,ChapterTable!$S$20)&lt;&gt;0),
MAX(0,INT(($B2070+ChapterTable!$Q$26+VLOOKUP(SUBSTITUTE(C$1,"성장단계","")&amp;"단계오프셋",ChapterTable!$S:$T,2,0))/ChapterTable!$Q$23)),
MAX(0,INT(($B2070+ChapterTable!$S$26+VLOOKUP(SUBSTITUTE(C$1,"성장단계","")&amp;"보스단계오프셋",ChapterTable!$S:$T,2,0))/ChapterTable!$S$23)))</f>
        <v>3</v>
      </c>
      <c r="D2070">
        <f>IF(OR($L2070=TRUE,$A2070=0,MOD($A2070,ChapterTable!$S$20)&lt;&gt;0),
MAX(0,INT(($B2070+ChapterTable!$Q$26+VLOOKUP(SUBSTITUTE(D$1,"성장단계","")&amp;"단계오프셋",ChapterTable!$S:$T,2,0))/ChapterTable!$Q$23)),
MAX(0,INT(($B2070+ChapterTable!$S$26+VLOOKUP(SUBSTITUTE(D$1,"성장단계","")&amp;"보스단계오프셋",ChapterTable!$S:$T,2,0))/ChapterTable!$S$23)))</f>
        <v>2</v>
      </c>
      <c r="E2070" s="1">
        <f ca="1">IF(AND($A2070=0,$B2070=1),
    VLOOKUP(1,ChapterTable!$1:$1048576,MATCH("최종"&amp;SUBSTITUTE(SUBSTITUTE(E$1,"standard",""),"|Float",""),ChapterTable!$1:$1,0),0)*ChapterTable!$Q$17,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VLOOKUP($A2070-ChapterTable!$Q$11,ChapterTable!$1:$1048576,MATCH("최종"&amp;SUBSTITUTE(SUBSTITUTE(E$1,"standard",""),"|Float",""),ChapterTable!$1:$1,0),0)*ChapterTable!$Q$14
    ),
  OFFSET(E2070,-$B2070+IF($L2070,1,0),0)*
    (VLOOKUP(SUBSTITUTE(SUBSTITUTE(E$1,"standard",""),"|Float","")&amp;"인게임누적곱배수",ChapterTable!$S:$T,2,0)^C2070
    +VLOOKUP(SUBSTITUTE(SUBSTITUTE(E$1,"standard",""),"|Float","")&amp;"인게임누적합배수",ChapterTable!$S:$T,2,0)*C2070)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VLOOKUP(1,ChapterTable!$1:$1048576,MATCH("최종"&amp;SUBSTITUTE(SUBSTITUTE(F$1,"standard",""),"|Float",""),ChapterTable!$1:$1,0),0)*ChapterTable!$Q$17,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VLOOKUP($A2070-ChapterTable!$Q$11,ChapterTable!$1:$1048576,MATCH("최종"&amp;SUBSTITUTE(SUBSTITUTE(F$1,"standard",""),"|Float",""),ChapterTable!$1:$1,0),0)*ChapterTable!$Q$14
    ),
  OFFSET(F2070,-$B2070+IF($L2070,1,0),0)*
    (VLOOKUP(SUBSTITUTE(SUBSTITUTE(F$1,"standard",""),"|Float","")&amp;"인게임누적곱배수",ChapterTable!$S:$T,2,0)^D2070
    +VLOOKUP(SUBSTITUTE(SUBSTITUTE(F$1,"standard",""),"|Float","")&amp;"인게임누적합배수",ChapterTable!$S:$T,2,0)*D2070)
  )
  )
  )
)</f>
        <v>117246.08914947508</v>
      </c>
      <c r="G2070" t="s">
        <v>76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9.8000000000000007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IF(OR($L2071=TRUE,$A2071=0,MOD($A2071,ChapterTable!$S$20)&lt;&gt;0),
MAX(0,INT(($B2071+ChapterTable!$Q$26+VLOOKUP(SUBSTITUTE(C$1,"성장단계","")&amp;"단계오프셋",ChapterTable!$S:$T,2,0))/ChapterTable!$Q$23)),
MAX(0,INT(($B2071+ChapterTable!$S$26+VLOOKUP(SUBSTITUTE(C$1,"성장단계","")&amp;"보스단계오프셋",ChapterTable!$S:$T,2,0))/ChapterTable!$S$23)))</f>
        <v>3</v>
      </c>
      <c r="D2071">
        <f>IF(OR($L2071=TRUE,$A2071=0,MOD($A2071,ChapterTable!$S$20)&lt;&gt;0),
MAX(0,INT(($B2071+ChapterTable!$Q$26+VLOOKUP(SUBSTITUTE(D$1,"성장단계","")&amp;"단계오프셋",ChapterTable!$S:$T,2,0))/ChapterTable!$Q$23)),
MAX(0,INT(($B2071+ChapterTable!$S$26+VLOOKUP(SUBSTITUTE(D$1,"성장단계","")&amp;"보스단계오프셋",ChapterTable!$S:$T,2,0))/ChapterTable!$S$23)))</f>
        <v>2</v>
      </c>
      <c r="E2071" s="1">
        <f ca="1">IF(AND($A2071=0,$B2071=1),
    VLOOKUP(1,ChapterTable!$1:$1048576,MATCH("최종"&amp;SUBSTITUTE(SUBSTITUTE(E$1,"standard",""),"|Float",""),ChapterTable!$1:$1,0),0)*ChapterTable!$Q$17,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VLOOKUP($A2071-ChapterTable!$Q$11,ChapterTable!$1:$1048576,MATCH("최종"&amp;SUBSTITUTE(SUBSTITUTE(E$1,"standard",""),"|Float",""),ChapterTable!$1:$1,0),0)*ChapterTable!$Q$14
    ),
  OFFSET(E2071,-$B2071+IF($L2071,1,0),0)*
    (VLOOKUP(SUBSTITUTE(SUBSTITUTE(E$1,"standard",""),"|Float","")&amp;"인게임누적곱배수",ChapterTable!$S:$T,2,0)^C2071
    +VLOOKUP(SUBSTITUTE(SUBSTITUTE(E$1,"standard",""),"|Float","")&amp;"인게임누적합배수",ChapterTable!$S:$T,2,0)*C2071)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VLOOKUP(1,ChapterTable!$1:$1048576,MATCH("최종"&amp;SUBSTITUTE(SUBSTITUTE(F$1,"standard",""),"|Float",""),ChapterTable!$1:$1,0),0)*ChapterTable!$Q$17,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VLOOKUP($A2071-ChapterTable!$Q$11,ChapterTable!$1:$1048576,MATCH("최종"&amp;SUBSTITUTE(SUBSTITUTE(F$1,"standard",""),"|Float",""),ChapterTable!$1:$1,0),0)*ChapterTable!$Q$14
    ),
  OFFSET(F2071,-$B2071+IF($L2071,1,0),0)*
    (VLOOKUP(SUBSTITUTE(SUBSTITUTE(F$1,"standard",""),"|Float","")&amp;"인게임누적곱배수",ChapterTable!$S:$T,2,0)^D2071
    +VLOOKUP(SUBSTITUTE(SUBSTITUTE(F$1,"standard",""),"|Float","")&amp;"인게임누적합배수",ChapterTable!$S:$T,2,0)*D2071)
  )
  )
  )
)</f>
        <v>117246.08914947508</v>
      </c>
      <c r="G2071" t="s">
        <v>76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9.8000000000000007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IF(OR($L2072=TRUE,$A2072=0,MOD($A2072,ChapterTable!$S$20)&lt;&gt;0),
MAX(0,INT(($B2072+ChapterTable!$Q$26+VLOOKUP(SUBSTITUTE(C$1,"성장단계","")&amp;"단계오프셋",ChapterTable!$S:$T,2,0))/ChapterTable!$Q$23)),
MAX(0,INT(($B2072+ChapterTable!$S$26+VLOOKUP(SUBSTITUTE(C$1,"성장단계","")&amp;"보스단계오프셋",ChapterTable!$S:$T,2,0))/ChapterTable!$S$23)))</f>
        <v>3</v>
      </c>
      <c r="D2072">
        <f>IF(OR($L2072=TRUE,$A2072=0,MOD($A2072,ChapterTable!$S$20)&lt;&gt;0),
MAX(0,INT(($B2072+ChapterTable!$Q$26+VLOOKUP(SUBSTITUTE(D$1,"성장단계","")&amp;"단계오프셋",ChapterTable!$S:$T,2,0))/ChapterTable!$Q$23)),
MAX(0,INT(($B2072+ChapterTable!$S$26+VLOOKUP(SUBSTITUTE(D$1,"성장단계","")&amp;"보스단계오프셋",ChapterTable!$S:$T,2,0))/ChapterTable!$S$23)))</f>
        <v>3</v>
      </c>
      <c r="E2072" s="1">
        <f ca="1">IF(AND($A2072=0,$B2072=1),
    VLOOKUP(1,ChapterTable!$1:$1048576,MATCH("최종"&amp;SUBSTITUTE(SUBSTITUTE(E$1,"standard",""),"|Float",""),ChapterTable!$1:$1,0),0)*ChapterTable!$Q$17,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VLOOKUP($A2072-ChapterTable!$Q$11,ChapterTable!$1:$1048576,MATCH("최종"&amp;SUBSTITUTE(SUBSTITUTE(E$1,"standard",""),"|Float",""),ChapterTable!$1:$1,0),0)*ChapterTable!$Q$14
    ),
  OFFSET(E2072,-$B2072+IF($L2072,1,0),0)*
    (VLOOKUP(SUBSTITUTE(SUBSTITUTE(E$1,"standard",""),"|Float","")&amp;"인게임누적곱배수",ChapterTable!$S:$T,2,0)^C2072
    +VLOOKUP(SUBSTITUTE(SUBSTITUTE(E$1,"standard",""),"|Float","")&amp;"인게임누적합배수",ChapterTable!$S:$T,2,0)*C2072)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VLOOKUP(1,ChapterTable!$1:$1048576,MATCH("최종"&amp;SUBSTITUTE(SUBSTITUTE(F$1,"standard",""),"|Float",""),ChapterTable!$1:$1,0),0)*ChapterTable!$Q$17,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VLOOKUP($A2072-ChapterTable!$Q$11,ChapterTable!$1:$1048576,MATCH("최종"&amp;SUBSTITUTE(SUBSTITUTE(F$1,"standard",""),"|Float",""),ChapterTable!$1:$1,0),0)*ChapterTable!$Q$14
    ),
  OFFSET(F2072,-$B2072+IF($L2072,1,0),0)*
    (VLOOKUP(SUBSTITUTE(SUBSTITUTE(F$1,"standard",""),"|Float","")&amp;"인게임누적곱배수",ChapterTable!$S:$T,2,0)^D2072
    +VLOOKUP(SUBSTITUTE(SUBSTITUTE(F$1,"standard",""),"|Float","")&amp;"인게임누적합배수",ChapterTable!$S:$T,2,0)*D2072)
  )
  )
  )
)</f>
        <v>133995.53045654297</v>
      </c>
      <c r="G2072" t="s">
        <v>76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9.8000000000000007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IF(OR($L2073=TRUE,$A2073=0,MOD($A2073,ChapterTable!$S$20)&lt;&gt;0),
MAX(0,INT(($B2073+ChapterTable!$Q$26+VLOOKUP(SUBSTITUTE(C$1,"성장단계","")&amp;"단계오프셋",ChapterTable!$S:$T,2,0))/ChapterTable!$Q$23)),
MAX(0,INT(($B2073+ChapterTable!$S$26+VLOOKUP(SUBSTITUTE(C$1,"성장단계","")&amp;"보스단계오프셋",ChapterTable!$S:$T,2,0))/ChapterTable!$S$23)))</f>
        <v>3</v>
      </c>
      <c r="D2073">
        <f>IF(OR($L2073=TRUE,$A2073=0,MOD($A2073,ChapterTable!$S$20)&lt;&gt;0),
MAX(0,INT(($B2073+ChapterTable!$Q$26+VLOOKUP(SUBSTITUTE(D$1,"성장단계","")&amp;"단계오프셋",ChapterTable!$S:$T,2,0))/ChapterTable!$Q$23)),
MAX(0,INT(($B2073+ChapterTable!$S$26+VLOOKUP(SUBSTITUTE(D$1,"성장단계","")&amp;"보스단계오프셋",ChapterTable!$S:$T,2,0))/ChapterTable!$S$23)))</f>
        <v>3</v>
      </c>
      <c r="E2073" s="1">
        <f ca="1">IF(AND($A2073=0,$B2073=1),
    VLOOKUP(1,ChapterTable!$1:$1048576,MATCH("최종"&amp;SUBSTITUTE(SUBSTITUTE(E$1,"standard",""),"|Float",""),ChapterTable!$1:$1,0),0)*ChapterTable!$Q$17,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VLOOKUP($A2073-ChapterTable!$Q$11,ChapterTable!$1:$1048576,MATCH("최종"&amp;SUBSTITUTE(SUBSTITUTE(E$1,"standard",""),"|Float",""),ChapterTable!$1:$1,0),0)*ChapterTable!$Q$14
    ),
  OFFSET(E2073,-$B2073+IF($L2073,1,0),0)*
    (VLOOKUP(SUBSTITUTE(SUBSTITUTE(E$1,"standard",""),"|Float","")&amp;"인게임누적곱배수",ChapterTable!$S:$T,2,0)^C2073
    +VLOOKUP(SUBSTITUTE(SUBSTITUTE(E$1,"standard",""),"|Float","")&amp;"인게임누적합배수",ChapterTable!$S:$T,2,0)*C2073)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VLOOKUP(1,ChapterTable!$1:$1048576,MATCH("최종"&amp;SUBSTITUTE(SUBSTITUTE(F$1,"standard",""),"|Float",""),ChapterTable!$1:$1,0),0)*ChapterTable!$Q$17,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VLOOKUP($A2073-ChapterTable!$Q$11,ChapterTable!$1:$1048576,MATCH("최종"&amp;SUBSTITUTE(SUBSTITUTE(F$1,"standard",""),"|Float",""),ChapterTable!$1:$1,0),0)*ChapterTable!$Q$14
    ),
  OFFSET(F2073,-$B2073+IF($L2073,1,0),0)*
    (VLOOKUP(SUBSTITUTE(SUBSTITUTE(F$1,"standard",""),"|Float","")&amp;"인게임누적곱배수",ChapterTable!$S:$T,2,0)^D2073
    +VLOOKUP(SUBSTITUTE(SUBSTITUTE(F$1,"standard",""),"|Float","")&amp;"인게임누적합배수",ChapterTable!$S:$T,2,0)*D2073)
  )
  )
  )
)</f>
        <v>133995.53045654297</v>
      </c>
      <c r="G2073" t="s">
        <v>76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9.8000000000000007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IF(OR($L2074=TRUE,$A2074=0,MOD($A2074,ChapterTable!$S$20)&lt;&gt;0),
MAX(0,INT(($B2074+ChapterTable!$Q$26+VLOOKUP(SUBSTITUTE(C$1,"성장단계","")&amp;"단계오프셋",ChapterTable!$S:$T,2,0))/ChapterTable!$Q$23)),
MAX(0,INT(($B2074+ChapterTable!$S$26+VLOOKUP(SUBSTITUTE(C$1,"성장단계","")&amp;"보스단계오프셋",ChapterTable!$S:$T,2,0))/ChapterTable!$S$23)))</f>
        <v>3</v>
      </c>
      <c r="D2074">
        <f>IF(OR($L2074=TRUE,$A2074=0,MOD($A2074,ChapterTable!$S$20)&lt;&gt;0),
MAX(0,INT(($B2074+ChapterTable!$Q$26+VLOOKUP(SUBSTITUTE(D$1,"성장단계","")&amp;"단계오프셋",ChapterTable!$S:$T,2,0))/ChapterTable!$Q$23)),
MAX(0,INT(($B2074+ChapterTable!$S$26+VLOOKUP(SUBSTITUTE(D$1,"성장단계","")&amp;"보스단계오프셋",ChapterTable!$S:$T,2,0))/ChapterTable!$S$23)))</f>
        <v>3</v>
      </c>
      <c r="E2074" s="1">
        <f ca="1">IF(AND($A2074=0,$B2074=1),
    VLOOKUP(1,ChapterTable!$1:$1048576,MATCH("최종"&amp;SUBSTITUTE(SUBSTITUTE(E$1,"standard",""),"|Float",""),ChapterTable!$1:$1,0),0)*ChapterTable!$Q$17,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VLOOKUP($A2074-ChapterTable!$Q$11,ChapterTable!$1:$1048576,MATCH("최종"&amp;SUBSTITUTE(SUBSTITUTE(E$1,"standard",""),"|Float",""),ChapterTable!$1:$1,0),0)*ChapterTable!$Q$14
    ),
  OFFSET(E2074,-$B2074+IF($L2074,1,0),0)*
    (VLOOKUP(SUBSTITUTE(SUBSTITUTE(E$1,"standard",""),"|Float","")&amp;"인게임누적곱배수",ChapterTable!$S:$T,2,0)^C2074
    +VLOOKUP(SUBSTITUTE(SUBSTITUTE(E$1,"standard",""),"|Float","")&amp;"인게임누적합배수",ChapterTable!$S:$T,2,0)*C2074)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VLOOKUP(1,ChapterTable!$1:$1048576,MATCH("최종"&amp;SUBSTITUTE(SUBSTITUTE(F$1,"standard",""),"|Float",""),ChapterTable!$1:$1,0),0)*ChapterTable!$Q$17,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VLOOKUP($A2074-ChapterTable!$Q$11,ChapterTable!$1:$1048576,MATCH("최종"&amp;SUBSTITUTE(SUBSTITUTE(F$1,"standard",""),"|Float",""),ChapterTable!$1:$1,0),0)*ChapterTable!$Q$14
    ),
  OFFSET(F2074,-$B2074+IF($L2074,1,0),0)*
    (VLOOKUP(SUBSTITUTE(SUBSTITUTE(F$1,"standard",""),"|Float","")&amp;"인게임누적곱배수",ChapterTable!$S:$T,2,0)^D2074
    +VLOOKUP(SUBSTITUTE(SUBSTITUTE(F$1,"standard",""),"|Float","")&amp;"인게임누적합배수",ChapterTable!$S:$T,2,0)*D2074)
  )
  )
  )
)</f>
        <v>133995.53045654297</v>
      </c>
      <c r="G2074" t="s">
        <v>76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9.8000000000000007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IF(OR($L2075=TRUE,$A2075=0,MOD($A2075,ChapterTable!$S$20)&lt;&gt;0),
MAX(0,INT(($B2075+ChapterTable!$Q$26+VLOOKUP(SUBSTITUTE(C$1,"성장단계","")&amp;"단계오프셋",ChapterTable!$S:$T,2,0))/ChapterTable!$Q$23)),
MAX(0,INT(($B2075+ChapterTable!$S$26+VLOOKUP(SUBSTITUTE(C$1,"성장단계","")&amp;"보스단계오프셋",ChapterTable!$S:$T,2,0))/ChapterTable!$S$23)))</f>
        <v>3</v>
      </c>
      <c r="D2075">
        <f>IF(OR($L2075=TRUE,$A2075=0,MOD($A2075,ChapterTable!$S$20)&lt;&gt;0),
MAX(0,INT(($B2075+ChapterTable!$Q$26+VLOOKUP(SUBSTITUTE(D$1,"성장단계","")&amp;"단계오프셋",ChapterTable!$S:$T,2,0))/ChapterTable!$Q$23)),
MAX(0,INT(($B2075+ChapterTable!$S$26+VLOOKUP(SUBSTITUTE(D$1,"성장단계","")&amp;"보스단계오프셋",ChapterTable!$S:$T,2,0))/ChapterTable!$S$23)))</f>
        <v>3</v>
      </c>
      <c r="E2075" s="1">
        <f ca="1">IF(AND($A2075=0,$B2075=1),
    VLOOKUP(1,ChapterTable!$1:$1048576,MATCH("최종"&amp;SUBSTITUTE(SUBSTITUTE(E$1,"standard",""),"|Float",""),ChapterTable!$1:$1,0),0)*ChapterTable!$Q$17,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VLOOKUP($A2075-ChapterTable!$Q$11,ChapterTable!$1:$1048576,MATCH("최종"&amp;SUBSTITUTE(SUBSTITUTE(E$1,"standard",""),"|Float",""),ChapterTable!$1:$1,0),0)*ChapterTable!$Q$14
    ),
  OFFSET(E2075,-$B2075+IF($L2075,1,0),0)*
    (VLOOKUP(SUBSTITUTE(SUBSTITUTE(E$1,"standard",""),"|Float","")&amp;"인게임누적곱배수",ChapterTable!$S:$T,2,0)^C2075
    +VLOOKUP(SUBSTITUTE(SUBSTITUTE(E$1,"standard",""),"|Float","")&amp;"인게임누적합배수",ChapterTable!$S:$T,2,0)*C2075)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VLOOKUP(1,ChapterTable!$1:$1048576,MATCH("최종"&amp;SUBSTITUTE(SUBSTITUTE(F$1,"standard",""),"|Float",""),ChapterTable!$1:$1,0),0)*ChapterTable!$Q$17,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VLOOKUP($A2075-ChapterTable!$Q$11,ChapterTable!$1:$1048576,MATCH("최종"&amp;SUBSTITUTE(SUBSTITUTE(F$1,"standard",""),"|Float",""),ChapterTable!$1:$1,0),0)*ChapterTable!$Q$14
    ),
  OFFSET(F2075,-$B2075+IF($L2075,1,0),0)*
    (VLOOKUP(SUBSTITUTE(SUBSTITUTE(F$1,"standard",""),"|Float","")&amp;"인게임누적곱배수",ChapterTable!$S:$T,2,0)^D2075
    +VLOOKUP(SUBSTITUTE(SUBSTITUTE(F$1,"standard",""),"|Float","")&amp;"인게임누적합배수",ChapterTable!$S:$T,2,0)*D2075)
  )
  )
  )
)</f>
        <v>133995.53045654297</v>
      </c>
      <c r="G2075" t="s">
        <v>76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9.8000000000000007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IF(OR($L2076=TRUE,$A2076=0,MOD($A2076,ChapterTable!$S$20)&lt;&gt;0),
MAX(0,INT(($B2076+ChapterTable!$Q$26+VLOOKUP(SUBSTITUTE(C$1,"성장단계","")&amp;"단계오프셋",ChapterTable!$S:$T,2,0))/ChapterTable!$Q$23)),
MAX(0,INT(($B2076+ChapterTable!$S$26+VLOOKUP(SUBSTITUTE(C$1,"성장단계","")&amp;"보스단계오프셋",ChapterTable!$S:$T,2,0))/ChapterTable!$S$23)))</f>
        <v>3</v>
      </c>
      <c r="D2076">
        <f>IF(OR($L2076=TRUE,$A2076=0,MOD($A2076,ChapterTable!$S$20)&lt;&gt;0),
MAX(0,INT(($B2076+ChapterTable!$Q$26+VLOOKUP(SUBSTITUTE(D$1,"성장단계","")&amp;"단계오프셋",ChapterTable!$S:$T,2,0))/ChapterTable!$Q$23)),
MAX(0,INT(($B2076+ChapterTable!$S$26+VLOOKUP(SUBSTITUTE(D$1,"성장단계","")&amp;"보스단계오프셋",ChapterTable!$S:$T,2,0))/ChapterTable!$S$23)))</f>
        <v>3</v>
      </c>
      <c r="E2076" s="1">
        <f ca="1">IF(AND($A2076=0,$B2076=1),
    VLOOKUP(1,ChapterTable!$1:$1048576,MATCH("최종"&amp;SUBSTITUTE(SUBSTITUTE(E$1,"standard",""),"|Float",""),ChapterTable!$1:$1,0),0)*ChapterTable!$Q$17,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VLOOKUP($A2076-ChapterTable!$Q$11,ChapterTable!$1:$1048576,MATCH("최종"&amp;SUBSTITUTE(SUBSTITUTE(E$1,"standard",""),"|Float",""),ChapterTable!$1:$1,0),0)*ChapterTable!$Q$14
    ),
  OFFSET(E2076,-$B2076+IF($L2076,1,0),0)*
    (VLOOKUP(SUBSTITUTE(SUBSTITUTE(E$1,"standard",""),"|Float","")&amp;"인게임누적곱배수",ChapterTable!$S:$T,2,0)^C2076
    +VLOOKUP(SUBSTITUTE(SUBSTITUTE(E$1,"standard",""),"|Float","")&amp;"인게임누적합배수",ChapterTable!$S:$T,2,0)*C2076)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VLOOKUP(1,ChapterTable!$1:$1048576,MATCH("최종"&amp;SUBSTITUTE(SUBSTITUTE(F$1,"standard",""),"|Float",""),ChapterTable!$1:$1,0),0)*ChapterTable!$Q$17,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VLOOKUP($A2076-ChapterTable!$Q$11,ChapterTable!$1:$1048576,MATCH("최종"&amp;SUBSTITUTE(SUBSTITUTE(F$1,"standard",""),"|Float",""),ChapterTable!$1:$1,0),0)*ChapterTable!$Q$14
    ),
  OFFSET(F2076,-$B2076+IF($L2076,1,0),0)*
    (VLOOKUP(SUBSTITUTE(SUBSTITUTE(F$1,"standard",""),"|Float","")&amp;"인게임누적곱배수",ChapterTable!$S:$T,2,0)^D2076
    +VLOOKUP(SUBSTITUTE(SUBSTITUTE(F$1,"standard",""),"|Float","")&amp;"인게임누적합배수",ChapterTable!$S:$T,2,0)*D2076)
  )
  )
  )
)</f>
        <v>133995.53045654297</v>
      </c>
      <c r="G2076" t="s">
        <v>76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9.8000000000000007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IF(OR($L2077=TRUE,$A2077=0,MOD($A2077,ChapterTable!$S$20)&lt;&gt;0),
MAX(0,INT(($B2077+ChapterTable!$Q$26+VLOOKUP(SUBSTITUTE(C$1,"성장단계","")&amp;"단계오프셋",ChapterTable!$S:$T,2,0))/ChapterTable!$Q$23)),
MAX(0,INT(($B2077+ChapterTable!$S$26+VLOOKUP(SUBSTITUTE(C$1,"성장단계","")&amp;"보스단계오프셋",ChapterTable!$S:$T,2,0))/ChapterTable!$S$23)))</f>
        <v>4</v>
      </c>
      <c r="D2077">
        <f>IF(OR($L2077=TRUE,$A2077=0,MOD($A2077,ChapterTable!$S$20)&lt;&gt;0),
MAX(0,INT(($B2077+ChapterTable!$Q$26+VLOOKUP(SUBSTITUTE(D$1,"성장단계","")&amp;"단계오프셋",ChapterTable!$S:$T,2,0))/ChapterTable!$Q$23)),
MAX(0,INT(($B2077+ChapterTable!$S$26+VLOOKUP(SUBSTITUTE(D$1,"성장단계","")&amp;"보스단계오프셋",ChapterTable!$S:$T,2,0))/ChapterTable!$S$23)))</f>
        <v>3</v>
      </c>
      <c r="E2077" s="1">
        <f ca="1">IF(AND($A2077=0,$B2077=1),
    VLOOKUP(1,ChapterTable!$1:$1048576,MATCH("최종"&amp;SUBSTITUTE(SUBSTITUTE(E$1,"standard",""),"|Float",""),ChapterTable!$1:$1,0),0)*ChapterTable!$Q$17,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VLOOKUP($A2077-ChapterTable!$Q$11,ChapterTable!$1:$1048576,MATCH("최종"&amp;SUBSTITUTE(SUBSTITUTE(E$1,"standard",""),"|Float",""),ChapterTable!$1:$1,0),0)*ChapterTable!$Q$14
    ),
  OFFSET(E2077,-$B2077+IF($L2077,1,0),0)*
    (VLOOKUP(SUBSTITUTE(SUBSTITUTE(E$1,"standard",""),"|Float","")&amp;"인게임누적곱배수",ChapterTable!$S:$T,2,0)^C2077
    +VLOOKUP(SUBSTITUTE(SUBSTITUTE(E$1,"standard",""),"|Float","")&amp;"인게임누적합배수",ChapterTable!$S:$T,2,0)*C2077)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VLOOKUP(1,ChapterTable!$1:$1048576,MATCH("최종"&amp;SUBSTITUTE(SUBSTITUTE(F$1,"standard",""),"|Float",""),ChapterTable!$1:$1,0),0)*ChapterTable!$Q$17,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VLOOKUP($A2077-ChapterTable!$Q$11,ChapterTable!$1:$1048576,MATCH("최종"&amp;SUBSTITUTE(SUBSTITUTE(F$1,"standard",""),"|Float",""),ChapterTable!$1:$1,0),0)*ChapterTable!$Q$14
    ),
  OFFSET(F2077,-$B2077+IF($L2077,1,0),0)*
    (VLOOKUP(SUBSTITUTE(SUBSTITUTE(F$1,"standard",""),"|Float","")&amp;"인게임누적곱배수",ChapterTable!$S:$T,2,0)^D2077
    +VLOOKUP(SUBSTITUTE(SUBSTITUTE(F$1,"standard",""),"|Float","")&amp;"인게임누적합배수",ChapterTable!$S:$T,2,0)*D2077)
  )
  )
  )
)</f>
        <v>133995.53045654297</v>
      </c>
      <c r="G2077" t="s">
        <v>76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9.8000000000000007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IF(OR($L2078=TRUE,$A2078=0,MOD($A2078,ChapterTable!$S$20)&lt;&gt;0),
MAX(0,INT(($B2078+ChapterTable!$Q$26+VLOOKUP(SUBSTITUTE(C$1,"성장단계","")&amp;"단계오프셋",ChapterTable!$S:$T,2,0))/ChapterTable!$Q$23)),
MAX(0,INT(($B2078+ChapterTable!$S$26+VLOOKUP(SUBSTITUTE(C$1,"성장단계","")&amp;"보스단계오프셋",ChapterTable!$S:$T,2,0))/ChapterTable!$S$23)))</f>
        <v>4</v>
      </c>
      <c r="D2078">
        <f>IF(OR($L2078=TRUE,$A2078=0,MOD($A2078,ChapterTable!$S$20)&lt;&gt;0),
MAX(0,INT(($B2078+ChapterTable!$Q$26+VLOOKUP(SUBSTITUTE(D$1,"성장단계","")&amp;"단계오프셋",ChapterTable!$S:$T,2,0))/ChapterTable!$Q$23)),
MAX(0,INT(($B2078+ChapterTable!$S$26+VLOOKUP(SUBSTITUTE(D$1,"성장단계","")&amp;"보스단계오프셋",ChapterTable!$S:$T,2,0))/ChapterTable!$S$23)))</f>
        <v>3</v>
      </c>
      <c r="E2078" s="1">
        <f ca="1">IF(AND($A2078=0,$B2078=1),
    VLOOKUP(1,ChapterTable!$1:$1048576,MATCH("최종"&amp;SUBSTITUTE(SUBSTITUTE(E$1,"standard",""),"|Float",""),ChapterTable!$1:$1,0),0)*ChapterTable!$Q$17,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VLOOKUP($A2078-ChapterTable!$Q$11,ChapterTable!$1:$1048576,MATCH("최종"&amp;SUBSTITUTE(SUBSTITUTE(E$1,"standard",""),"|Float",""),ChapterTable!$1:$1,0),0)*ChapterTable!$Q$14
    ),
  OFFSET(E2078,-$B2078+IF($L2078,1,0),0)*
    (VLOOKUP(SUBSTITUTE(SUBSTITUTE(E$1,"standard",""),"|Float","")&amp;"인게임누적곱배수",ChapterTable!$S:$T,2,0)^C2078
    +VLOOKUP(SUBSTITUTE(SUBSTITUTE(E$1,"standard",""),"|Float","")&amp;"인게임누적합배수",ChapterTable!$S:$T,2,0)*C2078)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VLOOKUP(1,ChapterTable!$1:$1048576,MATCH("최종"&amp;SUBSTITUTE(SUBSTITUTE(F$1,"standard",""),"|Float",""),ChapterTable!$1:$1,0),0)*ChapterTable!$Q$17,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VLOOKUP($A2078-ChapterTable!$Q$11,ChapterTable!$1:$1048576,MATCH("최종"&amp;SUBSTITUTE(SUBSTITUTE(F$1,"standard",""),"|Float",""),ChapterTable!$1:$1,0),0)*ChapterTable!$Q$14
    ),
  OFFSET(F2078,-$B2078+IF($L2078,1,0),0)*
    (VLOOKUP(SUBSTITUTE(SUBSTITUTE(F$1,"standard",""),"|Float","")&amp;"인게임누적곱배수",ChapterTable!$S:$T,2,0)^D2078
    +VLOOKUP(SUBSTITUTE(SUBSTITUTE(F$1,"standard",""),"|Float","")&amp;"인게임누적합배수",ChapterTable!$S:$T,2,0)*D2078)
  )
  )
  )
)</f>
        <v>133995.53045654297</v>
      </c>
      <c r="G2078" t="s">
        <v>76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9.8000000000000007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IF(OR($L2079=TRUE,$A2079=0,MOD($A2079,ChapterTable!$S$20)&lt;&gt;0),
MAX(0,INT(($B2079+ChapterTable!$Q$26+VLOOKUP(SUBSTITUTE(C$1,"성장단계","")&amp;"단계오프셋",ChapterTable!$S:$T,2,0))/ChapterTable!$Q$23)),
MAX(0,INT(($B2079+ChapterTable!$S$26+VLOOKUP(SUBSTITUTE(C$1,"성장단계","")&amp;"보스단계오프셋",ChapterTable!$S:$T,2,0))/ChapterTable!$S$23)))</f>
        <v>4</v>
      </c>
      <c r="D2079">
        <f>IF(OR($L2079=TRUE,$A2079=0,MOD($A2079,ChapterTable!$S$20)&lt;&gt;0),
MAX(0,INT(($B2079+ChapterTable!$Q$26+VLOOKUP(SUBSTITUTE(D$1,"성장단계","")&amp;"단계오프셋",ChapterTable!$S:$T,2,0))/ChapterTable!$Q$23)),
MAX(0,INT(($B2079+ChapterTable!$S$26+VLOOKUP(SUBSTITUTE(D$1,"성장단계","")&amp;"보스단계오프셋",ChapterTable!$S:$T,2,0))/ChapterTable!$S$23)))</f>
        <v>3</v>
      </c>
      <c r="E2079" s="1">
        <f ca="1">IF(AND($A2079=0,$B2079=1),
    VLOOKUP(1,ChapterTable!$1:$1048576,MATCH("최종"&amp;SUBSTITUTE(SUBSTITUTE(E$1,"standard",""),"|Float",""),ChapterTable!$1:$1,0),0)*ChapterTable!$Q$17,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VLOOKUP($A2079-ChapterTable!$Q$11,ChapterTable!$1:$1048576,MATCH("최종"&amp;SUBSTITUTE(SUBSTITUTE(E$1,"standard",""),"|Float",""),ChapterTable!$1:$1,0),0)*ChapterTable!$Q$14
    ),
  OFFSET(E2079,-$B2079+IF($L2079,1,0),0)*
    (VLOOKUP(SUBSTITUTE(SUBSTITUTE(E$1,"standard",""),"|Float","")&amp;"인게임누적곱배수",ChapterTable!$S:$T,2,0)^C2079
    +VLOOKUP(SUBSTITUTE(SUBSTITUTE(E$1,"standard",""),"|Float","")&amp;"인게임누적합배수",ChapterTable!$S:$T,2,0)*C2079)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VLOOKUP(1,ChapterTable!$1:$1048576,MATCH("최종"&amp;SUBSTITUTE(SUBSTITUTE(F$1,"standard",""),"|Float",""),ChapterTable!$1:$1,0),0)*ChapterTable!$Q$17,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VLOOKUP($A2079-ChapterTable!$Q$11,ChapterTable!$1:$1048576,MATCH("최종"&amp;SUBSTITUTE(SUBSTITUTE(F$1,"standard",""),"|Float",""),ChapterTable!$1:$1,0),0)*ChapterTable!$Q$14
    ),
  OFFSET(F2079,-$B2079+IF($L2079,1,0),0)*
    (VLOOKUP(SUBSTITUTE(SUBSTITUTE(F$1,"standard",""),"|Float","")&amp;"인게임누적곱배수",ChapterTable!$S:$T,2,0)^D2079
    +VLOOKUP(SUBSTITUTE(SUBSTITUTE(F$1,"standard",""),"|Float","")&amp;"인게임누적합배수",ChapterTable!$S:$T,2,0)*D2079)
  )
  )
  )
)</f>
        <v>133995.53045654297</v>
      </c>
      <c r="G2079" t="s">
        <v>76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9.8000000000000007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IF(OR($L2080=TRUE,$A2080=0,MOD($A2080,ChapterTable!$S$20)&lt;&gt;0),
MAX(0,INT(($B2080+ChapterTable!$Q$26+VLOOKUP(SUBSTITUTE(C$1,"성장단계","")&amp;"단계오프셋",ChapterTable!$S:$T,2,0))/ChapterTable!$Q$23)),
MAX(0,INT(($B2080+ChapterTable!$S$26+VLOOKUP(SUBSTITUTE(C$1,"성장단계","")&amp;"보스단계오프셋",ChapterTable!$S:$T,2,0))/ChapterTable!$S$23)))</f>
        <v>4</v>
      </c>
      <c r="D2080">
        <f>IF(OR($L2080=TRUE,$A2080=0,MOD($A2080,ChapterTable!$S$20)&lt;&gt;0),
MAX(0,INT(($B2080+ChapterTable!$Q$26+VLOOKUP(SUBSTITUTE(D$1,"성장단계","")&amp;"단계오프셋",ChapterTable!$S:$T,2,0))/ChapterTable!$Q$23)),
MAX(0,INT(($B2080+ChapterTable!$S$26+VLOOKUP(SUBSTITUTE(D$1,"성장단계","")&amp;"보스단계오프셋",ChapterTable!$S:$T,2,0))/ChapterTable!$S$23)))</f>
        <v>3</v>
      </c>
      <c r="E2080" s="1">
        <f ca="1">IF(AND($A2080=0,$B2080=1),
    VLOOKUP(1,ChapterTable!$1:$1048576,MATCH("최종"&amp;SUBSTITUTE(SUBSTITUTE(E$1,"standard",""),"|Float",""),ChapterTable!$1:$1,0),0)*ChapterTable!$Q$17,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VLOOKUP($A2080-ChapterTable!$Q$11,ChapterTable!$1:$1048576,MATCH("최종"&amp;SUBSTITUTE(SUBSTITUTE(E$1,"standard",""),"|Float",""),ChapterTable!$1:$1,0),0)*ChapterTable!$Q$14
    ),
  OFFSET(E2080,-$B2080+IF($L2080,1,0),0)*
    (VLOOKUP(SUBSTITUTE(SUBSTITUTE(E$1,"standard",""),"|Float","")&amp;"인게임누적곱배수",ChapterTable!$S:$T,2,0)^C2080
    +VLOOKUP(SUBSTITUTE(SUBSTITUTE(E$1,"standard",""),"|Float","")&amp;"인게임누적합배수",ChapterTable!$S:$T,2,0)*C2080)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VLOOKUP(1,ChapterTable!$1:$1048576,MATCH("최종"&amp;SUBSTITUTE(SUBSTITUTE(F$1,"standard",""),"|Float",""),ChapterTable!$1:$1,0),0)*ChapterTable!$Q$17,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VLOOKUP($A2080-ChapterTable!$Q$11,ChapterTable!$1:$1048576,MATCH("최종"&amp;SUBSTITUTE(SUBSTITUTE(F$1,"standard",""),"|Float",""),ChapterTable!$1:$1,0),0)*ChapterTable!$Q$14
    ),
  OFFSET(F2080,-$B2080+IF($L2080,1,0),0)*
    (VLOOKUP(SUBSTITUTE(SUBSTITUTE(F$1,"standard",""),"|Float","")&amp;"인게임누적곱배수",ChapterTable!$S:$T,2,0)^D2080
    +VLOOKUP(SUBSTITUTE(SUBSTITUTE(F$1,"standard",""),"|Float","")&amp;"인게임누적합배수",ChapterTable!$S:$T,2,0)*D2080)
  )
  )
  )
)</f>
        <v>133995.53045654297</v>
      </c>
      <c r="G2080" t="s">
        <v>76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9.8000000000000007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IF(OR($L2081=TRUE,$A2081=0,MOD($A2081,ChapterTable!$S$20)&lt;&gt;0),
MAX(0,INT(($B2081+ChapterTable!$Q$26+VLOOKUP(SUBSTITUTE(C$1,"성장단계","")&amp;"단계오프셋",ChapterTable!$S:$T,2,0))/ChapterTable!$Q$23)),
MAX(0,INT(($B2081+ChapterTable!$S$26+VLOOKUP(SUBSTITUTE(C$1,"성장단계","")&amp;"보스단계오프셋",ChapterTable!$S:$T,2,0))/ChapterTable!$S$23)))</f>
        <v>4</v>
      </c>
      <c r="D2081">
        <f>IF(OR($L2081=TRUE,$A2081=0,MOD($A2081,ChapterTable!$S$20)&lt;&gt;0),
MAX(0,INT(($B2081+ChapterTable!$Q$26+VLOOKUP(SUBSTITUTE(D$1,"성장단계","")&amp;"단계오프셋",ChapterTable!$S:$T,2,0))/ChapterTable!$Q$23)),
MAX(0,INT(($B2081+ChapterTable!$S$26+VLOOKUP(SUBSTITUTE(D$1,"성장단계","")&amp;"보스단계오프셋",ChapterTable!$S:$T,2,0))/ChapterTable!$S$23)))</f>
        <v>3</v>
      </c>
      <c r="E2081" s="1">
        <f ca="1">IF(AND($A2081=0,$B2081=1),
    VLOOKUP(1,ChapterTable!$1:$1048576,MATCH("최종"&amp;SUBSTITUTE(SUBSTITUTE(E$1,"standard",""),"|Float",""),ChapterTable!$1:$1,0),0)*ChapterTable!$Q$17,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VLOOKUP($A2081-ChapterTable!$Q$11,ChapterTable!$1:$1048576,MATCH("최종"&amp;SUBSTITUTE(SUBSTITUTE(E$1,"standard",""),"|Float",""),ChapterTable!$1:$1,0),0)*ChapterTable!$Q$14
    ),
  OFFSET(E2081,-$B2081+IF($L2081,1,0),0)*
    (VLOOKUP(SUBSTITUTE(SUBSTITUTE(E$1,"standard",""),"|Float","")&amp;"인게임누적곱배수",ChapterTable!$S:$T,2,0)^C2081
    +VLOOKUP(SUBSTITUTE(SUBSTITUTE(E$1,"standard",""),"|Float","")&amp;"인게임누적합배수",ChapterTable!$S:$T,2,0)*C2081)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VLOOKUP(1,ChapterTable!$1:$1048576,MATCH("최종"&amp;SUBSTITUTE(SUBSTITUTE(F$1,"standard",""),"|Float",""),ChapterTable!$1:$1,0),0)*ChapterTable!$Q$17,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VLOOKUP($A2081-ChapterTable!$Q$11,ChapterTable!$1:$1048576,MATCH("최종"&amp;SUBSTITUTE(SUBSTITUTE(F$1,"standard",""),"|Float",""),ChapterTable!$1:$1,0),0)*ChapterTable!$Q$14
    ),
  OFFSET(F2081,-$B2081+IF($L2081,1,0),0)*
    (VLOOKUP(SUBSTITUTE(SUBSTITUTE(F$1,"standard",""),"|Float","")&amp;"인게임누적곱배수",ChapterTable!$S:$T,2,0)^D2081
    +VLOOKUP(SUBSTITUTE(SUBSTITUTE(F$1,"standard",""),"|Float","")&amp;"인게임누적합배수",ChapterTable!$S:$T,2,0)*D2081)
  )
  )
  )
)</f>
        <v>133995.53045654297</v>
      </c>
      <c r="G2081" t="s">
        <v>76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9.8000000000000007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IF(OR($L2082=TRUE,$A2082=0,MOD($A2082,ChapterTable!$S$20)&lt;&gt;0),
MAX(0,INT(($B2082+ChapterTable!$Q$26+VLOOKUP(SUBSTITUTE(C$1,"성장단계","")&amp;"단계오프셋",ChapterTable!$S:$T,2,0))/ChapterTable!$Q$23)),
MAX(0,INT(($B2082+ChapterTable!$S$26+VLOOKUP(SUBSTITUTE(C$1,"성장단계","")&amp;"보스단계오프셋",ChapterTable!$S:$T,2,0))/ChapterTable!$S$23)))</f>
        <v>4</v>
      </c>
      <c r="D2082">
        <f>IF(OR($L2082=TRUE,$A2082=0,MOD($A2082,ChapterTable!$S$20)&lt;&gt;0),
MAX(0,INT(($B2082+ChapterTable!$Q$26+VLOOKUP(SUBSTITUTE(D$1,"성장단계","")&amp;"단계오프셋",ChapterTable!$S:$T,2,0))/ChapterTable!$Q$23)),
MAX(0,INT(($B2082+ChapterTable!$S$26+VLOOKUP(SUBSTITUTE(D$1,"성장단계","")&amp;"보스단계오프셋",ChapterTable!$S:$T,2,0))/ChapterTable!$S$23)))</f>
        <v>4</v>
      </c>
      <c r="E2082" s="1">
        <f ca="1">IF(AND($A2082=0,$B2082=1),
    VLOOKUP(1,ChapterTable!$1:$1048576,MATCH("최종"&amp;SUBSTITUTE(SUBSTITUTE(E$1,"standard",""),"|Float",""),ChapterTable!$1:$1,0),0)*ChapterTable!$Q$17,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VLOOKUP($A2082-ChapterTable!$Q$11,ChapterTable!$1:$1048576,MATCH("최종"&amp;SUBSTITUTE(SUBSTITUTE(E$1,"standard",""),"|Float",""),ChapterTable!$1:$1,0),0)*ChapterTable!$Q$14
    ),
  OFFSET(E2082,-$B2082+IF($L2082,1,0),0)*
    (VLOOKUP(SUBSTITUTE(SUBSTITUTE(E$1,"standard",""),"|Float","")&amp;"인게임누적곱배수",ChapterTable!$S:$T,2,0)^C2082
    +VLOOKUP(SUBSTITUTE(SUBSTITUTE(E$1,"standard",""),"|Float","")&amp;"인게임누적합배수",ChapterTable!$S:$T,2,0)*C2082)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VLOOKUP(1,ChapterTable!$1:$1048576,MATCH("최종"&amp;SUBSTITUTE(SUBSTITUTE(F$1,"standard",""),"|Float",""),ChapterTable!$1:$1,0),0)*ChapterTable!$Q$17,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VLOOKUP($A2082-ChapterTable!$Q$11,ChapterTable!$1:$1048576,MATCH("최종"&amp;SUBSTITUTE(SUBSTITUTE(F$1,"standard",""),"|Float",""),ChapterTable!$1:$1,0),0)*ChapterTable!$Q$14
    ),
  OFFSET(F2082,-$B2082+IF($L2082,1,0),0)*
    (VLOOKUP(SUBSTITUTE(SUBSTITUTE(F$1,"standard",""),"|Float","")&amp;"인게임누적곱배수",ChapterTable!$S:$T,2,0)^D2082
    +VLOOKUP(SUBSTITUTE(SUBSTITUTE(F$1,"standard",""),"|Float","")&amp;"인게임누적합배수",ChapterTable!$S:$T,2,0)*D2082)
  )
  )
  )
)</f>
        <v>150744.97176361084</v>
      </c>
      <c r="G2082" t="s">
        <v>76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9.8000000000000007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IF(OR($L2083=TRUE,$A2083=0,MOD($A2083,ChapterTable!$S$20)&lt;&gt;0),
MAX(0,INT(($B2083+ChapterTable!$Q$26+VLOOKUP(SUBSTITUTE(C$1,"성장단계","")&amp;"단계오프셋",ChapterTable!$S:$T,2,0))/ChapterTable!$Q$23)),
MAX(0,INT(($B2083+ChapterTable!$S$26+VLOOKUP(SUBSTITUTE(C$1,"성장단계","")&amp;"보스단계오프셋",ChapterTable!$S:$T,2,0))/ChapterTable!$S$23)))</f>
        <v>4</v>
      </c>
      <c r="D2083">
        <f>IF(OR($L2083=TRUE,$A2083=0,MOD($A2083,ChapterTable!$S$20)&lt;&gt;0),
MAX(0,INT(($B2083+ChapterTable!$Q$26+VLOOKUP(SUBSTITUTE(D$1,"성장단계","")&amp;"단계오프셋",ChapterTable!$S:$T,2,0))/ChapterTable!$Q$23)),
MAX(0,INT(($B2083+ChapterTable!$S$26+VLOOKUP(SUBSTITUTE(D$1,"성장단계","")&amp;"보스단계오프셋",ChapterTable!$S:$T,2,0))/ChapterTable!$S$23)))</f>
        <v>4</v>
      </c>
      <c r="E2083" s="1">
        <f ca="1">IF(AND($A2083=0,$B2083=1),
    VLOOKUP(1,ChapterTable!$1:$1048576,MATCH("최종"&amp;SUBSTITUTE(SUBSTITUTE(E$1,"standard",""),"|Float",""),ChapterTable!$1:$1,0),0)*ChapterTable!$Q$17,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VLOOKUP($A2083-ChapterTable!$Q$11,ChapterTable!$1:$1048576,MATCH("최종"&amp;SUBSTITUTE(SUBSTITUTE(E$1,"standard",""),"|Float",""),ChapterTable!$1:$1,0),0)*ChapterTable!$Q$14
    ),
  OFFSET(E2083,-$B2083+IF($L2083,1,0),0)*
    (VLOOKUP(SUBSTITUTE(SUBSTITUTE(E$1,"standard",""),"|Float","")&amp;"인게임누적곱배수",ChapterTable!$S:$T,2,0)^C2083
    +VLOOKUP(SUBSTITUTE(SUBSTITUTE(E$1,"standard",""),"|Float","")&amp;"인게임누적합배수",ChapterTable!$S:$T,2,0)*C2083)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VLOOKUP(1,ChapterTable!$1:$1048576,MATCH("최종"&amp;SUBSTITUTE(SUBSTITUTE(F$1,"standard",""),"|Float",""),ChapterTable!$1:$1,0),0)*ChapterTable!$Q$17,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VLOOKUP($A2083-ChapterTable!$Q$11,ChapterTable!$1:$1048576,MATCH("최종"&amp;SUBSTITUTE(SUBSTITUTE(F$1,"standard",""),"|Float",""),ChapterTable!$1:$1,0),0)*ChapterTable!$Q$14
    ),
  OFFSET(F2083,-$B2083+IF($L2083,1,0),0)*
    (VLOOKUP(SUBSTITUTE(SUBSTITUTE(F$1,"standard",""),"|Float","")&amp;"인게임누적곱배수",ChapterTable!$S:$T,2,0)^D2083
    +VLOOKUP(SUBSTITUTE(SUBSTITUTE(F$1,"standard",""),"|Float","")&amp;"인게임누적합배수",ChapterTable!$S:$T,2,0)*D2083)
  )
  )
  )
)</f>
        <v>150744.97176361084</v>
      </c>
      <c r="G2083" t="s">
        <v>76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9.8000000000000007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IF(OR($L2084=TRUE,$A2084=0,MOD($A2084,ChapterTable!$S$20)&lt;&gt;0),
MAX(0,INT(($B2084+ChapterTable!$Q$26+VLOOKUP(SUBSTITUTE(C$1,"성장단계","")&amp;"단계오프셋",ChapterTable!$S:$T,2,0))/ChapterTable!$Q$23)),
MAX(0,INT(($B2084+ChapterTable!$S$26+VLOOKUP(SUBSTITUTE(C$1,"성장단계","")&amp;"보스단계오프셋",ChapterTable!$S:$T,2,0))/ChapterTable!$S$23)))</f>
        <v>4</v>
      </c>
      <c r="D2084">
        <f>IF(OR($L2084=TRUE,$A2084=0,MOD($A2084,ChapterTable!$S$20)&lt;&gt;0),
MAX(0,INT(($B2084+ChapterTable!$Q$26+VLOOKUP(SUBSTITUTE(D$1,"성장단계","")&amp;"단계오프셋",ChapterTable!$S:$T,2,0))/ChapterTable!$Q$23)),
MAX(0,INT(($B2084+ChapterTable!$S$26+VLOOKUP(SUBSTITUTE(D$1,"성장단계","")&amp;"보스단계오프셋",ChapterTable!$S:$T,2,0))/ChapterTable!$S$23)))</f>
        <v>4</v>
      </c>
      <c r="E2084" s="1">
        <f ca="1">IF(AND($A2084=0,$B2084=1),
    VLOOKUP(1,ChapterTable!$1:$1048576,MATCH("최종"&amp;SUBSTITUTE(SUBSTITUTE(E$1,"standard",""),"|Float",""),ChapterTable!$1:$1,0),0)*ChapterTable!$Q$17,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VLOOKUP($A2084-ChapterTable!$Q$11,ChapterTable!$1:$1048576,MATCH("최종"&amp;SUBSTITUTE(SUBSTITUTE(E$1,"standard",""),"|Float",""),ChapterTable!$1:$1,0),0)*ChapterTable!$Q$14
    ),
  OFFSET(E2084,-$B2084+IF($L2084,1,0),0)*
    (VLOOKUP(SUBSTITUTE(SUBSTITUTE(E$1,"standard",""),"|Float","")&amp;"인게임누적곱배수",ChapterTable!$S:$T,2,0)^C2084
    +VLOOKUP(SUBSTITUTE(SUBSTITUTE(E$1,"standard",""),"|Float","")&amp;"인게임누적합배수",ChapterTable!$S:$T,2,0)*C2084)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VLOOKUP(1,ChapterTable!$1:$1048576,MATCH("최종"&amp;SUBSTITUTE(SUBSTITUTE(F$1,"standard",""),"|Float",""),ChapterTable!$1:$1,0),0)*ChapterTable!$Q$17,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VLOOKUP($A2084-ChapterTable!$Q$11,ChapterTable!$1:$1048576,MATCH("최종"&amp;SUBSTITUTE(SUBSTITUTE(F$1,"standard",""),"|Float",""),ChapterTable!$1:$1,0),0)*ChapterTable!$Q$14
    ),
  OFFSET(F2084,-$B2084+IF($L2084,1,0),0)*
    (VLOOKUP(SUBSTITUTE(SUBSTITUTE(F$1,"standard",""),"|Float","")&amp;"인게임누적곱배수",ChapterTable!$S:$T,2,0)^D2084
    +VLOOKUP(SUBSTITUTE(SUBSTITUTE(F$1,"standard",""),"|Float","")&amp;"인게임누적합배수",ChapterTable!$S:$T,2,0)*D2084)
  )
  )
  )
)</f>
        <v>150744.97176361084</v>
      </c>
      <c r="G2084" t="s">
        <v>76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9.8000000000000007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IF(OR($L2085=TRUE,$A2085=0,MOD($A2085,ChapterTable!$S$20)&lt;&gt;0),
MAX(0,INT(($B2085+ChapterTable!$Q$26+VLOOKUP(SUBSTITUTE(C$1,"성장단계","")&amp;"단계오프셋",ChapterTable!$S:$T,2,0))/ChapterTable!$Q$23)),
MAX(0,INT(($B2085+ChapterTable!$S$26+VLOOKUP(SUBSTITUTE(C$1,"성장단계","")&amp;"보스단계오프셋",ChapterTable!$S:$T,2,0))/ChapterTable!$S$23)))</f>
        <v>4</v>
      </c>
      <c r="D2085">
        <f>IF(OR($L2085=TRUE,$A2085=0,MOD($A2085,ChapterTable!$S$20)&lt;&gt;0),
MAX(0,INT(($B2085+ChapterTable!$Q$26+VLOOKUP(SUBSTITUTE(D$1,"성장단계","")&amp;"단계오프셋",ChapterTable!$S:$T,2,0))/ChapterTable!$Q$23)),
MAX(0,INT(($B2085+ChapterTable!$S$26+VLOOKUP(SUBSTITUTE(D$1,"성장단계","")&amp;"보스단계오프셋",ChapterTable!$S:$T,2,0))/ChapterTable!$S$23)))</f>
        <v>4</v>
      </c>
      <c r="E2085" s="1">
        <f ca="1">IF(AND($A2085=0,$B2085=1),
    VLOOKUP(1,ChapterTable!$1:$1048576,MATCH("최종"&amp;SUBSTITUTE(SUBSTITUTE(E$1,"standard",""),"|Float",""),ChapterTable!$1:$1,0),0)*ChapterTable!$Q$17,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VLOOKUP($A2085-ChapterTable!$Q$11,ChapterTable!$1:$1048576,MATCH("최종"&amp;SUBSTITUTE(SUBSTITUTE(E$1,"standard",""),"|Float",""),ChapterTable!$1:$1,0),0)*ChapterTable!$Q$14
    ),
  OFFSET(E2085,-$B2085+IF($L2085,1,0),0)*
    (VLOOKUP(SUBSTITUTE(SUBSTITUTE(E$1,"standard",""),"|Float","")&amp;"인게임누적곱배수",ChapterTable!$S:$T,2,0)^C2085
    +VLOOKUP(SUBSTITUTE(SUBSTITUTE(E$1,"standard",""),"|Float","")&amp;"인게임누적합배수",ChapterTable!$S:$T,2,0)*C2085)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VLOOKUP(1,ChapterTable!$1:$1048576,MATCH("최종"&amp;SUBSTITUTE(SUBSTITUTE(F$1,"standard",""),"|Float",""),ChapterTable!$1:$1,0),0)*ChapterTable!$Q$17,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VLOOKUP($A2085-ChapterTable!$Q$11,ChapterTable!$1:$1048576,MATCH("최종"&amp;SUBSTITUTE(SUBSTITUTE(F$1,"standard",""),"|Float",""),ChapterTable!$1:$1,0),0)*ChapterTable!$Q$14
    ),
  OFFSET(F2085,-$B2085+IF($L2085,1,0),0)*
    (VLOOKUP(SUBSTITUTE(SUBSTITUTE(F$1,"standard",""),"|Float","")&amp;"인게임누적곱배수",ChapterTable!$S:$T,2,0)^D2085
    +VLOOKUP(SUBSTITUTE(SUBSTITUTE(F$1,"standard",""),"|Float","")&amp;"인게임누적합배수",ChapterTable!$S:$T,2,0)*D2085)
  )
  )
  )
)</f>
        <v>150744.97176361084</v>
      </c>
      <c r="G2085" t="s">
        <v>76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9.8000000000000007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IF(OR($L2086=TRUE,$A2086=0,MOD($A2086,ChapterTable!$S$20)&lt;&gt;0),
MAX(0,INT(($B2086+ChapterTable!$Q$26+VLOOKUP(SUBSTITUTE(C$1,"성장단계","")&amp;"단계오프셋",ChapterTable!$S:$T,2,0))/ChapterTable!$Q$23)),
MAX(0,INT(($B2086+ChapterTable!$S$26+VLOOKUP(SUBSTITUTE(C$1,"성장단계","")&amp;"보스단계오프셋",ChapterTable!$S:$T,2,0))/ChapterTable!$S$23)))</f>
        <v>4</v>
      </c>
      <c r="D2086">
        <f>IF(OR($L2086=TRUE,$A2086=0,MOD($A2086,ChapterTable!$S$20)&lt;&gt;0),
MAX(0,INT(($B2086+ChapterTable!$Q$26+VLOOKUP(SUBSTITUTE(D$1,"성장단계","")&amp;"단계오프셋",ChapterTable!$S:$T,2,0))/ChapterTable!$Q$23)),
MAX(0,INT(($B2086+ChapterTable!$S$26+VLOOKUP(SUBSTITUTE(D$1,"성장단계","")&amp;"보스단계오프셋",ChapterTable!$S:$T,2,0))/ChapterTable!$S$23)))</f>
        <v>4</v>
      </c>
      <c r="E2086" s="1">
        <f ca="1">IF(AND($A2086=0,$B2086=1),
    VLOOKUP(1,ChapterTable!$1:$1048576,MATCH("최종"&amp;SUBSTITUTE(SUBSTITUTE(E$1,"standard",""),"|Float",""),ChapterTable!$1:$1,0),0)*ChapterTable!$Q$17,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VLOOKUP($A2086-ChapterTable!$Q$11,ChapterTable!$1:$1048576,MATCH("최종"&amp;SUBSTITUTE(SUBSTITUTE(E$1,"standard",""),"|Float",""),ChapterTable!$1:$1,0),0)*ChapterTable!$Q$14
    ),
  OFFSET(E2086,-$B2086+IF($L2086,1,0),0)*
    (VLOOKUP(SUBSTITUTE(SUBSTITUTE(E$1,"standard",""),"|Float","")&amp;"인게임누적곱배수",ChapterTable!$S:$T,2,0)^C2086
    +VLOOKUP(SUBSTITUTE(SUBSTITUTE(E$1,"standard",""),"|Float","")&amp;"인게임누적합배수",ChapterTable!$S:$T,2,0)*C2086)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VLOOKUP(1,ChapterTable!$1:$1048576,MATCH("최종"&amp;SUBSTITUTE(SUBSTITUTE(F$1,"standard",""),"|Float",""),ChapterTable!$1:$1,0),0)*ChapterTable!$Q$17,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VLOOKUP($A2086-ChapterTable!$Q$11,ChapterTable!$1:$1048576,MATCH("최종"&amp;SUBSTITUTE(SUBSTITUTE(F$1,"standard",""),"|Float",""),ChapterTable!$1:$1,0),0)*ChapterTable!$Q$14
    ),
  OFFSET(F2086,-$B2086+IF($L2086,1,0),0)*
    (VLOOKUP(SUBSTITUTE(SUBSTITUTE(F$1,"standard",""),"|Float","")&amp;"인게임누적곱배수",ChapterTable!$S:$T,2,0)^D2086
    +VLOOKUP(SUBSTITUTE(SUBSTITUTE(F$1,"standard",""),"|Float","")&amp;"인게임누적합배수",ChapterTable!$S:$T,2,0)*D2086)
  )
  )
  )
)</f>
        <v>150744.97176361084</v>
      </c>
      <c r="G2086" t="s">
        <v>76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9.8000000000000007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IF(OR($L2087=TRUE,$A2087=0,MOD($A2087,ChapterTable!$S$20)&lt;&gt;0),
MAX(0,INT(($B2087+ChapterTable!$Q$26+VLOOKUP(SUBSTITUTE(C$1,"성장단계","")&amp;"단계오프셋",ChapterTable!$S:$T,2,0))/ChapterTable!$Q$23)),
MAX(0,INT(($B2087+ChapterTable!$S$26+VLOOKUP(SUBSTITUTE(C$1,"성장단계","")&amp;"보스단계오프셋",ChapterTable!$S:$T,2,0))/ChapterTable!$S$23)))</f>
        <v>5</v>
      </c>
      <c r="D2087">
        <f>IF(OR($L2087=TRUE,$A2087=0,MOD($A2087,ChapterTable!$S$20)&lt;&gt;0),
MAX(0,INT(($B2087+ChapterTable!$Q$26+VLOOKUP(SUBSTITUTE(D$1,"성장단계","")&amp;"단계오프셋",ChapterTable!$S:$T,2,0))/ChapterTable!$Q$23)),
MAX(0,INT(($B2087+ChapterTable!$S$26+VLOOKUP(SUBSTITUTE(D$1,"성장단계","")&amp;"보스단계오프셋",ChapterTable!$S:$T,2,0))/ChapterTable!$S$23)))</f>
        <v>4</v>
      </c>
      <c r="E2087" s="1">
        <f ca="1">IF(AND($A2087=0,$B2087=1),
    VLOOKUP(1,ChapterTable!$1:$1048576,MATCH("최종"&amp;SUBSTITUTE(SUBSTITUTE(E$1,"standard",""),"|Float",""),ChapterTable!$1:$1,0),0)*ChapterTable!$Q$17,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VLOOKUP($A2087-ChapterTable!$Q$11,ChapterTable!$1:$1048576,MATCH("최종"&amp;SUBSTITUTE(SUBSTITUTE(E$1,"standard",""),"|Float",""),ChapterTable!$1:$1,0),0)*ChapterTable!$Q$14
    ),
  OFFSET(E2087,-$B2087+IF($L2087,1,0),0)*
    (VLOOKUP(SUBSTITUTE(SUBSTITUTE(E$1,"standard",""),"|Float","")&amp;"인게임누적곱배수",ChapterTable!$S:$T,2,0)^C2087
    +VLOOKUP(SUBSTITUTE(SUBSTITUTE(E$1,"standard",""),"|Float","")&amp;"인게임누적합배수",ChapterTable!$S:$T,2,0)*C2087)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VLOOKUP(1,ChapterTable!$1:$1048576,MATCH("최종"&amp;SUBSTITUTE(SUBSTITUTE(F$1,"standard",""),"|Float",""),ChapterTable!$1:$1,0),0)*ChapterTable!$Q$17,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VLOOKUP($A2087-ChapterTable!$Q$11,ChapterTable!$1:$1048576,MATCH("최종"&amp;SUBSTITUTE(SUBSTITUTE(F$1,"standard",""),"|Float",""),ChapterTable!$1:$1,0),0)*ChapterTable!$Q$14
    ),
  OFFSET(F2087,-$B2087+IF($L2087,1,0),0)*
    (VLOOKUP(SUBSTITUTE(SUBSTITUTE(F$1,"standard",""),"|Float","")&amp;"인게임누적곱배수",ChapterTable!$S:$T,2,0)^D2087
    +VLOOKUP(SUBSTITUTE(SUBSTITUTE(F$1,"standard",""),"|Float","")&amp;"인게임누적합배수",ChapterTable!$S:$T,2,0)*D2087)
  )
  )
  )
)</f>
        <v>150744.97176361084</v>
      </c>
      <c r="G2087" t="s">
        <v>76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9.8000000000000007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IF(OR($L2088=TRUE,$A2088=0,MOD($A2088,ChapterTable!$S$20)&lt;&gt;0),
MAX(0,INT(($B2088+ChapterTable!$Q$26+VLOOKUP(SUBSTITUTE(C$1,"성장단계","")&amp;"단계오프셋",ChapterTable!$S:$T,2,0))/ChapterTable!$Q$23)),
MAX(0,INT(($B2088+ChapterTable!$S$26+VLOOKUP(SUBSTITUTE(C$1,"성장단계","")&amp;"보스단계오프셋",ChapterTable!$S:$T,2,0))/ChapterTable!$S$23)))</f>
        <v>5</v>
      </c>
      <c r="D2088">
        <f>IF(OR($L2088=TRUE,$A2088=0,MOD($A2088,ChapterTable!$S$20)&lt;&gt;0),
MAX(0,INT(($B2088+ChapterTable!$Q$26+VLOOKUP(SUBSTITUTE(D$1,"성장단계","")&amp;"단계오프셋",ChapterTable!$S:$T,2,0))/ChapterTable!$Q$23)),
MAX(0,INT(($B2088+ChapterTable!$S$26+VLOOKUP(SUBSTITUTE(D$1,"성장단계","")&amp;"보스단계오프셋",ChapterTable!$S:$T,2,0))/ChapterTable!$S$23)))</f>
        <v>4</v>
      </c>
      <c r="E2088" s="1">
        <f ca="1">IF(AND($A2088=0,$B2088=1),
    VLOOKUP(1,ChapterTable!$1:$1048576,MATCH("최종"&amp;SUBSTITUTE(SUBSTITUTE(E$1,"standard",""),"|Float",""),ChapterTable!$1:$1,0),0)*ChapterTable!$Q$17,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VLOOKUP($A2088-ChapterTable!$Q$11,ChapterTable!$1:$1048576,MATCH("최종"&amp;SUBSTITUTE(SUBSTITUTE(E$1,"standard",""),"|Float",""),ChapterTable!$1:$1,0),0)*ChapterTable!$Q$14
    ),
  OFFSET(E2088,-$B2088+IF($L2088,1,0),0)*
    (VLOOKUP(SUBSTITUTE(SUBSTITUTE(E$1,"standard",""),"|Float","")&amp;"인게임누적곱배수",ChapterTable!$S:$T,2,0)^C2088
    +VLOOKUP(SUBSTITUTE(SUBSTITUTE(E$1,"standard",""),"|Float","")&amp;"인게임누적합배수",ChapterTable!$S:$T,2,0)*C2088)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VLOOKUP(1,ChapterTable!$1:$1048576,MATCH("최종"&amp;SUBSTITUTE(SUBSTITUTE(F$1,"standard",""),"|Float",""),ChapterTable!$1:$1,0),0)*ChapterTable!$Q$17,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VLOOKUP($A2088-ChapterTable!$Q$11,ChapterTable!$1:$1048576,MATCH("최종"&amp;SUBSTITUTE(SUBSTITUTE(F$1,"standard",""),"|Float",""),ChapterTable!$1:$1,0),0)*ChapterTable!$Q$14
    ),
  OFFSET(F2088,-$B2088+IF($L2088,1,0),0)*
    (VLOOKUP(SUBSTITUTE(SUBSTITUTE(F$1,"standard",""),"|Float","")&amp;"인게임누적곱배수",ChapterTable!$S:$T,2,0)^D2088
    +VLOOKUP(SUBSTITUTE(SUBSTITUTE(F$1,"standard",""),"|Float","")&amp;"인게임누적합배수",ChapterTable!$S:$T,2,0)*D2088)
  )
  )
  )
)</f>
        <v>150744.97176361084</v>
      </c>
      <c r="G2088" t="s">
        <v>76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9.8000000000000007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IF(OR($L2089=TRUE,$A2089=0,MOD($A2089,ChapterTable!$S$20)&lt;&gt;0),
MAX(0,INT(($B2089+ChapterTable!$Q$26+VLOOKUP(SUBSTITUTE(C$1,"성장단계","")&amp;"단계오프셋",ChapterTable!$S:$T,2,0))/ChapterTable!$Q$23)),
MAX(0,INT(($B2089+ChapterTable!$S$26+VLOOKUP(SUBSTITUTE(C$1,"성장단계","")&amp;"보스단계오프셋",ChapterTable!$S:$T,2,0))/ChapterTable!$S$23)))</f>
        <v>5</v>
      </c>
      <c r="D2089">
        <f>IF(OR($L2089=TRUE,$A2089=0,MOD($A2089,ChapterTable!$S$20)&lt;&gt;0),
MAX(0,INT(($B2089+ChapterTable!$Q$26+VLOOKUP(SUBSTITUTE(D$1,"성장단계","")&amp;"단계오프셋",ChapterTable!$S:$T,2,0))/ChapterTable!$Q$23)),
MAX(0,INT(($B2089+ChapterTable!$S$26+VLOOKUP(SUBSTITUTE(D$1,"성장단계","")&amp;"보스단계오프셋",ChapterTable!$S:$T,2,0))/ChapterTable!$S$23)))</f>
        <v>4</v>
      </c>
      <c r="E2089" s="1">
        <f ca="1">IF(AND($A2089=0,$B2089=1),
    VLOOKUP(1,ChapterTable!$1:$1048576,MATCH("최종"&amp;SUBSTITUTE(SUBSTITUTE(E$1,"standard",""),"|Float",""),ChapterTable!$1:$1,0),0)*ChapterTable!$Q$17,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VLOOKUP($A2089-ChapterTable!$Q$11,ChapterTable!$1:$1048576,MATCH("최종"&amp;SUBSTITUTE(SUBSTITUTE(E$1,"standard",""),"|Float",""),ChapterTable!$1:$1,0),0)*ChapterTable!$Q$14
    ),
  OFFSET(E2089,-$B2089+IF($L2089,1,0),0)*
    (VLOOKUP(SUBSTITUTE(SUBSTITUTE(E$1,"standard",""),"|Float","")&amp;"인게임누적곱배수",ChapterTable!$S:$T,2,0)^C2089
    +VLOOKUP(SUBSTITUTE(SUBSTITUTE(E$1,"standard",""),"|Float","")&amp;"인게임누적합배수",ChapterTable!$S:$T,2,0)*C2089)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VLOOKUP(1,ChapterTable!$1:$1048576,MATCH("최종"&amp;SUBSTITUTE(SUBSTITUTE(F$1,"standard",""),"|Float",""),ChapterTable!$1:$1,0),0)*ChapterTable!$Q$17,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VLOOKUP($A2089-ChapterTable!$Q$11,ChapterTable!$1:$1048576,MATCH("최종"&amp;SUBSTITUTE(SUBSTITUTE(F$1,"standard",""),"|Float",""),ChapterTable!$1:$1,0),0)*ChapterTable!$Q$14
    ),
  OFFSET(F2089,-$B2089+IF($L2089,1,0),0)*
    (VLOOKUP(SUBSTITUTE(SUBSTITUTE(F$1,"standard",""),"|Float","")&amp;"인게임누적곱배수",ChapterTable!$S:$T,2,0)^D2089
    +VLOOKUP(SUBSTITUTE(SUBSTITUTE(F$1,"standard",""),"|Float","")&amp;"인게임누적합배수",ChapterTable!$S:$T,2,0)*D2089)
  )
  )
  )
)</f>
        <v>150744.97176361084</v>
      </c>
      <c r="G2089" t="s">
        <v>76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9.8000000000000007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IF(OR($L2090=TRUE,$A2090=0,MOD($A2090,ChapterTable!$S$20)&lt;&gt;0),
MAX(0,INT(($B2090+ChapterTable!$Q$26+VLOOKUP(SUBSTITUTE(C$1,"성장단계","")&amp;"단계오프셋",ChapterTable!$S:$T,2,0))/ChapterTable!$Q$23)),
MAX(0,INT(($B2090+ChapterTable!$S$26+VLOOKUP(SUBSTITUTE(C$1,"성장단계","")&amp;"보스단계오프셋",ChapterTable!$S:$T,2,0))/ChapterTable!$S$23)))</f>
        <v>5</v>
      </c>
      <c r="D2090">
        <f>IF(OR($L2090=TRUE,$A2090=0,MOD($A2090,ChapterTable!$S$20)&lt;&gt;0),
MAX(0,INT(($B2090+ChapterTable!$Q$26+VLOOKUP(SUBSTITUTE(D$1,"성장단계","")&amp;"단계오프셋",ChapterTable!$S:$T,2,0))/ChapterTable!$Q$23)),
MAX(0,INT(($B2090+ChapterTable!$S$26+VLOOKUP(SUBSTITUTE(D$1,"성장단계","")&amp;"보스단계오프셋",ChapterTable!$S:$T,2,0))/ChapterTable!$S$23)))</f>
        <v>4</v>
      </c>
      <c r="E2090" s="1">
        <f ca="1">IF(AND($A2090=0,$B2090=1),
    VLOOKUP(1,ChapterTable!$1:$1048576,MATCH("최종"&amp;SUBSTITUTE(SUBSTITUTE(E$1,"standard",""),"|Float",""),ChapterTable!$1:$1,0),0)*ChapterTable!$Q$17,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VLOOKUP($A2090-ChapterTable!$Q$11,ChapterTable!$1:$1048576,MATCH("최종"&amp;SUBSTITUTE(SUBSTITUTE(E$1,"standard",""),"|Float",""),ChapterTable!$1:$1,0),0)*ChapterTable!$Q$14
    ),
  OFFSET(E2090,-$B2090+IF($L2090,1,0),0)*
    (VLOOKUP(SUBSTITUTE(SUBSTITUTE(E$1,"standard",""),"|Float","")&amp;"인게임누적곱배수",ChapterTable!$S:$T,2,0)^C2090
    +VLOOKUP(SUBSTITUTE(SUBSTITUTE(E$1,"standard",""),"|Float","")&amp;"인게임누적합배수",ChapterTable!$S:$T,2,0)*C2090)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VLOOKUP(1,ChapterTable!$1:$1048576,MATCH("최종"&amp;SUBSTITUTE(SUBSTITUTE(F$1,"standard",""),"|Float",""),ChapterTable!$1:$1,0),0)*ChapterTable!$Q$17,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VLOOKUP($A2090-ChapterTable!$Q$11,ChapterTable!$1:$1048576,MATCH("최종"&amp;SUBSTITUTE(SUBSTITUTE(F$1,"standard",""),"|Float",""),ChapterTable!$1:$1,0),0)*ChapterTable!$Q$14
    ),
  OFFSET(F2090,-$B2090+IF($L2090,1,0),0)*
    (VLOOKUP(SUBSTITUTE(SUBSTITUTE(F$1,"standard",""),"|Float","")&amp;"인게임누적곱배수",ChapterTable!$S:$T,2,0)^D2090
    +VLOOKUP(SUBSTITUTE(SUBSTITUTE(F$1,"standard",""),"|Float","")&amp;"인게임누적합배수",ChapterTable!$S:$T,2,0)*D2090)
  )
  )
  )
)</f>
        <v>150744.97176361084</v>
      </c>
      <c r="G2090" t="s">
        <v>76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9.8000000000000007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IF(OR($L2091=TRUE,$A2091=0,MOD($A2091,ChapterTable!$S$20)&lt;&gt;0),
MAX(0,INT(($B2091+ChapterTable!$Q$26+VLOOKUP(SUBSTITUTE(C$1,"성장단계","")&amp;"단계오프셋",ChapterTable!$S:$T,2,0))/ChapterTable!$Q$23)),
MAX(0,INT(($B2091+ChapterTable!$S$26+VLOOKUP(SUBSTITUTE(C$1,"성장단계","")&amp;"보스단계오프셋",ChapterTable!$S:$T,2,0))/ChapterTable!$S$23)))</f>
        <v>5</v>
      </c>
      <c r="D2091">
        <f>IF(OR($L2091=TRUE,$A2091=0,MOD($A2091,ChapterTable!$S$20)&lt;&gt;0),
MAX(0,INT(($B2091+ChapterTable!$Q$26+VLOOKUP(SUBSTITUTE(D$1,"성장단계","")&amp;"단계오프셋",ChapterTable!$S:$T,2,0))/ChapterTable!$Q$23)),
MAX(0,INT(($B2091+ChapterTable!$S$26+VLOOKUP(SUBSTITUTE(D$1,"성장단계","")&amp;"보스단계오프셋",ChapterTable!$S:$T,2,0))/ChapterTable!$S$23)))</f>
        <v>4</v>
      </c>
      <c r="E2091" s="1">
        <f ca="1">IF(AND($A2091=0,$B2091=1),
    VLOOKUP(1,ChapterTable!$1:$1048576,MATCH("최종"&amp;SUBSTITUTE(SUBSTITUTE(E$1,"standard",""),"|Float",""),ChapterTable!$1:$1,0),0)*ChapterTable!$Q$17,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VLOOKUP($A2091-ChapterTable!$Q$11,ChapterTable!$1:$1048576,MATCH("최종"&amp;SUBSTITUTE(SUBSTITUTE(E$1,"standard",""),"|Float",""),ChapterTable!$1:$1,0),0)*ChapterTable!$Q$14
    ),
  OFFSET(E2091,-$B2091+IF($L2091,1,0),0)*
    (VLOOKUP(SUBSTITUTE(SUBSTITUTE(E$1,"standard",""),"|Float","")&amp;"인게임누적곱배수",ChapterTable!$S:$T,2,0)^C2091
    +VLOOKUP(SUBSTITUTE(SUBSTITUTE(E$1,"standard",""),"|Float","")&amp;"인게임누적합배수",ChapterTable!$S:$T,2,0)*C2091)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VLOOKUP(1,ChapterTable!$1:$1048576,MATCH("최종"&amp;SUBSTITUTE(SUBSTITUTE(F$1,"standard",""),"|Float",""),ChapterTable!$1:$1,0),0)*ChapterTable!$Q$17,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VLOOKUP($A2091-ChapterTable!$Q$11,ChapterTable!$1:$1048576,MATCH("최종"&amp;SUBSTITUTE(SUBSTITUTE(F$1,"standard",""),"|Float",""),ChapterTable!$1:$1,0),0)*ChapterTable!$Q$14
    ),
  OFFSET(F2091,-$B2091+IF($L2091,1,0),0)*
    (VLOOKUP(SUBSTITUTE(SUBSTITUTE(F$1,"standard",""),"|Float","")&amp;"인게임누적곱배수",ChapterTable!$S:$T,2,0)^D2091
    +VLOOKUP(SUBSTITUTE(SUBSTITUTE(F$1,"standard",""),"|Float","")&amp;"인게임누적합배수",ChapterTable!$S:$T,2,0)*D2091)
  )
  )
  )
)</f>
        <v>150744.97176361084</v>
      </c>
      <c r="G2091" t="s">
        <v>76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9.8000000000000007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IF(OR($L2092=TRUE,$A2092=0,MOD($A2092,ChapterTable!$S$20)&lt;&gt;0),
MAX(0,INT(($B2092+ChapterTable!$Q$26+VLOOKUP(SUBSTITUTE(C$1,"성장단계","")&amp;"단계오프셋",ChapterTable!$S:$T,2,0))/ChapterTable!$Q$23)),
MAX(0,INT(($B2092+ChapterTable!$S$26+VLOOKUP(SUBSTITUTE(C$1,"성장단계","")&amp;"보스단계오프셋",ChapterTable!$S:$T,2,0))/ChapterTable!$S$23)))</f>
        <v>0</v>
      </c>
      <c r="D2092">
        <f>IF(OR($L2092=TRUE,$A2092=0,MOD($A2092,ChapterTable!$S$20)&lt;&gt;0),
MAX(0,INT(($B2092+ChapterTable!$Q$26+VLOOKUP(SUBSTITUTE(D$1,"성장단계","")&amp;"단계오프셋",ChapterTable!$S:$T,2,0))/ChapterTable!$Q$23)),
MAX(0,INT(($B2092+ChapterTable!$S$26+VLOOKUP(SUBSTITUTE(D$1,"성장단계","")&amp;"보스단계오프셋",ChapterTable!$S:$T,2,0))/ChapterTable!$S$23)))</f>
        <v>0</v>
      </c>
      <c r="E2092" s="1">
        <f ca="1">IF(AND($A2092=0,$B2092=1),
    VLOOKUP(1,ChapterTable!$1:$1048576,MATCH("최종"&amp;SUBSTITUTE(SUBSTITUTE(E$1,"standard",""),"|Float",""),ChapterTable!$1:$1,0),0)*ChapterTable!$Q$17,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VLOOKUP($A2092-ChapterTable!$Q$11,ChapterTable!$1:$1048576,MATCH("최종"&amp;SUBSTITUTE(SUBSTITUTE(E$1,"standard",""),"|Float",""),ChapterTable!$1:$1,0),0)*ChapterTable!$Q$14
    ),
  OFFSET(E2092,-$B2092+IF($L2092,1,0),0)*
    (VLOOKUP(SUBSTITUTE(SUBSTITUTE(E$1,"standard",""),"|Float","")&amp;"인게임누적곱배수",ChapterTable!$S:$T,2,0)^C2092
    +VLOOKUP(SUBSTITUTE(SUBSTITUTE(E$1,"standard",""),"|Float","")&amp;"인게임누적합배수",ChapterTable!$S:$T,2,0)*C2092)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VLOOKUP(1,ChapterTable!$1:$1048576,MATCH("최종"&amp;SUBSTITUTE(SUBSTITUTE(F$1,"standard",""),"|Float",""),ChapterTable!$1:$1,0),0)*ChapterTable!$Q$17,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VLOOKUP($A2092-ChapterTable!$Q$11,ChapterTable!$1:$1048576,MATCH("최종"&amp;SUBSTITUTE(SUBSTITUTE(F$1,"standard",""),"|Float",""),ChapterTable!$1:$1,0),0)*ChapterTable!$Q$14
    ),
  OFFSET(F2092,-$B2092+IF($L2092,1,0),0)*
    (VLOOKUP(SUBSTITUTE(SUBSTITUTE(F$1,"standard",""),"|Float","")&amp;"인게임누적곱배수",ChapterTable!$S:$T,2,0)^D2092
    +VLOOKUP(SUBSTITUTE(SUBSTITUTE(F$1,"standard",""),"|Float","")&amp;"인게임누적합배수",ChapterTable!$S:$T,2,0)*D2092)
  )
  )
  )
)</f>
        <v>125620.80980300903</v>
      </c>
      <c r="G2092" t="s">
        <v>76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9.8000000000000007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IF(OR($L2093=TRUE,$A2093=0,MOD($A2093,ChapterTable!$S$20)&lt;&gt;0),
MAX(0,INT(($B2093+ChapterTable!$Q$26+VLOOKUP(SUBSTITUTE(C$1,"성장단계","")&amp;"단계오프셋",ChapterTable!$S:$T,2,0))/ChapterTable!$Q$23)),
MAX(0,INT(($B2093+ChapterTable!$S$26+VLOOKUP(SUBSTITUTE(C$1,"성장단계","")&amp;"보스단계오프셋",ChapterTable!$S:$T,2,0))/ChapterTable!$S$23)))</f>
        <v>0</v>
      </c>
      <c r="D2093">
        <f>IF(OR($L2093=TRUE,$A2093=0,MOD($A2093,ChapterTable!$S$20)&lt;&gt;0),
MAX(0,INT(($B2093+ChapterTable!$Q$26+VLOOKUP(SUBSTITUTE(D$1,"성장단계","")&amp;"단계오프셋",ChapterTable!$S:$T,2,0))/ChapterTable!$Q$23)),
MAX(0,INT(($B2093+ChapterTable!$S$26+VLOOKUP(SUBSTITUTE(D$1,"성장단계","")&amp;"보스단계오프셋",ChapterTable!$S:$T,2,0))/ChapterTable!$S$23)))</f>
        <v>0</v>
      </c>
      <c r="E2093" s="1">
        <f ca="1">IF(AND($A2093=0,$B2093=1),
    VLOOKUP(1,ChapterTable!$1:$1048576,MATCH("최종"&amp;SUBSTITUTE(SUBSTITUTE(E$1,"standard",""),"|Float",""),ChapterTable!$1:$1,0),0)*ChapterTable!$Q$17,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VLOOKUP($A2093-ChapterTable!$Q$11,ChapterTable!$1:$1048576,MATCH("최종"&amp;SUBSTITUTE(SUBSTITUTE(E$1,"standard",""),"|Float",""),ChapterTable!$1:$1,0),0)*ChapterTable!$Q$14
    ),
  OFFSET(E2093,-$B2093+IF($L2093,1,0),0)*
    (VLOOKUP(SUBSTITUTE(SUBSTITUTE(E$1,"standard",""),"|Float","")&amp;"인게임누적곱배수",ChapterTable!$S:$T,2,0)^C2093
    +VLOOKUP(SUBSTITUTE(SUBSTITUTE(E$1,"standard",""),"|Float","")&amp;"인게임누적합배수",ChapterTable!$S:$T,2,0)*C2093)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VLOOKUP(1,ChapterTable!$1:$1048576,MATCH("최종"&amp;SUBSTITUTE(SUBSTITUTE(F$1,"standard",""),"|Float",""),ChapterTable!$1:$1,0),0)*ChapterTable!$Q$17,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VLOOKUP($A2093-ChapterTable!$Q$11,ChapterTable!$1:$1048576,MATCH("최종"&amp;SUBSTITUTE(SUBSTITUTE(F$1,"standard",""),"|Float",""),ChapterTable!$1:$1,0),0)*ChapterTable!$Q$14
    ),
  OFFSET(F2093,-$B2093+IF($L2093,1,0),0)*
    (VLOOKUP(SUBSTITUTE(SUBSTITUTE(F$1,"standard",""),"|Float","")&amp;"인게임누적곱배수",ChapterTable!$S:$T,2,0)^D2093
    +VLOOKUP(SUBSTITUTE(SUBSTITUTE(F$1,"standard",""),"|Float","")&amp;"인게임누적합배수",ChapterTable!$S:$T,2,0)*D2093)
  )
  )
  )
)</f>
        <v>125620.80980300903</v>
      </c>
      <c r="G2093" t="s">
        <v>76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9.8000000000000007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IF(OR($L2094=TRUE,$A2094=0,MOD($A2094,ChapterTable!$S$20)&lt;&gt;0),
MAX(0,INT(($B2094+ChapterTable!$Q$26+VLOOKUP(SUBSTITUTE(C$1,"성장단계","")&amp;"단계오프셋",ChapterTable!$S:$T,2,0))/ChapterTable!$Q$23)),
MAX(0,INT(($B2094+ChapterTable!$S$26+VLOOKUP(SUBSTITUTE(C$1,"성장단계","")&amp;"보스단계오프셋",ChapterTable!$S:$T,2,0))/ChapterTable!$S$23)))</f>
        <v>0</v>
      </c>
      <c r="D2094">
        <f>IF(OR($L2094=TRUE,$A2094=0,MOD($A2094,ChapterTable!$S$20)&lt;&gt;0),
MAX(0,INT(($B2094+ChapterTable!$Q$26+VLOOKUP(SUBSTITUTE(D$1,"성장단계","")&amp;"단계오프셋",ChapterTable!$S:$T,2,0))/ChapterTable!$Q$23)),
MAX(0,INT(($B2094+ChapterTable!$S$26+VLOOKUP(SUBSTITUTE(D$1,"성장단계","")&amp;"보스단계오프셋",ChapterTable!$S:$T,2,0))/ChapterTable!$S$23)))</f>
        <v>0</v>
      </c>
      <c r="E2094" s="1">
        <f ca="1">IF(AND($A2094=0,$B2094=1),
    VLOOKUP(1,ChapterTable!$1:$1048576,MATCH("최종"&amp;SUBSTITUTE(SUBSTITUTE(E$1,"standard",""),"|Float",""),ChapterTable!$1:$1,0),0)*ChapterTable!$Q$17,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VLOOKUP($A2094-ChapterTable!$Q$11,ChapterTable!$1:$1048576,MATCH("최종"&amp;SUBSTITUTE(SUBSTITUTE(E$1,"standard",""),"|Float",""),ChapterTable!$1:$1,0),0)*ChapterTable!$Q$14
    ),
  OFFSET(E2094,-$B2094+IF($L2094,1,0),0)*
    (VLOOKUP(SUBSTITUTE(SUBSTITUTE(E$1,"standard",""),"|Float","")&amp;"인게임누적곱배수",ChapterTable!$S:$T,2,0)^C2094
    +VLOOKUP(SUBSTITUTE(SUBSTITUTE(E$1,"standard",""),"|Float","")&amp;"인게임누적합배수",ChapterTable!$S:$T,2,0)*C2094)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VLOOKUP(1,ChapterTable!$1:$1048576,MATCH("최종"&amp;SUBSTITUTE(SUBSTITUTE(F$1,"standard",""),"|Float",""),ChapterTable!$1:$1,0),0)*ChapterTable!$Q$17,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VLOOKUP($A2094-ChapterTable!$Q$11,ChapterTable!$1:$1048576,MATCH("최종"&amp;SUBSTITUTE(SUBSTITUTE(F$1,"standard",""),"|Float",""),ChapterTable!$1:$1,0),0)*ChapterTable!$Q$14
    ),
  OFFSET(F2094,-$B2094+IF($L2094,1,0),0)*
    (VLOOKUP(SUBSTITUTE(SUBSTITUTE(F$1,"standard",""),"|Float","")&amp;"인게임누적곱배수",ChapterTable!$S:$T,2,0)^D2094
    +VLOOKUP(SUBSTITUTE(SUBSTITUTE(F$1,"standard",""),"|Float","")&amp;"인게임누적합배수",ChapterTable!$S:$T,2,0)*D2094)
  )
  )
  )
)</f>
        <v>125620.80980300903</v>
      </c>
      <c r="G2094" t="s">
        <v>76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9.8000000000000007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IF(OR($L2095=TRUE,$A2095=0,MOD($A2095,ChapterTable!$S$20)&lt;&gt;0),
MAX(0,INT(($B2095+ChapterTable!$Q$26+VLOOKUP(SUBSTITUTE(C$1,"성장단계","")&amp;"단계오프셋",ChapterTable!$S:$T,2,0))/ChapterTable!$Q$23)),
MAX(0,INT(($B2095+ChapterTable!$S$26+VLOOKUP(SUBSTITUTE(C$1,"성장단계","")&amp;"보스단계오프셋",ChapterTable!$S:$T,2,0))/ChapterTable!$S$23)))</f>
        <v>0</v>
      </c>
      <c r="D2095">
        <f>IF(OR($L2095=TRUE,$A2095=0,MOD($A2095,ChapterTable!$S$20)&lt;&gt;0),
MAX(0,INT(($B2095+ChapterTable!$Q$26+VLOOKUP(SUBSTITUTE(D$1,"성장단계","")&amp;"단계오프셋",ChapterTable!$S:$T,2,0))/ChapterTable!$Q$23)),
MAX(0,INT(($B2095+ChapterTable!$S$26+VLOOKUP(SUBSTITUTE(D$1,"성장단계","")&amp;"보스단계오프셋",ChapterTable!$S:$T,2,0))/ChapterTable!$S$23)))</f>
        <v>0</v>
      </c>
      <c r="E2095" s="1">
        <f ca="1">IF(AND($A2095=0,$B2095=1),
    VLOOKUP(1,ChapterTable!$1:$1048576,MATCH("최종"&amp;SUBSTITUTE(SUBSTITUTE(E$1,"standard",""),"|Float",""),ChapterTable!$1:$1,0),0)*ChapterTable!$Q$17,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VLOOKUP($A2095-ChapterTable!$Q$11,ChapterTable!$1:$1048576,MATCH("최종"&amp;SUBSTITUTE(SUBSTITUTE(E$1,"standard",""),"|Float",""),ChapterTable!$1:$1,0),0)*ChapterTable!$Q$14
    ),
  OFFSET(E2095,-$B2095+IF($L2095,1,0),0)*
    (VLOOKUP(SUBSTITUTE(SUBSTITUTE(E$1,"standard",""),"|Float","")&amp;"인게임누적곱배수",ChapterTable!$S:$T,2,0)^C2095
    +VLOOKUP(SUBSTITUTE(SUBSTITUTE(E$1,"standard",""),"|Float","")&amp;"인게임누적합배수",ChapterTable!$S:$T,2,0)*C2095)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VLOOKUP(1,ChapterTable!$1:$1048576,MATCH("최종"&amp;SUBSTITUTE(SUBSTITUTE(F$1,"standard",""),"|Float",""),ChapterTable!$1:$1,0),0)*ChapterTable!$Q$17,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VLOOKUP($A2095-ChapterTable!$Q$11,ChapterTable!$1:$1048576,MATCH("최종"&amp;SUBSTITUTE(SUBSTITUTE(F$1,"standard",""),"|Float",""),ChapterTable!$1:$1,0),0)*ChapterTable!$Q$14
    ),
  OFFSET(F2095,-$B2095+IF($L2095,1,0),0)*
    (VLOOKUP(SUBSTITUTE(SUBSTITUTE(F$1,"standard",""),"|Float","")&amp;"인게임누적곱배수",ChapterTable!$S:$T,2,0)^D2095
    +VLOOKUP(SUBSTITUTE(SUBSTITUTE(F$1,"standard",""),"|Float","")&amp;"인게임누적합배수",ChapterTable!$S:$T,2,0)*D2095)
  )
  )
  )
)</f>
        <v>125620.80980300903</v>
      </c>
      <c r="G2095" t="s">
        <v>76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9.8000000000000007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IF(OR($L2096=TRUE,$A2096=0,MOD($A2096,ChapterTable!$S$20)&lt;&gt;0),
MAX(0,INT(($B2096+ChapterTable!$Q$26+VLOOKUP(SUBSTITUTE(C$1,"성장단계","")&amp;"단계오프셋",ChapterTable!$S:$T,2,0))/ChapterTable!$Q$23)),
MAX(0,INT(($B2096+ChapterTable!$S$26+VLOOKUP(SUBSTITUTE(C$1,"성장단계","")&amp;"보스단계오프셋",ChapterTable!$S:$T,2,0))/ChapterTable!$S$23)))</f>
        <v>0</v>
      </c>
      <c r="D2096">
        <f>IF(OR($L2096=TRUE,$A2096=0,MOD($A2096,ChapterTable!$S$20)&lt;&gt;0),
MAX(0,INT(($B2096+ChapterTable!$Q$26+VLOOKUP(SUBSTITUTE(D$1,"성장단계","")&amp;"단계오프셋",ChapterTable!$S:$T,2,0))/ChapterTable!$Q$23)),
MAX(0,INT(($B2096+ChapterTable!$S$26+VLOOKUP(SUBSTITUTE(D$1,"성장단계","")&amp;"보스단계오프셋",ChapterTable!$S:$T,2,0))/ChapterTable!$S$23)))</f>
        <v>0</v>
      </c>
      <c r="E2096" s="1">
        <f ca="1">IF(AND($A2096=0,$B2096=1),
    VLOOKUP(1,ChapterTable!$1:$1048576,MATCH("최종"&amp;SUBSTITUTE(SUBSTITUTE(E$1,"standard",""),"|Float",""),ChapterTable!$1:$1,0),0)*ChapterTable!$Q$17,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VLOOKUP($A2096-ChapterTable!$Q$11,ChapterTable!$1:$1048576,MATCH("최종"&amp;SUBSTITUTE(SUBSTITUTE(E$1,"standard",""),"|Float",""),ChapterTable!$1:$1,0),0)*ChapterTable!$Q$14
    ),
  OFFSET(E2096,-$B2096+IF($L2096,1,0),0)*
    (VLOOKUP(SUBSTITUTE(SUBSTITUTE(E$1,"standard",""),"|Float","")&amp;"인게임누적곱배수",ChapterTable!$S:$T,2,0)^C2096
    +VLOOKUP(SUBSTITUTE(SUBSTITUTE(E$1,"standard",""),"|Float","")&amp;"인게임누적합배수",ChapterTable!$S:$T,2,0)*C2096)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VLOOKUP(1,ChapterTable!$1:$1048576,MATCH("최종"&amp;SUBSTITUTE(SUBSTITUTE(F$1,"standard",""),"|Float",""),ChapterTable!$1:$1,0),0)*ChapterTable!$Q$17,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VLOOKUP($A2096-ChapterTable!$Q$11,ChapterTable!$1:$1048576,MATCH("최종"&amp;SUBSTITUTE(SUBSTITUTE(F$1,"standard",""),"|Float",""),ChapterTable!$1:$1,0),0)*ChapterTable!$Q$14
    ),
  OFFSET(F2096,-$B2096+IF($L2096,1,0),0)*
    (VLOOKUP(SUBSTITUTE(SUBSTITUTE(F$1,"standard",""),"|Float","")&amp;"인게임누적곱배수",ChapterTable!$S:$T,2,0)^D2096
    +VLOOKUP(SUBSTITUTE(SUBSTITUTE(F$1,"standard",""),"|Float","")&amp;"인게임누적합배수",ChapterTable!$S:$T,2,0)*D2096)
  )
  )
  )
)</f>
        <v>125620.80980300903</v>
      </c>
      <c r="G2096" t="s">
        <v>76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9.8000000000000007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IF(OR($L2097=TRUE,$A2097=0,MOD($A2097,ChapterTable!$S$20)&lt;&gt;0),
MAX(0,INT(($B2097+ChapterTable!$Q$26+VLOOKUP(SUBSTITUTE(C$1,"성장단계","")&amp;"단계오프셋",ChapterTable!$S:$T,2,0))/ChapterTable!$Q$23)),
MAX(0,INT(($B2097+ChapterTable!$S$26+VLOOKUP(SUBSTITUTE(C$1,"성장단계","")&amp;"보스단계오프셋",ChapterTable!$S:$T,2,0))/ChapterTable!$S$23)))</f>
        <v>1</v>
      </c>
      <c r="D2097">
        <f>IF(OR($L2097=TRUE,$A2097=0,MOD($A2097,ChapterTable!$S$20)&lt;&gt;0),
MAX(0,INT(($B2097+ChapterTable!$Q$26+VLOOKUP(SUBSTITUTE(D$1,"성장단계","")&amp;"단계오프셋",ChapterTable!$S:$T,2,0))/ChapterTable!$Q$23)),
MAX(0,INT(($B2097+ChapterTable!$S$26+VLOOKUP(SUBSTITUTE(D$1,"성장단계","")&amp;"보스단계오프셋",ChapterTable!$S:$T,2,0))/ChapterTable!$S$23)))</f>
        <v>0</v>
      </c>
      <c r="E2097" s="1">
        <f ca="1">IF(AND($A2097=0,$B2097=1),
    VLOOKUP(1,ChapterTable!$1:$1048576,MATCH("최종"&amp;SUBSTITUTE(SUBSTITUTE(E$1,"standard",""),"|Float",""),ChapterTable!$1:$1,0),0)*ChapterTable!$Q$17,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VLOOKUP($A2097-ChapterTable!$Q$11,ChapterTable!$1:$1048576,MATCH("최종"&amp;SUBSTITUTE(SUBSTITUTE(E$1,"standard",""),"|Float",""),ChapterTable!$1:$1,0),0)*ChapterTable!$Q$14
    ),
  OFFSET(E2097,-$B2097+IF($L2097,1,0),0)*
    (VLOOKUP(SUBSTITUTE(SUBSTITUTE(E$1,"standard",""),"|Float","")&amp;"인게임누적곱배수",ChapterTable!$S:$T,2,0)^C2097
    +VLOOKUP(SUBSTITUTE(SUBSTITUTE(E$1,"standard",""),"|Float","")&amp;"인게임누적합배수",ChapterTable!$S:$T,2,0)*C2097)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VLOOKUP(1,ChapterTable!$1:$1048576,MATCH("최종"&amp;SUBSTITUTE(SUBSTITUTE(F$1,"standard",""),"|Float",""),ChapterTable!$1:$1,0),0)*ChapterTable!$Q$17,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VLOOKUP($A2097-ChapterTable!$Q$11,ChapterTable!$1:$1048576,MATCH("최종"&amp;SUBSTITUTE(SUBSTITUTE(F$1,"standard",""),"|Float",""),ChapterTable!$1:$1,0),0)*ChapterTable!$Q$14
    ),
  OFFSET(F2097,-$B2097+IF($L2097,1,0),0)*
    (VLOOKUP(SUBSTITUTE(SUBSTITUTE(F$1,"standard",""),"|Float","")&amp;"인게임누적곱배수",ChapterTable!$S:$T,2,0)^D2097
    +VLOOKUP(SUBSTITUTE(SUBSTITUTE(F$1,"standard",""),"|Float","")&amp;"인게임누적합배수",ChapterTable!$S:$T,2,0)*D2097)
  )
  )
  )
)</f>
        <v>125620.80980300903</v>
      </c>
      <c r="G2097" t="s">
        <v>76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9.8000000000000007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IF(OR($L2098=TRUE,$A2098=0,MOD($A2098,ChapterTable!$S$20)&lt;&gt;0),
MAX(0,INT(($B2098+ChapterTable!$Q$26+VLOOKUP(SUBSTITUTE(C$1,"성장단계","")&amp;"단계오프셋",ChapterTable!$S:$T,2,0))/ChapterTable!$Q$23)),
MAX(0,INT(($B2098+ChapterTable!$S$26+VLOOKUP(SUBSTITUTE(C$1,"성장단계","")&amp;"보스단계오프셋",ChapterTable!$S:$T,2,0))/ChapterTable!$S$23)))</f>
        <v>1</v>
      </c>
      <c r="D2098">
        <f>IF(OR($L2098=TRUE,$A2098=0,MOD($A2098,ChapterTable!$S$20)&lt;&gt;0),
MAX(0,INT(($B2098+ChapterTable!$Q$26+VLOOKUP(SUBSTITUTE(D$1,"성장단계","")&amp;"단계오프셋",ChapterTable!$S:$T,2,0))/ChapterTable!$Q$23)),
MAX(0,INT(($B2098+ChapterTable!$S$26+VLOOKUP(SUBSTITUTE(D$1,"성장단계","")&amp;"보스단계오프셋",ChapterTable!$S:$T,2,0))/ChapterTable!$S$23)))</f>
        <v>0</v>
      </c>
      <c r="E2098" s="1">
        <f ca="1">IF(AND($A2098=0,$B2098=1),
    VLOOKUP(1,ChapterTable!$1:$1048576,MATCH("최종"&amp;SUBSTITUTE(SUBSTITUTE(E$1,"standard",""),"|Float",""),ChapterTable!$1:$1,0),0)*ChapterTable!$Q$17,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VLOOKUP($A2098-ChapterTable!$Q$11,ChapterTable!$1:$1048576,MATCH("최종"&amp;SUBSTITUTE(SUBSTITUTE(E$1,"standard",""),"|Float",""),ChapterTable!$1:$1,0),0)*ChapterTable!$Q$14
    ),
  OFFSET(E2098,-$B2098+IF($L2098,1,0),0)*
    (VLOOKUP(SUBSTITUTE(SUBSTITUTE(E$1,"standard",""),"|Float","")&amp;"인게임누적곱배수",ChapterTable!$S:$T,2,0)^C2098
    +VLOOKUP(SUBSTITUTE(SUBSTITUTE(E$1,"standard",""),"|Float","")&amp;"인게임누적합배수",ChapterTable!$S:$T,2,0)*C2098)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VLOOKUP(1,ChapterTable!$1:$1048576,MATCH("최종"&amp;SUBSTITUTE(SUBSTITUTE(F$1,"standard",""),"|Float",""),ChapterTable!$1:$1,0),0)*ChapterTable!$Q$17,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VLOOKUP($A2098-ChapterTable!$Q$11,ChapterTable!$1:$1048576,MATCH("최종"&amp;SUBSTITUTE(SUBSTITUTE(F$1,"standard",""),"|Float",""),ChapterTable!$1:$1,0),0)*ChapterTable!$Q$14
    ),
  OFFSET(F2098,-$B2098+IF($L2098,1,0),0)*
    (VLOOKUP(SUBSTITUTE(SUBSTITUTE(F$1,"standard",""),"|Float","")&amp;"인게임누적곱배수",ChapterTable!$S:$T,2,0)^D2098
    +VLOOKUP(SUBSTITUTE(SUBSTITUTE(F$1,"standard",""),"|Float","")&amp;"인게임누적합배수",ChapterTable!$S:$T,2,0)*D2098)
  )
  )
  )
)</f>
        <v>125620.80980300903</v>
      </c>
      <c r="G2098" t="s">
        <v>76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9.8000000000000007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IF(OR($L2099=TRUE,$A2099=0,MOD($A2099,ChapterTable!$S$20)&lt;&gt;0),
MAX(0,INT(($B2099+ChapterTable!$Q$26+VLOOKUP(SUBSTITUTE(C$1,"성장단계","")&amp;"단계오프셋",ChapterTable!$S:$T,2,0))/ChapterTable!$Q$23)),
MAX(0,INT(($B2099+ChapterTable!$S$26+VLOOKUP(SUBSTITUTE(C$1,"성장단계","")&amp;"보스단계오프셋",ChapterTable!$S:$T,2,0))/ChapterTable!$S$23)))</f>
        <v>1</v>
      </c>
      <c r="D2099">
        <f>IF(OR($L2099=TRUE,$A2099=0,MOD($A2099,ChapterTable!$S$20)&lt;&gt;0),
MAX(0,INT(($B2099+ChapterTable!$Q$26+VLOOKUP(SUBSTITUTE(D$1,"성장단계","")&amp;"단계오프셋",ChapterTable!$S:$T,2,0))/ChapterTable!$Q$23)),
MAX(0,INT(($B2099+ChapterTable!$S$26+VLOOKUP(SUBSTITUTE(D$1,"성장단계","")&amp;"보스단계오프셋",ChapterTable!$S:$T,2,0))/ChapterTable!$S$23)))</f>
        <v>0</v>
      </c>
      <c r="E2099" s="1">
        <f ca="1">IF(AND($A2099=0,$B2099=1),
    VLOOKUP(1,ChapterTable!$1:$1048576,MATCH("최종"&amp;SUBSTITUTE(SUBSTITUTE(E$1,"standard",""),"|Float",""),ChapterTable!$1:$1,0),0)*ChapterTable!$Q$17,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VLOOKUP($A2099-ChapterTable!$Q$11,ChapterTable!$1:$1048576,MATCH("최종"&amp;SUBSTITUTE(SUBSTITUTE(E$1,"standard",""),"|Float",""),ChapterTable!$1:$1,0),0)*ChapterTable!$Q$14
    ),
  OFFSET(E2099,-$B2099+IF($L2099,1,0),0)*
    (VLOOKUP(SUBSTITUTE(SUBSTITUTE(E$1,"standard",""),"|Float","")&amp;"인게임누적곱배수",ChapterTable!$S:$T,2,0)^C2099
    +VLOOKUP(SUBSTITUTE(SUBSTITUTE(E$1,"standard",""),"|Float","")&amp;"인게임누적합배수",ChapterTable!$S:$T,2,0)*C2099)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VLOOKUP(1,ChapterTable!$1:$1048576,MATCH("최종"&amp;SUBSTITUTE(SUBSTITUTE(F$1,"standard",""),"|Float",""),ChapterTable!$1:$1,0),0)*ChapterTable!$Q$17,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VLOOKUP($A2099-ChapterTable!$Q$11,ChapterTable!$1:$1048576,MATCH("최종"&amp;SUBSTITUTE(SUBSTITUTE(F$1,"standard",""),"|Float",""),ChapterTable!$1:$1,0),0)*ChapterTable!$Q$14
    ),
  OFFSET(F2099,-$B2099+IF($L2099,1,0),0)*
    (VLOOKUP(SUBSTITUTE(SUBSTITUTE(F$1,"standard",""),"|Float","")&amp;"인게임누적곱배수",ChapterTable!$S:$T,2,0)^D2099
    +VLOOKUP(SUBSTITUTE(SUBSTITUTE(F$1,"standard",""),"|Float","")&amp;"인게임누적합배수",ChapterTable!$S:$T,2,0)*D2099)
  )
  )
  )
)</f>
        <v>125620.80980300903</v>
      </c>
      <c r="G2099" t="s">
        <v>76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9.8000000000000007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IF(OR($L2100=TRUE,$A2100=0,MOD($A2100,ChapterTable!$S$20)&lt;&gt;0),
MAX(0,INT(($B2100+ChapterTable!$Q$26+VLOOKUP(SUBSTITUTE(C$1,"성장단계","")&amp;"단계오프셋",ChapterTable!$S:$T,2,0))/ChapterTable!$Q$23)),
MAX(0,INT(($B2100+ChapterTable!$S$26+VLOOKUP(SUBSTITUTE(C$1,"성장단계","")&amp;"보스단계오프셋",ChapterTable!$S:$T,2,0))/ChapterTable!$S$23)))</f>
        <v>1</v>
      </c>
      <c r="D2100">
        <f>IF(OR($L2100=TRUE,$A2100=0,MOD($A2100,ChapterTable!$S$20)&lt;&gt;0),
MAX(0,INT(($B2100+ChapterTable!$Q$26+VLOOKUP(SUBSTITUTE(D$1,"성장단계","")&amp;"단계오프셋",ChapterTable!$S:$T,2,0))/ChapterTable!$Q$23)),
MAX(0,INT(($B2100+ChapterTable!$S$26+VLOOKUP(SUBSTITUTE(D$1,"성장단계","")&amp;"보스단계오프셋",ChapterTable!$S:$T,2,0))/ChapterTable!$S$23)))</f>
        <v>0</v>
      </c>
      <c r="E2100" s="1">
        <f ca="1">IF(AND($A2100=0,$B2100=1),
    VLOOKUP(1,ChapterTable!$1:$1048576,MATCH("최종"&amp;SUBSTITUTE(SUBSTITUTE(E$1,"standard",""),"|Float",""),ChapterTable!$1:$1,0),0)*ChapterTable!$Q$17,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VLOOKUP($A2100-ChapterTable!$Q$11,ChapterTable!$1:$1048576,MATCH("최종"&amp;SUBSTITUTE(SUBSTITUTE(E$1,"standard",""),"|Float",""),ChapterTable!$1:$1,0),0)*ChapterTable!$Q$14
    ),
  OFFSET(E2100,-$B2100+IF($L2100,1,0),0)*
    (VLOOKUP(SUBSTITUTE(SUBSTITUTE(E$1,"standard",""),"|Float","")&amp;"인게임누적곱배수",ChapterTable!$S:$T,2,0)^C2100
    +VLOOKUP(SUBSTITUTE(SUBSTITUTE(E$1,"standard",""),"|Float","")&amp;"인게임누적합배수",ChapterTable!$S:$T,2,0)*C2100)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VLOOKUP(1,ChapterTable!$1:$1048576,MATCH("최종"&amp;SUBSTITUTE(SUBSTITUTE(F$1,"standard",""),"|Float",""),ChapterTable!$1:$1,0),0)*ChapterTable!$Q$17,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VLOOKUP($A2100-ChapterTable!$Q$11,ChapterTable!$1:$1048576,MATCH("최종"&amp;SUBSTITUTE(SUBSTITUTE(F$1,"standard",""),"|Float",""),ChapterTable!$1:$1,0),0)*ChapterTable!$Q$14
    ),
  OFFSET(F2100,-$B2100+IF($L2100,1,0),0)*
    (VLOOKUP(SUBSTITUTE(SUBSTITUTE(F$1,"standard",""),"|Float","")&amp;"인게임누적곱배수",ChapterTable!$S:$T,2,0)^D2100
    +VLOOKUP(SUBSTITUTE(SUBSTITUTE(F$1,"standard",""),"|Float","")&amp;"인게임누적합배수",ChapterTable!$S:$T,2,0)*D2100)
  )
  )
  )
)</f>
        <v>125620.80980300903</v>
      </c>
      <c r="G2100" t="s">
        <v>76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9.8000000000000007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IF(OR($L2101=TRUE,$A2101=0,MOD($A2101,ChapterTable!$S$20)&lt;&gt;0),
MAX(0,INT(($B2101+ChapterTable!$Q$26+VLOOKUP(SUBSTITUTE(C$1,"성장단계","")&amp;"단계오프셋",ChapterTable!$S:$T,2,0))/ChapterTable!$Q$23)),
MAX(0,INT(($B2101+ChapterTable!$S$26+VLOOKUP(SUBSTITUTE(C$1,"성장단계","")&amp;"보스단계오프셋",ChapterTable!$S:$T,2,0))/ChapterTable!$S$23)))</f>
        <v>1</v>
      </c>
      <c r="D2101">
        <f>IF(OR($L2101=TRUE,$A2101=0,MOD($A2101,ChapterTable!$S$20)&lt;&gt;0),
MAX(0,INT(($B2101+ChapterTable!$Q$26+VLOOKUP(SUBSTITUTE(D$1,"성장단계","")&amp;"단계오프셋",ChapterTable!$S:$T,2,0))/ChapterTable!$Q$23)),
MAX(0,INT(($B2101+ChapterTable!$S$26+VLOOKUP(SUBSTITUTE(D$1,"성장단계","")&amp;"보스단계오프셋",ChapterTable!$S:$T,2,0))/ChapterTable!$S$23)))</f>
        <v>0</v>
      </c>
      <c r="E2101" s="1">
        <f ca="1">IF(AND($A2101=0,$B2101=1),
    VLOOKUP(1,ChapterTable!$1:$1048576,MATCH("최종"&amp;SUBSTITUTE(SUBSTITUTE(E$1,"standard",""),"|Float",""),ChapterTable!$1:$1,0),0)*ChapterTable!$Q$17,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VLOOKUP($A2101-ChapterTable!$Q$11,ChapterTable!$1:$1048576,MATCH("최종"&amp;SUBSTITUTE(SUBSTITUTE(E$1,"standard",""),"|Float",""),ChapterTable!$1:$1,0),0)*ChapterTable!$Q$14
    ),
  OFFSET(E2101,-$B2101+IF($L2101,1,0),0)*
    (VLOOKUP(SUBSTITUTE(SUBSTITUTE(E$1,"standard",""),"|Float","")&amp;"인게임누적곱배수",ChapterTable!$S:$T,2,0)^C2101
    +VLOOKUP(SUBSTITUTE(SUBSTITUTE(E$1,"standard",""),"|Float","")&amp;"인게임누적합배수",ChapterTable!$S:$T,2,0)*C2101)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VLOOKUP(1,ChapterTable!$1:$1048576,MATCH("최종"&amp;SUBSTITUTE(SUBSTITUTE(F$1,"standard",""),"|Float",""),ChapterTable!$1:$1,0),0)*ChapterTable!$Q$17,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VLOOKUP($A2101-ChapterTable!$Q$11,ChapterTable!$1:$1048576,MATCH("최종"&amp;SUBSTITUTE(SUBSTITUTE(F$1,"standard",""),"|Float",""),ChapterTable!$1:$1,0),0)*ChapterTable!$Q$14
    ),
  OFFSET(F2101,-$B2101+IF($L2101,1,0),0)*
    (VLOOKUP(SUBSTITUTE(SUBSTITUTE(F$1,"standard",""),"|Float","")&amp;"인게임누적곱배수",ChapterTable!$S:$T,2,0)^D2101
    +VLOOKUP(SUBSTITUTE(SUBSTITUTE(F$1,"standard",""),"|Float","")&amp;"인게임누적합배수",ChapterTable!$S:$T,2,0)*D2101)
  )
  )
  )
)</f>
        <v>125620.80980300903</v>
      </c>
      <c r="G2101" t="s">
        <v>76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9.8000000000000007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IF(OR($L2102=TRUE,$A2102=0,MOD($A2102,ChapterTable!$S$20)&lt;&gt;0),
MAX(0,INT(($B2102+ChapterTable!$Q$26+VLOOKUP(SUBSTITUTE(C$1,"성장단계","")&amp;"단계오프셋",ChapterTable!$S:$T,2,0))/ChapterTable!$Q$23)),
MAX(0,INT(($B2102+ChapterTable!$S$26+VLOOKUP(SUBSTITUTE(C$1,"성장단계","")&amp;"보스단계오프셋",ChapterTable!$S:$T,2,0))/ChapterTable!$S$23)))</f>
        <v>1</v>
      </c>
      <c r="D2102">
        <f>IF(OR($L2102=TRUE,$A2102=0,MOD($A2102,ChapterTable!$S$20)&lt;&gt;0),
MAX(0,INT(($B2102+ChapterTable!$Q$26+VLOOKUP(SUBSTITUTE(D$1,"성장단계","")&amp;"단계오프셋",ChapterTable!$S:$T,2,0))/ChapterTable!$Q$23)),
MAX(0,INT(($B2102+ChapterTable!$S$26+VLOOKUP(SUBSTITUTE(D$1,"성장단계","")&amp;"보스단계오프셋",ChapterTable!$S:$T,2,0))/ChapterTable!$S$23)))</f>
        <v>1</v>
      </c>
      <c r="E2102" s="1">
        <f ca="1">IF(AND($A2102=0,$B2102=1),
    VLOOKUP(1,ChapterTable!$1:$1048576,MATCH("최종"&amp;SUBSTITUTE(SUBSTITUTE(E$1,"standard",""),"|Float",""),ChapterTable!$1:$1,0),0)*ChapterTable!$Q$17,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VLOOKUP($A2102-ChapterTable!$Q$11,ChapterTable!$1:$1048576,MATCH("최종"&amp;SUBSTITUTE(SUBSTITUTE(E$1,"standard",""),"|Float",""),ChapterTable!$1:$1,0),0)*ChapterTable!$Q$14
    ),
  OFFSET(E2102,-$B2102+IF($L2102,1,0),0)*
    (VLOOKUP(SUBSTITUTE(SUBSTITUTE(E$1,"standard",""),"|Float","")&amp;"인게임누적곱배수",ChapterTable!$S:$T,2,0)^C2102
    +VLOOKUP(SUBSTITUTE(SUBSTITUTE(E$1,"standard",""),"|Float","")&amp;"인게임누적합배수",ChapterTable!$S:$T,2,0)*C2102)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VLOOKUP(1,ChapterTable!$1:$1048576,MATCH("최종"&amp;SUBSTITUTE(SUBSTITUTE(F$1,"standard",""),"|Float",""),ChapterTable!$1:$1,0),0)*ChapterTable!$Q$17,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VLOOKUP($A2102-ChapterTable!$Q$11,ChapterTable!$1:$1048576,MATCH("최종"&amp;SUBSTITUTE(SUBSTITUTE(F$1,"standard",""),"|Float",""),ChapterTable!$1:$1,0),0)*ChapterTable!$Q$14
    ),
  OFFSET(F2102,-$B2102+IF($L2102,1,0),0)*
    (VLOOKUP(SUBSTITUTE(SUBSTITUTE(F$1,"standard",""),"|Float","")&amp;"인게임누적곱배수",ChapterTable!$S:$T,2,0)^D2102
    +VLOOKUP(SUBSTITUTE(SUBSTITUTE(F$1,"standard",""),"|Float","")&amp;"인게임누적합배수",ChapterTable!$S:$T,2,0)*D2102)
  )
  )
  )
)</f>
        <v>150744.97176361084</v>
      </c>
      <c r="G2102" t="s">
        <v>76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9.8000000000000007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IF(OR($L2103=TRUE,$A2103=0,MOD($A2103,ChapterTable!$S$20)&lt;&gt;0),
MAX(0,INT(($B2103+ChapterTable!$Q$26+VLOOKUP(SUBSTITUTE(C$1,"성장단계","")&amp;"단계오프셋",ChapterTable!$S:$T,2,0))/ChapterTable!$Q$23)),
MAX(0,INT(($B2103+ChapterTable!$S$26+VLOOKUP(SUBSTITUTE(C$1,"성장단계","")&amp;"보스단계오프셋",ChapterTable!$S:$T,2,0))/ChapterTable!$S$23)))</f>
        <v>1</v>
      </c>
      <c r="D2103">
        <f>IF(OR($L2103=TRUE,$A2103=0,MOD($A2103,ChapterTable!$S$20)&lt;&gt;0),
MAX(0,INT(($B2103+ChapterTable!$Q$26+VLOOKUP(SUBSTITUTE(D$1,"성장단계","")&amp;"단계오프셋",ChapterTable!$S:$T,2,0))/ChapterTable!$Q$23)),
MAX(0,INT(($B2103+ChapterTable!$S$26+VLOOKUP(SUBSTITUTE(D$1,"성장단계","")&amp;"보스단계오프셋",ChapterTable!$S:$T,2,0))/ChapterTable!$S$23)))</f>
        <v>1</v>
      </c>
      <c r="E2103" s="1">
        <f ca="1">IF(AND($A2103=0,$B2103=1),
    VLOOKUP(1,ChapterTable!$1:$1048576,MATCH("최종"&amp;SUBSTITUTE(SUBSTITUTE(E$1,"standard",""),"|Float",""),ChapterTable!$1:$1,0),0)*ChapterTable!$Q$17,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VLOOKUP($A2103-ChapterTable!$Q$11,ChapterTable!$1:$1048576,MATCH("최종"&amp;SUBSTITUTE(SUBSTITUTE(E$1,"standard",""),"|Float",""),ChapterTable!$1:$1,0),0)*ChapterTable!$Q$14
    ),
  OFFSET(E2103,-$B2103+IF($L2103,1,0),0)*
    (VLOOKUP(SUBSTITUTE(SUBSTITUTE(E$1,"standard",""),"|Float","")&amp;"인게임누적곱배수",ChapterTable!$S:$T,2,0)^C2103
    +VLOOKUP(SUBSTITUTE(SUBSTITUTE(E$1,"standard",""),"|Float","")&amp;"인게임누적합배수",ChapterTable!$S:$T,2,0)*C2103)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VLOOKUP(1,ChapterTable!$1:$1048576,MATCH("최종"&amp;SUBSTITUTE(SUBSTITUTE(F$1,"standard",""),"|Float",""),ChapterTable!$1:$1,0),0)*ChapterTable!$Q$17,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VLOOKUP($A2103-ChapterTable!$Q$11,ChapterTable!$1:$1048576,MATCH("최종"&amp;SUBSTITUTE(SUBSTITUTE(F$1,"standard",""),"|Float",""),ChapterTable!$1:$1,0),0)*ChapterTable!$Q$14
    ),
  OFFSET(F2103,-$B2103+IF($L2103,1,0),0)*
    (VLOOKUP(SUBSTITUTE(SUBSTITUTE(F$1,"standard",""),"|Float","")&amp;"인게임누적곱배수",ChapterTable!$S:$T,2,0)^D2103
    +VLOOKUP(SUBSTITUTE(SUBSTITUTE(F$1,"standard",""),"|Float","")&amp;"인게임누적합배수",ChapterTable!$S:$T,2,0)*D2103)
  )
  )
  )
)</f>
        <v>150744.97176361084</v>
      </c>
      <c r="G2103" t="s">
        <v>76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9.8000000000000007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IF(OR($L2104=TRUE,$A2104=0,MOD($A2104,ChapterTable!$S$20)&lt;&gt;0),
MAX(0,INT(($B2104+ChapterTable!$Q$26+VLOOKUP(SUBSTITUTE(C$1,"성장단계","")&amp;"단계오프셋",ChapterTable!$S:$T,2,0))/ChapterTable!$Q$23)),
MAX(0,INT(($B2104+ChapterTable!$S$26+VLOOKUP(SUBSTITUTE(C$1,"성장단계","")&amp;"보스단계오프셋",ChapterTable!$S:$T,2,0))/ChapterTable!$S$23)))</f>
        <v>1</v>
      </c>
      <c r="D2104">
        <f>IF(OR($L2104=TRUE,$A2104=0,MOD($A2104,ChapterTable!$S$20)&lt;&gt;0),
MAX(0,INT(($B2104+ChapterTable!$Q$26+VLOOKUP(SUBSTITUTE(D$1,"성장단계","")&amp;"단계오프셋",ChapterTable!$S:$T,2,0))/ChapterTable!$Q$23)),
MAX(0,INT(($B2104+ChapterTable!$S$26+VLOOKUP(SUBSTITUTE(D$1,"성장단계","")&amp;"보스단계오프셋",ChapterTable!$S:$T,2,0))/ChapterTable!$S$23)))</f>
        <v>1</v>
      </c>
      <c r="E2104" s="1">
        <f ca="1">IF(AND($A2104=0,$B2104=1),
    VLOOKUP(1,ChapterTable!$1:$1048576,MATCH("최종"&amp;SUBSTITUTE(SUBSTITUTE(E$1,"standard",""),"|Float",""),ChapterTable!$1:$1,0),0)*ChapterTable!$Q$17,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VLOOKUP($A2104-ChapterTable!$Q$11,ChapterTable!$1:$1048576,MATCH("최종"&amp;SUBSTITUTE(SUBSTITUTE(E$1,"standard",""),"|Float",""),ChapterTable!$1:$1,0),0)*ChapterTable!$Q$14
    ),
  OFFSET(E2104,-$B2104+IF($L2104,1,0),0)*
    (VLOOKUP(SUBSTITUTE(SUBSTITUTE(E$1,"standard",""),"|Float","")&amp;"인게임누적곱배수",ChapterTable!$S:$T,2,0)^C2104
    +VLOOKUP(SUBSTITUTE(SUBSTITUTE(E$1,"standard",""),"|Float","")&amp;"인게임누적합배수",ChapterTable!$S:$T,2,0)*C2104)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VLOOKUP(1,ChapterTable!$1:$1048576,MATCH("최종"&amp;SUBSTITUTE(SUBSTITUTE(F$1,"standard",""),"|Float",""),ChapterTable!$1:$1,0),0)*ChapterTable!$Q$17,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VLOOKUP($A2104-ChapterTable!$Q$11,ChapterTable!$1:$1048576,MATCH("최종"&amp;SUBSTITUTE(SUBSTITUTE(F$1,"standard",""),"|Float",""),ChapterTable!$1:$1,0),0)*ChapterTable!$Q$14
    ),
  OFFSET(F2104,-$B2104+IF($L2104,1,0),0)*
    (VLOOKUP(SUBSTITUTE(SUBSTITUTE(F$1,"standard",""),"|Float","")&amp;"인게임누적곱배수",ChapterTable!$S:$T,2,0)^D2104
    +VLOOKUP(SUBSTITUTE(SUBSTITUTE(F$1,"standard",""),"|Float","")&amp;"인게임누적합배수",ChapterTable!$S:$T,2,0)*D2104)
  )
  )
  )
)</f>
        <v>150744.97176361084</v>
      </c>
      <c r="G2104" t="s">
        <v>76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9.8000000000000007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IF(OR($L2105=TRUE,$A2105=0,MOD($A2105,ChapterTable!$S$20)&lt;&gt;0),
MAX(0,INT(($B2105+ChapterTable!$Q$26+VLOOKUP(SUBSTITUTE(C$1,"성장단계","")&amp;"단계오프셋",ChapterTable!$S:$T,2,0))/ChapterTable!$Q$23)),
MAX(0,INT(($B2105+ChapterTable!$S$26+VLOOKUP(SUBSTITUTE(C$1,"성장단계","")&amp;"보스단계오프셋",ChapterTable!$S:$T,2,0))/ChapterTable!$S$23)))</f>
        <v>1</v>
      </c>
      <c r="D2105">
        <f>IF(OR($L2105=TRUE,$A2105=0,MOD($A2105,ChapterTable!$S$20)&lt;&gt;0),
MAX(0,INT(($B2105+ChapterTable!$Q$26+VLOOKUP(SUBSTITUTE(D$1,"성장단계","")&amp;"단계오프셋",ChapterTable!$S:$T,2,0))/ChapterTable!$Q$23)),
MAX(0,INT(($B2105+ChapterTable!$S$26+VLOOKUP(SUBSTITUTE(D$1,"성장단계","")&amp;"보스단계오프셋",ChapterTable!$S:$T,2,0))/ChapterTable!$S$23)))</f>
        <v>1</v>
      </c>
      <c r="E2105" s="1">
        <f ca="1">IF(AND($A2105=0,$B2105=1),
    VLOOKUP(1,ChapterTable!$1:$1048576,MATCH("최종"&amp;SUBSTITUTE(SUBSTITUTE(E$1,"standard",""),"|Float",""),ChapterTable!$1:$1,0),0)*ChapterTable!$Q$17,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VLOOKUP($A2105-ChapterTable!$Q$11,ChapterTable!$1:$1048576,MATCH("최종"&amp;SUBSTITUTE(SUBSTITUTE(E$1,"standard",""),"|Float",""),ChapterTable!$1:$1,0),0)*ChapterTable!$Q$14
    ),
  OFFSET(E2105,-$B2105+IF($L2105,1,0),0)*
    (VLOOKUP(SUBSTITUTE(SUBSTITUTE(E$1,"standard",""),"|Float","")&amp;"인게임누적곱배수",ChapterTable!$S:$T,2,0)^C2105
    +VLOOKUP(SUBSTITUTE(SUBSTITUTE(E$1,"standard",""),"|Float","")&amp;"인게임누적합배수",ChapterTable!$S:$T,2,0)*C2105)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VLOOKUP(1,ChapterTable!$1:$1048576,MATCH("최종"&amp;SUBSTITUTE(SUBSTITUTE(F$1,"standard",""),"|Float",""),ChapterTable!$1:$1,0),0)*ChapterTable!$Q$17,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VLOOKUP($A2105-ChapterTable!$Q$11,ChapterTable!$1:$1048576,MATCH("최종"&amp;SUBSTITUTE(SUBSTITUTE(F$1,"standard",""),"|Float",""),ChapterTable!$1:$1,0),0)*ChapterTable!$Q$14
    ),
  OFFSET(F2105,-$B2105+IF($L2105,1,0),0)*
    (VLOOKUP(SUBSTITUTE(SUBSTITUTE(F$1,"standard",""),"|Float","")&amp;"인게임누적곱배수",ChapterTable!$S:$T,2,0)^D2105
    +VLOOKUP(SUBSTITUTE(SUBSTITUTE(F$1,"standard",""),"|Float","")&amp;"인게임누적합배수",ChapterTable!$S:$T,2,0)*D2105)
  )
  )
  )
)</f>
        <v>150744.97176361084</v>
      </c>
      <c r="G2105" t="s">
        <v>76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9.8000000000000007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IF(OR($L2106=TRUE,$A2106=0,MOD($A2106,ChapterTable!$S$20)&lt;&gt;0),
MAX(0,INT(($B2106+ChapterTable!$Q$26+VLOOKUP(SUBSTITUTE(C$1,"성장단계","")&amp;"단계오프셋",ChapterTable!$S:$T,2,0))/ChapterTable!$Q$23)),
MAX(0,INT(($B2106+ChapterTable!$S$26+VLOOKUP(SUBSTITUTE(C$1,"성장단계","")&amp;"보스단계오프셋",ChapterTable!$S:$T,2,0))/ChapterTable!$S$23)))</f>
        <v>1</v>
      </c>
      <c r="D2106">
        <f>IF(OR($L2106=TRUE,$A2106=0,MOD($A2106,ChapterTable!$S$20)&lt;&gt;0),
MAX(0,INT(($B2106+ChapterTable!$Q$26+VLOOKUP(SUBSTITUTE(D$1,"성장단계","")&amp;"단계오프셋",ChapterTable!$S:$T,2,0))/ChapterTable!$Q$23)),
MAX(0,INT(($B2106+ChapterTable!$S$26+VLOOKUP(SUBSTITUTE(D$1,"성장단계","")&amp;"보스단계오프셋",ChapterTable!$S:$T,2,0))/ChapterTable!$S$23)))</f>
        <v>1</v>
      </c>
      <c r="E2106" s="1">
        <f ca="1">IF(AND($A2106=0,$B2106=1),
    VLOOKUP(1,ChapterTable!$1:$1048576,MATCH("최종"&amp;SUBSTITUTE(SUBSTITUTE(E$1,"standard",""),"|Float",""),ChapterTable!$1:$1,0),0)*ChapterTable!$Q$17,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VLOOKUP($A2106-ChapterTable!$Q$11,ChapterTable!$1:$1048576,MATCH("최종"&amp;SUBSTITUTE(SUBSTITUTE(E$1,"standard",""),"|Float",""),ChapterTable!$1:$1,0),0)*ChapterTable!$Q$14
    ),
  OFFSET(E2106,-$B2106+IF($L2106,1,0),0)*
    (VLOOKUP(SUBSTITUTE(SUBSTITUTE(E$1,"standard",""),"|Float","")&amp;"인게임누적곱배수",ChapterTable!$S:$T,2,0)^C2106
    +VLOOKUP(SUBSTITUTE(SUBSTITUTE(E$1,"standard",""),"|Float","")&amp;"인게임누적합배수",ChapterTable!$S:$T,2,0)*C2106)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VLOOKUP(1,ChapterTable!$1:$1048576,MATCH("최종"&amp;SUBSTITUTE(SUBSTITUTE(F$1,"standard",""),"|Float",""),ChapterTable!$1:$1,0),0)*ChapterTable!$Q$17,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VLOOKUP($A2106-ChapterTable!$Q$11,ChapterTable!$1:$1048576,MATCH("최종"&amp;SUBSTITUTE(SUBSTITUTE(F$1,"standard",""),"|Float",""),ChapterTable!$1:$1,0),0)*ChapterTable!$Q$14
    ),
  OFFSET(F2106,-$B2106+IF($L2106,1,0),0)*
    (VLOOKUP(SUBSTITUTE(SUBSTITUTE(F$1,"standard",""),"|Float","")&amp;"인게임누적곱배수",ChapterTable!$S:$T,2,0)^D2106
    +VLOOKUP(SUBSTITUTE(SUBSTITUTE(F$1,"standard",""),"|Float","")&amp;"인게임누적합배수",ChapterTable!$S:$T,2,0)*D2106)
  )
  )
  )
)</f>
        <v>150744.97176361084</v>
      </c>
      <c r="G2106" t="s">
        <v>76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9.8000000000000007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IF(OR($L2107=TRUE,$A2107=0,MOD($A2107,ChapterTable!$S$20)&lt;&gt;0),
MAX(0,INT(($B2107+ChapterTable!$Q$26+VLOOKUP(SUBSTITUTE(C$1,"성장단계","")&amp;"단계오프셋",ChapterTable!$S:$T,2,0))/ChapterTable!$Q$23)),
MAX(0,INT(($B2107+ChapterTable!$S$26+VLOOKUP(SUBSTITUTE(C$1,"성장단계","")&amp;"보스단계오프셋",ChapterTable!$S:$T,2,0))/ChapterTable!$S$23)))</f>
        <v>2</v>
      </c>
      <c r="D2107">
        <f>IF(OR($L2107=TRUE,$A2107=0,MOD($A2107,ChapterTable!$S$20)&lt;&gt;0),
MAX(0,INT(($B2107+ChapterTable!$Q$26+VLOOKUP(SUBSTITUTE(D$1,"성장단계","")&amp;"단계오프셋",ChapterTable!$S:$T,2,0))/ChapterTable!$Q$23)),
MAX(0,INT(($B2107+ChapterTable!$S$26+VLOOKUP(SUBSTITUTE(D$1,"성장단계","")&amp;"보스단계오프셋",ChapterTable!$S:$T,2,0))/ChapterTable!$S$23)))</f>
        <v>1</v>
      </c>
      <c r="E2107" s="1">
        <f ca="1">IF(AND($A2107=0,$B2107=1),
    VLOOKUP(1,ChapterTable!$1:$1048576,MATCH("최종"&amp;SUBSTITUTE(SUBSTITUTE(E$1,"standard",""),"|Float",""),ChapterTable!$1:$1,0),0)*ChapterTable!$Q$17,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VLOOKUP($A2107-ChapterTable!$Q$11,ChapterTable!$1:$1048576,MATCH("최종"&amp;SUBSTITUTE(SUBSTITUTE(E$1,"standard",""),"|Float",""),ChapterTable!$1:$1,0),0)*ChapterTable!$Q$14
    ),
  OFFSET(E2107,-$B2107+IF($L2107,1,0),0)*
    (VLOOKUP(SUBSTITUTE(SUBSTITUTE(E$1,"standard",""),"|Float","")&amp;"인게임누적곱배수",ChapterTable!$S:$T,2,0)^C2107
    +VLOOKUP(SUBSTITUTE(SUBSTITUTE(E$1,"standard",""),"|Float","")&amp;"인게임누적합배수",ChapterTable!$S:$T,2,0)*C2107)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VLOOKUP(1,ChapterTable!$1:$1048576,MATCH("최종"&amp;SUBSTITUTE(SUBSTITUTE(F$1,"standard",""),"|Float",""),ChapterTable!$1:$1,0),0)*ChapterTable!$Q$17,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VLOOKUP($A2107-ChapterTable!$Q$11,ChapterTable!$1:$1048576,MATCH("최종"&amp;SUBSTITUTE(SUBSTITUTE(F$1,"standard",""),"|Float",""),ChapterTable!$1:$1,0),0)*ChapterTable!$Q$14
    ),
  OFFSET(F2107,-$B2107+IF($L2107,1,0),0)*
    (VLOOKUP(SUBSTITUTE(SUBSTITUTE(F$1,"standard",""),"|Float","")&amp;"인게임누적곱배수",ChapterTable!$S:$T,2,0)^D2107
    +VLOOKUP(SUBSTITUTE(SUBSTITUTE(F$1,"standard",""),"|Float","")&amp;"인게임누적합배수",ChapterTable!$S:$T,2,0)*D2107)
  )
  )
  )
)</f>
        <v>150744.97176361084</v>
      </c>
      <c r="G2107" t="s">
        <v>76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9.8000000000000007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IF(OR($L2108=TRUE,$A2108=0,MOD($A2108,ChapterTable!$S$20)&lt;&gt;0),
MAX(0,INT(($B2108+ChapterTable!$Q$26+VLOOKUP(SUBSTITUTE(C$1,"성장단계","")&amp;"단계오프셋",ChapterTable!$S:$T,2,0))/ChapterTable!$Q$23)),
MAX(0,INT(($B2108+ChapterTable!$S$26+VLOOKUP(SUBSTITUTE(C$1,"성장단계","")&amp;"보스단계오프셋",ChapterTable!$S:$T,2,0))/ChapterTable!$S$23)))</f>
        <v>2</v>
      </c>
      <c r="D2108">
        <f>IF(OR($L2108=TRUE,$A2108=0,MOD($A2108,ChapterTable!$S$20)&lt;&gt;0),
MAX(0,INT(($B2108+ChapterTable!$Q$26+VLOOKUP(SUBSTITUTE(D$1,"성장단계","")&amp;"단계오프셋",ChapterTable!$S:$T,2,0))/ChapterTable!$Q$23)),
MAX(0,INT(($B2108+ChapterTable!$S$26+VLOOKUP(SUBSTITUTE(D$1,"성장단계","")&amp;"보스단계오프셋",ChapterTable!$S:$T,2,0))/ChapterTable!$S$23)))</f>
        <v>1</v>
      </c>
      <c r="E2108" s="1">
        <f ca="1">IF(AND($A2108=0,$B2108=1),
    VLOOKUP(1,ChapterTable!$1:$1048576,MATCH("최종"&amp;SUBSTITUTE(SUBSTITUTE(E$1,"standard",""),"|Float",""),ChapterTable!$1:$1,0),0)*ChapterTable!$Q$17,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VLOOKUP($A2108-ChapterTable!$Q$11,ChapterTable!$1:$1048576,MATCH("최종"&amp;SUBSTITUTE(SUBSTITUTE(E$1,"standard",""),"|Float",""),ChapterTable!$1:$1,0),0)*ChapterTable!$Q$14
    ),
  OFFSET(E2108,-$B2108+IF($L2108,1,0),0)*
    (VLOOKUP(SUBSTITUTE(SUBSTITUTE(E$1,"standard",""),"|Float","")&amp;"인게임누적곱배수",ChapterTable!$S:$T,2,0)^C2108
    +VLOOKUP(SUBSTITUTE(SUBSTITUTE(E$1,"standard",""),"|Float","")&amp;"인게임누적합배수",ChapterTable!$S:$T,2,0)*C2108)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VLOOKUP(1,ChapterTable!$1:$1048576,MATCH("최종"&amp;SUBSTITUTE(SUBSTITUTE(F$1,"standard",""),"|Float",""),ChapterTable!$1:$1,0),0)*ChapterTable!$Q$17,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VLOOKUP($A2108-ChapterTable!$Q$11,ChapterTable!$1:$1048576,MATCH("최종"&amp;SUBSTITUTE(SUBSTITUTE(F$1,"standard",""),"|Float",""),ChapterTable!$1:$1,0),0)*ChapterTable!$Q$14
    ),
  OFFSET(F2108,-$B2108+IF($L2108,1,0),0)*
    (VLOOKUP(SUBSTITUTE(SUBSTITUTE(F$1,"standard",""),"|Float","")&amp;"인게임누적곱배수",ChapterTable!$S:$T,2,0)^D2108
    +VLOOKUP(SUBSTITUTE(SUBSTITUTE(F$1,"standard",""),"|Float","")&amp;"인게임누적합배수",ChapterTable!$S:$T,2,0)*D2108)
  )
  )
  )
)</f>
        <v>150744.97176361084</v>
      </c>
      <c r="G2108" t="s">
        <v>76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9.8000000000000007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IF(OR($L2109=TRUE,$A2109=0,MOD($A2109,ChapterTable!$S$20)&lt;&gt;0),
MAX(0,INT(($B2109+ChapterTable!$Q$26+VLOOKUP(SUBSTITUTE(C$1,"성장단계","")&amp;"단계오프셋",ChapterTable!$S:$T,2,0))/ChapterTable!$Q$23)),
MAX(0,INT(($B2109+ChapterTable!$S$26+VLOOKUP(SUBSTITUTE(C$1,"성장단계","")&amp;"보스단계오프셋",ChapterTable!$S:$T,2,0))/ChapterTable!$S$23)))</f>
        <v>2</v>
      </c>
      <c r="D2109">
        <f>IF(OR($L2109=TRUE,$A2109=0,MOD($A2109,ChapterTable!$S$20)&lt;&gt;0),
MAX(0,INT(($B2109+ChapterTable!$Q$26+VLOOKUP(SUBSTITUTE(D$1,"성장단계","")&amp;"단계오프셋",ChapterTable!$S:$T,2,0))/ChapterTable!$Q$23)),
MAX(0,INT(($B2109+ChapterTable!$S$26+VLOOKUP(SUBSTITUTE(D$1,"성장단계","")&amp;"보스단계오프셋",ChapterTable!$S:$T,2,0))/ChapterTable!$S$23)))</f>
        <v>1</v>
      </c>
      <c r="E2109" s="1">
        <f ca="1">IF(AND($A2109=0,$B2109=1),
    VLOOKUP(1,ChapterTable!$1:$1048576,MATCH("최종"&amp;SUBSTITUTE(SUBSTITUTE(E$1,"standard",""),"|Float",""),ChapterTable!$1:$1,0),0)*ChapterTable!$Q$17,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VLOOKUP($A2109-ChapterTable!$Q$11,ChapterTable!$1:$1048576,MATCH("최종"&amp;SUBSTITUTE(SUBSTITUTE(E$1,"standard",""),"|Float",""),ChapterTable!$1:$1,0),0)*ChapterTable!$Q$14
    ),
  OFFSET(E2109,-$B2109+IF($L2109,1,0),0)*
    (VLOOKUP(SUBSTITUTE(SUBSTITUTE(E$1,"standard",""),"|Float","")&amp;"인게임누적곱배수",ChapterTable!$S:$T,2,0)^C2109
    +VLOOKUP(SUBSTITUTE(SUBSTITUTE(E$1,"standard",""),"|Float","")&amp;"인게임누적합배수",ChapterTable!$S:$T,2,0)*C2109)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VLOOKUP(1,ChapterTable!$1:$1048576,MATCH("최종"&amp;SUBSTITUTE(SUBSTITUTE(F$1,"standard",""),"|Float",""),ChapterTable!$1:$1,0),0)*ChapterTable!$Q$17,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VLOOKUP($A2109-ChapterTable!$Q$11,ChapterTable!$1:$1048576,MATCH("최종"&amp;SUBSTITUTE(SUBSTITUTE(F$1,"standard",""),"|Float",""),ChapterTable!$1:$1,0),0)*ChapterTable!$Q$14
    ),
  OFFSET(F2109,-$B2109+IF($L2109,1,0),0)*
    (VLOOKUP(SUBSTITUTE(SUBSTITUTE(F$1,"standard",""),"|Float","")&amp;"인게임누적곱배수",ChapterTable!$S:$T,2,0)^D2109
    +VLOOKUP(SUBSTITUTE(SUBSTITUTE(F$1,"standard",""),"|Float","")&amp;"인게임누적합배수",ChapterTable!$S:$T,2,0)*D2109)
  )
  )
  )
)</f>
        <v>150744.97176361084</v>
      </c>
      <c r="G2109" t="s">
        <v>76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9.8000000000000007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IF(OR($L2110=TRUE,$A2110=0,MOD($A2110,ChapterTable!$S$20)&lt;&gt;0),
MAX(0,INT(($B2110+ChapterTable!$Q$26+VLOOKUP(SUBSTITUTE(C$1,"성장단계","")&amp;"단계오프셋",ChapterTable!$S:$T,2,0))/ChapterTable!$Q$23)),
MAX(0,INT(($B2110+ChapterTable!$S$26+VLOOKUP(SUBSTITUTE(C$1,"성장단계","")&amp;"보스단계오프셋",ChapterTable!$S:$T,2,0))/ChapterTable!$S$23)))</f>
        <v>2</v>
      </c>
      <c r="D2110">
        <f>IF(OR($L2110=TRUE,$A2110=0,MOD($A2110,ChapterTable!$S$20)&lt;&gt;0),
MAX(0,INT(($B2110+ChapterTable!$Q$26+VLOOKUP(SUBSTITUTE(D$1,"성장단계","")&amp;"단계오프셋",ChapterTable!$S:$T,2,0))/ChapterTable!$Q$23)),
MAX(0,INT(($B2110+ChapterTable!$S$26+VLOOKUP(SUBSTITUTE(D$1,"성장단계","")&amp;"보스단계오프셋",ChapterTable!$S:$T,2,0))/ChapterTable!$S$23)))</f>
        <v>1</v>
      </c>
      <c r="E2110" s="1">
        <f ca="1">IF(AND($A2110=0,$B2110=1),
    VLOOKUP(1,ChapterTable!$1:$1048576,MATCH("최종"&amp;SUBSTITUTE(SUBSTITUTE(E$1,"standard",""),"|Float",""),ChapterTable!$1:$1,0),0)*ChapterTable!$Q$17,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VLOOKUP($A2110-ChapterTable!$Q$11,ChapterTable!$1:$1048576,MATCH("최종"&amp;SUBSTITUTE(SUBSTITUTE(E$1,"standard",""),"|Float",""),ChapterTable!$1:$1,0),0)*ChapterTable!$Q$14
    ),
  OFFSET(E2110,-$B2110+IF($L2110,1,0),0)*
    (VLOOKUP(SUBSTITUTE(SUBSTITUTE(E$1,"standard",""),"|Float","")&amp;"인게임누적곱배수",ChapterTable!$S:$T,2,0)^C2110
    +VLOOKUP(SUBSTITUTE(SUBSTITUTE(E$1,"standard",""),"|Float","")&amp;"인게임누적합배수",ChapterTable!$S:$T,2,0)*C2110)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VLOOKUP(1,ChapterTable!$1:$1048576,MATCH("최종"&amp;SUBSTITUTE(SUBSTITUTE(F$1,"standard",""),"|Float",""),ChapterTable!$1:$1,0),0)*ChapterTable!$Q$17,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VLOOKUP($A2110-ChapterTable!$Q$11,ChapterTable!$1:$1048576,MATCH("최종"&amp;SUBSTITUTE(SUBSTITUTE(F$1,"standard",""),"|Float",""),ChapterTable!$1:$1,0),0)*ChapterTable!$Q$14
    ),
  OFFSET(F2110,-$B2110+IF($L2110,1,0),0)*
    (VLOOKUP(SUBSTITUTE(SUBSTITUTE(F$1,"standard",""),"|Float","")&amp;"인게임누적곱배수",ChapterTable!$S:$T,2,0)^D2110
    +VLOOKUP(SUBSTITUTE(SUBSTITUTE(F$1,"standard",""),"|Float","")&amp;"인게임누적합배수",ChapterTable!$S:$T,2,0)*D2110)
  )
  )
  )
)</f>
        <v>150744.97176361084</v>
      </c>
      <c r="G2110" t="s">
        <v>76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9.8000000000000007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IF(OR($L2111=TRUE,$A2111=0,MOD($A2111,ChapterTable!$S$20)&lt;&gt;0),
MAX(0,INT(($B2111+ChapterTable!$Q$26+VLOOKUP(SUBSTITUTE(C$1,"성장단계","")&amp;"단계오프셋",ChapterTable!$S:$T,2,0))/ChapterTable!$Q$23)),
MAX(0,INT(($B2111+ChapterTable!$S$26+VLOOKUP(SUBSTITUTE(C$1,"성장단계","")&amp;"보스단계오프셋",ChapterTable!$S:$T,2,0))/ChapterTable!$S$23)))</f>
        <v>2</v>
      </c>
      <c r="D2111">
        <f>IF(OR($L2111=TRUE,$A2111=0,MOD($A2111,ChapterTable!$S$20)&lt;&gt;0),
MAX(0,INT(($B2111+ChapterTable!$Q$26+VLOOKUP(SUBSTITUTE(D$1,"성장단계","")&amp;"단계오프셋",ChapterTable!$S:$T,2,0))/ChapterTable!$Q$23)),
MAX(0,INT(($B2111+ChapterTable!$S$26+VLOOKUP(SUBSTITUTE(D$1,"성장단계","")&amp;"보스단계오프셋",ChapterTable!$S:$T,2,0))/ChapterTable!$S$23)))</f>
        <v>1</v>
      </c>
      <c r="E2111" s="1">
        <f ca="1">IF(AND($A2111=0,$B2111=1),
    VLOOKUP(1,ChapterTable!$1:$1048576,MATCH("최종"&amp;SUBSTITUTE(SUBSTITUTE(E$1,"standard",""),"|Float",""),ChapterTable!$1:$1,0),0)*ChapterTable!$Q$17,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VLOOKUP($A2111-ChapterTable!$Q$11,ChapterTable!$1:$1048576,MATCH("최종"&amp;SUBSTITUTE(SUBSTITUTE(E$1,"standard",""),"|Float",""),ChapterTable!$1:$1,0),0)*ChapterTable!$Q$14
    ),
  OFFSET(E2111,-$B2111+IF($L2111,1,0),0)*
    (VLOOKUP(SUBSTITUTE(SUBSTITUTE(E$1,"standard",""),"|Float","")&amp;"인게임누적곱배수",ChapterTable!$S:$T,2,0)^C2111
    +VLOOKUP(SUBSTITUTE(SUBSTITUTE(E$1,"standard",""),"|Float","")&amp;"인게임누적합배수",ChapterTable!$S:$T,2,0)*C2111)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VLOOKUP(1,ChapterTable!$1:$1048576,MATCH("최종"&amp;SUBSTITUTE(SUBSTITUTE(F$1,"standard",""),"|Float",""),ChapterTable!$1:$1,0),0)*ChapterTable!$Q$17,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VLOOKUP($A2111-ChapterTable!$Q$11,ChapterTable!$1:$1048576,MATCH("최종"&amp;SUBSTITUTE(SUBSTITUTE(F$1,"standard",""),"|Float",""),ChapterTable!$1:$1,0),0)*ChapterTable!$Q$14
    ),
  OFFSET(F2111,-$B2111+IF($L2111,1,0),0)*
    (VLOOKUP(SUBSTITUTE(SUBSTITUTE(F$1,"standard",""),"|Float","")&amp;"인게임누적곱배수",ChapterTable!$S:$T,2,0)^D2111
    +VLOOKUP(SUBSTITUTE(SUBSTITUTE(F$1,"standard",""),"|Float","")&amp;"인게임누적합배수",ChapterTable!$S:$T,2,0)*D2111)
  )
  )
  )
)</f>
        <v>150744.97176361084</v>
      </c>
      <c r="G2111" t="s">
        <v>76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9.8000000000000007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IF(OR($L2112=TRUE,$A2112=0,MOD($A2112,ChapterTable!$S$20)&lt;&gt;0),
MAX(0,INT(($B2112+ChapterTable!$Q$26+VLOOKUP(SUBSTITUTE(C$1,"성장단계","")&amp;"단계오프셋",ChapterTable!$S:$T,2,0))/ChapterTable!$Q$23)),
MAX(0,INT(($B2112+ChapterTable!$S$26+VLOOKUP(SUBSTITUTE(C$1,"성장단계","")&amp;"보스단계오프셋",ChapterTable!$S:$T,2,0))/ChapterTable!$S$23)))</f>
        <v>2</v>
      </c>
      <c r="D2112">
        <f>IF(OR($L2112=TRUE,$A2112=0,MOD($A2112,ChapterTable!$S$20)&lt;&gt;0),
MAX(0,INT(($B2112+ChapterTable!$Q$26+VLOOKUP(SUBSTITUTE(D$1,"성장단계","")&amp;"단계오프셋",ChapterTable!$S:$T,2,0))/ChapterTable!$Q$23)),
MAX(0,INT(($B2112+ChapterTable!$S$26+VLOOKUP(SUBSTITUTE(D$1,"성장단계","")&amp;"보스단계오프셋",ChapterTable!$S:$T,2,0))/ChapterTable!$S$23)))</f>
        <v>2</v>
      </c>
      <c r="E2112" s="1">
        <f ca="1">IF(AND($A2112=0,$B2112=1),
    VLOOKUP(1,ChapterTable!$1:$1048576,MATCH("최종"&amp;SUBSTITUTE(SUBSTITUTE(E$1,"standard",""),"|Float",""),ChapterTable!$1:$1,0),0)*ChapterTable!$Q$17,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VLOOKUP($A2112-ChapterTable!$Q$11,ChapterTable!$1:$1048576,MATCH("최종"&amp;SUBSTITUTE(SUBSTITUTE(E$1,"standard",""),"|Float",""),ChapterTable!$1:$1,0),0)*ChapterTable!$Q$14
    ),
  OFFSET(E2112,-$B2112+IF($L2112,1,0),0)*
    (VLOOKUP(SUBSTITUTE(SUBSTITUTE(E$1,"standard",""),"|Float","")&amp;"인게임누적곱배수",ChapterTable!$S:$T,2,0)^C2112
    +VLOOKUP(SUBSTITUTE(SUBSTITUTE(E$1,"standard",""),"|Float","")&amp;"인게임누적합배수",ChapterTable!$S:$T,2,0)*C2112)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VLOOKUP(1,ChapterTable!$1:$1048576,MATCH("최종"&amp;SUBSTITUTE(SUBSTITUTE(F$1,"standard",""),"|Float",""),ChapterTable!$1:$1,0),0)*ChapterTable!$Q$17,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VLOOKUP($A2112-ChapterTable!$Q$11,ChapterTable!$1:$1048576,MATCH("최종"&amp;SUBSTITUTE(SUBSTITUTE(F$1,"standard",""),"|Float",""),ChapterTable!$1:$1,0),0)*ChapterTable!$Q$14
    ),
  OFFSET(F2112,-$B2112+IF($L2112,1,0),0)*
    (VLOOKUP(SUBSTITUTE(SUBSTITUTE(F$1,"standard",""),"|Float","")&amp;"인게임누적곱배수",ChapterTable!$S:$T,2,0)^D2112
    +VLOOKUP(SUBSTITUTE(SUBSTITUTE(F$1,"standard",""),"|Float","")&amp;"인게임누적합배수",ChapterTable!$S:$T,2,0)*D2112)
  )
  )
  )
)</f>
        <v>175869.13372421265</v>
      </c>
      <c r="G2112" t="s">
        <v>76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9.8000000000000007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IF(OR($L2113=TRUE,$A2113=0,MOD($A2113,ChapterTable!$S$20)&lt;&gt;0),
MAX(0,INT(($B2113+ChapterTable!$Q$26+VLOOKUP(SUBSTITUTE(C$1,"성장단계","")&amp;"단계오프셋",ChapterTable!$S:$T,2,0))/ChapterTable!$Q$23)),
MAX(0,INT(($B2113+ChapterTable!$S$26+VLOOKUP(SUBSTITUTE(C$1,"성장단계","")&amp;"보스단계오프셋",ChapterTable!$S:$T,2,0))/ChapterTable!$S$23)))</f>
        <v>2</v>
      </c>
      <c r="D2113">
        <f>IF(OR($L2113=TRUE,$A2113=0,MOD($A2113,ChapterTable!$S$20)&lt;&gt;0),
MAX(0,INT(($B2113+ChapterTable!$Q$26+VLOOKUP(SUBSTITUTE(D$1,"성장단계","")&amp;"단계오프셋",ChapterTable!$S:$T,2,0))/ChapterTable!$Q$23)),
MAX(0,INT(($B2113+ChapterTable!$S$26+VLOOKUP(SUBSTITUTE(D$1,"성장단계","")&amp;"보스단계오프셋",ChapterTable!$S:$T,2,0))/ChapterTable!$S$23)))</f>
        <v>2</v>
      </c>
      <c r="E2113" s="1">
        <f ca="1">IF(AND($A2113=0,$B2113=1),
    VLOOKUP(1,ChapterTable!$1:$1048576,MATCH("최종"&amp;SUBSTITUTE(SUBSTITUTE(E$1,"standard",""),"|Float",""),ChapterTable!$1:$1,0),0)*ChapterTable!$Q$17,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VLOOKUP($A2113-ChapterTable!$Q$11,ChapterTable!$1:$1048576,MATCH("최종"&amp;SUBSTITUTE(SUBSTITUTE(E$1,"standard",""),"|Float",""),ChapterTable!$1:$1,0),0)*ChapterTable!$Q$14
    ),
  OFFSET(E2113,-$B2113+IF($L2113,1,0),0)*
    (VLOOKUP(SUBSTITUTE(SUBSTITUTE(E$1,"standard",""),"|Float","")&amp;"인게임누적곱배수",ChapterTable!$S:$T,2,0)^C2113
    +VLOOKUP(SUBSTITUTE(SUBSTITUTE(E$1,"standard",""),"|Float","")&amp;"인게임누적합배수",ChapterTable!$S:$T,2,0)*C2113)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VLOOKUP(1,ChapterTable!$1:$1048576,MATCH("최종"&amp;SUBSTITUTE(SUBSTITUTE(F$1,"standard",""),"|Float",""),ChapterTable!$1:$1,0),0)*ChapterTable!$Q$17,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VLOOKUP($A2113-ChapterTable!$Q$11,ChapterTable!$1:$1048576,MATCH("최종"&amp;SUBSTITUTE(SUBSTITUTE(F$1,"standard",""),"|Float",""),ChapterTable!$1:$1,0),0)*ChapterTable!$Q$14
    ),
  OFFSET(F2113,-$B2113+IF($L2113,1,0),0)*
    (VLOOKUP(SUBSTITUTE(SUBSTITUTE(F$1,"standard",""),"|Float","")&amp;"인게임누적곱배수",ChapterTable!$S:$T,2,0)^D2113
    +VLOOKUP(SUBSTITUTE(SUBSTITUTE(F$1,"standard",""),"|Float","")&amp;"인게임누적합배수",ChapterTable!$S:$T,2,0)*D2113)
  )
  )
  )
)</f>
        <v>175869.13372421265</v>
      </c>
      <c r="G2113" t="s">
        <v>76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9.8000000000000007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IF(OR($L2114=TRUE,$A2114=0,MOD($A2114,ChapterTable!$S$20)&lt;&gt;0),
MAX(0,INT(($B2114+ChapterTable!$Q$26+VLOOKUP(SUBSTITUTE(C$1,"성장단계","")&amp;"단계오프셋",ChapterTable!$S:$T,2,0))/ChapterTable!$Q$23)),
MAX(0,INT(($B2114+ChapterTable!$S$26+VLOOKUP(SUBSTITUTE(C$1,"성장단계","")&amp;"보스단계오프셋",ChapterTable!$S:$T,2,0))/ChapterTable!$S$23)))</f>
        <v>2</v>
      </c>
      <c r="D2114">
        <f>IF(OR($L2114=TRUE,$A2114=0,MOD($A2114,ChapterTable!$S$20)&lt;&gt;0),
MAX(0,INT(($B2114+ChapterTable!$Q$26+VLOOKUP(SUBSTITUTE(D$1,"성장단계","")&amp;"단계오프셋",ChapterTable!$S:$T,2,0))/ChapterTable!$Q$23)),
MAX(0,INT(($B2114+ChapterTable!$S$26+VLOOKUP(SUBSTITUTE(D$1,"성장단계","")&amp;"보스단계오프셋",ChapterTable!$S:$T,2,0))/ChapterTable!$S$23)))</f>
        <v>2</v>
      </c>
      <c r="E2114" s="1">
        <f ca="1">IF(AND($A2114=0,$B2114=1),
    VLOOKUP(1,ChapterTable!$1:$1048576,MATCH("최종"&amp;SUBSTITUTE(SUBSTITUTE(E$1,"standard",""),"|Float",""),ChapterTable!$1:$1,0),0)*ChapterTable!$Q$17,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VLOOKUP($A2114-ChapterTable!$Q$11,ChapterTable!$1:$1048576,MATCH("최종"&amp;SUBSTITUTE(SUBSTITUTE(E$1,"standard",""),"|Float",""),ChapterTable!$1:$1,0),0)*ChapterTable!$Q$14
    ),
  OFFSET(E2114,-$B2114+IF($L2114,1,0),0)*
    (VLOOKUP(SUBSTITUTE(SUBSTITUTE(E$1,"standard",""),"|Float","")&amp;"인게임누적곱배수",ChapterTable!$S:$T,2,0)^C2114
    +VLOOKUP(SUBSTITUTE(SUBSTITUTE(E$1,"standard",""),"|Float","")&amp;"인게임누적합배수",ChapterTable!$S:$T,2,0)*C2114)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VLOOKUP(1,ChapterTable!$1:$1048576,MATCH("최종"&amp;SUBSTITUTE(SUBSTITUTE(F$1,"standard",""),"|Float",""),ChapterTable!$1:$1,0),0)*ChapterTable!$Q$17,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VLOOKUP($A2114-ChapterTable!$Q$11,ChapterTable!$1:$1048576,MATCH("최종"&amp;SUBSTITUTE(SUBSTITUTE(F$1,"standard",""),"|Float",""),ChapterTable!$1:$1,0),0)*ChapterTable!$Q$14
    ),
  OFFSET(F2114,-$B2114+IF($L2114,1,0),0)*
    (VLOOKUP(SUBSTITUTE(SUBSTITUTE(F$1,"standard",""),"|Float","")&amp;"인게임누적곱배수",ChapterTable!$S:$T,2,0)^D2114
    +VLOOKUP(SUBSTITUTE(SUBSTITUTE(F$1,"standard",""),"|Float","")&amp;"인게임누적합배수",ChapterTable!$S:$T,2,0)*D2114)
  )
  )
  )
)</f>
        <v>175869.13372421265</v>
      </c>
      <c r="G2114" t="s">
        <v>76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9.8000000000000007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IF(OR($L2115=TRUE,$A2115=0,MOD($A2115,ChapterTable!$S$20)&lt;&gt;0),
MAX(0,INT(($B2115+ChapterTable!$Q$26+VLOOKUP(SUBSTITUTE(C$1,"성장단계","")&amp;"단계오프셋",ChapterTable!$S:$T,2,0))/ChapterTable!$Q$23)),
MAX(0,INT(($B2115+ChapterTable!$S$26+VLOOKUP(SUBSTITUTE(C$1,"성장단계","")&amp;"보스단계오프셋",ChapterTable!$S:$T,2,0))/ChapterTable!$S$23)))</f>
        <v>2</v>
      </c>
      <c r="D2115">
        <f>IF(OR($L2115=TRUE,$A2115=0,MOD($A2115,ChapterTable!$S$20)&lt;&gt;0),
MAX(0,INT(($B2115+ChapterTable!$Q$26+VLOOKUP(SUBSTITUTE(D$1,"성장단계","")&amp;"단계오프셋",ChapterTable!$S:$T,2,0))/ChapterTable!$Q$23)),
MAX(0,INT(($B2115+ChapterTable!$S$26+VLOOKUP(SUBSTITUTE(D$1,"성장단계","")&amp;"보스단계오프셋",ChapterTable!$S:$T,2,0))/ChapterTable!$S$23)))</f>
        <v>2</v>
      </c>
      <c r="E2115" s="1">
        <f ca="1">IF(AND($A2115=0,$B2115=1),
    VLOOKUP(1,ChapterTable!$1:$1048576,MATCH("최종"&amp;SUBSTITUTE(SUBSTITUTE(E$1,"standard",""),"|Float",""),ChapterTable!$1:$1,0),0)*ChapterTable!$Q$17,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VLOOKUP($A2115-ChapterTable!$Q$11,ChapterTable!$1:$1048576,MATCH("최종"&amp;SUBSTITUTE(SUBSTITUTE(E$1,"standard",""),"|Float",""),ChapterTable!$1:$1,0),0)*ChapterTable!$Q$14
    ),
  OFFSET(E2115,-$B2115+IF($L2115,1,0),0)*
    (VLOOKUP(SUBSTITUTE(SUBSTITUTE(E$1,"standard",""),"|Float","")&amp;"인게임누적곱배수",ChapterTable!$S:$T,2,0)^C2115
    +VLOOKUP(SUBSTITUTE(SUBSTITUTE(E$1,"standard",""),"|Float","")&amp;"인게임누적합배수",ChapterTable!$S:$T,2,0)*C2115)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VLOOKUP(1,ChapterTable!$1:$1048576,MATCH("최종"&amp;SUBSTITUTE(SUBSTITUTE(F$1,"standard",""),"|Float",""),ChapterTable!$1:$1,0),0)*ChapterTable!$Q$17,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VLOOKUP($A2115-ChapterTable!$Q$11,ChapterTable!$1:$1048576,MATCH("최종"&amp;SUBSTITUTE(SUBSTITUTE(F$1,"standard",""),"|Float",""),ChapterTable!$1:$1,0),0)*ChapterTable!$Q$14
    ),
  OFFSET(F2115,-$B2115+IF($L2115,1,0),0)*
    (VLOOKUP(SUBSTITUTE(SUBSTITUTE(F$1,"standard",""),"|Float","")&amp;"인게임누적곱배수",ChapterTable!$S:$T,2,0)^D2115
    +VLOOKUP(SUBSTITUTE(SUBSTITUTE(F$1,"standard",""),"|Float","")&amp;"인게임누적합배수",ChapterTable!$S:$T,2,0)*D2115)
  )
  )
  )
)</f>
        <v>175869.13372421265</v>
      </c>
      <c r="G2115" t="s">
        <v>76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9.8000000000000007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IF(OR($L2116=TRUE,$A2116=0,MOD($A2116,ChapterTable!$S$20)&lt;&gt;0),
MAX(0,INT(($B2116+ChapterTable!$Q$26+VLOOKUP(SUBSTITUTE(C$1,"성장단계","")&amp;"단계오프셋",ChapterTable!$S:$T,2,0))/ChapterTable!$Q$23)),
MAX(0,INT(($B2116+ChapterTable!$S$26+VLOOKUP(SUBSTITUTE(C$1,"성장단계","")&amp;"보스단계오프셋",ChapterTable!$S:$T,2,0))/ChapterTable!$S$23)))</f>
        <v>2</v>
      </c>
      <c r="D2116">
        <f>IF(OR($L2116=TRUE,$A2116=0,MOD($A2116,ChapterTable!$S$20)&lt;&gt;0),
MAX(0,INT(($B2116+ChapterTable!$Q$26+VLOOKUP(SUBSTITUTE(D$1,"성장단계","")&amp;"단계오프셋",ChapterTable!$S:$T,2,0))/ChapterTable!$Q$23)),
MAX(0,INT(($B2116+ChapterTable!$S$26+VLOOKUP(SUBSTITUTE(D$1,"성장단계","")&amp;"보스단계오프셋",ChapterTable!$S:$T,2,0))/ChapterTable!$S$23)))</f>
        <v>2</v>
      </c>
      <c r="E2116" s="1">
        <f ca="1">IF(AND($A2116=0,$B2116=1),
    VLOOKUP(1,ChapterTable!$1:$1048576,MATCH("최종"&amp;SUBSTITUTE(SUBSTITUTE(E$1,"standard",""),"|Float",""),ChapterTable!$1:$1,0),0)*ChapterTable!$Q$17,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VLOOKUP($A2116-ChapterTable!$Q$11,ChapterTable!$1:$1048576,MATCH("최종"&amp;SUBSTITUTE(SUBSTITUTE(E$1,"standard",""),"|Float",""),ChapterTable!$1:$1,0),0)*ChapterTable!$Q$14
    ),
  OFFSET(E2116,-$B2116+IF($L2116,1,0),0)*
    (VLOOKUP(SUBSTITUTE(SUBSTITUTE(E$1,"standard",""),"|Float","")&amp;"인게임누적곱배수",ChapterTable!$S:$T,2,0)^C2116
    +VLOOKUP(SUBSTITUTE(SUBSTITUTE(E$1,"standard",""),"|Float","")&amp;"인게임누적합배수",ChapterTable!$S:$T,2,0)*C2116)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VLOOKUP(1,ChapterTable!$1:$1048576,MATCH("최종"&amp;SUBSTITUTE(SUBSTITUTE(F$1,"standard",""),"|Float",""),ChapterTable!$1:$1,0),0)*ChapterTable!$Q$17,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VLOOKUP($A2116-ChapterTable!$Q$11,ChapterTable!$1:$1048576,MATCH("최종"&amp;SUBSTITUTE(SUBSTITUTE(F$1,"standard",""),"|Float",""),ChapterTable!$1:$1,0),0)*ChapterTable!$Q$14
    ),
  OFFSET(F2116,-$B2116+IF($L2116,1,0),0)*
    (VLOOKUP(SUBSTITUTE(SUBSTITUTE(F$1,"standard",""),"|Float","")&amp;"인게임누적곱배수",ChapterTable!$S:$T,2,0)^D2116
    +VLOOKUP(SUBSTITUTE(SUBSTITUTE(F$1,"standard",""),"|Float","")&amp;"인게임누적합배수",ChapterTable!$S:$T,2,0)*D2116)
  )
  )
  )
)</f>
        <v>175869.13372421265</v>
      </c>
      <c r="G2116" t="s">
        <v>76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9.8000000000000007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IF(OR($L2117=TRUE,$A2117=0,MOD($A2117,ChapterTable!$S$20)&lt;&gt;0),
MAX(0,INT(($B2117+ChapterTable!$Q$26+VLOOKUP(SUBSTITUTE(C$1,"성장단계","")&amp;"단계오프셋",ChapterTable!$S:$T,2,0))/ChapterTable!$Q$23)),
MAX(0,INT(($B2117+ChapterTable!$S$26+VLOOKUP(SUBSTITUTE(C$1,"성장단계","")&amp;"보스단계오프셋",ChapterTable!$S:$T,2,0))/ChapterTable!$S$23)))</f>
        <v>3</v>
      </c>
      <c r="D2117">
        <f>IF(OR($L2117=TRUE,$A2117=0,MOD($A2117,ChapterTable!$S$20)&lt;&gt;0),
MAX(0,INT(($B2117+ChapterTable!$Q$26+VLOOKUP(SUBSTITUTE(D$1,"성장단계","")&amp;"단계오프셋",ChapterTable!$S:$T,2,0))/ChapterTable!$Q$23)),
MAX(0,INT(($B2117+ChapterTable!$S$26+VLOOKUP(SUBSTITUTE(D$1,"성장단계","")&amp;"보스단계오프셋",ChapterTable!$S:$T,2,0))/ChapterTable!$S$23)))</f>
        <v>2</v>
      </c>
      <c r="E2117" s="1">
        <f ca="1">IF(AND($A2117=0,$B2117=1),
    VLOOKUP(1,ChapterTable!$1:$1048576,MATCH("최종"&amp;SUBSTITUTE(SUBSTITUTE(E$1,"standard",""),"|Float",""),ChapterTable!$1:$1,0),0)*ChapterTable!$Q$17,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VLOOKUP($A2117-ChapterTable!$Q$11,ChapterTable!$1:$1048576,MATCH("최종"&amp;SUBSTITUTE(SUBSTITUTE(E$1,"standard",""),"|Float",""),ChapterTable!$1:$1,0),0)*ChapterTable!$Q$14
    ),
  OFFSET(E2117,-$B2117+IF($L2117,1,0),0)*
    (VLOOKUP(SUBSTITUTE(SUBSTITUTE(E$1,"standard",""),"|Float","")&amp;"인게임누적곱배수",ChapterTable!$S:$T,2,0)^C2117
    +VLOOKUP(SUBSTITUTE(SUBSTITUTE(E$1,"standard",""),"|Float","")&amp;"인게임누적합배수",ChapterTable!$S:$T,2,0)*C2117)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VLOOKUP(1,ChapterTable!$1:$1048576,MATCH("최종"&amp;SUBSTITUTE(SUBSTITUTE(F$1,"standard",""),"|Float",""),ChapterTable!$1:$1,0),0)*ChapterTable!$Q$17,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VLOOKUP($A2117-ChapterTable!$Q$11,ChapterTable!$1:$1048576,MATCH("최종"&amp;SUBSTITUTE(SUBSTITUTE(F$1,"standard",""),"|Float",""),ChapterTable!$1:$1,0),0)*ChapterTable!$Q$14
    ),
  OFFSET(F2117,-$B2117+IF($L2117,1,0),0)*
    (VLOOKUP(SUBSTITUTE(SUBSTITUTE(F$1,"standard",""),"|Float","")&amp;"인게임누적곱배수",ChapterTable!$S:$T,2,0)^D2117
    +VLOOKUP(SUBSTITUTE(SUBSTITUTE(F$1,"standard",""),"|Float","")&amp;"인게임누적합배수",ChapterTable!$S:$T,2,0)*D2117)
  )
  )
  )
)</f>
        <v>175869.13372421265</v>
      </c>
      <c r="G2117" t="s">
        <v>76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9.8000000000000007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IF(OR($L2118=TRUE,$A2118=0,MOD($A2118,ChapterTable!$S$20)&lt;&gt;0),
MAX(0,INT(($B2118+ChapterTable!$Q$26+VLOOKUP(SUBSTITUTE(C$1,"성장단계","")&amp;"단계오프셋",ChapterTable!$S:$T,2,0))/ChapterTable!$Q$23)),
MAX(0,INT(($B2118+ChapterTable!$S$26+VLOOKUP(SUBSTITUTE(C$1,"성장단계","")&amp;"보스단계오프셋",ChapterTable!$S:$T,2,0))/ChapterTable!$S$23)))</f>
        <v>3</v>
      </c>
      <c r="D2118">
        <f>IF(OR($L2118=TRUE,$A2118=0,MOD($A2118,ChapterTable!$S$20)&lt;&gt;0),
MAX(0,INT(($B2118+ChapterTable!$Q$26+VLOOKUP(SUBSTITUTE(D$1,"성장단계","")&amp;"단계오프셋",ChapterTable!$S:$T,2,0))/ChapterTable!$Q$23)),
MAX(0,INT(($B2118+ChapterTable!$S$26+VLOOKUP(SUBSTITUTE(D$1,"성장단계","")&amp;"보스단계오프셋",ChapterTable!$S:$T,2,0))/ChapterTable!$S$23)))</f>
        <v>2</v>
      </c>
      <c r="E2118" s="1">
        <f ca="1">IF(AND($A2118=0,$B2118=1),
    VLOOKUP(1,ChapterTable!$1:$1048576,MATCH("최종"&amp;SUBSTITUTE(SUBSTITUTE(E$1,"standard",""),"|Float",""),ChapterTable!$1:$1,0),0)*ChapterTable!$Q$17,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VLOOKUP($A2118-ChapterTable!$Q$11,ChapterTable!$1:$1048576,MATCH("최종"&amp;SUBSTITUTE(SUBSTITUTE(E$1,"standard",""),"|Float",""),ChapterTable!$1:$1,0),0)*ChapterTable!$Q$14
    ),
  OFFSET(E2118,-$B2118+IF($L2118,1,0),0)*
    (VLOOKUP(SUBSTITUTE(SUBSTITUTE(E$1,"standard",""),"|Float","")&amp;"인게임누적곱배수",ChapterTable!$S:$T,2,0)^C2118
    +VLOOKUP(SUBSTITUTE(SUBSTITUTE(E$1,"standard",""),"|Float","")&amp;"인게임누적합배수",ChapterTable!$S:$T,2,0)*C2118)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VLOOKUP(1,ChapterTable!$1:$1048576,MATCH("최종"&amp;SUBSTITUTE(SUBSTITUTE(F$1,"standard",""),"|Float",""),ChapterTable!$1:$1,0),0)*ChapterTable!$Q$17,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VLOOKUP($A2118-ChapterTable!$Q$11,ChapterTable!$1:$1048576,MATCH("최종"&amp;SUBSTITUTE(SUBSTITUTE(F$1,"standard",""),"|Float",""),ChapterTable!$1:$1,0),0)*ChapterTable!$Q$14
    ),
  OFFSET(F2118,-$B2118+IF($L2118,1,0),0)*
    (VLOOKUP(SUBSTITUTE(SUBSTITUTE(F$1,"standard",""),"|Float","")&amp;"인게임누적곱배수",ChapterTable!$S:$T,2,0)^D2118
    +VLOOKUP(SUBSTITUTE(SUBSTITUTE(F$1,"standard",""),"|Float","")&amp;"인게임누적합배수",ChapterTable!$S:$T,2,0)*D2118)
  )
  )
  )
)</f>
        <v>175869.13372421265</v>
      </c>
      <c r="G2118" t="s">
        <v>76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9.8000000000000007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IF(OR($L2119=TRUE,$A2119=0,MOD($A2119,ChapterTable!$S$20)&lt;&gt;0),
MAX(0,INT(($B2119+ChapterTable!$Q$26+VLOOKUP(SUBSTITUTE(C$1,"성장단계","")&amp;"단계오프셋",ChapterTable!$S:$T,2,0))/ChapterTable!$Q$23)),
MAX(0,INT(($B2119+ChapterTable!$S$26+VLOOKUP(SUBSTITUTE(C$1,"성장단계","")&amp;"보스단계오프셋",ChapterTable!$S:$T,2,0))/ChapterTable!$S$23)))</f>
        <v>3</v>
      </c>
      <c r="D2119">
        <f>IF(OR($L2119=TRUE,$A2119=0,MOD($A2119,ChapterTable!$S$20)&lt;&gt;0),
MAX(0,INT(($B2119+ChapterTable!$Q$26+VLOOKUP(SUBSTITUTE(D$1,"성장단계","")&amp;"단계오프셋",ChapterTable!$S:$T,2,0))/ChapterTable!$Q$23)),
MAX(0,INT(($B2119+ChapterTable!$S$26+VLOOKUP(SUBSTITUTE(D$1,"성장단계","")&amp;"보스단계오프셋",ChapterTable!$S:$T,2,0))/ChapterTable!$S$23)))</f>
        <v>2</v>
      </c>
      <c r="E2119" s="1">
        <f ca="1">IF(AND($A2119=0,$B2119=1),
    VLOOKUP(1,ChapterTable!$1:$1048576,MATCH("최종"&amp;SUBSTITUTE(SUBSTITUTE(E$1,"standard",""),"|Float",""),ChapterTable!$1:$1,0),0)*ChapterTable!$Q$17,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VLOOKUP($A2119-ChapterTable!$Q$11,ChapterTable!$1:$1048576,MATCH("최종"&amp;SUBSTITUTE(SUBSTITUTE(E$1,"standard",""),"|Float",""),ChapterTable!$1:$1,0),0)*ChapterTable!$Q$14
    ),
  OFFSET(E2119,-$B2119+IF($L2119,1,0),0)*
    (VLOOKUP(SUBSTITUTE(SUBSTITUTE(E$1,"standard",""),"|Float","")&amp;"인게임누적곱배수",ChapterTable!$S:$T,2,0)^C2119
    +VLOOKUP(SUBSTITUTE(SUBSTITUTE(E$1,"standard",""),"|Float","")&amp;"인게임누적합배수",ChapterTable!$S:$T,2,0)*C2119)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VLOOKUP(1,ChapterTable!$1:$1048576,MATCH("최종"&amp;SUBSTITUTE(SUBSTITUTE(F$1,"standard",""),"|Float",""),ChapterTable!$1:$1,0),0)*ChapterTable!$Q$17,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VLOOKUP($A2119-ChapterTable!$Q$11,ChapterTable!$1:$1048576,MATCH("최종"&amp;SUBSTITUTE(SUBSTITUTE(F$1,"standard",""),"|Float",""),ChapterTable!$1:$1,0),0)*ChapterTable!$Q$14
    ),
  OFFSET(F2119,-$B2119+IF($L2119,1,0),0)*
    (VLOOKUP(SUBSTITUTE(SUBSTITUTE(F$1,"standard",""),"|Float","")&amp;"인게임누적곱배수",ChapterTable!$S:$T,2,0)^D2119
    +VLOOKUP(SUBSTITUTE(SUBSTITUTE(F$1,"standard",""),"|Float","")&amp;"인게임누적합배수",ChapterTable!$S:$T,2,0)*D2119)
  )
  )
  )
)</f>
        <v>175869.13372421265</v>
      </c>
      <c r="G2119" t="s">
        <v>76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9.8000000000000007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IF(OR($L2120=TRUE,$A2120=0,MOD($A2120,ChapterTable!$S$20)&lt;&gt;0),
MAX(0,INT(($B2120+ChapterTable!$Q$26+VLOOKUP(SUBSTITUTE(C$1,"성장단계","")&amp;"단계오프셋",ChapterTable!$S:$T,2,0))/ChapterTable!$Q$23)),
MAX(0,INT(($B2120+ChapterTable!$S$26+VLOOKUP(SUBSTITUTE(C$1,"성장단계","")&amp;"보스단계오프셋",ChapterTable!$S:$T,2,0))/ChapterTable!$S$23)))</f>
        <v>3</v>
      </c>
      <c r="D2120">
        <f>IF(OR($L2120=TRUE,$A2120=0,MOD($A2120,ChapterTable!$S$20)&lt;&gt;0),
MAX(0,INT(($B2120+ChapterTable!$Q$26+VLOOKUP(SUBSTITUTE(D$1,"성장단계","")&amp;"단계오프셋",ChapterTable!$S:$T,2,0))/ChapterTable!$Q$23)),
MAX(0,INT(($B2120+ChapterTable!$S$26+VLOOKUP(SUBSTITUTE(D$1,"성장단계","")&amp;"보스단계오프셋",ChapterTable!$S:$T,2,0))/ChapterTable!$S$23)))</f>
        <v>2</v>
      </c>
      <c r="E2120" s="1">
        <f ca="1">IF(AND($A2120=0,$B2120=1),
    VLOOKUP(1,ChapterTable!$1:$1048576,MATCH("최종"&amp;SUBSTITUTE(SUBSTITUTE(E$1,"standard",""),"|Float",""),ChapterTable!$1:$1,0),0)*ChapterTable!$Q$17,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VLOOKUP($A2120-ChapterTable!$Q$11,ChapterTable!$1:$1048576,MATCH("최종"&amp;SUBSTITUTE(SUBSTITUTE(E$1,"standard",""),"|Float",""),ChapterTable!$1:$1,0),0)*ChapterTable!$Q$14
    ),
  OFFSET(E2120,-$B2120+IF($L2120,1,0),0)*
    (VLOOKUP(SUBSTITUTE(SUBSTITUTE(E$1,"standard",""),"|Float","")&amp;"인게임누적곱배수",ChapterTable!$S:$T,2,0)^C2120
    +VLOOKUP(SUBSTITUTE(SUBSTITUTE(E$1,"standard",""),"|Float","")&amp;"인게임누적합배수",ChapterTable!$S:$T,2,0)*C2120)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VLOOKUP(1,ChapterTable!$1:$1048576,MATCH("최종"&amp;SUBSTITUTE(SUBSTITUTE(F$1,"standard",""),"|Float",""),ChapterTable!$1:$1,0),0)*ChapterTable!$Q$17,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VLOOKUP($A2120-ChapterTable!$Q$11,ChapterTable!$1:$1048576,MATCH("최종"&amp;SUBSTITUTE(SUBSTITUTE(F$1,"standard",""),"|Float",""),ChapterTable!$1:$1,0),0)*ChapterTable!$Q$14
    ),
  OFFSET(F2120,-$B2120+IF($L2120,1,0),0)*
    (VLOOKUP(SUBSTITUTE(SUBSTITUTE(F$1,"standard",""),"|Float","")&amp;"인게임누적곱배수",ChapterTable!$S:$T,2,0)^D2120
    +VLOOKUP(SUBSTITUTE(SUBSTITUTE(F$1,"standard",""),"|Float","")&amp;"인게임누적합배수",ChapterTable!$S:$T,2,0)*D2120)
  )
  )
  )
)</f>
        <v>175869.13372421265</v>
      </c>
      <c r="G2120" t="s">
        <v>76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9.8000000000000007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IF(OR($L2121=TRUE,$A2121=0,MOD($A2121,ChapterTable!$S$20)&lt;&gt;0),
MAX(0,INT(($B2121+ChapterTable!$Q$26+VLOOKUP(SUBSTITUTE(C$1,"성장단계","")&amp;"단계오프셋",ChapterTable!$S:$T,2,0))/ChapterTable!$Q$23)),
MAX(0,INT(($B2121+ChapterTable!$S$26+VLOOKUP(SUBSTITUTE(C$1,"성장단계","")&amp;"보스단계오프셋",ChapterTable!$S:$T,2,0))/ChapterTable!$S$23)))</f>
        <v>3</v>
      </c>
      <c r="D2121">
        <f>IF(OR($L2121=TRUE,$A2121=0,MOD($A2121,ChapterTable!$S$20)&lt;&gt;0),
MAX(0,INT(($B2121+ChapterTable!$Q$26+VLOOKUP(SUBSTITUTE(D$1,"성장단계","")&amp;"단계오프셋",ChapterTable!$S:$T,2,0))/ChapterTable!$Q$23)),
MAX(0,INT(($B2121+ChapterTable!$S$26+VLOOKUP(SUBSTITUTE(D$1,"성장단계","")&amp;"보스단계오프셋",ChapterTable!$S:$T,2,0))/ChapterTable!$S$23)))</f>
        <v>2</v>
      </c>
      <c r="E2121" s="1">
        <f ca="1">IF(AND($A2121=0,$B2121=1),
    VLOOKUP(1,ChapterTable!$1:$1048576,MATCH("최종"&amp;SUBSTITUTE(SUBSTITUTE(E$1,"standard",""),"|Float",""),ChapterTable!$1:$1,0),0)*ChapterTable!$Q$17,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VLOOKUP($A2121-ChapterTable!$Q$11,ChapterTable!$1:$1048576,MATCH("최종"&amp;SUBSTITUTE(SUBSTITUTE(E$1,"standard",""),"|Float",""),ChapterTable!$1:$1,0),0)*ChapterTable!$Q$14
    ),
  OFFSET(E2121,-$B2121+IF($L2121,1,0),0)*
    (VLOOKUP(SUBSTITUTE(SUBSTITUTE(E$1,"standard",""),"|Float","")&amp;"인게임누적곱배수",ChapterTable!$S:$T,2,0)^C2121
    +VLOOKUP(SUBSTITUTE(SUBSTITUTE(E$1,"standard",""),"|Float","")&amp;"인게임누적합배수",ChapterTable!$S:$T,2,0)*C2121)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VLOOKUP(1,ChapterTable!$1:$1048576,MATCH("최종"&amp;SUBSTITUTE(SUBSTITUTE(F$1,"standard",""),"|Float",""),ChapterTable!$1:$1,0),0)*ChapterTable!$Q$17,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VLOOKUP($A2121-ChapterTable!$Q$11,ChapterTable!$1:$1048576,MATCH("최종"&amp;SUBSTITUTE(SUBSTITUTE(F$1,"standard",""),"|Float",""),ChapterTable!$1:$1,0),0)*ChapterTable!$Q$14
    ),
  OFFSET(F2121,-$B2121+IF($L2121,1,0),0)*
    (VLOOKUP(SUBSTITUTE(SUBSTITUTE(F$1,"standard",""),"|Float","")&amp;"인게임누적곱배수",ChapterTable!$S:$T,2,0)^D2121
    +VLOOKUP(SUBSTITUTE(SUBSTITUTE(F$1,"standard",""),"|Float","")&amp;"인게임누적합배수",ChapterTable!$S:$T,2,0)*D2121)
  )
  )
  )
)</f>
        <v>175869.13372421265</v>
      </c>
      <c r="G2121" t="s">
        <v>76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9.8000000000000007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IF(OR($L2122=TRUE,$A2122=0,MOD($A2122,ChapterTable!$S$20)&lt;&gt;0),
MAX(0,INT(($B2122+ChapterTable!$Q$26+VLOOKUP(SUBSTITUTE(C$1,"성장단계","")&amp;"단계오프셋",ChapterTable!$S:$T,2,0))/ChapterTable!$Q$23)),
MAX(0,INT(($B2122+ChapterTable!$S$26+VLOOKUP(SUBSTITUTE(C$1,"성장단계","")&amp;"보스단계오프셋",ChapterTable!$S:$T,2,0))/ChapterTable!$S$23)))</f>
        <v>3</v>
      </c>
      <c r="D2122">
        <f>IF(OR($L2122=TRUE,$A2122=0,MOD($A2122,ChapterTable!$S$20)&lt;&gt;0),
MAX(0,INT(($B2122+ChapterTable!$Q$26+VLOOKUP(SUBSTITUTE(D$1,"성장단계","")&amp;"단계오프셋",ChapterTable!$S:$T,2,0))/ChapterTable!$Q$23)),
MAX(0,INT(($B2122+ChapterTable!$S$26+VLOOKUP(SUBSTITUTE(D$1,"성장단계","")&amp;"보스단계오프셋",ChapterTable!$S:$T,2,0))/ChapterTable!$S$23)))</f>
        <v>3</v>
      </c>
      <c r="E2122" s="1">
        <f ca="1">IF(AND($A2122=0,$B2122=1),
    VLOOKUP(1,ChapterTable!$1:$1048576,MATCH("최종"&amp;SUBSTITUTE(SUBSTITUTE(E$1,"standard",""),"|Float",""),ChapterTable!$1:$1,0),0)*ChapterTable!$Q$17,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VLOOKUP($A2122-ChapterTable!$Q$11,ChapterTable!$1:$1048576,MATCH("최종"&amp;SUBSTITUTE(SUBSTITUTE(E$1,"standard",""),"|Float",""),ChapterTable!$1:$1,0),0)*ChapterTable!$Q$14
    ),
  OFFSET(E2122,-$B2122+IF($L2122,1,0),0)*
    (VLOOKUP(SUBSTITUTE(SUBSTITUTE(E$1,"standard",""),"|Float","")&amp;"인게임누적곱배수",ChapterTable!$S:$T,2,0)^C2122
    +VLOOKUP(SUBSTITUTE(SUBSTITUTE(E$1,"standard",""),"|Float","")&amp;"인게임누적합배수",ChapterTable!$S:$T,2,0)*C2122)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VLOOKUP(1,ChapterTable!$1:$1048576,MATCH("최종"&amp;SUBSTITUTE(SUBSTITUTE(F$1,"standard",""),"|Float",""),ChapterTable!$1:$1,0),0)*ChapterTable!$Q$17,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VLOOKUP($A2122-ChapterTable!$Q$11,ChapterTable!$1:$1048576,MATCH("최종"&amp;SUBSTITUTE(SUBSTITUTE(F$1,"standard",""),"|Float",""),ChapterTable!$1:$1,0),0)*ChapterTable!$Q$14
    ),
  OFFSET(F2122,-$B2122+IF($L2122,1,0),0)*
    (VLOOKUP(SUBSTITUTE(SUBSTITUTE(F$1,"standard",""),"|Float","")&amp;"인게임누적곱배수",ChapterTable!$S:$T,2,0)^D2122
    +VLOOKUP(SUBSTITUTE(SUBSTITUTE(F$1,"standard",""),"|Float","")&amp;"인게임누적합배수",ChapterTable!$S:$T,2,0)*D2122)
  )
  )
  )
)</f>
        <v>200993.29568481445</v>
      </c>
      <c r="G2122" t="s">
        <v>76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9.8000000000000007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IF(OR($L2123=TRUE,$A2123=0,MOD($A2123,ChapterTable!$S$20)&lt;&gt;0),
MAX(0,INT(($B2123+ChapterTable!$Q$26+VLOOKUP(SUBSTITUTE(C$1,"성장단계","")&amp;"단계오프셋",ChapterTable!$S:$T,2,0))/ChapterTable!$Q$23)),
MAX(0,INT(($B2123+ChapterTable!$S$26+VLOOKUP(SUBSTITUTE(C$1,"성장단계","")&amp;"보스단계오프셋",ChapterTable!$S:$T,2,0))/ChapterTable!$S$23)))</f>
        <v>3</v>
      </c>
      <c r="D2123">
        <f>IF(OR($L2123=TRUE,$A2123=0,MOD($A2123,ChapterTable!$S$20)&lt;&gt;0),
MAX(0,INT(($B2123+ChapterTable!$Q$26+VLOOKUP(SUBSTITUTE(D$1,"성장단계","")&amp;"단계오프셋",ChapterTable!$S:$T,2,0))/ChapterTable!$Q$23)),
MAX(0,INT(($B2123+ChapterTable!$S$26+VLOOKUP(SUBSTITUTE(D$1,"성장단계","")&amp;"보스단계오프셋",ChapterTable!$S:$T,2,0))/ChapterTable!$S$23)))</f>
        <v>3</v>
      </c>
      <c r="E2123" s="1">
        <f ca="1">IF(AND($A2123=0,$B2123=1),
    VLOOKUP(1,ChapterTable!$1:$1048576,MATCH("최종"&amp;SUBSTITUTE(SUBSTITUTE(E$1,"standard",""),"|Float",""),ChapterTable!$1:$1,0),0)*ChapterTable!$Q$17,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VLOOKUP($A2123-ChapterTable!$Q$11,ChapterTable!$1:$1048576,MATCH("최종"&amp;SUBSTITUTE(SUBSTITUTE(E$1,"standard",""),"|Float",""),ChapterTable!$1:$1,0),0)*ChapterTable!$Q$14
    ),
  OFFSET(E2123,-$B2123+IF($L2123,1,0),0)*
    (VLOOKUP(SUBSTITUTE(SUBSTITUTE(E$1,"standard",""),"|Float","")&amp;"인게임누적곱배수",ChapterTable!$S:$T,2,0)^C2123
    +VLOOKUP(SUBSTITUTE(SUBSTITUTE(E$1,"standard",""),"|Float","")&amp;"인게임누적합배수",ChapterTable!$S:$T,2,0)*C2123)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VLOOKUP(1,ChapterTable!$1:$1048576,MATCH("최종"&amp;SUBSTITUTE(SUBSTITUTE(F$1,"standard",""),"|Float",""),ChapterTable!$1:$1,0),0)*ChapterTable!$Q$17,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VLOOKUP($A2123-ChapterTable!$Q$11,ChapterTable!$1:$1048576,MATCH("최종"&amp;SUBSTITUTE(SUBSTITUTE(F$1,"standard",""),"|Float",""),ChapterTable!$1:$1,0),0)*ChapterTable!$Q$14
    ),
  OFFSET(F2123,-$B2123+IF($L2123,1,0),0)*
    (VLOOKUP(SUBSTITUTE(SUBSTITUTE(F$1,"standard",""),"|Float","")&amp;"인게임누적곱배수",ChapterTable!$S:$T,2,0)^D2123
    +VLOOKUP(SUBSTITUTE(SUBSTITUTE(F$1,"standard",""),"|Float","")&amp;"인게임누적합배수",ChapterTable!$S:$T,2,0)*D2123)
  )
  )
  )
)</f>
        <v>200993.29568481445</v>
      </c>
      <c r="G2123" t="s">
        <v>76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9.8000000000000007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IF(OR($L2124=TRUE,$A2124=0,MOD($A2124,ChapterTable!$S$20)&lt;&gt;0),
MAX(0,INT(($B2124+ChapterTable!$Q$26+VLOOKUP(SUBSTITUTE(C$1,"성장단계","")&amp;"단계오프셋",ChapterTable!$S:$T,2,0))/ChapterTable!$Q$23)),
MAX(0,INT(($B2124+ChapterTable!$S$26+VLOOKUP(SUBSTITUTE(C$1,"성장단계","")&amp;"보스단계오프셋",ChapterTable!$S:$T,2,0))/ChapterTable!$S$23)))</f>
        <v>3</v>
      </c>
      <c r="D2124">
        <f>IF(OR($L2124=TRUE,$A2124=0,MOD($A2124,ChapterTable!$S$20)&lt;&gt;0),
MAX(0,INT(($B2124+ChapterTable!$Q$26+VLOOKUP(SUBSTITUTE(D$1,"성장단계","")&amp;"단계오프셋",ChapterTable!$S:$T,2,0))/ChapterTable!$Q$23)),
MAX(0,INT(($B2124+ChapterTable!$S$26+VLOOKUP(SUBSTITUTE(D$1,"성장단계","")&amp;"보스단계오프셋",ChapterTable!$S:$T,2,0))/ChapterTable!$S$23)))</f>
        <v>3</v>
      </c>
      <c r="E2124" s="1">
        <f ca="1">IF(AND($A2124=0,$B2124=1),
    VLOOKUP(1,ChapterTable!$1:$1048576,MATCH("최종"&amp;SUBSTITUTE(SUBSTITUTE(E$1,"standard",""),"|Float",""),ChapterTable!$1:$1,0),0)*ChapterTable!$Q$17,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VLOOKUP($A2124-ChapterTable!$Q$11,ChapterTable!$1:$1048576,MATCH("최종"&amp;SUBSTITUTE(SUBSTITUTE(E$1,"standard",""),"|Float",""),ChapterTable!$1:$1,0),0)*ChapterTable!$Q$14
    ),
  OFFSET(E2124,-$B2124+IF($L2124,1,0),0)*
    (VLOOKUP(SUBSTITUTE(SUBSTITUTE(E$1,"standard",""),"|Float","")&amp;"인게임누적곱배수",ChapterTable!$S:$T,2,0)^C2124
    +VLOOKUP(SUBSTITUTE(SUBSTITUTE(E$1,"standard",""),"|Float","")&amp;"인게임누적합배수",ChapterTable!$S:$T,2,0)*C2124)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VLOOKUP(1,ChapterTable!$1:$1048576,MATCH("최종"&amp;SUBSTITUTE(SUBSTITUTE(F$1,"standard",""),"|Float",""),ChapterTable!$1:$1,0),0)*ChapterTable!$Q$17,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VLOOKUP($A2124-ChapterTable!$Q$11,ChapterTable!$1:$1048576,MATCH("최종"&amp;SUBSTITUTE(SUBSTITUTE(F$1,"standard",""),"|Float",""),ChapterTable!$1:$1,0),0)*ChapterTable!$Q$14
    ),
  OFFSET(F2124,-$B2124+IF($L2124,1,0),0)*
    (VLOOKUP(SUBSTITUTE(SUBSTITUTE(F$1,"standard",""),"|Float","")&amp;"인게임누적곱배수",ChapterTable!$S:$T,2,0)^D2124
    +VLOOKUP(SUBSTITUTE(SUBSTITUTE(F$1,"standard",""),"|Float","")&amp;"인게임누적합배수",ChapterTable!$S:$T,2,0)*D2124)
  )
  )
  )
)</f>
        <v>200993.29568481445</v>
      </c>
      <c r="G2124" t="s">
        <v>76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9.8000000000000007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IF(OR($L2125=TRUE,$A2125=0,MOD($A2125,ChapterTable!$S$20)&lt;&gt;0),
MAX(0,INT(($B2125+ChapterTable!$Q$26+VLOOKUP(SUBSTITUTE(C$1,"성장단계","")&amp;"단계오프셋",ChapterTable!$S:$T,2,0))/ChapterTable!$Q$23)),
MAX(0,INT(($B2125+ChapterTable!$S$26+VLOOKUP(SUBSTITUTE(C$1,"성장단계","")&amp;"보스단계오프셋",ChapterTable!$S:$T,2,0))/ChapterTable!$S$23)))</f>
        <v>3</v>
      </c>
      <c r="D2125">
        <f>IF(OR($L2125=TRUE,$A2125=0,MOD($A2125,ChapterTable!$S$20)&lt;&gt;0),
MAX(0,INT(($B2125+ChapterTable!$Q$26+VLOOKUP(SUBSTITUTE(D$1,"성장단계","")&amp;"단계오프셋",ChapterTable!$S:$T,2,0))/ChapterTable!$Q$23)),
MAX(0,INT(($B2125+ChapterTable!$S$26+VLOOKUP(SUBSTITUTE(D$1,"성장단계","")&amp;"보스단계오프셋",ChapterTable!$S:$T,2,0))/ChapterTable!$S$23)))</f>
        <v>3</v>
      </c>
      <c r="E2125" s="1">
        <f ca="1">IF(AND($A2125=0,$B2125=1),
    VLOOKUP(1,ChapterTable!$1:$1048576,MATCH("최종"&amp;SUBSTITUTE(SUBSTITUTE(E$1,"standard",""),"|Float",""),ChapterTable!$1:$1,0),0)*ChapterTable!$Q$17,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VLOOKUP($A2125-ChapterTable!$Q$11,ChapterTable!$1:$1048576,MATCH("최종"&amp;SUBSTITUTE(SUBSTITUTE(E$1,"standard",""),"|Float",""),ChapterTable!$1:$1,0),0)*ChapterTable!$Q$14
    ),
  OFFSET(E2125,-$B2125+IF($L2125,1,0),0)*
    (VLOOKUP(SUBSTITUTE(SUBSTITUTE(E$1,"standard",""),"|Float","")&amp;"인게임누적곱배수",ChapterTable!$S:$T,2,0)^C2125
    +VLOOKUP(SUBSTITUTE(SUBSTITUTE(E$1,"standard",""),"|Float","")&amp;"인게임누적합배수",ChapterTable!$S:$T,2,0)*C2125)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VLOOKUP(1,ChapterTable!$1:$1048576,MATCH("최종"&amp;SUBSTITUTE(SUBSTITUTE(F$1,"standard",""),"|Float",""),ChapterTable!$1:$1,0),0)*ChapterTable!$Q$17,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VLOOKUP($A2125-ChapterTable!$Q$11,ChapterTable!$1:$1048576,MATCH("최종"&amp;SUBSTITUTE(SUBSTITUTE(F$1,"standard",""),"|Float",""),ChapterTable!$1:$1,0),0)*ChapterTable!$Q$14
    ),
  OFFSET(F2125,-$B2125+IF($L2125,1,0),0)*
    (VLOOKUP(SUBSTITUTE(SUBSTITUTE(F$1,"standard",""),"|Float","")&amp;"인게임누적곱배수",ChapterTable!$S:$T,2,0)^D2125
    +VLOOKUP(SUBSTITUTE(SUBSTITUTE(F$1,"standard",""),"|Float","")&amp;"인게임누적합배수",ChapterTable!$S:$T,2,0)*D2125)
  )
  )
  )
)</f>
        <v>200993.29568481445</v>
      </c>
      <c r="G2125" t="s">
        <v>76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9.8000000000000007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IF(OR($L2126=TRUE,$A2126=0,MOD($A2126,ChapterTable!$S$20)&lt;&gt;0),
MAX(0,INT(($B2126+ChapterTable!$Q$26+VLOOKUP(SUBSTITUTE(C$1,"성장단계","")&amp;"단계오프셋",ChapterTable!$S:$T,2,0))/ChapterTable!$Q$23)),
MAX(0,INT(($B2126+ChapterTable!$S$26+VLOOKUP(SUBSTITUTE(C$1,"성장단계","")&amp;"보스단계오프셋",ChapterTable!$S:$T,2,0))/ChapterTable!$S$23)))</f>
        <v>3</v>
      </c>
      <c r="D2126">
        <f>IF(OR($L2126=TRUE,$A2126=0,MOD($A2126,ChapterTable!$S$20)&lt;&gt;0),
MAX(0,INT(($B2126+ChapterTable!$Q$26+VLOOKUP(SUBSTITUTE(D$1,"성장단계","")&amp;"단계오프셋",ChapterTable!$S:$T,2,0))/ChapterTable!$Q$23)),
MAX(0,INT(($B2126+ChapterTable!$S$26+VLOOKUP(SUBSTITUTE(D$1,"성장단계","")&amp;"보스단계오프셋",ChapterTable!$S:$T,2,0))/ChapterTable!$S$23)))</f>
        <v>3</v>
      </c>
      <c r="E2126" s="1">
        <f ca="1">IF(AND($A2126=0,$B2126=1),
    VLOOKUP(1,ChapterTable!$1:$1048576,MATCH("최종"&amp;SUBSTITUTE(SUBSTITUTE(E$1,"standard",""),"|Float",""),ChapterTable!$1:$1,0),0)*ChapterTable!$Q$17,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VLOOKUP($A2126-ChapterTable!$Q$11,ChapterTable!$1:$1048576,MATCH("최종"&amp;SUBSTITUTE(SUBSTITUTE(E$1,"standard",""),"|Float",""),ChapterTable!$1:$1,0),0)*ChapterTable!$Q$14
    ),
  OFFSET(E2126,-$B2126+IF($L2126,1,0),0)*
    (VLOOKUP(SUBSTITUTE(SUBSTITUTE(E$1,"standard",""),"|Float","")&amp;"인게임누적곱배수",ChapterTable!$S:$T,2,0)^C2126
    +VLOOKUP(SUBSTITUTE(SUBSTITUTE(E$1,"standard",""),"|Float","")&amp;"인게임누적합배수",ChapterTable!$S:$T,2,0)*C2126)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VLOOKUP(1,ChapterTable!$1:$1048576,MATCH("최종"&amp;SUBSTITUTE(SUBSTITUTE(F$1,"standard",""),"|Float",""),ChapterTable!$1:$1,0),0)*ChapterTable!$Q$17,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VLOOKUP($A2126-ChapterTable!$Q$11,ChapterTable!$1:$1048576,MATCH("최종"&amp;SUBSTITUTE(SUBSTITUTE(F$1,"standard",""),"|Float",""),ChapterTable!$1:$1,0),0)*ChapterTable!$Q$14
    ),
  OFFSET(F2126,-$B2126+IF($L2126,1,0),0)*
    (VLOOKUP(SUBSTITUTE(SUBSTITUTE(F$1,"standard",""),"|Float","")&amp;"인게임누적곱배수",ChapterTable!$S:$T,2,0)^D2126
    +VLOOKUP(SUBSTITUTE(SUBSTITUTE(F$1,"standard",""),"|Float","")&amp;"인게임누적합배수",ChapterTable!$S:$T,2,0)*D2126)
  )
  )
  )
)</f>
        <v>200993.29568481445</v>
      </c>
      <c r="G2126" t="s">
        <v>76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9.8000000000000007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IF(OR($L2127=TRUE,$A2127=0,MOD($A2127,ChapterTable!$S$20)&lt;&gt;0),
MAX(0,INT(($B2127+ChapterTable!$Q$26+VLOOKUP(SUBSTITUTE(C$1,"성장단계","")&amp;"단계오프셋",ChapterTable!$S:$T,2,0))/ChapterTable!$Q$23)),
MAX(0,INT(($B2127+ChapterTable!$S$26+VLOOKUP(SUBSTITUTE(C$1,"성장단계","")&amp;"보스단계오프셋",ChapterTable!$S:$T,2,0))/ChapterTable!$S$23)))</f>
        <v>4</v>
      </c>
      <c r="D2127">
        <f>IF(OR($L2127=TRUE,$A2127=0,MOD($A2127,ChapterTable!$S$20)&lt;&gt;0),
MAX(0,INT(($B2127+ChapterTable!$Q$26+VLOOKUP(SUBSTITUTE(D$1,"성장단계","")&amp;"단계오프셋",ChapterTable!$S:$T,2,0))/ChapterTable!$Q$23)),
MAX(0,INT(($B2127+ChapterTable!$S$26+VLOOKUP(SUBSTITUTE(D$1,"성장단계","")&amp;"보스단계오프셋",ChapterTable!$S:$T,2,0))/ChapterTable!$S$23)))</f>
        <v>3</v>
      </c>
      <c r="E2127" s="1">
        <f ca="1">IF(AND($A2127=0,$B2127=1),
    VLOOKUP(1,ChapterTable!$1:$1048576,MATCH("최종"&amp;SUBSTITUTE(SUBSTITUTE(E$1,"standard",""),"|Float",""),ChapterTable!$1:$1,0),0)*ChapterTable!$Q$17,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VLOOKUP($A2127-ChapterTable!$Q$11,ChapterTable!$1:$1048576,MATCH("최종"&amp;SUBSTITUTE(SUBSTITUTE(E$1,"standard",""),"|Float",""),ChapterTable!$1:$1,0),0)*ChapterTable!$Q$14
    ),
  OFFSET(E2127,-$B2127+IF($L2127,1,0),0)*
    (VLOOKUP(SUBSTITUTE(SUBSTITUTE(E$1,"standard",""),"|Float","")&amp;"인게임누적곱배수",ChapterTable!$S:$T,2,0)^C2127
    +VLOOKUP(SUBSTITUTE(SUBSTITUTE(E$1,"standard",""),"|Float","")&amp;"인게임누적합배수",ChapterTable!$S:$T,2,0)*C2127)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VLOOKUP(1,ChapterTable!$1:$1048576,MATCH("최종"&amp;SUBSTITUTE(SUBSTITUTE(F$1,"standard",""),"|Float",""),ChapterTable!$1:$1,0),0)*ChapterTable!$Q$17,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VLOOKUP($A2127-ChapterTable!$Q$11,ChapterTable!$1:$1048576,MATCH("최종"&amp;SUBSTITUTE(SUBSTITUTE(F$1,"standard",""),"|Float",""),ChapterTable!$1:$1,0),0)*ChapterTable!$Q$14
    ),
  OFFSET(F2127,-$B2127+IF($L2127,1,0),0)*
    (VLOOKUP(SUBSTITUTE(SUBSTITUTE(F$1,"standard",""),"|Float","")&amp;"인게임누적곱배수",ChapterTable!$S:$T,2,0)^D2127
    +VLOOKUP(SUBSTITUTE(SUBSTITUTE(F$1,"standard",""),"|Float","")&amp;"인게임누적합배수",ChapterTable!$S:$T,2,0)*D2127)
  )
  )
  )
)</f>
        <v>200993.29568481445</v>
      </c>
      <c r="G2127" t="s">
        <v>76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9.8000000000000007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IF(OR($L2128=TRUE,$A2128=0,MOD($A2128,ChapterTable!$S$20)&lt;&gt;0),
MAX(0,INT(($B2128+ChapterTable!$Q$26+VLOOKUP(SUBSTITUTE(C$1,"성장단계","")&amp;"단계오프셋",ChapterTable!$S:$T,2,0))/ChapterTable!$Q$23)),
MAX(0,INT(($B2128+ChapterTable!$S$26+VLOOKUP(SUBSTITUTE(C$1,"성장단계","")&amp;"보스단계오프셋",ChapterTable!$S:$T,2,0))/ChapterTable!$S$23)))</f>
        <v>4</v>
      </c>
      <c r="D2128">
        <f>IF(OR($L2128=TRUE,$A2128=0,MOD($A2128,ChapterTable!$S$20)&lt;&gt;0),
MAX(0,INT(($B2128+ChapterTable!$Q$26+VLOOKUP(SUBSTITUTE(D$1,"성장단계","")&amp;"단계오프셋",ChapterTable!$S:$T,2,0))/ChapterTable!$Q$23)),
MAX(0,INT(($B2128+ChapterTable!$S$26+VLOOKUP(SUBSTITUTE(D$1,"성장단계","")&amp;"보스단계오프셋",ChapterTable!$S:$T,2,0))/ChapterTable!$S$23)))</f>
        <v>3</v>
      </c>
      <c r="E2128" s="1">
        <f ca="1">IF(AND($A2128=0,$B2128=1),
    VLOOKUP(1,ChapterTable!$1:$1048576,MATCH("최종"&amp;SUBSTITUTE(SUBSTITUTE(E$1,"standard",""),"|Float",""),ChapterTable!$1:$1,0),0)*ChapterTable!$Q$17,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VLOOKUP($A2128-ChapterTable!$Q$11,ChapterTable!$1:$1048576,MATCH("최종"&amp;SUBSTITUTE(SUBSTITUTE(E$1,"standard",""),"|Float",""),ChapterTable!$1:$1,0),0)*ChapterTable!$Q$14
    ),
  OFFSET(E2128,-$B2128+IF($L2128,1,0),0)*
    (VLOOKUP(SUBSTITUTE(SUBSTITUTE(E$1,"standard",""),"|Float","")&amp;"인게임누적곱배수",ChapterTable!$S:$T,2,0)^C2128
    +VLOOKUP(SUBSTITUTE(SUBSTITUTE(E$1,"standard",""),"|Float","")&amp;"인게임누적합배수",ChapterTable!$S:$T,2,0)*C2128)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VLOOKUP(1,ChapterTable!$1:$1048576,MATCH("최종"&amp;SUBSTITUTE(SUBSTITUTE(F$1,"standard",""),"|Float",""),ChapterTable!$1:$1,0),0)*ChapterTable!$Q$17,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VLOOKUP($A2128-ChapterTable!$Q$11,ChapterTable!$1:$1048576,MATCH("최종"&amp;SUBSTITUTE(SUBSTITUTE(F$1,"standard",""),"|Float",""),ChapterTable!$1:$1,0),0)*ChapterTable!$Q$14
    ),
  OFFSET(F2128,-$B2128+IF($L2128,1,0),0)*
    (VLOOKUP(SUBSTITUTE(SUBSTITUTE(F$1,"standard",""),"|Float","")&amp;"인게임누적곱배수",ChapterTable!$S:$T,2,0)^D2128
    +VLOOKUP(SUBSTITUTE(SUBSTITUTE(F$1,"standard",""),"|Float","")&amp;"인게임누적합배수",ChapterTable!$S:$T,2,0)*D2128)
  )
  )
  )
)</f>
        <v>200993.29568481445</v>
      </c>
      <c r="G2128" t="s">
        <v>76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9.8000000000000007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IF(OR($L2129=TRUE,$A2129=0,MOD($A2129,ChapterTable!$S$20)&lt;&gt;0),
MAX(0,INT(($B2129+ChapterTable!$Q$26+VLOOKUP(SUBSTITUTE(C$1,"성장단계","")&amp;"단계오프셋",ChapterTable!$S:$T,2,0))/ChapterTable!$Q$23)),
MAX(0,INT(($B2129+ChapterTable!$S$26+VLOOKUP(SUBSTITUTE(C$1,"성장단계","")&amp;"보스단계오프셋",ChapterTable!$S:$T,2,0))/ChapterTable!$S$23)))</f>
        <v>4</v>
      </c>
      <c r="D2129">
        <f>IF(OR($L2129=TRUE,$A2129=0,MOD($A2129,ChapterTable!$S$20)&lt;&gt;0),
MAX(0,INT(($B2129+ChapterTable!$Q$26+VLOOKUP(SUBSTITUTE(D$1,"성장단계","")&amp;"단계오프셋",ChapterTable!$S:$T,2,0))/ChapterTable!$Q$23)),
MAX(0,INT(($B2129+ChapterTable!$S$26+VLOOKUP(SUBSTITUTE(D$1,"성장단계","")&amp;"보스단계오프셋",ChapterTable!$S:$T,2,0))/ChapterTable!$S$23)))</f>
        <v>3</v>
      </c>
      <c r="E2129" s="1">
        <f ca="1">IF(AND($A2129=0,$B2129=1),
    VLOOKUP(1,ChapterTable!$1:$1048576,MATCH("최종"&amp;SUBSTITUTE(SUBSTITUTE(E$1,"standard",""),"|Float",""),ChapterTable!$1:$1,0),0)*ChapterTable!$Q$17,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VLOOKUP($A2129-ChapterTable!$Q$11,ChapterTable!$1:$1048576,MATCH("최종"&amp;SUBSTITUTE(SUBSTITUTE(E$1,"standard",""),"|Float",""),ChapterTable!$1:$1,0),0)*ChapterTable!$Q$14
    ),
  OFFSET(E2129,-$B2129+IF($L2129,1,0),0)*
    (VLOOKUP(SUBSTITUTE(SUBSTITUTE(E$1,"standard",""),"|Float","")&amp;"인게임누적곱배수",ChapterTable!$S:$T,2,0)^C2129
    +VLOOKUP(SUBSTITUTE(SUBSTITUTE(E$1,"standard",""),"|Float","")&amp;"인게임누적합배수",ChapterTable!$S:$T,2,0)*C2129)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VLOOKUP(1,ChapterTable!$1:$1048576,MATCH("최종"&amp;SUBSTITUTE(SUBSTITUTE(F$1,"standard",""),"|Float",""),ChapterTable!$1:$1,0),0)*ChapterTable!$Q$17,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VLOOKUP($A2129-ChapterTable!$Q$11,ChapterTable!$1:$1048576,MATCH("최종"&amp;SUBSTITUTE(SUBSTITUTE(F$1,"standard",""),"|Float",""),ChapterTable!$1:$1,0),0)*ChapterTable!$Q$14
    ),
  OFFSET(F2129,-$B2129+IF($L2129,1,0),0)*
    (VLOOKUP(SUBSTITUTE(SUBSTITUTE(F$1,"standard",""),"|Float","")&amp;"인게임누적곱배수",ChapterTable!$S:$T,2,0)^D2129
    +VLOOKUP(SUBSTITUTE(SUBSTITUTE(F$1,"standard",""),"|Float","")&amp;"인게임누적합배수",ChapterTable!$S:$T,2,0)*D2129)
  )
  )
  )
)</f>
        <v>200993.29568481445</v>
      </c>
      <c r="G2129" t="s">
        <v>76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9.8000000000000007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IF(OR($L2130=TRUE,$A2130=0,MOD($A2130,ChapterTable!$S$20)&lt;&gt;0),
MAX(0,INT(($B2130+ChapterTable!$Q$26+VLOOKUP(SUBSTITUTE(C$1,"성장단계","")&amp;"단계오프셋",ChapterTable!$S:$T,2,0))/ChapterTable!$Q$23)),
MAX(0,INT(($B2130+ChapterTable!$S$26+VLOOKUP(SUBSTITUTE(C$1,"성장단계","")&amp;"보스단계오프셋",ChapterTable!$S:$T,2,0))/ChapterTable!$S$23)))</f>
        <v>4</v>
      </c>
      <c r="D2130">
        <f>IF(OR($L2130=TRUE,$A2130=0,MOD($A2130,ChapterTable!$S$20)&lt;&gt;0),
MAX(0,INT(($B2130+ChapterTable!$Q$26+VLOOKUP(SUBSTITUTE(D$1,"성장단계","")&amp;"단계오프셋",ChapterTable!$S:$T,2,0))/ChapterTable!$Q$23)),
MAX(0,INT(($B2130+ChapterTable!$S$26+VLOOKUP(SUBSTITUTE(D$1,"성장단계","")&amp;"보스단계오프셋",ChapterTable!$S:$T,2,0))/ChapterTable!$S$23)))</f>
        <v>3</v>
      </c>
      <c r="E2130" s="1">
        <f ca="1">IF(AND($A2130=0,$B2130=1),
    VLOOKUP(1,ChapterTable!$1:$1048576,MATCH("최종"&amp;SUBSTITUTE(SUBSTITUTE(E$1,"standard",""),"|Float",""),ChapterTable!$1:$1,0),0)*ChapterTable!$Q$17,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VLOOKUP($A2130-ChapterTable!$Q$11,ChapterTable!$1:$1048576,MATCH("최종"&amp;SUBSTITUTE(SUBSTITUTE(E$1,"standard",""),"|Float",""),ChapterTable!$1:$1,0),0)*ChapterTable!$Q$14
    ),
  OFFSET(E2130,-$B2130+IF($L2130,1,0),0)*
    (VLOOKUP(SUBSTITUTE(SUBSTITUTE(E$1,"standard",""),"|Float","")&amp;"인게임누적곱배수",ChapterTable!$S:$T,2,0)^C2130
    +VLOOKUP(SUBSTITUTE(SUBSTITUTE(E$1,"standard",""),"|Float","")&amp;"인게임누적합배수",ChapterTable!$S:$T,2,0)*C2130)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VLOOKUP(1,ChapterTable!$1:$1048576,MATCH("최종"&amp;SUBSTITUTE(SUBSTITUTE(F$1,"standard",""),"|Float",""),ChapterTable!$1:$1,0),0)*ChapterTable!$Q$17,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VLOOKUP($A2130-ChapterTable!$Q$11,ChapterTable!$1:$1048576,MATCH("최종"&amp;SUBSTITUTE(SUBSTITUTE(F$1,"standard",""),"|Float",""),ChapterTable!$1:$1,0),0)*ChapterTable!$Q$14
    ),
  OFFSET(F2130,-$B2130+IF($L2130,1,0),0)*
    (VLOOKUP(SUBSTITUTE(SUBSTITUTE(F$1,"standard",""),"|Float","")&amp;"인게임누적곱배수",ChapterTable!$S:$T,2,0)^D2130
    +VLOOKUP(SUBSTITUTE(SUBSTITUTE(F$1,"standard",""),"|Float","")&amp;"인게임누적합배수",ChapterTable!$S:$T,2,0)*D2130)
  )
  )
  )
)</f>
        <v>200993.29568481445</v>
      </c>
      <c r="G2130" t="s">
        <v>76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9.8000000000000007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IF(OR($L2131=TRUE,$A2131=0,MOD($A2131,ChapterTable!$S$20)&lt;&gt;0),
MAX(0,INT(($B2131+ChapterTable!$Q$26+VLOOKUP(SUBSTITUTE(C$1,"성장단계","")&amp;"단계오프셋",ChapterTable!$S:$T,2,0))/ChapterTable!$Q$23)),
MAX(0,INT(($B2131+ChapterTable!$S$26+VLOOKUP(SUBSTITUTE(C$1,"성장단계","")&amp;"보스단계오프셋",ChapterTable!$S:$T,2,0))/ChapterTable!$S$23)))</f>
        <v>4</v>
      </c>
      <c r="D2131">
        <f>IF(OR($L2131=TRUE,$A2131=0,MOD($A2131,ChapterTable!$S$20)&lt;&gt;0),
MAX(0,INT(($B2131+ChapterTable!$Q$26+VLOOKUP(SUBSTITUTE(D$1,"성장단계","")&amp;"단계오프셋",ChapterTable!$S:$T,2,0))/ChapterTable!$Q$23)),
MAX(0,INT(($B2131+ChapterTable!$S$26+VLOOKUP(SUBSTITUTE(D$1,"성장단계","")&amp;"보스단계오프셋",ChapterTable!$S:$T,2,0))/ChapterTable!$S$23)))</f>
        <v>3</v>
      </c>
      <c r="E2131" s="1">
        <f ca="1">IF(AND($A2131=0,$B2131=1),
    VLOOKUP(1,ChapterTable!$1:$1048576,MATCH("최종"&amp;SUBSTITUTE(SUBSTITUTE(E$1,"standard",""),"|Float",""),ChapterTable!$1:$1,0),0)*ChapterTable!$Q$17,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VLOOKUP($A2131-ChapterTable!$Q$11,ChapterTable!$1:$1048576,MATCH("최종"&amp;SUBSTITUTE(SUBSTITUTE(E$1,"standard",""),"|Float",""),ChapterTable!$1:$1,0),0)*ChapterTable!$Q$14
    ),
  OFFSET(E2131,-$B2131+IF($L2131,1,0),0)*
    (VLOOKUP(SUBSTITUTE(SUBSTITUTE(E$1,"standard",""),"|Float","")&amp;"인게임누적곱배수",ChapterTable!$S:$T,2,0)^C2131
    +VLOOKUP(SUBSTITUTE(SUBSTITUTE(E$1,"standard",""),"|Float","")&amp;"인게임누적합배수",ChapterTable!$S:$T,2,0)*C2131)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VLOOKUP(1,ChapterTable!$1:$1048576,MATCH("최종"&amp;SUBSTITUTE(SUBSTITUTE(F$1,"standard",""),"|Float",""),ChapterTable!$1:$1,0),0)*ChapterTable!$Q$17,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VLOOKUP($A2131-ChapterTable!$Q$11,ChapterTable!$1:$1048576,MATCH("최종"&amp;SUBSTITUTE(SUBSTITUTE(F$1,"standard",""),"|Float",""),ChapterTable!$1:$1,0),0)*ChapterTable!$Q$14
    ),
  OFFSET(F2131,-$B2131+IF($L2131,1,0),0)*
    (VLOOKUP(SUBSTITUTE(SUBSTITUTE(F$1,"standard",""),"|Float","")&amp;"인게임누적곱배수",ChapterTable!$S:$T,2,0)^D2131
    +VLOOKUP(SUBSTITUTE(SUBSTITUTE(F$1,"standard",""),"|Float","")&amp;"인게임누적합배수",ChapterTable!$S:$T,2,0)*D2131)
  )
  )
  )
)</f>
        <v>200993.29568481445</v>
      </c>
      <c r="G2131" t="s">
        <v>76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9.8000000000000007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IF(OR($L2132=TRUE,$A2132=0,MOD($A2132,ChapterTable!$S$20)&lt;&gt;0),
MAX(0,INT(($B2132+ChapterTable!$Q$26+VLOOKUP(SUBSTITUTE(C$1,"성장단계","")&amp;"단계오프셋",ChapterTable!$S:$T,2,0))/ChapterTable!$Q$23)),
MAX(0,INT(($B2132+ChapterTable!$S$26+VLOOKUP(SUBSTITUTE(C$1,"성장단계","")&amp;"보스단계오프셋",ChapterTable!$S:$T,2,0))/ChapterTable!$S$23)))</f>
        <v>4</v>
      </c>
      <c r="D2132">
        <f>IF(OR($L2132=TRUE,$A2132=0,MOD($A2132,ChapterTable!$S$20)&lt;&gt;0),
MAX(0,INT(($B2132+ChapterTable!$Q$26+VLOOKUP(SUBSTITUTE(D$1,"성장단계","")&amp;"단계오프셋",ChapterTable!$S:$T,2,0))/ChapterTable!$Q$23)),
MAX(0,INT(($B2132+ChapterTable!$S$26+VLOOKUP(SUBSTITUTE(D$1,"성장단계","")&amp;"보스단계오프셋",ChapterTable!$S:$T,2,0))/ChapterTable!$S$23)))</f>
        <v>4</v>
      </c>
      <c r="E2132" s="1">
        <f ca="1">IF(AND($A2132=0,$B2132=1),
    VLOOKUP(1,ChapterTable!$1:$1048576,MATCH("최종"&amp;SUBSTITUTE(SUBSTITUTE(E$1,"standard",""),"|Float",""),ChapterTable!$1:$1,0),0)*ChapterTable!$Q$17,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VLOOKUP($A2132-ChapterTable!$Q$11,ChapterTable!$1:$1048576,MATCH("최종"&amp;SUBSTITUTE(SUBSTITUTE(E$1,"standard",""),"|Float",""),ChapterTable!$1:$1,0),0)*ChapterTable!$Q$14
    ),
  OFFSET(E2132,-$B2132+IF($L2132,1,0),0)*
    (VLOOKUP(SUBSTITUTE(SUBSTITUTE(E$1,"standard",""),"|Float","")&amp;"인게임누적곱배수",ChapterTable!$S:$T,2,0)^C2132
    +VLOOKUP(SUBSTITUTE(SUBSTITUTE(E$1,"standard",""),"|Float","")&amp;"인게임누적합배수",ChapterTable!$S:$T,2,0)*C2132)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VLOOKUP(1,ChapterTable!$1:$1048576,MATCH("최종"&amp;SUBSTITUTE(SUBSTITUTE(F$1,"standard",""),"|Float",""),ChapterTable!$1:$1,0),0)*ChapterTable!$Q$17,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VLOOKUP($A2132-ChapterTable!$Q$11,ChapterTable!$1:$1048576,MATCH("최종"&amp;SUBSTITUTE(SUBSTITUTE(F$1,"standard",""),"|Float",""),ChapterTable!$1:$1,0),0)*ChapterTable!$Q$14
    ),
  OFFSET(F2132,-$B2132+IF($L2132,1,0),0)*
    (VLOOKUP(SUBSTITUTE(SUBSTITUTE(F$1,"standard",""),"|Float","")&amp;"인게임누적곱배수",ChapterTable!$S:$T,2,0)^D2132
    +VLOOKUP(SUBSTITUTE(SUBSTITUTE(F$1,"standard",""),"|Float","")&amp;"인게임누적합배수",ChapterTable!$S:$T,2,0)*D2132)
  )
  )
  )
)</f>
        <v>226117.45764541626</v>
      </c>
      <c r="G2132" t="s">
        <v>76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9.8000000000000007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IF(OR($L2133=TRUE,$A2133=0,MOD($A2133,ChapterTable!$S$20)&lt;&gt;0),
MAX(0,INT(($B2133+ChapterTable!$Q$26+VLOOKUP(SUBSTITUTE(C$1,"성장단계","")&amp;"단계오프셋",ChapterTable!$S:$T,2,0))/ChapterTable!$Q$23)),
MAX(0,INT(($B2133+ChapterTable!$S$26+VLOOKUP(SUBSTITUTE(C$1,"성장단계","")&amp;"보스단계오프셋",ChapterTable!$S:$T,2,0))/ChapterTable!$S$23)))</f>
        <v>4</v>
      </c>
      <c r="D2133">
        <f>IF(OR($L2133=TRUE,$A2133=0,MOD($A2133,ChapterTable!$S$20)&lt;&gt;0),
MAX(0,INT(($B2133+ChapterTable!$Q$26+VLOOKUP(SUBSTITUTE(D$1,"성장단계","")&amp;"단계오프셋",ChapterTable!$S:$T,2,0))/ChapterTable!$Q$23)),
MAX(0,INT(($B2133+ChapterTable!$S$26+VLOOKUP(SUBSTITUTE(D$1,"성장단계","")&amp;"보스단계오프셋",ChapterTable!$S:$T,2,0))/ChapterTable!$S$23)))</f>
        <v>4</v>
      </c>
      <c r="E2133" s="1">
        <f ca="1">IF(AND($A2133=0,$B2133=1),
    VLOOKUP(1,ChapterTable!$1:$1048576,MATCH("최종"&amp;SUBSTITUTE(SUBSTITUTE(E$1,"standard",""),"|Float",""),ChapterTable!$1:$1,0),0)*ChapterTable!$Q$17,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VLOOKUP($A2133-ChapterTable!$Q$11,ChapterTable!$1:$1048576,MATCH("최종"&amp;SUBSTITUTE(SUBSTITUTE(E$1,"standard",""),"|Float",""),ChapterTable!$1:$1,0),0)*ChapterTable!$Q$14
    ),
  OFFSET(E2133,-$B2133+IF($L2133,1,0),0)*
    (VLOOKUP(SUBSTITUTE(SUBSTITUTE(E$1,"standard",""),"|Float","")&amp;"인게임누적곱배수",ChapterTable!$S:$T,2,0)^C2133
    +VLOOKUP(SUBSTITUTE(SUBSTITUTE(E$1,"standard",""),"|Float","")&amp;"인게임누적합배수",ChapterTable!$S:$T,2,0)*C2133)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VLOOKUP(1,ChapterTable!$1:$1048576,MATCH("최종"&amp;SUBSTITUTE(SUBSTITUTE(F$1,"standard",""),"|Float",""),ChapterTable!$1:$1,0),0)*ChapterTable!$Q$17,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VLOOKUP($A2133-ChapterTable!$Q$11,ChapterTable!$1:$1048576,MATCH("최종"&amp;SUBSTITUTE(SUBSTITUTE(F$1,"standard",""),"|Float",""),ChapterTable!$1:$1,0),0)*ChapterTable!$Q$14
    ),
  OFFSET(F2133,-$B2133+IF($L2133,1,0),0)*
    (VLOOKUP(SUBSTITUTE(SUBSTITUTE(F$1,"standard",""),"|Float","")&amp;"인게임누적곱배수",ChapterTable!$S:$T,2,0)^D2133
    +VLOOKUP(SUBSTITUTE(SUBSTITUTE(F$1,"standard",""),"|Float","")&amp;"인게임누적합배수",ChapterTable!$S:$T,2,0)*D2133)
  )
  )
  )
)</f>
        <v>226117.45764541626</v>
      </c>
      <c r="G2133" t="s">
        <v>76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9.8000000000000007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IF(OR($L2134=TRUE,$A2134=0,MOD($A2134,ChapterTable!$S$20)&lt;&gt;0),
MAX(0,INT(($B2134+ChapterTable!$Q$26+VLOOKUP(SUBSTITUTE(C$1,"성장단계","")&amp;"단계오프셋",ChapterTable!$S:$T,2,0))/ChapterTable!$Q$23)),
MAX(0,INT(($B2134+ChapterTable!$S$26+VLOOKUP(SUBSTITUTE(C$1,"성장단계","")&amp;"보스단계오프셋",ChapterTable!$S:$T,2,0))/ChapterTable!$S$23)))</f>
        <v>4</v>
      </c>
      <c r="D2134">
        <f>IF(OR($L2134=TRUE,$A2134=0,MOD($A2134,ChapterTable!$S$20)&lt;&gt;0),
MAX(0,INT(($B2134+ChapterTable!$Q$26+VLOOKUP(SUBSTITUTE(D$1,"성장단계","")&amp;"단계오프셋",ChapterTable!$S:$T,2,0))/ChapterTable!$Q$23)),
MAX(0,INT(($B2134+ChapterTable!$S$26+VLOOKUP(SUBSTITUTE(D$1,"성장단계","")&amp;"보스단계오프셋",ChapterTable!$S:$T,2,0))/ChapterTable!$S$23)))</f>
        <v>4</v>
      </c>
      <c r="E2134" s="1">
        <f ca="1">IF(AND($A2134=0,$B2134=1),
    VLOOKUP(1,ChapterTable!$1:$1048576,MATCH("최종"&amp;SUBSTITUTE(SUBSTITUTE(E$1,"standard",""),"|Float",""),ChapterTable!$1:$1,0),0)*ChapterTable!$Q$17,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VLOOKUP($A2134-ChapterTable!$Q$11,ChapterTable!$1:$1048576,MATCH("최종"&amp;SUBSTITUTE(SUBSTITUTE(E$1,"standard",""),"|Float",""),ChapterTable!$1:$1,0),0)*ChapterTable!$Q$14
    ),
  OFFSET(E2134,-$B2134+IF($L2134,1,0),0)*
    (VLOOKUP(SUBSTITUTE(SUBSTITUTE(E$1,"standard",""),"|Float","")&amp;"인게임누적곱배수",ChapterTable!$S:$T,2,0)^C2134
    +VLOOKUP(SUBSTITUTE(SUBSTITUTE(E$1,"standard",""),"|Float","")&amp;"인게임누적합배수",ChapterTable!$S:$T,2,0)*C2134)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VLOOKUP(1,ChapterTable!$1:$1048576,MATCH("최종"&amp;SUBSTITUTE(SUBSTITUTE(F$1,"standard",""),"|Float",""),ChapterTable!$1:$1,0),0)*ChapterTable!$Q$17,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VLOOKUP($A2134-ChapterTable!$Q$11,ChapterTable!$1:$1048576,MATCH("최종"&amp;SUBSTITUTE(SUBSTITUTE(F$1,"standard",""),"|Float",""),ChapterTable!$1:$1,0),0)*ChapterTable!$Q$14
    ),
  OFFSET(F2134,-$B2134+IF($L2134,1,0),0)*
    (VLOOKUP(SUBSTITUTE(SUBSTITUTE(F$1,"standard",""),"|Float","")&amp;"인게임누적곱배수",ChapterTable!$S:$T,2,0)^D2134
    +VLOOKUP(SUBSTITUTE(SUBSTITUTE(F$1,"standard",""),"|Float","")&amp;"인게임누적합배수",ChapterTable!$S:$T,2,0)*D2134)
  )
  )
  )
)</f>
        <v>226117.45764541626</v>
      </c>
      <c r="G2134" t="s">
        <v>76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9.8000000000000007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IF(OR($L2135=TRUE,$A2135=0,MOD($A2135,ChapterTable!$S$20)&lt;&gt;0),
MAX(0,INT(($B2135+ChapterTable!$Q$26+VLOOKUP(SUBSTITUTE(C$1,"성장단계","")&amp;"단계오프셋",ChapterTable!$S:$T,2,0))/ChapterTable!$Q$23)),
MAX(0,INT(($B2135+ChapterTable!$S$26+VLOOKUP(SUBSTITUTE(C$1,"성장단계","")&amp;"보스단계오프셋",ChapterTable!$S:$T,2,0))/ChapterTable!$S$23)))</f>
        <v>4</v>
      </c>
      <c r="D2135">
        <f>IF(OR($L2135=TRUE,$A2135=0,MOD($A2135,ChapterTable!$S$20)&lt;&gt;0),
MAX(0,INT(($B2135+ChapterTable!$Q$26+VLOOKUP(SUBSTITUTE(D$1,"성장단계","")&amp;"단계오프셋",ChapterTable!$S:$T,2,0))/ChapterTable!$Q$23)),
MAX(0,INT(($B2135+ChapterTable!$S$26+VLOOKUP(SUBSTITUTE(D$1,"성장단계","")&amp;"보스단계오프셋",ChapterTable!$S:$T,2,0))/ChapterTable!$S$23)))</f>
        <v>4</v>
      </c>
      <c r="E2135" s="1">
        <f ca="1">IF(AND($A2135=0,$B2135=1),
    VLOOKUP(1,ChapterTable!$1:$1048576,MATCH("최종"&amp;SUBSTITUTE(SUBSTITUTE(E$1,"standard",""),"|Float",""),ChapterTable!$1:$1,0),0)*ChapterTable!$Q$17,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VLOOKUP($A2135-ChapterTable!$Q$11,ChapterTable!$1:$1048576,MATCH("최종"&amp;SUBSTITUTE(SUBSTITUTE(E$1,"standard",""),"|Float",""),ChapterTable!$1:$1,0),0)*ChapterTable!$Q$14
    ),
  OFFSET(E2135,-$B2135+IF($L2135,1,0),0)*
    (VLOOKUP(SUBSTITUTE(SUBSTITUTE(E$1,"standard",""),"|Float","")&amp;"인게임누적곱배수",ChapterTable!$S:$T,2,0)^C2135
    +VLOOKUP(SUBSTITUTE(SUBSTITUTE(E$1,"standard",""),"|Float","")&amp;"인게임누적합배수",ChapterTable!$S:$T,2,0)*C2135)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VLOOKUP(1,ChapterTable!$1:$1048576,MATCH("최종"&amp;SUBSTITUTE(SUBSTITUTE(F$1,"standard",""),"|Float",""),ChapterTable!$1:$1,0),0)*ChapterTable!$Q$17,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VLOOKUP($A2135-ChapterTable!$Q$11,ChapterTable!$1:$1048576,MATCH("최종"&amp;SUBSTITUTE(SUBSTITUTE(F$1,"standard",""),"|Float",""),ChapterTable!$1:$1,0),0)*ChapterTable!$Q$14
    ),
  OFFSET(F2135,-$B2135+IF($L2135,1,0),0)*
    (VLOOKUP(SUBSTITUTE(SUBSTITUTE(F$1,"standard",""),"|Float","")&amp;"인게임누적곱배수",ChapterTable!$S:$T,2,0)^D2135
    +VLOOKUP(SUBSTITUTE(SUBSTITUTE(F$1,"standard",""),"|Float","")&amp;"인게임누적합배수",ChapterTable!$S:$T,2,0)*D2135)
  )
  )
  )
)</f>
        <v>226117.45764541626</v>
      </c>
      <c r="G2135" t="s">
        <v>76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9.8000000000000007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IF(OR($L2136=TRUE,$A2136=0,MOD($A2136,ChapterTable!$S$20)&lt;&gt;0),
MAX(0,INT(($B2136+ChapterTable!$Q$26+VLOOKUP(SUBSTITUTE(C$1,"성장단계","")&amp;"단계오프셋",ChapterTable!$S:$T,2,0))/ChapterTable!$Q$23)),
MAX(0,INT(($B2136+ChapterTable!$S$26+VLOOKUP(SUBSTITUTE(C$1,"성장단계","")&amp;"보스단계오프셋",ChapterTable!$S:$T,2,0))/ChapterTable!$S$23)))</f>
        <v>4</v>
      </c>
      <c r="D2136">
        <f>IF(OR($L2136=TRUE,$A2136=0,MOD($A2136,ChapterTable!$S$20)&lt;&gt;0),
MAX(0,INT(($B2136+ChapterTable!$Q$26+VLOOKUP(SUBSTITUTE(D$1,"성장단계","")&amp;"단계오프셋",ChapterTable!$S:$T,2,0))/ChapterTable!$Q$23)),
MAX(0,INT(($B2136+ChapterTable!$S$26+VLOOKUP(SUBSTITUTE(D$1,"성장단계","")&amp;"보스단계오프셋",ChapterTable!$S:$T,2,0))/ChapterTable!$S$23)))</f>
        <v>4</v>
      </c>
      <c r="E2136" s="1">
        <f ca="1">IF(AND($A2136=0,$B2136=1),
    VLOOKUP(1,ChapterTable!$1:$1048576,MATCH("최종"&amp;SUBSTITUTE(SUBSTITUTE(E$1,"standard",""),"|Float",""),ChapterTable!$1:$1,0),0)*ChapterTable!$Q$17,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VLOOKUP($A2136-ChapterTable!$Q$11,ChapterTable!$1:$1048576,MATCH("최종"&amp;SUBSTITUTE(SUBSTITUTE(E$1,"standard",""),"|Float",""),ChapterTable!$1:$1,0),0)*ChapterTable!$Q$14
    ),
  OFFSET(E2136,-$B2136+IF($L2136,1,0),0)*
    (VLOOKUP(SUBSTITUTE(SUBSTITUTE(E$1,"standard",""),"|Float","")&amp;"인게임누적곱배수",ChapterTable!$S:$T,2,0)^C2136
    +VLOOKUP(SUBSTITUTE(SUBSTITUTE(E$1,"standard",""),"|Float","")&amp;"인게임누적합배수",ChapterTable!$S:$T,2,0)*C2136)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VLOOKUP(1,ChapterTable!$1:$1048576,MATCH("최종"&amp;SUBSTITUTE(SUBSTITUTE(F$1,"standard",""),"|Float",""),ChapterTable!$1:$1,0),0)*ChapterTable!$Q$17,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VLOOKUP($A2136-ChapterTable!$Q$11,ChapterTable!$1:$1048576,MATCH("최종"&amp;SUBSTITUTE(SUBSTITUTE(F$1,"standard",""),"|Float",""),ChapterTable!$1:$1,0),0)*ChapterTable!$Q$14
    ),
  OFFSET(F2136,-$B2136+IF($L2136,1,0),0)*
    (VLOOKUP(SUBSTITUTE(SUBSTITUTE(F$1,"standard",""),"|Float","")&amp;"인게임누적곱배수",ChapterTable!$S:$T,2,0)^D2136
    +VLOOKUP(SUBSTITUTE(SUBSTITUTE(F$1,"standard",""),"|Float","")&amp;"인게임누적합배수",ChapterTable!$S:$T,2,0)*D2136)
  )
  )
  )
)</f>
        <v>226117.45764541626</v>
      </c>
      <c r="G2136" t="s">
        <v>76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9.8000000000000007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IF(OR($L2137=TRUE,$A2137=0,MOD($A2137,ChapterTable!$S$20)&lt;&gt;0),
MAX(0,INT(($B2137+ChapterTable!$Q$26+VLOOKUP(SUBSTITUTE(C$1,"성장단계","")&amp;"단계오프셋",ChapterTable!$S:$T,2,0))/ChapterTable!$Q$23)),
MAX(0,INT(($B2137+ChapterTable!$S$26+VLOOKUP(SUBSTITUTE(C$1,"성장단계","")&amp;"보스단계오프셋",ChapterTable!$S:$T,2,0))/ChapterTable!$S$23)))</f>
        <v>5</v>
      </c>
      <c r="D2137">
        <f>IF(OR($L2137=TRUE,$A2137=0,MOD($A2137,ChapterTable!$S$20)&lt;&gt;0),
MAX(0,INT(($B2137+ChapterTable!$Q$26+VLOOKUP(SUBSTITUTE(D$1,"성장단계","")&amp;"단계오프셋",ChapterTable!$S:$T,2,0))/ChapterTable!$Q$23)),
MAX(0,INT(($B2137+ChapterTable!$S$26+VLOOKUP(SUBSTITUTE(D$1,"성장단계","")&amp;"보스단계오프셋",ChapterTable!$S:$T,2,0))/ChapterTable!$S$23)))</f>
        <v>4</v>
      </c>
      <c r="E2137" s="1">
        <f ca="1">IF(AND($A2137=0,$B2137=1),
    VLOOKUP(1,ChapterTable!$1:$1048576,MATCH("최종"&amp;SUBSTITUTE(SUBSTITUTE(E$1,"standard",""),"|Float",""),ChapterTable!$1:$1,0),0)*ChapterTable!$Q$17,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VLOOKUP($A2137-ChapterTable!$Q$11,ChapterTable!$1:$1048576,MATCH("최종"&amp;SUBSTITUTE(SUBSTITUTE(E$1,"standard",""),"|Float",""),ChapterTable!$1:$1,0),0)*ChapterTable!$Q$14
    ),
  OFFSET(E2137,-$B2137+IF($L2137,1,0),0)*
    (VLOOKUP(SUBSTITUTE(SUBSTITUTE(E$1,"standard",""),"|Float","")&amp;"인게임누적곱배수",ChapterTable!$S:$T,2,0)^C2137
    +VLOOKUP(SUBSTITUTE(SUBSTITUTE(E$1,"standard",""),"|Float","")&amp;"인게임누적합배수",ChapterTable!$S:$T,2,0)*C2137)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VLOOKUP(1,ChapterTable!$1:$1048576,MATCH("최종"&amp;SUBSTITUTE(SUBSTITUTE(F$1,"standard",""),"|Float",""),ChapterTable!$1:$1,0),0)*ChapterTable!$Q$17,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VLOOKUP($A2137-ChapterTable!$Q$11,ChapterTable!$1:$1048576,MATCH("최종"&amp;SUBSTITUTE(SUBSTITUTE(F$1,"standard",""),"|Float",""),ChapterTable!$1:$1,0),0)*ChapterTable!$Q$14
    ),
  OFFSET(F2137,-$B2137+IF($L2137,1,0),0)*
    (VLOOKUP(SUBSTITUTE(SUBSTITUTE(F$1,"standard",""),"|Float","")&amp;"인게임누적곱배수",ChapterTable!$S:$T,2,0)^D2137
    +VLOOKUP(SUBSTITUTE(SUBSTITUTE(F$1,"standard",""),"|Float","")&amp;"인게임누적합배수",ChapterTable!$S:$T,2,0)*D2137)
  )
  )
  )
)</f>
        <v>226117.45764541626</v>
      </c>
      <c r="G2137" t="s">
        <v>76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9.8000000000000007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IF(OR($L2138=TRUE,$A2138=0,MOD($A2138,ChapterTable!$S$20)&lt;&gt;0),
MAX(0,INT(($B2138+ChapterTable!$Q$26+VLOOKUP(SUBSTITUTE(C$1,"성장단계","")&amp;"단계오프셋",ChapterTable!$S:$T,2,0))/ChapterTable!$Q$23)),
MAX(0,INT(($B2138+ChapterTable!$S$26+VLOOKUP(SUBSTITUTE(C$1,"성장단계","")&amp;"보스단계오프셋",ChapterTable!$S:$T,2,0))/ChapterTable!$S$23)))</f>
        <v>5</v>
      </c>
      <c r="D2138">
        <f>IF(OR($L2138=TRUE,$A2138=0,MOD($A2138,ChapterTable!$S$20)&lt;&gt;0),
MAX(0,INT(($B2138+ChapterTable!$Q$26+VLOOKUP(SUBSTITUTE(D$1,"성장단계","")&amp;"단계오프셋",ChapterTable!$S:$T,2,0))/ChapterTable!$Q$23)),
MAX(0,INT(($B2138+ChapterTable!$S$26+VLOOKUP(SUBSTITUTE(D$1,"성장단계","")&amp;"보스단계오프셋",ChapterTable!$S:$T,2,0))/ChapterTable!$S$23)))</f>
        <v>4</v>
      </c>
      <c r="E2138" s="1">
        <f ca="1">IF(AND($A2138=0,$B2138=1),
    VLOOKUP(1,ChapterTable!$1:$1048576,MATCH("최종"&amp;SUBSTITUTE(SUBSTITUTE(E$1,"standard",""),"|Float",""),ChapterTable!$1:$1,0),0)*ChapterTable!$Q$17,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VLOOKUP($A2138-ChapterTable!$Q$11,ChapterTable!$1:$1048576,MATCH("최종"&amp;SUBSTITUTE(SUBSTITUTE(E$1,"standard",""),"|Float",""),ChapterTable!$1:$1,0),0)*ChapterTable!$Q$14
    ),
  OFFSET(E2138,-$B2138+IF($L2138,1,0),0)*
    (VLOOKUP(SUBSTITUTE(SUBSTITUTE(E$1,"standard",""),"|Float","")&amp;"인게임누적곱배수",ChapterTable!$S:$T,2,0)^C2138
    +VLOOKUP(SUBSTITUTE(SUBSTITUTE(E$1,"standard",""),"|Float","")&amp;"인게임누적합배수",ChapterTable!$S:$T,2,0)*C2138)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VLOOKUP(1,ChapterTable!$1:$1048576,MATCH("최종"&amp;SUBSTITUTE(SUBSTITUTE(F$1,"standard",""),"|Float",""),ChapterTable!$1:$1,0),0)*ChapterTable!$Q$17,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VLOOKUP($A2138-ChapterTable!$Q$11,ChapterTable!$1:$1048576,MATCH("최종"&amp;SUBSTITUTE(SUBSTITUTE(F$1,"standard",""),"|Float",""),ChapterTable!$1:$1,0),0)*ChapterTable!$Q$14
    ),
  OFFSET(F2138,-$B2138+IF($L2138,1,0),0)*
    (VLOOKUP(SUBSTITUTE(SUBSTITUTE(F$1,"standard",""),"|Float","")&amp;"인게임누적곱배수",ChapterTable!$S:$T,2,0)^D2138
    +VLOOKUP(SUBSTITUTE(SUBSTITUTE(F$1,"standard",""),"|Float","")&amp;"인게임누적합배수",ChapterTable!$S:$T,2,0)*D2138)
  )
  )
  )
)</f>
        <v>226117.45764541626</v>
      </c>
      <c r="G2138" t="s">
        <v>76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9.8000000000000007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IF(OR($L2139=TRUE,$A2139=0,MOD($A2139,ChapterTable!$S$20)&lt;&gt;0),
MAX(0,INT(($B2139+ChapterTable!$Q$26+VLOOKUP(SUBSTITUTE(C$1,"성장단계","")&amp;"단계오프셋",ChapterTable!$S:$T,2,0))/ChapterTable!$Q$23)),
MAX(0,INT(($B2139+ChapterTable!$S$26+VLOOKUP(SUBSTITUTE(C$1,"성장단계","")&amp;"보스단계오프셋",ChapterTable!$S:$T,2,0))/ChapterTable!$S$23)))</f>
        <v>5</v>
      </c>
      <c r="D2139">
        <f>IF(OR($L2139=TRUE,$A2139=0,MOD($A2139,ChapterTable!$S$20)&lt;&gt;0),
MAX(0,INT(($B2139+ChapterTable!$Q$26+VLOOKUP(SUBSTITUTE(D$1,"성장단계","")&amp;"단계오프셋",ChapterTable!$S:$T,2,0))/ChapterTable!$Q$23)),
MAX(0,INT(($B2139+ChapterTable!$S$26+VLOOKUP(SUBSTITUTE(D$1,"성장단계","")&amp;"보스단계오프셋",ChapterTable!$S:$T,2,0))/ChapterTable!$S$23)))</f>
        <v>4</v>
      </c>
      <c r="E2139" s="1">
        <f ca="1">IF(AND($A2139=0,$B2139=1),
    VLOOKUP(1,ChapterTable!$1:$1048576,MATCH("최종"&amp;SUBSTITUTE(SUBSTITUTE(E$1,"standard",""),"|Float",""),ChapterTable!$1:$1,0),0)*ChapterTable!$Q$17,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VLOOKUP($A2139-ChapterTable!$Q$11,ChapterTable!$1:$1048576,MATCH("최종"&amp;SUBSTITUTE(SUBSTITUTE(E$1,"standard",""),"|Float",""),ChapterTable!$1:$1,0),0)*ChapterTable!$Q$14
    ),
  OFFSET(E2139,-$B2139+IF($L2139,1,0),0)*
    (VLOOKUP(SUBSTITUTE(SUBSTITUTE(E$1,"standard",""),"|Float","")&amp;"인게임누적곱배수",ChapterTable!$S:$T,2,0)^C2139
    +VLOOKUP(SUBSTITUTE(SUBSTITUTE(E$1,"standard",""),"|Float","")&amp;"인게임누적합배수",ChapterTable!$S:$T,2,0)*C2139)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VLOOKUP(1,ChapterTable!$1:$1048576,MATCH("최종"&amp;SUBSTITUTE(SUBSTITUTE(F$1,"standard",""),"|Float",""),ChapterTable!$1:$1,0),0)*ChapterTable!$Q$17,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VLOOKUP($A2139-ChapterTable!$Q$11,ChapterTable!$1:$1048576,MATCH("최종"&amp;SUBSTITUTE(SUBSTITUTE(F$1,"standard",""),"|Float",""),ChapterTable!$1:$1,0),0)*ChapterTable!$Q$14
    ),
  OFFSET(F2139,-$B2139+IF($L2139,1,0),0)*
    (VLOOKUP(SUBSTITUTE(SUBSTITUTE(F$1,"standard",""),"|Float","")&amp;"인게임누적곱배수",ChapterTable!$S:$T,2,0)^D2139
    +VLOOKUP(SUBSTITUTE(SUBSTITUTE(F$1,"standard",""),"|Float","")&amp;"인게임누적합배수",ChapterTable!$S:$T,2,0)*D2139)
  )
  )
  )
)</f>
        <v>226117.45764541626</v>
      </c>
      <c r="G2139" t="s">
        <v>76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9.8000000000000007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IF(OR($L2140=TRUE,$A2140=0,MOD($A2140,ChapterTable!$S$20)&lt;&gt;0),
MAX(0,INT(($B2140+ChapterTable!$Q$26+VLOOKUP(SUBSTITUTE(C$1,"성장단계","")&amp;"단계오프셋",ChapterTable!$S:$T,2,0))/ChapterTable!$Q$23)),
MAX(0,INT(($B2140+ChapterTable!$S$26+VLOOKUP(SUBSTITUTE(C$1,"성장단계","")&amp;"보스단계오프셋",ChapterTable!$S:$T,2,0))/ChapterTable!$S$23)))</f>
        <v>5</v>
      </c>
      <c r="D2140">
        <f>IF(OR($L2140=TRUE,$A2140=0,MOD($A2140,ChapterTable!$S$20)&lt;&gt;0),
MAX(0,INT(($B2140+ChapterTable!$Q$26+VLOOKUP(SUBSTITUTE(D$1,"성장단계","")&amp;"단계오프셋",ChapterTable!$S:$T,2,0))/ChapterTable!$Q$23)),
MAX(0,INT(($B2140+ChapterTable!$S$26+VLOOKUP(SUBSTITUTE(D$1,"성장단계","")&amp;"보스단계오프셋",ChapterTable!$S:$T,2,0))/ChapterTable!$S$23)))</f>
        <v>4</v>
      </c>
      <c r="E2140" s="1">
        <f ca="1">IF(AND($A2140=0,$B2140=1),
    VLOOKUP(1,ChapterTable!$1:$1048576,MATCH("최종"&amp;SUBSTITUTE(SUBSTITUTE(E$1,"standard",""),"|Float",""),ChapterTable!$1:$1,0),0)*ChapterTable!$Q$17,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VLOOKUP($A2140-ChapterTable!$Q$11,ChapterTable!$1:$1048576,MATCH("최종"&amp;SUBSTITUTE(SUBSTITUTE(E$1,"standard",""),"|Float",""),ChapterTable!$1:$1,0),0)*ChapterTable!$Q$14
    ),
  OFFSET(E2140,-$B2140+IF($L2140,1,0),0)*
    (VLOOKUP(SUBSTITUTE(SUBSTITUTE(E$1,"standard",""),"|Float","")&amp;"인게임누적곱배수",ChapterTable!$S:$T,2,0)^C2140
    +VLOOKUP(SUBSTITUTE(SUBSTITUTE(E$1,"standard",""),"|Float","")&amp;"인게임누적합배수",ChapterTable!$S:$T,2,0)*C2140)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VLOOKUP(1,ChapterTable!$1:$1048576,MATCH("최종"&amp;SUBSTITUTE(SUBSTITUTE(F$1,"standard",""),"|Float",""),ChapterTable!$1:$1,0),0)*ChapterTable!$Q$17,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VLOOKUP($A2140-ChapterTable!$Q$11,ChapterTable!$1:$1048576,MATCH("최종"&amp;SUBSTITUTE(SUBSTITUTE(F$1,"standard",""),"|Float",""),ChapterTable!$1:$1,0),0)*ChapterTable!$Q$14
    ),
  OFFSET(F2140,-$B2140+IF($L2140,1,0),0)*
    (VLOOKUP(SUBSTITUTE(SUBSTITUTE(F$1,"standard",""),"|Float","")&amp;"인게임누적곱배수",ChapterTable!$S:$T,2,0)^D2140
    +VLOOKUP(SUBSTITUTE(SUBSTITUTE(F$1,"standard",""),"|Float","")&amp;"인게임누적합배수",ChapterTable!$S:$T,2,0)*D2140)
  )
  )
  )
)</f>
        <v>226117.45764541626</v>
      </c>
      <c r="G2140" t="s">
        <v>76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9.8000000000000007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IF(OR($L2141=TRUE,$A2141=0,MOD($A2141,ChapterTable!$S$20)&lt;&gt;0),
MAX(0,INT(($B2141+ChapterTable!$Q$26+VLOOKUP(SUBSTITUTE(C$1,"성장단계","")&amp;"단계오프셋",ChapterTable!$S:$T,2,0))/ChapterTable!$Q$23)),
MAX(0,INT(($B2141+ChapterTable!$S$26+VLOOKUP(SUBSTITUTE(C$1,"성장단계","")&amp;"보스단계오프셋",ChapterTable!$S:$T,2,0))/ChapterTable!$S$23)))</f>
        <v>5</v>
      </c>
      <c r="D2141">
        <f>IF(OR($L2141=TRUE,$A2141=0,MOD($A2141,ChapterTable!$S$20)&lt;&gt;0),
MAX(0,INT(($B2141+ChapterTable!$Q$26+VLOOKUP(SUBSTITUTE(D$1,"성장단계","")&amp;"단계오프셋",ChapterTable!$S:$T,2,0))/ChapterTable!$Q$23)),
MAX(0,INT(($B2141+ChapterTable!$S$26+VLOOKUP(SUBSTITUTE(D$1,"성장단계","")&amp;"보스단계오프셋",ChapterTable!$S:$T,2,0))/ChapterTable!$S$23)))</f>
        <v>4</v>
      </c>
      <c r="E2141" s="1">
        <f ca="1">IF(AND($A2141=0,$B2141=1),
    VLOOKUP(1,ChapterTable!$1:$1048576,MATCH("최종"&amp;SUBSTITUTE(SUBSTITUTE(E$1,"standard",""),"|Float",""),ChapterTable!$1:$1,0),0)*ChapterTable!$Q$17,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VLOOKUP($A2141-ChapterTable!$Q$11,ChapterTable!$1:$1048576,MATCH("최종"&amp;SUBSTITUTE(SUBSTITUTE(E$1,"standard",""),"|Float",""),ChapterTable!$1:$1,0),0)*ChapterTable!$Q$14
    ),
  OFFSET(E2141,-$B2141+IF($L2141,1,0),0)*
    (VLOOKUP(SUBSTITUTE(SUBSTITUTE(E$1,"standard",""),"|Float","")&amp;"인게임누적곱배수",ChapterTable!$S:$T,2,0)^C2141
    +VLOOKUP(SUBSTITUTE(SUBSTITUTE(E$1,"standard",""),"|Float","")&amp;"인게임누적합배수",ChapterTable!$S:$T,2,0)*C2141)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VLOOKUP(1,ChapterTable!$1:$1048576,MATCH("최종"&amp;SUBSTITUTE(SUBSTITUTE(F$1,"standard",""),"|Float",""),ChapterTable!$1:$1,0),0)*ChapterTable!$Q$17,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VLOOKUP($A2141-ChapterTable!$Q$11,ChapterTable!$1:$1048576,MATCH("최종"&amp;SUBSTITUTE(SUBSTITUTE(F$1,"standard",""),"|Float",""),ChapterTable!$1:$1,0),0)*ChapterTable!$Q$14
    ),
  OFFSET(F2141,-$B2141+IF($L2141,1,0),0)*
    (VLOOKUP(SUBSTITUTE(SUBSTITUTE(F$1,"standard",""),"|Float","")&amp;"인게임누적곱배수",ChapterTable!$S:$T,2,0)^D2141
    +VLOOKUP(SUBSTITUTE(SUBSTITUTE(F$1,"standard",""),"|Float","")&amp;"인게임누적합배수",ChapterTable!$S:$T,2,0)*D2141)
  )
  )
  )
)</f>
        <v>226117.45764541626</v>
      </c>
      <c r="G2141" t="s">
        <v>76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9.8000000000000007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IF(OR($L2142=TRUE,$A2142=0,MOD($A2142,ChapterTable!$S$20)&lt;&gt;0),
MAX(0,INT(($B2142+ChapterTable!$Q$26+VLOOKUP(SUBSTITUTE(C$1,"성장단계","")&amp;"단계오프셋",ChapterTable!$S:$T,2,0))/ChapterTable!$Q$23)),
MAX(0,INT(($B2142+ChapterTable!$S$26+VLOOKUP(SUBSTITUTE(C$1,"성장단계","")&amp;"보스단계오프셋",ChapterTable!$S:$T,2,0))/ChapterTable!$S$23)))</f>
        <v>0</v>
      </c>
      <c r="D2142">
        <f>IF(OR($L2142=TRUE,$A2142=0,MOD($A2142,ChapterTable!$S$20)&lt;&gt;0),
MAX(0,INT(($B2142+ChapterTable!$Q$26+VLOOKUP(SUBSTITUTE(D$1,"성장단계","")&amp;"단계오프셋",ChapterTable!$S:$T,2,0))/ChapterTable!$Q$23)),
MAX(0,INT(($B2142+ChapterTable!$S$26+VLOOKUP(SUBSTITUTE(D$1,"성장단계","")&amp;"보스단계오프셋",ChapterTable!$S:$T,2,0))/ChapterTable!$S$23)))</f>
        <v>0</v>
      </c>
      <c r="E2142" s="1">
        <f ca="1">IF(AND($A2142=0,$B2142=1),
    VLOOKUP(1,ChapterTable!$1:$1048576,MATCH("최종"&amp;SUBSTITUTE(SUBSTITUTE(E$1,"standard",""),"|Float",""),ChapterTable!$1:$1,0),0)*ChapterTable!$Q$17,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VLOOKUP($A2142-ChapterTable!$Q$11,ChapterTable!$1:$1048576,MATCH("최종"&amp;SUBSTITUTE(SUBSTITUTE(E$1,"standard",""),"|Float",""),ChapterTable!$1:$1,0),0)*ChapterTable!$Q$14
    ),
  OFFSET(E2142,-$B2142+IF($L2142,1,0),0)*
    (VLOOKUP(SUBSTITUTE(SUBSTITUTE(E$1,"standard",""),"|Float","")&amp;"인게임누적곱배수",ChapterTable!$S:$T,2,0)^C2142
    +VLOOKUP(SUBSTITUTE(SUBSTITUTE(E$1,"standard",""),"|Float","")&amp;"인게임누적합배수",ChapterTable!$S:$T,2,0)*C2142)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VLOOKUP(1,ChapterTable!$1:$1048576,MATCH("최종"&amp;SUBSTITUTE(SUBSTITUTE(F$1,"standard",""),"|Float",""),ChapterTable!$1:$1,0),0)*ChapterTable!$Q$17,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VLOOKUP($A2142-ChapterTable!$Q$11,ChapterTable!$1:$1048576,MATCH("최종"&amp;SUBSTITUTE(SUBSTITUTE(F$1,"standard",""),"|Float",""),ChapterTable!$1:$1,0),0)*ChapterTable!$Q$14
    ),
  OFFSET(F2142,-$B2142+IF($L2142,1,0),0)*
    (VLOOKUP(SUBSTITUTE(SUBSTITUTE(F$1,"standard",""),"|Float","")&amp;"인게임누적곱배수",ChapterTable!$S:$T,2,0)^D2142
    +VLOOKUP(SUBSTITUTE(SUBSTITUTE(F$1,"standard",""),"|Float","")&amp;"인게임누적합배수",ChapterTable!$S:$T,2,0)*D2142)
  )
  )
  )
)</f>
        <v>188431.21470451355</v>
      </c>
      <c r="G2142" t="s">
        <v>76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9.8000000000000007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IF(OR($L2143=TRUE,$A2143=0,MOD($A2143,ChapterTable!$S$20)&lt;&gt;0),
MAX(0,INT(($B2143+ChapterTable!$Q$26+VLOOKUP(SUBSTITUTE(C$1,"성장단계","")&amp;"단계오프셋",ChapterTable!$S:$T,2,0))/ChapterTable!$Q$23)),
MAX(0,INT(($B2143+ChapterTable!$S$26+VLOOKUP(SUBSTITUTE(C$1,"성장단계","")&amp;"보스단계오프셋",ChapterTable!$S:$T,2,0))/ChapterTable!$S$23)))</f>
        <v>0</v>
      </c>
      <c r="D2143">
        <f>IF(OR($L2143=TRUE,$A2143=0,MOD($A2143,ChapterTable!$S$20)&lt;&gt;0),
MAX(0,INT(($B2143+ChapterTable!$Q$26+VLOOKUP(SUBSTITUTE(D$1,"성장단계","")&amp;"단계오프셋",ChapterTable!$S:$T,2,0))/ChapterTable!$Q$23)),
MAX(0,INT(($B2143+ChapterTable!$S$26+VLOOKUP(SUBSTITUTE(D$1,"성장단계","")&amp;"보스단계오프셋",ChapterTable!$S:$T,2,0))/ChapterTable!$S$23)))</f>
        <v>0</v>
      </c>
      <c r="E2143" s="1">
        <f ca="1">IF(AND($A2143=0,$B2143=1),
    VLOOKUP(1,ChapterTable!$1:$1048576,MATCH("최종"&amp;SUBSTITUTE(SUBSTITUTE(E$1,"standard",""),"|Float",""),ChapterTable!$1:$1,0),0)*ChapterTable!$Q$17,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VLOOKUP($A2143-ChapterTable!$Q$11,ChapterTable!$1:$1048576,MATCH("최종"&amp;SUBSTITUTE(SUBSTITUTE(E$1,"standard",""),"|Float",""),ChapterTable!$1:$1,0),0)*ChapterTable!$Q$14
    ),
  OFFSET(E2143,-$B2143+IF($L2143,1,0),0)*
    (VLOOKUP(SUBSTITUTE(SUBSTITUTE(E$1,"standard",""),"|Float","")&amp;"인게임누적곱배수",ChapterTable!$S:$T,2,0)^C2143
    +VLOOKUP(SUBSTITUTE(SUBSTITUTE(E$1,"standard",""),"|Float","")&amp;"인게임누적합배수",ChapterTable!$S:$T,2,0)*C2143)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VLOOKUP(1,ChapterTable!$1:$1048576,MATCH("최종"&amp;SUBSTITUTE(SUBSTITUTE(F$1,"standard",""),"|Float",""),ChapterTable!$1:$1,0),0)*ChapterTable!$Q$17,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VLOOKUP($A2143-ChapterTable!$Q$11,ChapterTable!$1:$1048576,MATCH("최종"&amp;SUBSTITUTE(SUBSTITUTE(F$1,"standard",""),"|Float",""),ChapterTable!$1:$1,0),0)*ChapterTable!$Q$14
    ),
  OFFSET(F2143,-$B2143+IF($L2143,1,0),0)*
    (VLOOKUP(SUBSTITUTE(SUBSTITUTE(F$1,"standard",""),"|Float","")&amp;"인게임누적곱배수",ChapterTable!$S:$T,2,0)^D2143
    +VLOOKUP(SUBSTITUTE(SUBSTITUTE(F$1,"standard",""),"|Float","")&amp;"인게임누적합배수",ChapterTable!$S:$T,2,0)*D2143)
  )
  )
  )
)</f>
        <v>188431.21470451355</v>
      </c>
      <c r="G2143" t="s">
        <v>76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9.8000000000000007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IF(OR($L2144=TRUE,$A2144=0,MOD($A2144,ChapterTable!$S$20)&lt;&gt;0),
MAX(0,INT(($B2144+ChapterTable!$Q$26+VLOOKUP(SUBSTITUTE(C$1,"성장단계","")&amp;"단계오프셋",ChapterTable!$S:$T,2,0))/ChapterTable!$Q$23)),
MAX(0,INT(($B2144+ChapterTable!$S$26+VLOOKUP(SUBSTITUTE(C$1,"성장단계","")&amp;"보스단계오프셋",ChapterTable!$S:$T,2,0))/ChapterTable!$S$23)))</f>
        <v>0</v>
      </c>
      <c r="D2144">
        <f>IF(OR($L2144=TRUE,$A2144=0,MOD($A2144,ChapterTable!$S$20)&lt;&gt;0),
MAX(0,INT(($B2144+ChapterTable!$Q$26+VLOOKUP(SUBSTITUTE(D$1,"성장단계","")&amp;"단계오프셋",ChapterTable!$S:$T,2,0))/ChapterTable!$Q$23)),
MAX(0,INT(($B2144+ChapterTable!$S$26+VLOOKUP(SUBSTITUTE(D$1,"성장단계","")&amp;"보스단계오프셋",ChapterTable!$S:$T,2,0))/ChapterTable!$S$23)))</f>
        <v>0</v>
      </c>
      <c r="E2144" s="1">
        <f ca="1">IF(AND($A2144=0,$B2144=1),
    VLOOKUP(1,ChapterTable!$1:$1048576,MATCH("최종"&amp;SUBSTITUTE(SUBSTITUTE(E$1,"standard",""),"|Float",""),ChapterTable!$1:$1,0),0)*ChapterTable!$Q$17,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VLOOKUP($A2144-ChapterTable!$Q$11,ChapterTable!$1:$1048576,MATCH("최종"&amp;SUBSTITUTE(SUBSTITUTE(E$1,"standard",""),"|Float",""),ChapterTable!$1:$1,0),0)*ChapterTable!$Q$14
    ),
  OFFSET(E2144,-$B2144+IF($L2144,1,0),0)*
    (VLOOKUP(SUBSTITUTE(SUBSTITUTE(E$1,"standard",""),"|Float","")&amp;"인게임누적곱배수",ChapterTable!$S:$T,2,0)^C2144
    +VLOOKUP(SUBSTITUTE(SUBSTITUTE(E$1,"standard",""),"|Float","")&amp;"인게임누적합배수",ChapterTable!$S:$T,2,0)*C2144)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VLOOKUP(1,ChapterTable!$1:$1048576,MATCH("최종"&amp;SUBSTITUTE(SUBSTITUTE(F$1,"standard",""),"|Float",""),ChapterTable!$1:$1,0),0)*ChapterTable!$Q$17,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VLOOKUP($A2144-ChapterTable!$Q$11,ChapterTable!$1:$1048576,MATCH("최종"&amp;SUBSTITUTE(SUBSTITUTE(F$1,"standard",""),"|Float",""),ChapterTable!$1:$1,0),0)*ChapterTable!$Q$14
    ),
  OFFSET(F2144,-$B2144+IF($L2144,1,0),0)*
    (VLOOKUP(SUBSTITUTE(SUBSTITUTE(F$1,"standard",""),"|Float","")&amp;"인게임누적곱배수",ChapterTable!$S:$T,2,0)^D2144
    +VLOOKUP(SUBSTITUTE(SUBSTITUTE(F$1,"standard",""),"|Float","")&amp;"인게임누적합배수",ChapterTable!$S:$T,2,0)*D2144)
  )
  )
  )
)</f>
        <v>188431.21470451355</v>
      </c>
      <c r="G2144" t="s">
        <v>76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9.8000000000000007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IF(OR($L2145=TRUE,$A2145=0,MOD($A2145,ChapterTable!$S$20)&lt;&gt;0),
MAX(0,INT(($B2145+ChapterTable!$Q$26+VLOOKUP(SUBSTITUTE(C$1,"성장단계","")&amp;"단계오프셋",ChapterTable!$S:$T,2,0))/ChapterTable!$Q$23)),
MAX(0,INT(($B2145+ChapterTable!$S$26+VLOOKUP(SUBSTITUTE(C$1,"성장단계","")&amp;"보스단계오프셋",ChapterTable!$S:$T,2,0))/ChapterTable!$S$23)))</f>
        <v>0</v>
      </c>
      <c r="D2145">
        <f>IF(OR($L2145=TRUE,$A2145=0,MOD($A2145,ChapterTable!$S$20)&lt;&gt;0),
MAX(0,INT(($B2145+ChapterTable!$Q$26+VLOOKUP(SUBSTITUTE(D$1,"성장단계","")&amp;"단계오프셋",ChapterTable!$S:$T,2,0))/ChapterTable!$Q$23)),
MAX(0,INT(($B2145+ChapterTable!$S$26+VLOOKUP(SUBSTITUTE(D$1,"성장단계","")&amp;"보스단계오프셋",ChapterTable!$S:$T,2,0))/ChapterTable!$S$23)))</f>
        <v>0</v>
      </c>
      <c r="E2145" s="1">
        <f ca="1">IF(AND($A2145=0,$B2145=1),
    VLOOKUP(1,ChapterTable!$1:$1048576,MATCH("최종"&amp;SUBSTITUTE(SUBSTITUTE(E$1,"standard",""),"|Float",""),ChapterTable!$1:$1,0),0)*ChapterTable!$Q$17,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VLOOKUP($A2145-ChapterTable!$Q$11,ChapterTable!$1:$1048576,MATCH("최종"&amp;SUBSTITUTE(SUBSTITUTE(E$1,"standard",""),"|Float",""),ChapterTable!$1:$1,0),0)*ChapterTable!$Q$14
    ),
  OFFSET(E2145,-$B2145+IF($L2145,1,0),0)*
    (VLOOKUP(SUBSTITUTE(SUBSTITUTE(E$1,"standard",""),"|Float","")&amp;"인게임누적곱배수",ChapterTable!$S:$T,2,0)^C2145
    +VLOOKUP(SUBSTITUTE(SUBSTITUTE(E$1,"standard",""),"|Float","")&amp;"인게임누적합배수",ChapterTable!$S:$T,2,0)*C2145)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VLOOKUP(1,ChapterTable!$1:$1048576,MATCH("최종"&amp;SUBSTITUTE(SUBSTITUTE(F$1,"standard",""),"|Float",""),ChapterTable!$1:$1,0),0)*ChapterTable!$Q$17,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VLOOKUP($A2145-ChapterTable!$Q$11,ChapterTable!$1:$1048576,MATCH("최종"&amp;SUBSTITUTE(SUBSTITUTE(F$1,"standard",""),"|Float",""),ChapterTable!$1:$1,0),0)*ChapterTable!$Q$14
    ),
  OFFSET(F2145,-$B2145+IF($L2145,1,0),0)*
    (VLOOKUP(SUBSTITUTE(SUBSTITUTE(F$1,"standard",""),"|Float","")&amp;"인게임누적곱배수",ChapterTable!$S:$T,2,0)^D2145
    +VLOOKUP(SUBSTITUTE(SUBSTITUTE(F$1,"standard",""),"|Float","")&amp;"인게임누적합배수",ChapterTable!$S:$T,2,0)*D2145)
  )
  )
  )
)</f>
        <v>188431.21470451355</v>
      </c>
      <c r="G2145" t="s">
        <v>76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9.8000000000000007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IF(OR($L2146=TRUE,$A2146=0,MOD($A2146,ChapterTable!$S$20)&lt;&gt;0),
MAX(0,INT(($B2146+ChapterTable!$Q$26+VLOOKUP(SUBSTITUTE(C$1,"성장단계","")&amp;"단계오프셋",ChapterTable!$S:$T,2,0))/ChapterTable!$Q$23)),
MAX(0,INT(($B2146+ChapterTable!$S$26+VLOOKUP(SUBSTITUTE(C$1,"성장단계","")&amp;"보스단계오프셋",ChapterTable!$S:$T,2,0))/ChapterTable!$S$23)))</f>
        <v>0</v>
      </c>
      <c r="D2146">
        <f>IF(OR($L2146=TRUE,$A2146=0,MOD($A2146,ChapterTable!$S$20)&lt;&gt;0),
MAX(0,INT(($B2146+ChapterTable!$Q$26+VLOOKUP(SUBSTITUTE(D$1,"성장단계","")&amp;"단계오프셋",ChapterTable!$S:$T,2,0))/ChapterTable!$Q$23)),
MAX(0,INT(($B2146+ChapterTable!$S$26+VLOOKUP(SUBSTITUTE(D$1,"성장단계","")&amp;"보스단계오프셋",ChapterTable!$S:$T,2,0))/ChapterTable!$S$23)))</f>
        <v>0</v>
      </c>
      <c r="E2146" s="1">
        <f ca="1">IF(AND($A2146=0,$B2146=1),
    VLOOKUP(1,ChapterTable!$1:$1048576,MATCH("최종"&amp;SUBSTITUTE(SUBSTITUTE(E$1,"standard",""),"|Float",""),ChapterTable!$1:$1,0),0)*ChapterTable!$Q$17,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VLOOKUP($A2146-ChapterTable!$Q$11,ChapterTable!$1:$1048576,MATCH("최종"&amp;SUBSTITUTE(SUBSTITUTE(E$1,"standard",""),"|Float",""),ChapterTable!$1:$1,0),0)*ChapterTable!$Q$14
    ),
  OFFSET(E2146,-$B2146+IF($L2146,1,0),0)*
    (VLOOKUP(SUBSTITUTE(SUBSTITUTE(E$1,"standard",""),"|Float","")&amp;"인게임누적곱배수",ChapterTable!$S:$T,2,0)^C2146
    +VLOOKUP(SUBSTITUTE(SUBSTITUTE(E$1,"standard",""),"|Float","")&amp;"인게임누적합배수",ChapterTable!$S:$T,2,0)*C2146)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VLOOKUP(1,ChapterTable!$1:$1048576,MATCH("최종"&amp;SUBSTITUTE(SUBSTITUTE(F$1,"standard",""),"|Float",""),ChapterTable!$1:$1,0),0)*ChapterTable!$Q$17,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VLOOKUP($A2146-ChapterTable!$Q$11,ChapterTable!$1:$1048576,MATCH("최종"&amp;SUBSTITUTE(SUBSTITUTE(F$1,"standard",""),"|Float",""),ChapterTable!$1:$1,0),0)*ChapterTable!$Q$14
    ),
  OFFSET(F2146,-$B2146+IF($L2146,1,0),0)*
    (VLOOKUP(SUBSTITUTE(SUBSTITUTE(F$1,"standard",""),"|Float","")&amp;"인게임누적곱배수",ChapterTable!$S:$T,2,0)^D2146
    +VLOOKUP(SUBSTITUTE(SUBSTITUTE(F$1,"standard",""),"|Float","")&amp;"인게임누적합배수",ChapterTable!$S:$T,2,0)*D2146)
  )
  )
  )
)</f>
        <v>188431.21470451355</v>
      </c>
      <c r="G2146" t="s">
        <v>76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9.8000000000000007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IF(OR($L2147=TRUE,$A2147=0,MOD($A2147,ChapterTable!$S$20)&lt;&gt;0),
MAX(0,INT(($B2147+ChapterTable!$Q$26+VLOOKUP(SUBSTITUTE(C$1,"성장단계","")&amp;"단계오프셋",ChapterTable!$S:$T,2,0))/ChapterTable!$Q$23)),
MAX(0,INT(($B2147+ChapterTable!$S$26+VLOOKUP(SUBSTITUTE(C$1,"성장단계","")&amp;"보스단계오프셋",ChapterTable!$S:$T,2,0))/ChapterTable!$S$23)))</f>
        <v>1</v>
      </c>
      <c r="D2147">
        <f>IF(OR($L2147=TRUE,$A2147=0,MOD($A2147,ChapterTable!$S$20)&lt;&gt;0),
MAX(0,INT(($B2147+ChapterTable!$Q$26+VLOOKUP(SUBSTITUTE(D$1,"성장단계","")&amp;"단계오프셋",ChapterTable!$S:$T,2,0))/ChapterTable!$Q$23)),
MAX(0,INT(($B2147+ChapterTable!$S$26+VLOOKUP(SUBSTITUTE(D$1,"성장단계","")&amp;"보스단계오프셋",ChapterTable!$S:$T,2,0))/ChapterTable!$S$23)))</f>
        <v>0</v>
      </c>
      <c r="E2147" s="1">
        <f ca="1">IF(AND($A2147=0,$B2147=1),
    VLOOKUP(1,ChapterTable!$1:$1048576,MATCH("최종"&amp;SUBSTITUTE(SUBSTITUTE(E$1,"standard",""),"|Float",""),ChapterTable!$1:$1,0),0)*ChapterTable!$Q$17,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VLOOKUP($A2147-ChapterTable!$Q$11,ChapterTable!$1:$1048576,MATCH("최종"&amp;SUBSTITUTE(SUBSTITUTE(E$1,"standard",""),"|Float",""),ChapterTable!$1:$1,0),0)*ChapterTable!$Q$14
    ),
  OFFSET(E2147,-$B2147+IF($L2147,1,0),0)*
    (VLOOKUP(SUBSTITUTE(SUBSTITUTE(E$1,"standard",""),"|Float","")&amp;"인게임누적곱배수",ChapterTable!$S:$T,2,0)^C2147
    +VLOOKUP(SUBSTITUTE(SUBSTITUTE(E$1,"standard",""),"|Float","")&amp;"인게임누적합배수",ChapterTable!$S:$T,2,0)*C2147)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VLOOKUP(1,ChapterTable!$1:$1048576,MATCH("최종"&amp;SUBSTITUTE(SUBSTITUTE(F$1,"standard",""),"|Float",""),ChapterTable!$1:$1,0),0)*ChapterTable!$Q$17,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VLOOKUP($A2147-ChapterTable!$Q$11,ChapterTable!$1:$1048576,MATCH("최종"&amp;SUBSTITUTE(SUBSTITUTE(F$1,"standard",""),"|Float",""),ChapterTable!$1:$1,0),0)*ChapterTable!$Q$14
    ),
  OFFSET(F2147,-$B2147+IF($L2147,1,0),0)*
    (VLOOKUP(SUBSTITUTE(SUBSTITUTE(F$1,"standard",""),"|Float","")&amp;"인게임누적곱배수",ChapterTable!$S:$T,2,0)^D2147
    +VLOOKUP(SUBSTITUTE(SUBSTITUTE(F$1,"standard",""),"|Float","")&amp;"인게임누적합배수",ChapterTable!$S:$T,2,0)*D2147)
  )
  )
  )
)</f>
        <v>188431.21470451355</v>
      </c>
      <c r="G2147" t="s">
        <v>76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9.8000000000000007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IF(OR($L2148=TRUE,$A2148=0,MOD($A2148,ChapterTable!$S$20)&lt;&gt;0),
MAX(0,INT(($B2148+ChapterTable!$Q$26+VLOOKUP(SUBSTITUTE(C$1,"성장단계","")&amp;"단계오프셋",ChapterTable!$S:$T,2,0))/ChapterTable!$Q$23)),
MAX(0,INT(($B2148+ChapterTable!$S$26+VLOOKUP(SUBSTITUTE(C$1,"성장단계","")&amp;"보스단계오프셋",ChapterTable!$S:$T,2,0))/ChapterTable!$S$23)))</f>
        <v>1</v>
      </c>
      <c r="D2148">
        <f>IF(OR($L2148=TRUE,$A2148=0,MOD($A2148,ChapterTable!$S$20)&lt;&gt;0),
MAX(0,INT(($B2148+ChapterTable!$Q$26+VLOOKUP(SUBSTITUTE(D$1,"성장단계","")&amp;"단계오프셋",ChapterTable!$S:$T,2,0))/ChapterTable!$Q$23)),
MAX(0,INT(($B2148+ChapterTable!$S$26+VLOOKUP(SUBSTITUTE(D$1,"성장단계","")&amp;"보스단계오프셋",ChapterTable!$S:$T,2,0))/ChapterTable!$S$23)))</f>
        <v>0</v>
      </c>
      <c r="E2148" s="1">
        <f ca="1">IF(AND($A2148=0,$B2148=1),
    VLOOKUP(1,ChapterTable!$1:$1048576,MATCH("최종"&amp;SUBSTITUTE(SUBSTITUTE(E$1,"standard",""),"|Float",""),ChapterTable!$1:$1,0),0)*ChapterTable!$Q$17,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VLOOKUP($A2148-ChapterTable!$Q$11,ChapterTable!$1:$1048576,MATCH("최종"&amp;SUBSTITUTE(SUBSTITUTE(E$1,"standard",""),"|Float",""),ChapterTable!$1:$1,0),0)*ChapterTable!$Q$14
    ),
  OFFSET(E2148,-$B2148+IF($L2148,1,0),0)*
    (VLOOKUP(SUBSTITUTE(SUBSTITUTE(E$1,"standard",""),"|Float","")&amp;"인게임누적곱배수",ChapterTable!$S:$T,2,0)^C2148
    +VLOOKUP(SUBSTITUTE(SUBSTITUTE(E$1,"standard",""),"|Float","")&amp;"인게임누적합배수",ChapterTable!$S:$T,2,0)*C2148)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VLOOKUP(1,ChapterTable!$1:$1048576,MATCH("최종"&amp;SUBSTITUTE(SUBSTITUTE(F$1,"standard",""),"|Float",""),ChapterTable!$1:$1,0),0)*ChapterTable!$Q$17,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VLOOKUP($A2148-ChapterTable!$Q$11,ChapterTable!$1:$1048576,MATCH("최종"&amp;SUBSTITUTE(SUBSTITUTE(F$1,"standard",""),"|Float",""),ChapterTable!$1:$1,0),0)*ChapterTable!$Q$14
    ),
  OFFSET(F2148,-$B2148+IF($L2148,1,0),0)*
    (VLOOKUP(SUBSTITUTE(SUBSTITUTE(F$1,"standard",""),"|Float","")&amp;"인게임누적곱배수",ChapterTable!$S:$T,2,0)^D2148
    +VLOOKUP(SUBSTITUTE(SUBSTITUTE(F$1,"standard",""),"|Float","")&amp;"인게임누적합배수",ChapterTable!$S:$T,2,0)*D2148)
  )
  )
  )
)</f>
        <v>188431.21470451355</v>
      </c>
      <c r="G2148" t="s">
        <v>76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9.8000000000000007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IF(OR($L2149=TRUE,$A2149=0,MOD($A2149,ChapterTable!$S$20)&lt;&gt;0),
MAX(0,INT(($B2149+ChapterTable!$Q$26+VLOOKUP(SUBSTITUTE(C$1,"성장단계","")&amp;"단계오프셋",ChapterTable!$S:$T,2,0))/ChapterTable!$Q$23)),
MAX(0,INT(($B2149+ChapterTable!$S$26+VLOOKUP(SUBSTITUTE(C$1,"성장단계","")&amp;"보스단계오프셋",ChapterTable!$S:$T,2,0))/ChapterTable!$S$23)))</f>
        <v>1</v>
      </c>
      <c r="D2149">
        <f>IF(OR($L2149=TRUE,$A2149=0,MOD($A2149,ChapterTable!$S$20)&lt;&gt;0),
MAX(0,INT(($B2149+ChapterTable!$Q$26+VLOOKUP(SUBSTITUTE(D$1,"성장단계","")&amp;"단계오프셋",ChapterTable!$S:$T,2,0))/ChapterTable!$Q$23)),
MAX(0,INT(($B2149+ChapterTable!$S$26+VLOOKUP(SUBSTITUTE(D$1,"성장단계","")&amp;"보스단계오프셋",ChapterTable!$S:$T,2,0))/ChapterTable!$S$23)))</f>
        <v>0</v>
      </c>
      <c r="E2149" s="1">
        <f ca="1">IF(AND($A2149=0,$B2149=1),
    VLOOKUP(1,ChapterTable!$1:$1048576,MATCH("최종"&amp;SUBSTITUTE(SUBSTITUTE(E$1,"standard",""),"|Float",""),ChapterTable!$1:$1,0),0)*ChapterTable!$Q$17,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VLOOKUP($A2149-ChapterTable!$Q$11,ChapterTable!$1:$1048576,MATCH("최종"&amp;SUBSTITUTE(SUBSTITUTE(E$1,"standard",""),"|Float",""),ChapterTable!$1:$1,0),0)*ChapterTable!$Q$14
    ),
  OFFSET(E2149,-$B2149+IF($L2149,1,0),0)*
    (VLOOKUP(SUBSTITUTE(SUBSTITUTE(E$1,"standard",""),"|Float","")&amp;"인게임누적곱배수",ChapterTable!$S:$T,2,0)^C2149
    +VLOOKUP(SUBSTITUTE(SUBSTITUTE(E$1,"standard",""),"|Float","")&amp;"인게임누적합배수",ChapterTable!$S:$T,2,0)*C2149)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VLOOKUP(1,ChapterTable!$1:$1048576,MATCH("최종"&amp;SUBSTITUTE(SUBSTITUTE(F$1,"standard",""),"|Float",""),ChapterTable!$1:$1,0),0)*ChapterTable!$Q$17,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VLOOKUP($A2149-ChapterTable!$Q$11,ChapterTable!$1:$1048576,MATCH("최종"&amp;SUBSTITUTE(SUBSTITUTE(F$1,"standard",""),"|Float",""),ChapterTable!$1:$1,0),0)*ChapterTable!$Q$14
    ),
  OFFSET(F2149,-$B2149+IF($L2149,1,0),0)*
    (VLOOKUP(SUBSTITUTE(SUBSTITUTE(F$1,"standard",""),"|Float","")&amp;"인게임누적곱배수",ChapterTable!$S:$T,2,0)^D2149
    +VLOOKUP(SUBSTITUTE(SUBSTITUTE(F$1,"standard",""),"|Float","")&amp;"인게임누적합배수",ChapterTable!$S:$T,2,0)*D2149)
  )
  )
  )
)</f>
        <v>188431.21470451355</v>
      </c>
      <c r="G2149" t="s">
        <v>76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9.8000000000000007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IF(OR($L2150=TRUE,$A2150=0,MOD($A2150,ChapterTable!$S$20)&lt;&gt;0),
MAX(0,INT(($B2150+ChapterTable!$Q$26+VLOOKUP(SUBSTITUTE(C$1,"성장단계","")&amp;"단계오프셋",ChapterTable!$S:$T,2,0))/ChapterTable!$Q$23)),
MAX(0,INT(($B2150+ChapterTable!$S$26+VLOOKUP(SUBSTITUTE(C$1,"성장단계","")&amp;"보스단계오프셋",ChapterTable!$S:$T,2,0))/ChapterTable!$S$23)))</f>
        <v>1</v>
      </c>
      <c r="D2150">
        <f>IF(OR($L2150=TRUE,$A2150=0,MOD($A2150,ChapterTable!$S$20)&lt;&gt;0),
MAX(0,INT(($B2150+ChapterTable!$Q$26+VLOOKUP(SUBSTITUTE(D$1,"성장단계","")&amp;"단계오프셋",ChapterTable!$S:$T,2,0))/ChapterTable!$Q$23)),
MAX(0,INT(($B2150+ChapterTable!$S$26+VLOOKUP(SUBSTITUTE(D$1,"성장단계","")&amp;"보스단계오프셋",ChapterTable!$S:$T,2,0))/ChapterTable!$S$23)))</f>
        <v>0</v>
      </c>
      <c r="E2150" s="1">
        <f ca="1">IF(AND($A2150=0,$B2150=1),
    VLOOKUP(1,ChapterTable!$1:$1048576,MATCH("최종"&amp;SUBSTITUTE(SUBSTITUTE(E$1,"standard",""),"|Float",""),ChapterTable!$1:$1,0),0)*ChapterTable!$Q$17,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VLOOKUP($A2150-ChapterTable!$Q$11,ChapterTable!$1:$1048576,MATCH("최종"&amp;SUBSTITUTE(SUBSTITUTE(E$1,"standard",""),"|Float",""),ChapterTable!$1:$1,0),0)*ChapterTable!$Q$14
    ),
  OFFSET(E2150,-$B2150+IF($L2150,1,0),0)*
    (VLOOKUP(SUBSTITUTE(SUBSTITUTE(E$1,"standard",""),"|Float","")&amp;"인게임누적곱배수",ChapterTable!$S:$T,2,0)^C2150
    +VLOOKUP(SUBSTITUTE(SUBSTITUTE(E$1,"standard",""),"|Float","")&amp;"인게임누적합배수",ChapterTable!$S:$T,2,0)*C2150)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VLOOKUP(1,ChapterTable!$1:$1048576,MATCH("최종"&amp;SUBSTITUTE(SUBSTITUTE(F$1,"standard",""),"|Float",""),ChapterTable!$1:$1,0),0)*ChapterTable!$Q$17,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VLOOKUP($A2150-ChapterTable!$Q$11,ChapterTable!$1:$1048576,MATCH("최종"&amp;SUBSTITUTE(SUBSTITUTE(F$1,"standard",""),"|Float",""),ChapterTable!$1:$1,0),0)*ChapterTable!$Q$14
    ),
  OFFSET(F2150,-$B2150+IF($L2150,1,0),0)*
    (VLOOKUP(SUBSTITUTE(SUBSTITUTE(F$1,"standard",""),"|Float","")&amp;"인게임누적곱배수",ChapterTable!$S:$T,2,0)^D2150
    +VLOOKUP(SUBSTITUTE(SUBSTITUTE(F$1,"standard",""),"|Float","")&amp;"인게임누적합배수",ChapterTable!$S:$T,2,0)*D2150)
  )
  )
  )
)</f>
        <v>188431.21470451355</v>
      </c>
      <c r="G2150" t="s">
        <v>76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9.8000000000000007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IF(OR($L2151=TRUE,$A2151=0,MOD($A2151,ChapterTable!$S$20)&lt;&gt;0),
MAX(0,INT(($B2151+ChapterTable!$Q$26+VLOOKUP(SUBSTITUTE(C$1,"성장단계","")&amp;"단계오프셋",ChapterTable!$S:$T,2,0))/ChapterTable!$Q$23)),
MAX(0,INT(($B2151+ChapterTable!$S$26+VLOOKUP(SUBSTITUTE(C$1,"성장단계","")&amp;"보스단계오프셋",ChapterTable!$S:$T,2,0))/ChapterTable!$S$23)))</f>
        <v>1</v>
      </c>
      <c r="D2151">
        <f>IF(OR($L2151=TRUE,$A2151=0,MOD($A2151,ChapterTable!$S$20)&lt;&gt;0),
MAX(0,INT(($B2151+ChapterTable!$Q$26+VLOOKUP(SUBSTITUTE(D$1,"성장단계","")&amp;"단계오프셋",ChapterTable!$S:$T,2,0))/ChapterTable!$Q$23)),
MAX(0,INT(($B2151+ChapterTable!$S$26+VLOOKUP(SUBSTITUTE(D$1,"성장단계","")&amp;"보스단계오프셋",ChapterTable!$S:$T,2,0))/ChapterTable!$S$23)))</f>
        <v>0</v>
      </c>
      <c r="E2151" s="1">
        <f ca="1">IF(AND($A2151=0,$B2151=1),
    VLOOKUP(1,ChapterTable!$1:$1048576,MATCH("최종"&amp;SUBSTITUTE(SUBSTITUTE(E$1,"standard",""),"|Float",""),ChapterTable!$1:$1,0),0)*ChapterTable!$Q$17,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VLOOKUP($A2151-ChapterTable!$Q$11,ChapterTable!$1:$1048576,MATCH("최종"&amp;SUBSTITUTE(SUBSTITUTE(E$1,"standard",""),"|Float",""),ChapterTable!$1:$1,0),0)*ChapterTable!$Q$14
    ),
  OFFSET(E2151,-$B2151+IF($L2151,1,0),0)*
    (VLOOKUP(SUBSTITUTE(SUBSTITUTE(E$1,"standard",""),"|Float","")&amp;"인게임누적곱배수",ChapterTable!$S:$T,2,0)^C2151
    +VLOOKUP(SUBSTITUTE(SUBSTITUTE(E$1,"standard",""),"|Float","")&amp;"인게임누적합배수",ChapterTable!$S:$T,2,0)*C2151)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VLOOKUP(1,ChapterTable!$1:$1048576,MATCH("최종"&amp;SUBSTITUTE(SUBSTITUTE(F$1,"standard",""),"|Float",""),ChapterTable!$1:$1,0),0)*ChapterTable!$Q$17,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VLOOKUP($A2151-ChapterTable!$Q$11,ChapterTable!$1:$1048576,MATCH("최종"&amp;SUBSTITUTE(SUBSTITUTE(F$1,"standard",""),"|Float",""),ChapterTable!$1:$1,0),0)*ChapterTable!$Q$14
    ),
  OFFSET(F2151,-$B2151+IF($L2151,1,0),0)*
    (VLOOKUP(SUBSTITUTE(SUBSTITUTE(F$1,"standard",""),"|Float","")&amp;"인게임누적곱배수",ChapterTable!$S:$T,2,0)^D2151
    +VLOOKUP(SUBSTITUTE(SUBSTITUTE(F$1,"standard",""),"|Float","")&amp;"인게임누적합배수",ChapterTable!$S:$T,2,0)*D2151)
  )
  )
  )
)</f>
        <v>188431.21470451355</v>
      </c>
      <c r="G2151" t="s">
        <v>76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9.8000000000000007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IF(OR($L2152=TRUE,$A2152=0,MOD($A2152,ChapterTable!$S$20)&lt;&gt;0),
MAX(0,INT(($B2152+ChapterTable!$Q$26+VLOOKUP(SUBSTITUTE(C$1,"성장단계","")&amp;"단계오프셋",ChapterTable!$S:$T,2,0))/ChapterTable!$Q$23)),
MAX(0,INT(($B2152+ChapterTable!$S$26+VLOOKUP(SUBSTITUTE(C$1,"성장단계","")&amp;"보스단계오프셋",ChapterTable!$S:$T,2,0))/ChapterTable!$S$23)))</f>
        <v>1</v>
      </c>
      <c r="D2152">
        <f>IF(OR($L2152=TRUE,$A2152=0,MOD($A2152,ChapterTable!$S$20)&lt;&gt;0),
MAX(0,INT(($B2152+ChapterTable!$Q$26+VLOOKUP(SUBSTITUTE(D$1,"성장단계","")&amp;"단계오프셋",ChapterTable!$S:$T,2,0))/ChapterTable!$Q$23)),
MAX(0,INT(($B2152+ChapterTable!$S$26+VLOOKUP(SUBSTITUTE(D$1,"성장단계","")&amp;"보스단계오프셋",ChapterTable!$S:$T,2,0))/ChapterTable!$S$23)))</f>
        <v>1</v>
      </c>
      <c r="E2152" s="1">
        <f ca="1">IF(AND($A2152=0,$B2152=1),
    VLOOKUP(1,ChapterTable!$1:$1048576,MATCH("최종"&amp;SUBSTITUTE(SUBSTITUTE(E$1,"standard",""),"|Float",""),ChapterTable!$1:$1,0),0)*ChapterTable!$Q$17,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VLOOKUP($A2152-ChapterTable!$Q$11,ChapterTable!$1:$1048576,MATCH("최종"&amp;SUBSTITUTE(SUBSTITUTE(E$1,"standard",""),"|Float",""),ChapterTable!$1:$1,0),0)*ChapterTable!$Q$14
    ),
  OFFSET(E2152,-$B2152+IF($L2152,1,0),0)*
    (VLOOKUP(SUBSTITUTE(SUBSTITUTE(E$1,"standard",""),"|Float","")&amp;"인게임누적곱배수",ChapterTable!$S:$T,2,0)^C2152
    +VLOOKUP(SUBSTITUTE(SUBSTITUTE(E$1,"standard",""),"|Float","")&amp;"인게임누적합배수",ChapterTable!$S:$T,2,0)*C2152)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VLOOKUP(1,ChapterTable!$1:$1048576,MATCH("최종"&amp;SUBSTITUTE(SUBSTITUTE(F$1,"standard",""),"|Float",""),ChapterTable!$1:$1,0),0)*ChapterTable!$Q$17,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VLOOKUP($A2152-ChapterTable!$Q$11,ChapterTable!$1:$1048576,MATCH("최종"&amp;SUBSTITUTE(SUBSTITUTE(F$1,"standard",""),"|Float",""),ChapterTable!$1:$1,0),0)*ChapterTable!$Q$14
    ),
  OFFSET(F2152,-$B2152+IF($L2152,1,0),0)*
    (VLOOKUP(SUBSTITUTE(SUBSTITUTE(F$1,"standard",""),"|Float","")&amp;"인게임누적곱배수",ChapterTable!$S:$T,2,0)^D2152
    +VLOOKUP(SUBSTITUTE(SUBSTITUTE(F$1,"standard",""),"|Float","")&amp;"인게임누적합배수",ChapterTable!$S:$T,2,0)*D2152)
  )
  )
  )
)</f>
        <v>226117.45764541626</v>
      </c>
      <c r="G2152" t="s">
        <v>76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9.8000000000000007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IF(OR($L2153=TRUE,$A2153=0,MOD($A2153,ChapterTable!$S$20)&lt;&gt;0),
MAX(0,INT(($B2153+ChapterTable!$Q$26+VLOOKUP(SUBSTITUTE(C$1,"성장단계","")&amp;"단계오프셋",ChapterTable!$S:$T,2,0))/ChapterTable!$Q$23)),
MAX(0,INT(($B2153+ChapterTable!$S$26+VLOOKUP(SUBSTITUTE(C$1,"성장단계","")&amp;"보스단계오프셋",ChapterTable!$S:$T,2,0))/ChapterTable!$S$23)))</f>
        <v>1</v>
      </c>
      <c r="D2153">
        <f>IF(OR($L2153=TRUE,$A2153=0,MOD($A2153,ChapterTable!$S$20)&lt;&gt;0),
MAX(0,INT(($B2153+ChapterTable!$Q$26+VLOOKUP(SUBSTITUTE(D$1,"성장단계","")&amp;"단계오프셋",ChapterTable!$S:$T,2,0))/ChapterTable!$Q$23)),
MAX(0,INT(($B2153+ChapterTable!$S$26+VLOOKUP(SUBSTITUTE(D$1,"성장단계","")&amp;"보스단계오프셋",ChapterTable!$S:$T,2,0))/ChapterTable!$S$23)))</f>
        <v>1</v>
      </c>
      <c r="E2153" s="1">
        <f ca="1">IF(AND($A2153=0,$B2153=1),
    VLOOKUP(1,ChapterTable!$1:$1048576,MATCH("최종"&amp;SUBSTITUTE(SUBSTITUTE(E$1,"standard",""),"|Float",""),ChapterTable!$1:$1,0),0)*ChapterTable!$Q$17,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VLOOKUP($A2153-ChapterTable!$Q$11,ChapterTable!$1:$1048576,MATCH("최종"&amp;SUBSTITUTE(SUBSTITUTE(E$1,"standard",""),"|Float",""),ChapterTable!$1:$1,0),0)*ChapterTable!$Q$14
    ),
  OFFSET(E2153,-$B2153+IF($L2153,1,0),0)*
    (VLOOKUP(SUBSTITUTE(SUBSTITUTE(E$1,"standard",""),"|Float","")&amp;"인게임누적곱배수",ChapterTable!$S:$T,2,0)^C2153
    +VLOOKUP(SUBSTITUTE(SUBSTITUTE(E$1,"standard",""),"|Float","")&amp;"인게임누적합배수",ChapterTable!$S:$T,2,0)*C2153)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VLOOKUP(1,ChapterTable!$1:$1048576,MATCH("최종"&amp;SUBSTITUTE(SUBSTITUTE(F$1,"standard",""),"|Float",""),ChapterTable!$1:$1,0),0)*ChapterTable!$Q$17,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VLOOKUP($A2153-ChapterTable!$Q$11,ChapterTable!$1:$1048576,MATCH("최종"&amp;SUBSTITUTE(SUBSTITUTE(F$1,"standard",""),"|Float",""),ChapterTable!$1:$1,0),0)*ChapterTable!$Q$14
    ),
  OFFSET(F2153,-$B2153+IF($L2153,1,0),0)*
    (VLOOKUP(SUBSTITUTE(SUBSTITUTE(F$1,"standard",""),"|Float","")&amp;"인게임누적곱배수",ChapterTable!$S:$T,2,0)^D2153
    +VLOOKUP(SUBSTITUTE(SUBSTITUTE(F$1,"standard",""),"|Float","")&amp;"인게임누적합배수",ChapterTable!$S:$T,2,0)*D2153)
  )
  )
  )
)</f>
        <v>226117.45764541626</v>
      </c>
      <c r="G2153" t="s">
        <v>76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9.8000000000000007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IF(OR($L2154=TRUE,$A2154=0,MOD($A2154,ChapterTable!$S$20)&lt;&gt;0),
MAX(0,INT(($B2154+ChapterTable!$Q$26+VLOOKUP(SUBSTITUTE(C$1,"성장단계","")&amp;"단계오프셋",ChapterTable!$S:$T,2,0))/ChapterTable!$Q$23)),
MAX(0,INT(($B2154+ChapterTable!$S$26+VLOOKUP(SUBSTITUTE(C$1,"성장단계","")&amp;"보스단계오프셋",ChapterTable!$S:$T,2,0))/ChapterTable!$S$23)))</f>
        <v>1</v>
      </c>
      <c r="D2154">
        <f>IF(OR($L2154=TRUE,$A2154=0,MOD($A2154,ChapterTable!$S$20)&lt;&gt;0),
MAX(0,INT(($B2154+ChapterTable!$Q$26+VLOOKUP(SUBSTITUTE(D$1,"성장단계","")&amp;"단계오프셋",ChapterTable!$S:$T,2,0))/ChapterTable!$Q$23)),
MAX(0,INT(($B2154+ChapterTable!$S$26+VLOOKUP(SUBSTITUTE(D$1,"성장단계","")&amp;"보스단계오프셋",ChapterTable!$S:$T,2,0))/ChapterTable!$S$23)))</f>
        <v>1</v>
      </c>
      <c r="E2154" s="1">
        <f ca="1">IF(AND($A2154=0,$B2154=1),
    VLOOKUP(1,ChapterTable!$1:$1048576,MATCH("최종"&amp;SUBSTITUTE(SUBSTITUTE(E$1,"standard",""),"|Float",""),ChapterTable!$1:$1,0),0)*ChapterTable!$Q$17,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VLOOKUP($A2154-ChapterTable!$Q$11,ChapterTable!$1:$1048576,MATCH("최종"&amp;SUBSTITUTE(SUBSTITUTE(E$1,"standard",""),"|Float",""),ChapterTable!$1:$1,0),0)*ChapterTable!$Q$14
    ),
  OFFSET(E2154,-$B2154+IF($L2154,1,0),0)*
    (VLOOKUP(SUBSTITUTE(SUBSTITUTE(E$1,"standard",""),"|Float","")&amp;"인게임누적곱배수",ChapterTable!$S:$T,2,0)^C2154
    +VLOOKUP(SUBSTITUTE(SUBSTITUTE(E$1,"standard",""),"|Float","")&amp;"인게임누적합배수",ChapterTable!$S:$T,2,0)*C2154)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VLOOKUP(1,ChapterTable!$1:$1048576,MATCH("최종"&amp;SUBSTITUTE(SUBSTITUTE(F$1,"standard",""),"|Float",""),ChapterTable!$1:$1,0),0)*ChapterTable!$Q$17,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VLOOKUP($A2154-ChapterTable!$Q$11,ChapterTable!$1:$1048576,MATCH("최종"&amp;SUBSTITUTE(SUBSTITUTE(F$1,"standard",""),"|Float",""),ChapterTable!$1:$1,0),0)*ChapterTable!$Q$14
    ),
  OFFSET(F2154,-$B2154+IF($L2154,1,0),0)*
    (VLOOKUP(SUBSTITUTE(SUBSTITUTE(F$1,"standard",""),"|Float","")&amp;"인게임누적곱배수",ChapterTable!$S:$T,2,0)^D2154
    +VLOOKUP(SUBSTITUTE(SUBSTITUTE(F$1,"standard",""),"|Float","")&amp;"인게임누적합배수",ChapterTable!$S:$T,2,0)*D2154)
  )
  )
  )
)</f>
        <v>226117.45764541626</v>
      </c>
      <c r="G2154" t="s">
        <v>76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9.8000000000000007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IF(OR($L2155=TRUE,$A2155=0,MOD($A2155,ChapterTable!$S$20)&lt;&gt;0),
MAX(0,INT(($B2155+ChapterTable!$Q$26+VLOOKUP(SUBSTITUTE(C$1,"성장단계","")&amp;"단계오프셋",ChapterTable!$S:$T,2,0))/ChapterTable!$Q$23)),
MAX(0,INT(($B2155+ChapterTable!$S$26+VLOOKUP(SUBSTITUTE(C$1,"성장단계","")&amp;"보스단계오프셋",ChapterTable!$S:$T,2,0))/ChapterTable!$S$23)))</f>
        <v>1</v>
      </c>
      <c r="D2155">
        <f>IF(OR($L2155=TRUE,$A2155=0,MOD($A2155,ChapterTable!$S$20)&lt;&gt;0),
MAX(0,INT(($B2155+ChapterTable!$Q$26+VLOOKUP(SUBSTITUTE(D$1,"성장단계","")&amp;"단계오프셋",ChapterTable!$S:$T,2,0))/ChapterTable!$Q$23)),
MAX(0,INT(($B2155+ChapterTable!$S$26+VLOOKUP(SUBSTITUTE(D$1,"성장단계","")&amp;"보스단계오프셋",ChapterTable!$S:$T,2,0))/ChapterTable!$S$23)))</f>
        <v>1</v>
      </c>
      <c r="E2155" s="1">
        <f ca="1">IF(AND($A2155=0,$B2155=1),
    VLOOKUP(1,ChapterTable!$1:$1048576,MATCH("최종"&amp;SUBSTITUTE(SUBSTITUTE(E$1,"standard",""),"|Float",""),ChapterTable!$1:$1,0),0)*ChapterTable!$Q$17,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VLOOKUP($A2155-ChapterTable!$Q$11,ChapterTable!$1:$1048576,MATCH("최종"&amp;SUBSTITUTE(SUBSTITUTE(E$1,"standard",""),"|Float",""),ChapterTable!$1:$1,0),0)*ChapterTable!$Q$14
    ),
  OFFSET(E2155,-$B2155+IF($L2155,1,0),0)*
    (VLOOKUP(SUBSTITUTE(SUBSTITUTE(E$1,"standard",""),"|Float","")&amp;"인게임누적곱배수",ChapterTable!$S:$T,2,0)^C2155
    +VLOOKUP(SUBSTITUTE(SUBSTITUTE(E$1,"standard",""),"|Float","")&amp;"인게임누적합배수",ChapterTable!$S:$T,2,0)*C2155)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VLOOKUP(1,ChapterTable!$1:$1048576,MATCH("최종"&amp;SUBSTITUTE(SUBSTITUTE(F$1,"standard",""),"|Float",""),ChapterTable!$1:$1,0),0)*ChapterTable!$Q$17,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VLOOKUP($A2155-ChapterTable!$Q$11,ChapterTable!$1:$1048576,MATCH("최종"&amp;SUBSTITUTE(SUBSTITUTE(F$1,"standard",""),"|Float",""),ChapterTable!$1:$1,0),0)*ChapterTable!$Q$14
    ),
  OFFSET(F2155,-$B2155+IF($L2155,1,0),0)*
    (VLOOKUP(SUBSTITUTE(SUBSTITUTE(F$1,"standard",""),"|Float","")&amp;"인게임누적곱배수",ChapterTable!$S:$T,2,0)^D2155
    +VLOOKUP(SUBSTITUTE(SUBSTITUTE(F$1,"standard",""),"|Float","")&amp;"인게임누적합배수",ChapterTable!$S:$T,2,0)*D2155)
  )
  )
  )
)</f>
        <v>226117.45764541626</v>
      </c>
      <c r="G2155" t="s">
        <v>76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9.8000000000000007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IF(OR($L2156=TRUE,$A2156=0,MOD($A2156,ChapterTable!$S$20)&lt;&gt;0),
MAX(0,INT(($B2156+ChapterTable!$Q$26+VLOOKUP(SUBSTITUTE(C$1,"성장단계","")&amp;"단계오프셋",ChapterTable!$S:$T,2,0))/ChapterTable!$Q$23)),
MAX(0,INT(($B2156+ChapterTable!$S$26+VLOOKUP(SUBSTITUTE(C$1,"성장단계","")&amp;"보스단계오프셋",ChapterTable!$S:$T,2,0))/ChapterTable!$S$23)))</f>
        <v>1</v>
      </c>
      <c r="D2156">
        <f>IF(OR($L2156=TRUE,$A2156=0,MOD($A2156,ChapterTable!$S$20)&lt;&gt;0),
MAX(0,INT(($B2156+ChapterTable!$Q$26+VLOOKUP(SUBSTITUTE(D$1,"성장단계","")&amp;"단계오프셋",ChapterTable!$S:$T,2,0))/ChapterTable!$Q$23)),
MAX(0,INT(($B2156+ChapterTable!$S$26+VLOOKUP(SUBSTITUTE(D$1,"성장단계","")&amp;"보스단계오프셋",ChapterTable!$S:$T,2,0))/ChapterTable!$S$23)))</f>
        <v>1</v>
      </c>
      <c r="E2156" s="1">
        <f ca="1">IF(AND($A2156=0,$B2156=1),
    VLOOKUP(1,ChapterTable!$1:$1048576,MATCH("최종"&amp;SUBSTITUTE(SUBSTITUTE(E$1,"standard",""),"|Float",""),ChapterTable!$1:$1,0),0)*ChapterTable!$Q$17,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VLOOKUP($A2156-ChapterTable!$Q$11,ChapterTable!$1:$1048576,MATCH("최종"&amp;SUBSTITUTE(SUBSTITUTE(E$1,"standard",""),"|Float",""),ChapterTable!$1:$1,0),0)*ChapterTable!$Q$14
    ),
  OFFSET(E2156,-$B2156+IF($L2156,1,0),0)*
    (VLOOKUP(SUBSTITUTE(SUBSTITUTE(E$1,"standard",""),"|Float","")&amp;"인게임누적곱배수",ChapterTable!$S:$T,2,0)^C2156
    +VLOOKUP(SUBSTITUTE(SUBSTITUTE(E$1,"standard",""),"|Float","")&amp;"인게임누적합배수",ChapterTable!$S:$T,2,0)*C2156)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VLOOKUP(1,ChapterTable!$1:$1048576,MATCH("최종"&amp;SUBSTITUTE(SUBSTITUTE(F$1,"standard",""),"|Float",""),ChapterTable!$1:$1,0),0)*ChapterTable!$Q$17,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VLOOKUP($A2156-ChapterTable!$Q$11,ChapterTable!$1:$1048576,MATCH("최종"&amp;SUBSTITUTE(SUBSTITUTE(F$1,"standard",""),"|Float",""),ChapterTable!$1:$1,0),0)*ChapterTable!$Q$14
    ),
  OFFSET(F2156,-$B2156+IF($L2156,1,0),0)*
    (VLOOKUP(SUBSTITUTE(SUBSTITUTE(F$1,"standard",""),"|Float","")&amp;"인게임누적곱배수",ChapterTable!$S:$T,2,0)^D2156
    +VLOOKUP(SUBSTITUTE(SUBSTITUTE(F$1,"standard",""),"|Float","")&amp;"인게임누적합배수",ChapterTable!$S:$T,2,0)*D2156)
  )
  )
  )
)</f>
        <v>226117.45764541626</v>
      </c>
      <c r="G2156" t="s">
        <v>76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9.8000000000000007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IF(OR($L2157=TRUE,$A2157=0,MOD($A2157,ChapterTable!$S$20)&lt;&gt;0),
MAX(0,INT(($B2157+ChapterTable!$Q$26+VLOOKUP(SUBSTITUTE(C$1,"성장단계","")&amp;"단계오프셋",ChapterTable!$S:$T,2,0))/ChapterTable!$Q$23)),
MAX(0,INT(($B2157+ChapterTable!$S$26+VLOOKUP(SUBSTITUTE(C$1,"성장단계","")&amp;"보스단계오프셋",ChapterTable!$S:$T,2,0))/ChapterTable!$S$23)))</f>
        <v>2</v>
      </c>
      <c r="D2157">
        <f>IF(OR($L2157=TRUE,$A2157=0,MOD($A2157,ChapterTable!$S$20)&lt;&gt;0),
MAX(0,INT(($B2157+ChapterTable!$Q$26+VLOOKUP(SUBSTITUTE(D$1,"성장단계","")&amp;"단계오프셋",ChapterTable!$S:$T,2,0))/ChapterTable!$Q$23)),
MAX(0,INT(($B2157+ChapterTable!$S$26+VLOOKUP(SUBSTITUTE(D$1,"성장단계","")&amp;"보스단계오프셋",ChapterTable!$S:$T,2,0))/ChapterTable!$S$23)))</f>
        <v>1</v>
      </c>
      <c r="E2157" s="1">
        <f ca="1">IF(AND($A2157=0,$B2157=1),
    VLOOKUP(1,ChapterTable!$1:$1048576,MATCH("최종"&amp;SUBSTITUTE(SUBSTITUTE(E$1,"standard",""),"|Float",""),ChapterTable!$1:$1,0),0)*ChapterTable!$Q$17,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VLOOKUP($A2157-ChapterTable!$Q$11,ChapterTable!$1:$1048576,MATCH("최종"&amp;SUBSTITUTE(SUBSTITUTE(E$1,"standard",""),"|Float",""),ChapterTable!$1:$1,0),0)*ChapterTable!$Q$14
    ),
  OFFSET(E2157,-$B2157+IF($L2157,1,0),0)*
    (VLOOKUP(SUBSTITUTE(SUBSTITUTE(E$1,"standard",""),"|Float","")&amp;"인게임누적곱배수",ChapterTable!$S:$T,2,0)^C2157
    +VLOOKUP(SUBSTITUTE(SUBSTITUTE(E$1,"standard",""),"|Float","")&amp;"인게임누적합배수",ChapterTable!$S:$T,2,0)*C2157)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VLOOKUP(1,ChapterTable!$1:$1048576,MATCH("최종"&amp;SUBSTITUTE(SUBSTITUTE(F$1,"standard",""),"|Float",""),ChapterTable!$1:$1,0),0)*ChapterTable!$Q$17,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VLOOKUP($A2157-ChapterTable!$Q$11,ChapterTable!$1:$1048576,MATCH("최종"&amp;SUBSTITUTE(SUBSTITUTE(F$1,"standard",""),"|Float",""),ChapterTable!$1:$1,0),0)*ChapterTable!$Q$14
    ),
  OFFSET(F2157,-$B2157+IF($L2157,1,0),0)*
    (VLOOKUP(SUBSTITUTE(SUBSTITUTE(F$1,"standard",""),"|Float","")&amp;"인게임누적곱배수",ChapterTable!$S:$T,2,0)^D2157
    +VLOOKUP(SUBSTITUTE(SUBSTITUTE(F$1,"standard",""),"|Float","")&amp;"인게임누적합배수",ChapterTable!$S:$T,2,0)*D2157)
  )
  )
  )
)</f>
        <v>226117.45764541626</v>
      </c>
      <c r="G2157" t="s">
        <v>76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9.8000000000000007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IF(OR($L2158=TRUE,$A2158=0,MOD($A2158,ChapterTable!$S$20)&lt;&gt;0),
MAX(0,INT(($B2158+ChapterTable!$Q$26+VLOOKUP(SUBSTITUTE(C$1,"성장단계","")&amp;"단계오프셋",ChapterTable!$S:$T,2,0))/ChapterTable!$Q$23)),
MAX(0,INT(($B2158+ChapterTable!$S$26+VLOOKUP(SUBSTITUTE(C$1,"성장단계","")&amp;"보스단계오프셋",ChapterTable!$S:$T,2,0))/ChapterTable!$S$23)))</f>
        <v>2</v>
      </c>
      <c r="D2158">
        <f>IF(OR($L2158=TRUE,$A2158=0,MOD($A2158,ChapterTable!$S$20)&lt;&gt;0),
MAX(0,INT(($B2158+ChapterTable!$Q$26+VLOOKUP(SUBSTITUTE(D$1,"성장단계","")&amp;"단계오프셋",ChapterTable!$S:$T,2,0))/ChapterTable!$Q$23)),
MAX(0,INT(($B2158+ChapterTable!$S$26+VLOOKUP(SUBSTITUTE(D$1,"성장단계","")&amp;"보스단계오프셋",ChapterTable!$S:$T,2,0))/ChapterTable!$S$23)))</f>
        <v>1</v>
      </c>
      <c r="E2158" s="1">
        <f ca="1">IF(AND($A2158=0,$B2158=1),
    VLOOKUP(1,ChapterTable!$1:$1048576,MATCH("최종"&amp;SUBSTITUTE(SUBSTITUTE(E$1,"standard",""),"|Float",""),ChapterTable!$1:$1,0),0)*ChapterTable!$Q$17,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VLOOKUP($A2158-ChapterTable!$Q$11,ChapterTable!$1:$1048576,MATCH("최종"&amp;SUBSTITUTE(SUBSTITUTE(E$1,"standard",""),"|Float",""),ChapterTable!$1:$1,0),0)*ChapterTable!$Q$14
    ),
  OFFSET(E2158,-$B2158+IF($L2158,1,0),0)*
    (VLOOKUP(SUBSTITUTE(SUBSTITUTE(E$1,"standard",""),"|Float","")&amp;"인게임누적곱배수",ChapterTable!$S:$T,2,0)^C2158
    +VLOOKUP(SUBSTITUTE(SUBSTITUTE(E$1,"standard",""),"|Float","")&amp;"인게임누적합배수",ChapterTable!$S:$T,2,0)*C2158)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VLOOKUP(1,ChapterTable!$1:$1048576,MATCH("최종"&amp;SUBSTITUTE(SUBSTITUTE(F$1,"standard",""),"|Float",""),ChapterTable!$1:$1,0),0)*ChapterTable!$Q$17,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VLOOKUP($A2158-ChapterTable!$Q$11,ChapterTable!$1:$1048576,MATCH("최종"&amp;SUBSTITUTE(SUBSTITUTE(F$1,"standard",""),"|Float",""),ChapterTable!$1:$1,0),0)*ChapterTable!$Q$14
    ),
  OFFSET(F2158,-$B2158+IF($L2158,1,0),0)*
    (VLOOKUP(SUBSTITUTE(SUBSTITUTE(F$1,"standard",""),"|Float","")&amp;"인게임누적곱배수",ChapterTable!$S:$T,2,0)^D2158
    +VLOOKUP(SUBSTITUTE(SUBSTITUTE(F$1,"standard",""),"|Float","")&amp;"인게임누적합배수",ChapterTable!$S:$T,2,0)*D2158)
  )
  )
  )
)</f>
        <v>226117.45764541626</v>
      </c>
      <c r="G2158" t="s">
        <v>76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9.8000000000000007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IF(OR($L2159=TRUE,$A2159=0,MOD($A2159,ChapterTable!$S$20)&lt;&gt;0),
MAX(0,INT(($B2159+ChapterTable!$Q$26+VLOOKUP(SUBSTITUTE(C$1,"성장단계","")&amp;"단계오프셋",ChapterTable!$S:$T,2,0))/ChapterTable!$Q$23)),
MAX(0,INT(($B2159+ChapterTable!$S$26+VLOOKUP(SUBSTITUTE(C$1,"성장단계","")&amp;"보스단계오프셋",ChapterTable!$S:$T,2,0))/ChapterTable!$S$23)))</f>
        <v>2</v>
      </c>
      <c r="D2159">
        <f>IF(OR($L2159=TRUE,$A2159=0,MOD($A2159,ChapterTable!$S$20)&lt;&gt;0),
MAX(0,INT(($B2159+ChapterTable!$Q$26+VLOOKUP(SUBSTITUTE(D$1,"성장단계","")&amp;"단계오프셋",ChapterTable!$S:$T,2,0))/ChapterTable!$Q$23)),
MAX(0,INT(($B2159+ChapterTable!$S$26+VLOOKUP(SUBSTITUTE(D$1,"성장단계","")&amp;"보스단계오프셋",ChapterTable!$S:$T,2,0))/ChapterTable!$S$23)))</f>
        <v>1</v>
      </c>
      <c r="E2159" s="1">
        <f ca="1">IF(AND($A2159=0,$B2159=1),
    VLOOKUP(1,ChapterTable!$1:$1048576,MATCH("최종"&amp;SUBSTITUTE(SUBSTITUTE(E$1,"standard",""),"|Float",""),ChapterTable!$1:$1,0),0)*ChapterTable!$Q$17,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VLOOKUP($A2159-ChapterTable!$Q$11,ChapterTable!$1:$1048576,MATCH("최종"&amp;SUBSTITUTE(SUBSTITUTE(E$1,"standard",""),"|Float",""),ChapterTable!$1:$1,0),0)*ChapterTable!$Q$14
    ),
  OFFSET(E2159,-$B2159+IF($L2159,1,0),0)*
    (VLOOKUP(SUBSTITUTE(SUBSTITUTE(E$1,"standard",""),"|Float","")&amp;"인게임누적곱배수",ChapterTable!$S:$T,2,0)^C2159
    +VLOOKUP(SUBSTITUTE(SUBSTITUTE(E$1,"standard",""),"|Float","")&amp;"인게임누적합배수",ChapterTable!$S:$T,2,0)*C2159)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VLOOKUP(1,ChapterTable!$1:$1048576,MATCH("최종"&amp;SUBSTITUTE(SUBSTITUTE(F$1,"standard",""),"|Float",""),ChapterTable!$1:$1,0),0)*ChapterTable!$Q$17,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VLOOKUP($A2159-ChapterTable!$Q$11,ChapterTable!$1:$1048576,MATCH("최종"&amp;SUBSTITUTE(SUBSTITUTE(F$1,"standard",""),"|Float",""),ChapterTable!$1:$1,0),0)*ChapterTable!$Q$14
    ),
  OFFSET(F2159,-$B2159+IF($L2159,1,0),0)*
    (VLOOKUP(SUBSTITUTE(SUBSTITUTE(F$1,"standard",""),"|Float","")&amp;"인게임누적곱배수",ChapterTable!$S:$T,2,0)^D2159
    +VLOOKUP(SUBSTITUTE(SUBSTITUTE(F$1,"standard",""),"|Float","")&amp;"인게임누적합배수",ChapterTable!$S:$T,2,0)*D2159)
  )
  )
  )
)</f>
        <v>226117.45764541626</v>
      </c>
      <c r="G2159" t="s">
        <v>76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9.8000000000000007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IF(OR($L2160=TRUE,$A2160=0,MOD($A2160,ChapterTable!$S$20)&lt;&gt;0),
MAX(0,INT(($B2160+ChapterTable!$Q$26+VLOOKUP(SUBSTITUTE(C$1,"성장단계","")&amp;"단계오프셋",ChapterTable!$S:$T,2,0))/ChapterTable!$Q$23)),
MAX(0,INT(($B2160+ChapterTable!$S$26+VLOOKUP(SUBSTITUTE(C$1,"성장단계","")&amp;"보스단계오프셋",ChapterTable!$S:$T,2,0))/ChapterTable!$S$23)))</f>
        <v>2</v>
      </c>
      <c r="D2160">
        <f>IF(OR($L2160=TRUE,$A2160=0,MOD($A2160,ChapterTable!$S$20)&lt;&gt;0),
MAX(0,INT(($B2160+ChapterTable!$Q$26+VLOOKUP(SUBSTITUTE(D$1,"성장단계","")&amp;"단계오프셋",ChapterTable!$S:$T,2,0))/ChapterTable!$Q$23)),
MAX(0,INT(($B2160+ChapterTable!$S$26+VLOOKUP(SUBSTITUTE(D$1,"성장단계","")&amp;"보스단계오프셋",ChapterTable!$S:$T,2,0))/ChapterTable!$S$23)))</f>
        <v>1</v>
      </c>
      <c r="E2160" s="1">
        <f ca="1">IF(AND($A2160=0,$B2160=1),
    VLOOKUP(1,ChapterTable!$1:$1048576,MATCH("최종"&amp;SUBSTITUTE(SUBSTITUTE(E$1,"standard",""),"|Float",""),ChapterTable!$1:$1,0),0)*ChapterTable!$Q$17,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VLOOKUP($A2160-ChapterTable!$Q$11,ChapterTable!$1:$1048576,MATCH("최종"&amp;SUBSTITUTE(SUBSTITUTE(E$1,"standard",""),"|Float",""),ChapterTable!$1:$1,0),0)*ChapterTable!$Q$14
    ),
  OFFSET(E2160,-$B2160+IF($L2160,1,0),0)*
    (VLOOKUP(SUBSTITUTE(SUBSTITUTE(E$1,"standard",""),"|Float","")&amp;"인게임누적곱배수",ChapterTable!$S:$T,2,0)^C2160
    +VLOOKUP(SUBSTITUTE(SUBSTITUTE(E$1,"standard",""),"|Float","")&amp;"인게임누적합배수",ChapterTable!$S:$T,2,0)*C2160)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VLOOKUP(1,ChapterTable!$1:$1048576,MATCH("최종"&amp;SUBSTITUTE(SUBSTITUTE(F$1,"standard",""),"|Float",""),ChapterTable!$1:$1,0),0)*ChapterTable!$Q$17,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VLOOKUP($A2160-ChapterTable!$Q$11,ChapterTable!$1:$1048576,MATCH("최종"&amp;SUBSTITUTE(SUBSTITUTE(F$1,"standard",""),"|Float",""),ChapterTable!$1:$1,0),0)*ChapterTable!$Q$14
    ),
  OFFSET(F2160,-$B2160+IF($L2160,1,0),0)*
    (VLOOKUP(SUBSTITUTE(SUBSTITUTE(F$1,"standard",""),"|Float","")&amp;"인게임누적곱배수",ChapterTable!$S:$T,2,0)^D2160
    +VLOOKUP(SUBSTITUTE(SUBSTITUTE(F$1,"standard",""),"|Float","")&amp;"인게임누적합배수",ChapterTable!$S:$T,2,0)*D2160)
  )
  )
  )
)</f>
        <v>226117.45764541626</v>
      </c>
      <c r="G2160" t="s">
        <v>76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9.8000000000000007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IF(OR($L2161=TRUE,$A2161=0,MOD($A2161,ChapterTable!$S$20)&lt;&gt;0),
MAX(0,INT(($B2161+ChapterTable!$Q$26+VLOOKUP(SUBSTITUTE(C$1,"성장단계","")&amp;"단계오프셋",ChapterTable!$S:$T,2,0))/ChapterTable!$Q$23)),
MAX(0,INT(($B2161+ChapterTable!$S$26+VLOOKUP(SUBSTITUTE(C$1,"성장단계","")&amp;"보스단계오프셋",ChapterTable!$S:$T,2,0))/ChapterTable!$S$23)))</f>
        <v>2</v>
      </c>
      <c r="D2161">
        <f>IF(OR($L2161=TRUE,$A2161=0,MOD($A2161,ChapterTable!$S$20)&lt;&gt;0),
MAX(0,INT(($B2161+ChapterTable!$Q$26+VLOOKUP(SUBSTITUTE(D$1,"성장단계","")&amp;"단계오프셋",ChapterTable!$S:$T,2,0))/ChapterTable!$Q$23)),
MAX(0,INT(($B2161+ChapterTable!$S$26+VLOOKUP(SUBSTITUTE(D$1,"성장단계","")&amp;"보스단계오프셋",ChapterTable!$S:$T,2,0))/ChapterTable!$S$23)))</f>
        <v>1</v>
      </c>
      <c r="E2161" s="1">
        <f ca="1">IF(AND($A2161=0,$B2161=1),
    VLOOKUP(1,ChapterTable!$1:$1048576,MATCH("최종"&amp;SUBSTITUTE(SUBSTITUTE(E$1,"standard",""),"|Float",""),ChapterTable!$1:$1,0),0)*ChapterTable!$Q$17,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VLOOKUP($A2161-ChapterTable!$Q$11,ChapterTable!$1:$1048576,MATCH("최종"&amp;SUBSTITUTE(SUBSTITUTE(E$1,"standard",""),"|Float",""),ChapterTable!$1:$1,0),0)*ChapterTable!$Q$14
    ),
  OFFSET(E2161,-$B2161+IF($L2161,1,0),0)*
    (VLOOKUP(SUBSTITUTE(SUBSTITUTE(E$1,"standard",""),"|Float","")&amp;"인게임누적곱배수",ChapterTable!$S:$T,2,0)^C2161
    +VLOOKUP(SUBSTITUTE(SUBSTITUTE(E$1,"standard",""),"|Float","")&amp;"인게임누적합배수",ChapterTable!$S:$T,2,0)*C2161)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VLOOKUP(1,ChapterTable!$1:$1048576,MATCH("최종"&amp;SUBSTITUTE(SUBSTITUTE(F$1,"standard",""),"|Float",""),ChapterTable!$1:$1,0),0)*ChapterTable!$Q$17,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VLOOKUP($A2161-ChapterTable!$Q$11,ChapterTable!$1:$1048576,MATCH("최종"&amp;SUBSTITUTE(SUBSTITUTE(F$1,"standard",""),"|Float",""),ChapterTable!$1:$1,0),0)*ChapterTable!$Q$14
    ),
  OFFSET(F2161,-$B2161+IF($L2161,1,0),0)*
    (VLOOKUP(SUBSTITUTE(SUBSTITUTE(F$1,"standard",""),"|Float","")&amp;"인게임누적곱배수",ChapterTable!$S:$T,2,0)^D2161
    +VLOOKUP(SUBSTITUTE(SUBSTITUTE(F$1,"standard",""),"|Float","")&amp;"인게임누적합배수",ChapterTable!$S:$T,2,0)*D2161)
  )
  )
  )
)</f>
        <v>226117.45764541626</v>
      </c>
      <c r="G2161" t="s">
        <v>76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9.8000000000000007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IF(OR($L2162=TRUE,$A2162=0,MOD($A2162,ChapterTable!$S$20)&lt;&gt;0),
MAX(0,INT(($B2162+ChapterTable!$Q$26+VLOOKUP(SUBSTITUTE(C$1,"성장단계","")&amp;"단계오프셋",ChapterTable!$S:$T,2,0))/ChapterTable!$Q$23)),
MAX(0,INT(($B2162+ChapterTable!$S$26+VLOOKUP(SUBSTITUTE(C$1,"성장단계","")&amp;"보스단계오프셋",ChapterTable!$S:$T,2,0))/ChapterTable!$S$23)))</f>
        <v>2</v>
      </c>
      <c r="D2162">
        <f>IF(OR($L2162=TRUE,$A2162=0,MOD($A2162,ChapterTable!$S$20)&lt;&gt;0),
MAX(0,INT(($B2162+ChapterTable!$Q$26+VLOOKUP(SUBSTITUTE(D$1,"성장단계","")&amp;"단계오프셋",ChapterTable!$S:$T,2,0))/ChapterTable!$Q$23)),
MAX(0,INT(($B2162+ChapterTable!$S$26+VLOOKUP(SUBSTITUTE(D$1,"성장단계","")&amp;"보스단계오프셋",ChapterTable!$S:$T,2,0))/ChapterTable!$S$23)))</f>
        <v>2</v>
      </c>
      <c r="E2162" s="1">
        <f ca="1">IF(AND($A2162=0,$B2162=1),
    VLOOKUP(1,ChapterTable!$1:$1048576,MATCH("최종"&amp;SUBSTITUTE(SUBSTITUTE(E$1,"standard",""),"|Float",""),ChapterTable!$1:$1,0),0)*ChapterTable!$Q$17,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VLOOKUP($A2162-ChapterTable!$Q$11,ChapterTable!$1:$1048576,MATCH("최종"&amp;SUBSTITUTE(SUBSTITUTE(E$1,"standard",""),"|Float",""),ChapterTable!$1:$1,0),0)*ChapterTable!$Q$14
    ),
  OFFSET(E2162,-$B2162+IF($L2162,1,0),0)*
    (VLOOKUP(SUBSTITUTE(SUBSTITUTE(E$1,"standard",""),"|Float","")&amp;"인게임누적곱배수",ChapterTable!$S:$T,2,0)^C2162
    +VLOOKUP(SUBSTITUTE(SUBSTITUTE(E$1,"standard",""),"|Float","")&amp;"인게임누적합배수",ChapterTable!$S:$T,2,0)*C2162)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VLOOKUP(1,ChapterTable!$1:$1048576,MATCH("최종"&amp;SUBSTITUTE(SUBSTITUTE(F$1,"standard",""),"|Float",""),ChapterTable!$1:$1,0),0)*ChapterTable!$Q$17,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VLOOKUP($A2162-ChapterTable!$Q$11,ChapterTable!$1:$1048576,MATCH("최종"&amp;SUBSTITUTE(SUBSTITUTE(F$1,"standard",""),"|Float",""),ChapterTable!$1:$1,0),0)*ChapterTable!$Q$14
    ),
  OFFSET(F2162,-$B2162+IF($L2162,1,0),0)*
    (VLOOKUP(SUBSTITUTE(SUBSTITUTE(F$1,"standard",""),"|Float","")&amp;"인게임누적곱배수",ChapterTable!$S:$T,2,0)^D2162
    +VLOOKUP(SUBSTITUTE(SUBSTITUTE(F$1,"standard",""),"|Float","")&amp;"인게임누적합배수",ChapterTable!$S:$T,2,0)*D2162)
  )
  )
  )
)</f>
        <v>263803.70058631897</v>
      </c>
      <c r="G2162" t="s">
        <v>76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9.8000000000000007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IF(OR($L2163=TRUE,$A2163=0,MOD($A2163,ChapterTable!$S$20)&lt;&gt;0),
MAX(0,INT(($B2163+ChapterTable!$Q$26+VLOOKUP(SUBSTITUTE(C$1,"성장단계","")&amp;"단계오프셋",ChapterTable!$S:$T,2,0))/ChapterTable!$Q$23)),
MAX(0,INT(($B2163+ChapterTable!$S$26+VLOOKUP(SUBSTITUTE(C$1,"성장단계","")&amp;"보스단계오프셋",ChapterTable!$S:$T,2,0))/ChapterTable!$S$23)))</f>
        <v>2</v>
      </c>
      <c r="D2163">
        <f>IF(OR($L2163=TRUE,$A2163=0,MOD($A2163,ChapterTable!$S$20)&lt;&gt;0),
MAX(0,INT(($B2163+ChapterTable!$Q$26+VLOOKUP(SUBSTITUTE(D$1,"성장단계","")&amp;"단계오프셋",ChapterTable!$S:$T,2,0))/ChapterTable!$Q$23)),
MAX(0,INT(($B2163+ChapterTable!$S$26+VLOOKUP(SUBSTITUTE(D$1,"성장단계","")&amp;"보스단계오프셋",ChapterTable!$S:$T,2,0))/ChapterTable!$S$23)))</f>
        <v>2</v>
      </c>
      <c r="E2163" s="1">
        <f ca="1">IF(AND($A2163=0,$B2163=1),
    VLOOKUP(1,ChapterTable!$1:$1048576,MATCH("최종"&amp;SUBSTITUTE(SUBSTITUTE(E$1,"standard",""),"|Float",""),ChapterTable!$1:$1,0),0)*ChapterTable!$Q$17,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VLOOKUP($A2163-ChapterTable!$Q$11,ChapterTable!$1:$1048576,MATCH("최종"&amp;SUBSTITUTE(SUBSTITUTE(E$1,"standard",""),"|Float",""),ChapterTable!$1:$1,0),0)*ChapterTable!$Q$14
    ),
  OFFSET(E2163,-$B2163+IF($L2163,1,0),0)*
    (VLOOKUP(SUBSTITUTE(SUBSTITUTE(E$1,"standard",""),"|Float","")&amp;"인게임누적곱배수",ChapterTable!$S:$T,2,0)^C2163
    +VLOOKUP(SUBSTITUTE(SUBSTITUTE(E$1,"standard",""),"|Float","")&amp;"인게임누적합배수",ChapterTable!$S:$T,2,0)*C2163)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VLOOKUP(1,ChapterTable!$1:$1048576,MATCH("최종"&amp;SUBSTITUTE(SUBSTITUTE(F$1,"standard",""),"|Float",""),ChapterTable!$1:$1,0),0)*ChapterTable!$Q$17,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VLOOKUP($A2163-ChapterTable!$Q$11,ChapterTable!$1:$1048576,MATCH("최종"&amp;SUBSTITUTE(SUBSTITUTE(F$1,"standard",""),"|Float",""),ChapterTable!$1:$1,0),0)*ChapterTable!$Q$14
    ),
  OFFSET(F2163,-$B2163+IF($L2163,1,0),0)*
    (VLOOKUP(SUBSTITUTE(SUBSTITUTE(F$1,"standard",""),"|Float","")&amp;"인게임누적곱배수",ChapterTable!$S:$T,2,0)^D2163
    +VLOOKUP(SUBSTITUTE(SUBSTITUTE(F$1,"standard",""),"|Float","")&amp;"인게임누적합배수",ChapterTable!$S:$T,2,0)*D2163)
  )
  )
  )
)</f>
        <v>263803.70058631897</v>
      </c>
      <c r="G2163" t="s">
        <v>76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9.8000000000000007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IF(OR($L2164=TRUE,$A2164=0,MOD($A2164,ChapterTable!$S$20)&lt;&gt;0),
MAX(0,INT(($B2164+ChapterTable!$Q$26+VLOOKUP(SUBSTITUTE(C$1,"성장단계","")&amp;"단계오프셋",ChapterTable!$S:$T,2,0))/ChapterTable!$Q$23)),
MAX(0,INT(($B2164+ChapterTable!$S$26+VLOOKUP(SUBSTITUTE(C$1,"성장단계","")&amp;"보스단계오프셋",ChapterTable!$S:$T,2,0))/ChapterTable!$S$23)))</f>
        <v>2</v>
      </c>
      <c r="D2164">
        <f>IF(OR($L2164=TRUE,$A2164=0,MOD($A2164,ChapterTable!$S$20)&lt;&gt;0),
MAX(0,INT(($B2164+ChapterTable!$Q$26+VLOOKUP(SUBSTITUTE(D$1,"성장단계","")&amp;"단계오프셋",ChapterTable!$S:$T,2,0))/ChapterTable!$Q$23)),
MAX(0,INT(($B2164+ChapterTable!$S$26+VLOOKUP(SUBSTITUTE(D$1,"성장단계","")&amp;"보스단계오프셋",ChapterTable!$S:$T,2,0))/ChapterTable!$S$23)))</f>
        <v>2</v>
      </c>
      <c r="E2164" s="1">
        <f ca="1">IF(AND($A2164=0,$B2164=1),
    VLOOKUP(1,ChapterTable!$1:$1048576,MATCH("최종"&amp;SUBSTITUTE(SUBSTITUTE(E$1,"standard",""),"|Float",""),ChapterTable!$1:$1,0),0)*ChapterTable!$Q$17,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VLOOKUP($A2164-ChapterTable!$Q$11,ChapterTable!$1:$1048576,MATCH("최종"&amp;SUBSTITUTE(SUBSTITUTE(E$1,"standard",""),"|Float",""),ChapterTable!$1:$1,0),0)*ChapterTable!$Q$14
    ),
  OFFSET(E2164,-$B2164+IF($L2164,1,0),0)*
    (VLOOKUP(SUBSTITUTE(SUBSTITUTE(E$1,"standard",""),"|Float","")&amp;"인게임누적곱배수",ChapterTable!$S:$T,2,0)^C2164
    +VLOOKUP(SUBSTITUTE(SUBSTITUTE(E$1,"standard",""),"|Float","")&amp;"인게임누적합배수",ChapterTable!$S:$T,2,0)*C2164)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VLOOKUP(1,ChapterTable!$1:$1048576,MATCH("최종"&amp;SUBSTITUTE(SUBSTITUTE(F$1,"standard",""),"|Float",""),ChapterTable!$1:$1,0),0)*ChapterTable!$Q$17,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VLOOKUP($A2164-ChapterTable!$Q$11,ChapterTable!$1:$1048576,MATCH("최종"&amp;SUBSTITUTE(SUBSTITUTE(F$1,"standard",""),"|Float",""),ChapterTable!$1:$1,0),0)*ChapterTable!$Q$14
    ),
  OFFSET(F2164,-$B2164+IF($L2164,1,0),0)*
    (VLOOKUP(SUBSTITUTE(SUBSTITUTE(F$1,"standard",""),"|Float","")&amp;"인게임누적곱배수",ChapterTable!$S:$T,2,0)^D2164
    +VLOOKUP(SUBSTITUTE(SUBSTITUTE(F$1,"standard",""),"|Float","")&amp;"인게임누적합배수",ChapterTable!$S:$T,2,0)*D2164)
  )
  )
  )
)</f>
        <v>263803.70058631897</v>
      </c>
      <c r="G2164" t="s">
        <v>76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9.8000000000000007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IF(OR($L2165=TRUE,$A2165=0,MOD($A2165,ChapterTable!$S$20)&lt;&gt;0),
MAX(0,INT(($B2165+ChapterTable!$Q$26+VLOOKUP(SUBSTITUTE(C$1,"성장단계","")&amp;"단계오프셋",ChapterTable!$S:$T,2,0))/ChapterTable!$Q$23)),
MAX(0,INT(($B2165+ChapterTable!$S$26+VLOOKUP(SUBSTITUTE(C$1,"성장단계","")&amp;"보스단계오프셋",ChapterTable!$S:$T,2,0))/ChapterTable!$S$23)))</f>
        <v>2</v>
      </c>
      <c r="D2165">
        <f>IF(OR($L2165=TRUE,$A2165=0,MOD($A2165,ChapterTable!$S$20)&lt;&gt;0),
MAX(0,INT(($B2165+ChapterTable!$Q$26+VLOOKUP(SUBSTITUTE(D$1,"성장단계","")&amp;"단계오프셋",ChapterTable!$S:$T,2,0))/ChapterTable!$Q$23)),
MAX(0,INT(($B2165+ChapterTable!$S$26+VLOOKUP(SUBSTITUTE(D$1,"성장단계","")&amp;"보스단계오프셋",ChapterTable!$S:$T,2,0))/ChapterTable!$S$23)))</f>
        <v>2</v>
      </c>
      <c r="E2165" s="1">
        <f ca="1">IF(AND($A2165=0,$B2165=1),
    VLOOKUP(1,ChapterTable!$1:$1048576,MATCH("최종"&amp;SUBSTITUTE(SUBSTITUTE(E$1,"standard",""),"|Float",""),ChapterTable!$1:$1,0),0)*ChapterTable!$Q$17,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VLOOKUP($A2165-ChapterTable!$Q$11,ChapterTable!$1:$1048576,MATCH("최종"&amp;SUBSTITUTE(SUBSTITUTE(E$1,"standard",""),"|Float",""),ChapterTable!$1:$1,0),0)*ChapterTable!$Q$14
    ),
  OFFSET(E2165,-$B2165+IF($L2165,1,0),0)*
    (VLOOKUP(SUBSTITUTE(SUBSTITUTE(E$1,"standard",""),"|Float","")&amp;"인게임누적곱배수",ChapterTable!$S:$T,2,0)^C2165
    +VLOOKUP(SUBSTITUTE(SUBSTITUTE(E$1,"standard",""),"|Float","")&amp;"인게임누적합배수",ChapterTable!$S:$T,2,0)*C2165)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VLOOKUP(1,ChapterTable!$1:$1048576,MATCH("최종"&amp;SUBSTITUTE(SUBSTITUTE(F$1,"standard",""),"|Float",""),ChapterTable!$1:$1,0),0)*ChapterTable!$Q$17,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VLOOKUP($A2165-ChapterTable!$Q$11,ChapterTable!$1:$1048576,MATCH("최종"&amp;SUBSTITUTE(SUBSTITUTE(F$1,"standard",""),"|Float",""),ChapterTable!$1:$1,0),0)*ChapterTable!$Q$14
    ),
  OFFSET(F2165,-$B2165+IF($L2165,1,0),0)*
    (VLOOKUP(SUBSTITUTE(SUBSTITUTE(F$1,"standard",""),"|Float","")&amp;"인게임누적곱배수",ChapterTable!$S:$T,2,0)^D2165
    +VLOOKUP(SUBSTITUTE(SUBSTITUTE(F$1,"standard",""),"|Float","")&amp;"인게임누적합배수",ChapterTable!$S:$T,2,0)*D2165)
  )
  )
  )
)</f>
        <v>263803.70058631897</v>
      </c>
      <c r="G2165" t="s">
        <v>76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9.8000000000000007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IF(OR($L2166=TRUE,$A2166=0,MOD($A2166,ChapterTable!$S$20)&lt;&gt;0),
MAX(0,INT(($B2166+ChapterTable!$Q$26+VLOOKUP(SUBSTITUTE(C$1,"성장단계","")&amp;"단계오프셋",ChapterTable!$S:$T,2,0))/ChapterTable!$Q$23)),
MAX(0,INT(($B2166+ChapterTable!$S$26+VLOOKUP(SUBSTITUTE(C$1,"성장단계","")&amp;"보스단계오프셋",ChapterTable!$S:$T,2,0))/ChapterTable!$S$23)))</f>
        <v>2</v>
      </c>
      <c r="D2166">
        <f>IF(OR($L2166=TRUE,$A2166=0,MOD($A2166,ChapterTable!$S$20)&lt;&gt;0),
MAX(0,INT(($B2166+ChapterTable!$Q$26+VLOOKUP(SUBSTITUTE(D$1,"성장단계","")&amp;"단계오프셋",ChapterTable!$S:$T,2,0))/ChapterTable!$Q$23)),
MAX(0,INT(($B2166+ChapterTable!$S$26+VLOOKUP(SUBSTITUTE(D$1,"성장단계","")&amp;"보스단계오프셋",ChapterTable!$S:$T,2,0))/ChapterTable!$S$23)))</f>
        <v>2</v>
      </c>
      <c r="E2166" s="1">
        <f ca="1">IF(AND($A2166=0,$B2166=1),
    VLOOKUP(1,ChapterTable!$1:$1048576,MATCH("최종"&amp;SUBSTITUTE(SUBSTITUTE(E$1,"standard",""),"|Float",""),ChapterTable!$1:$1,0),0)*ChapterTable!$Q$17,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VLOOKUP($A2166-ChapterTable!$Q$11,ChapterTable!$1:$1048576,MATCH("최종"&amp;SUBSTITUTE(SUBSTITUTE(E$1,"standard",""),"|Float",""),ChapterTable!$1:$1,0),0)*ChapterTable!$Q$14
    ),
  OFFSET(E2166,-$B2166+IF($L2166,1,0),0)*
    (VLOOKUP(SUBSTITUTE(SUBSTITUTE(E$1,"standard",""),"|Float","")&amp;"인게임누적곱배수",ChapterTable!$S:$T,2,0)^C2166
    +VLOOKUP(SUBSTITUTE(SUBSTITUTE(E$1,"standard",""),"|Float","")&amp;"인게임누적합배수",ChapterTable!$S:$T,2,0)*C2166)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VLOOKUP(1,ChapterTable!$1:$1048576,MATCH("최종"&amp;SUBSTITUTE(SUBSTITUTE(F$1,"standard",""),"|Float",""),ChapterTable!$1:$1,0),0)*ChapterTable!$Q$17,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VLOOKUP($A2166-ChapterTable!$Q$11,ChapterTable!$1:$1048576,MATCH("최종"&amp;SUBSTITUTE(SUBSTITUTE(F$1,"standard",""),"|Float",""),ChapterTable!$1:$1,0),0)*ChapterTable!$Q$14
    ),
  OFFSET(F2166,-$B2166+IF($L2166,1,0),0)*
    (VLOOKUP(SUBSTITUTE(SUBSTITUTE(F$1,"standard",""),"|Float","")&amp;"인게임누적곱배수",ChapterTable!$S:$T,2,0)^D2166
    +VLOOKUP(SUBSTITUTE(SUBSTITUTE(F$1,"standard",""),"|Float","")&amp;"인게임누적합배수",ChapterTable!$S:$T,2,0)*D2166)
  )
  )
  )
)</f>
        <v>263803.70058631897</v>
      </c>
      <c r="G2166" t="s">
        <v>76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9.8000000000000007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IF(OR($L2167=TRUE,$A2167=0,MOD($A2167,ChapterTable!$S$20)&lt;&gt;0),
MAX(0,INT(($B2167+ChapterTable!$Q$26+VLOOKUP(SUBSTITUTE(C$1,"성장단계","")&amp;"단계오프셋",ChapterTable!$S:$T,2,0))/ChapterTable!$Q$23)),
MAX(0,INT(($B2167+ChapterTable!$S$26+VLOOKUP(SUBSTITUTE(C$1,"성장단계","")&amp;"보스단계오프셋",ChapterTable!$S:$T,2,0))/ChapterTable!$S$23)))</f>
        <v>3</v>
      </c>
      <c r="D2167">
        <f>IF(OR($L2167=TRUE,$A2167=0,MOD($A2167,ChapterTable!$S$20)&lt;&gt;0),
MAX(0,INT(($B2167+ChapterTable!$Q$26+VLOOKUP(SUBSTITUTE(D$1,"성장단계","")&amp;"단계오프셋",ChapterTable!$S:$T,2,0))/ChapterTable!$Q$23)),
MAX(0,INT(($B2167+ChapterTable!$S$26+VLOOKUP(SUBSTITUTE(D$1,"성장단계","")&amp;"보스단계오프셋",ChapterTable!$S:$T,2,0))/ChapterTable!$S$23)))</f>
        <v>2</v>
      </c>
      <c r="E2167" s="1">
        <f ca="1">IF(AND($A2167=0,$B2167=1),
    VLOOKUP(1,ChapterTable!$1:$1048576,MATCH("최종"&amp;SUBSTITUTE(SUBSTITUTE(E$1,"standard",""),"|Float",""),ChapterTable!$1:$1,0),0)*ChapterTable!$Q$17,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VLOOKUP($A2167-ChapterTable!$Q$11,ChapterTable!$1:$1048576,MATCH("최종"&amp;SUBSTITUTE(SUBSTITUTE(E$1,"standard",""),"|Float",""),ChapterTable!$1:$1,0),0)*ChapterTable!$Q$14
    ),
  OFFSET(E2167,-$B2167+IF($L2167,1,0),0)*
    (VLOOKUP(SUBSTITUTE(SUBSTITUTE(E$1,"standard",""),"|Float","")&amp;"인게임누적곱배수",ChapterTable!$S:$T,2,0)^C2167
    +VLOOKUP(SUBSTITUTE(SUBSTITUTE(E$1,"standard",""),"|Float","")&amp;"인게임누적합배수",ChapterTable!$S:$T,2,0)*C2167)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VLOOKUP(1,ChapterTable!$1:$1048576,MATCH("최종"&amp;SUBSTITUTE(SUBSTITUTE(F$1,"standard",""),"|Float",""),ChapterTable!$1:$1,0),0)*ChapterTable!$Q$17,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VLOOKUP($A2167-ChapterTable!$Q$11,ChapterTable!$1:$1048576,MATCH("최종"&amp;SUBSTITUTE(SUBSTITUTE(F$1,"standard",""),"|Float",""),ChapterTable!$1:$1,0),0)*ChapterTable!$Q$14
    ),
  OFFSET(F2167,-$B2167+IF($L2167,1,0),0)*
    (VLOOKUP(SUBSTITUTE(SUBSTITUTE(F$1,"standard",""),"|Float","")&amp;"인게임누적곱배수",ChapterTable!$S:$T,2,0)^D2167
    +VLOOKUP(SUBSTITUTE(SUBSTITUTE(F$1,"standard",""),"|Float","")&amp;"인게임누적합배수",ChapterTable!$S:$T,2,0)*D2167)
  )
  )
  )
)</f>
        <v>263803.70058631897</v>
      </c>
      <c r="G2167" t="s">
        <v>76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9.8000000000000007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IF(OR($L2168=TRUE,$A2168=0,MOD($A2168,ChapterTable!$S$20)&lt;&gt;0),
MAX(0,INT(($B2168+ChapterTable!$Q$26+VLOOKUP(SUBSTITUTE(C$1,"성장단계","")&amp;"단계오프셋",ChapterTable!$S:$T,2,0))/ChapterTable!$Q$23)),
MAX(0,INT(($B2168+ChapterTable!$S$26+VLOOKUP(SUBSTITUTE(C$1,"성장단계","")&amp;"보스단계오프셋",ChapterTable!$S:$T,2,0))/ChapterTable!$S$23)))</f>
        <v>3</v>
      </c>
      <c r="D2168">
        <f>IF(OR($L2168=TRUE,$A2168=0,MOD($A2168,ChapterTable!$S$20)&lt;&gt;0),
MAX(0,INT(($B2168+ChapterTable!$Q$26+VLOOKUP(SUBSTITUTE(D$1,"성장단계","")&amp;"단계오프셋",ChapterTable!$S:$T,2,0))/ChapterTable!$Q$23)),
MAX(0,INT(($B2168+ChapterTable!$S$26+VLOOKUP(SUBSTITUTE(D$1,"성장단계","")&amp;"보스단계오프셋",ChapterTable!$S:$T,2,0))/ChapterTable!$S$23)))</f>
        <v>2</v>
      </c>
      <c r="E2168" s="1">
        <f ca="1">IF(AND($A2168=0,$B2168=1),
    VLOOKUP(1,ChapterTable!$1:$1048576,MATCH("최종"&amp;SUBSTITUTE(SUBSTITUTE(E$1,"standard",""),"|Float",""),ChapterTable!$1:$1,0),0)*ChapterTable!$Q$17,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VLOOKUP($A2168-ChapterTable!$Q$11,ChapterTable!$1:$1048576,MATCH("최종"&amp;SUBSTITUTE(SUBSTITUTE(E$1,"standard",""),"|Float",""),ChapterTable!$1:$1,0),0)*ChapterTable!$Q$14
    ),
  OFFSET(E2168,-$B2168+IF($L2168,1,0),0)*
    (VLOOKUP(SUBSTITUTE(SUBSTITUTE(E$1,"standard",""),"|Float","")&amp;"인게임누적곱배수",ChapterTable!$S:$T,2,0)^C2168
    +VLOOKUP(SUBSTITUTE(SUBSTITUTE(E$1,"standard",""),"|Float","")&amp;"인게임누적합배수",ChapterTable!$S:$T,2,0)*C2168)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VLOOKUP(1,ChapterTable!$1:$1048576,MATCH("최종"&amp;SUBSTITUTE(SUBSTITUTE(F$1,"standard",""),"|Float",""),ChapterTable!$1:$1,0),0)*ChapterTable!$Q$17,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VLOOKUP($A2168-ChapterTable!$Q$11,ChapterTable!$1:$1048576,MATCH("최종"&amp;SUBSTITUTE(SUBSTITUTE(F$1,"standard",""),"|Float",""),ChapterTable!$1:$1,0),0)*ChapterTable!$Q$14
    ),
  OFFSET(F2168,-$B2168+IF($L2168,1,0),0)*
    (VLOOKUP(SUBSTITUTE(SUBSTITUTE(F$1,"standard",""),"|Float","")&amp;"인게임누적곱배수",ChapterTable!$S:$T,2,0)^D2168
    +VLOOKUP(SUBSTITUTE(SUBSTITUTE(F$1,"standard",""),"|Float","")&amp;"인게임누적합배수",ChapterTable!$S:$T,2,0)*D2168)
  )
  )
  )
)</f>
        <v>263803.70058631897</v>
      </c>
      <c r="G2168" t="s">
        <v>76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9.8000000000000007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IF(OR($L2169=TRUE,$A2169=0,MOD($A2169,ChapterTable!$S$20)&lt;&gt;0),
MAX(0,INT(($B2169+ChapterTable!$Q$26+VLOOKUP(SUBSTITUTE(C$1,"성장단계","")&amp;"단계오프셋",ChapterTable!$S:$T,2,0))/ChapterTable!$Q$23)),
MAX(0,INT(($B2169+ChapterTable!$S$26+VLOOKUP(SUBSTITUTE(C$1,"성장단계","")&amp;"보스단계오프셋",ChapterTable!$S:$T,2,0))/ChapterTable!$S$23)))</f>
        <v>3</v>
      </c>
      <c r="D2169">
        <f>IF(OR($L2169=TRUE,$A2169=0,MOD($A2169,ChapterTable!$S$20)&lt;&gt;0),
MAX(0,INT(($B2169+ChapterTable!$Q$26+VLOOKUP(SUBSTITUTE(D$1,"성장단계","")&amp;"단계오프셋",ChapterTable!$S:$T,2,0))/ChapterTable!$Q$23)),
MAX(0,INT(($B2169+ChapterTable!$S$26+VLOOKUP(SUBSTITUTE(D$1,"성장단계","")&amp;"보스단계오프셋",ChapterTable!$S:$T,2,0))/ChapterTable!$S$23)))</f>
        <v>2</v>
      </c>
      <c r="E2169" s="1">
        <f ca="1">IF(AND($A2169=0,$B2169=1),
    VLOOKUP(1,ChapterTable!$1:$1048576,MATCH("최종"&amp;SUBSTITUTE(SUBSTITUTE(E$1,"standard",""),"|Float",""),ChapterTable!$1:$1,0),0)*ChapterTable!$Q$17,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VLOOKUP($A2169-ChapterTable!$Q$11,ChapterTable!$1:$1048576,MATCH("최종"&amp;SUBSTITUTE(SUBSTITUTE(E$1,"standard",""),"|Float",""),ChapterTable!$1:$1,0),0)*ChapterTable!$Q$14
    ),
  OFFSET(E2169,-$B2169+IF($L2169,1,0),0)*
    (VLOOKUP(SUBSTITUTE(SUBSTITUTE(E$1,"standard",""),"|Float","")&amp;"인게임누적곱배수",ChapterTable!$S:$T,2,0)^C2169
    +VLOOKUP(SUBSTITUTE(SUBSTITUTE(E$1,"standard",""),"|Float","")&amp;"인게임누적합배수",ChapterTable!$S:$T,2,0)*C2169)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VLOOKUP(1,ChapterTable!$1:$1048576,MATCH("최종"&amp;SUBSTITUTE(SUBSTITUTE(F$1,"standard",""),"|Float",""),ChapterTable!$1:$1,0),0)*ChapterTable!$Q$17,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VLOOKUP($A2169-ChapterTable!$Q$11,ChapterTable!$1:$1048576,MATCH("최종"&amp;SUBSTITUTE(SUBSTITUTE(F$1,"standard",""),"|Float",""),ChapterTable!$1:$1,0),0)*ChapterTable!$Q$14
    ),
  OFFSET(F2169,-$B2169+IF($L2169,1,0),0)*
    (VLOOKUP(SUBSTITUTE(SUBSTITUTE(F$1,"standard",""),"|Float","")&amp;"인게임누적곱배수",ChapterTable!$S:$T,2,0)^D2169
    +VLOOKUP(SUBSTITUTE(SUBSTITUTE(F$1,"standard",""),"|Float","")&amp;"인게임누적합배수",ChapterTable!$S:$T,2,0)*D2169)
  )
  )
  )
)</f>
        <v>263803.70058631897</v>
      </c>
      <c r="G2169" t="s">
        <v>76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9.8000000000000007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IF(OR($L2170=TRUE,$A2170=0,MOD($A2170,ChapterTable!$S$20)&lt;&gt;0),
MAX(0,INT(($B2170+ChapterTable!$Q$26+VLOOKUP(SUBSTITUTE(C$1,"성장단계","")&amp;"단계오프셋",ChapterTable!$S:$T,2,0))/ChapterTable!$Q$23)),
MAX(0,INT(($B2170+ChapterTable!$S$26+VLOOKUP(SUBSTITUTE(C$1,"성장단계","")&amp;"보스단계오프셋",ChapterTable!$S:$T,2,0))/ChapterTable!$S$23)))</f>
        <v>3</v>
      </c>
      <c r="D2170">
        <f>IF(OR($L2170=TRUE,$A2170=0,MOD($A2170,ChapterTable!$S$20)&lt;&gt;0),
MAX(0,INT(($B2170+ChapterTable!$Q$26+VLOOKUP(SUBSTITUTE(D$1,"성장단계","")&amp;"단계오프셋",ChapterTable!$S:$T,2,0))/ChapterTable!$Q$23)),
MAX(0,INT(($B2170+ChapterTable!$S$26+VLOOKUP(SUBSTITUTE(D$1,"성장단계","")&amp;"보스단계오프셋",ChapterTable!$S:$T,2,0))/ChapterTable!$S$23)))</f>
        <v>2</v>
      </c>
      <c r="E2170" s="1">
        <f ca="1">IF(AND($A2170=0,$B2170=1),
    VLOOKUP(1,ChapterTable!$1:$1048576,MATCH("최종"&amp;SUBSTITUTE(SUBSTITUTE(E$1,"standard",""),"|Float",""),ChapterTable!$1:$1,0),0)*ChapterTable!$Q$17,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VLOOKUP($A2170-ChapterTable!$Q$11,ChapterTable!$1:$1048576,MATCH("최종"&amp;SUBSTITUTE(SUBSTITUTE(E$1,"standard",""),"|Float",""),ChapterTable!$1:$1,0),0)*ChapterTable!$Q$14
    ),
  OFFSET(E2170,-$B2170+IF($L2170,1,0),0)*
    (VLOOKUP(SUBSTITUTE(SUBSTITUTE(E$1,"standard",""),"|Float","")&amp;"인게임누적곱배수",ChapterTable!$S:$T,2,0)^C2170
    +VLOOKUP(SUBSTITUTE(SUBSTITUTE(E$1,"standard",""),"|Float","")&amp;"인게임누적합배수",ChapterTable!$S:$T,2,0)*C2170)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VLOOKUP(1,ChapterTable!$1:$1048576,MATCH("최종"&amp;SUBSTITUTE(SUBSTITUTE(F$1,"standard",""),"|Float",""),ChapterTable!$1:$1,0),0)*ChapterTable!$Q$17,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VLOOKUP($A2170-ChapterTable!$Q$11,ChapterTable!$1:$1048576,MATCH("최종"&amp;SUBSTITUTE(SUBSTITUTE(F$1,"standard",""),"|Float",""),ChapterTable!$1:$1,0),0)*ChapterTable!$Q$14
    ),
  OFFSET(F2170,-$B2170+IF($L2170,1,0),0)*
    (VLOOKUP(SUBSTITUTE(SUBSTITUTE(F$1,"standard",""),"|Float","")&amp;"인게임누적곱배수",ChapterTable!$S:$T,2,0)^D2170
    +VLOOKUP(SUBSTITUTE(SUBSTITUTE(F$1,"standard",""),"|Float","")&amp;"인게임누적합배수",ChapterTable!$S:$T,2,0)*D2170)
  )
  )
  )
)</f>
        <v>263803.70058631897</v>
      </c>
      <c r="G2170" t="s">
        <v>76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9.8000000000000007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IF(OR($L2171=TRUE,$A2171=0,MOD($A2171,ChapterTable!$S$20)&lt;&gt;0),
MAX(0,INT(($B2171+ChapterTable!$Q$26+VLOOKUP(SUBSTITUTE(C$1,"성장단계","")&amp;"단계오프셋",ChapterTable!$S:$T,2,0))/ChapterTable!$Q$23)),
MAX(0,INT(($B2171+ChapterTable!$S$26+VLOOKUP(SUBSTITUTE(C$1,"성장단계","")&amp;"보스단계오프셋",ChapterTable!$S:$T,2,0))/ChapterTable!$S$23)))</f>
        <v>3</v>
      </c>
      <c r="D2171">
        <f>IF(OR($L2171=TRUE,$A2171=0,MOD($A2171,ChapterTable!$S$20)&lt;&gt;0),
MAX(0,INT(($B2171+ChapterTable!$Q$26+VLOOKUP(SUBSTITUTE(D$1,"성장단계","")&amp;"단계오프셋",ChapterTable!$S:$T,2,0))/ChapterTable!$Q$23)),
MAX(0,INT(($B2171+ChapterTable!$S$26+VLOOKUP(SUBSTITUTE(D$1,"성장단계","")&amp;"보스단계오프셋",ChapterTable!$S:$T,2,0))/ChapterTable!$S$23)))</f>
        <v>2</v>
      </c>
      <c r="E2171" s="1">
        <f ca="1">IF(AND($A2171=0,$B2171=1),
    VLOOKUP(1,ChapterTable!$1:$1048576,MATCH("최종"&amp;SUBSTITUTE(SUBSTITUTE(E$1,"standard",""),"|Float",""),ChapterTable!$1:$1,0),0)*ChapterTable!$Q$17,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VLOOKUP($A2171-ChapterTable!$Q$11,ChapterTable!$1:$1048576,MATCH("최종"&amp;SUBSTITUTE(SUBSTITUTE(E$1,"standard",""),"|Float",""),ChapterTable!$1:$1,0),0)*ChapterTable!$Q$14
    ),
  OFFSET(E2171,-$B2171+IF($L2171,1,0),0)*
    (VLOOKUP(SUBSTITUTE(SUBSTITUTE(E$1,"standard",""),"|Float","")&amp;"인게임누적곱배수",ChapterTable!$S:$T,2,0)^C2171
    +VLOOKUP(SUBSTITUTE(SUBSTITUTE(E$1,"standard",""),"|Float","")&amp;"인게임누적합배수",ChapterTable!$S:$T,2,0)*C2171)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VLOOKUP(1,ChapterTable!$1:$1048576,MATCH("최종"&amp;SUBSTITUTE(SUBSTITUTE(F$1,"standard",""),"|Float",""),ChapterTable!$1:$1,0),0)*ChapterTable!$Q$17,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VLOOKUP($A2171-ChapterTable!$Q$11,ChapterTable!$1:$1048576,MATCH("최종"&amp;SUBSTITUTE(SUBSTITUTE(F$1,"standard",""),"|Float",""),ChapterTable!$1:$1,0),0)*ChapterTable!$Q$14
    ),
  OFFSET(F2171,-$B2171+IF($L2171,1,0),0)*
    (VLOOKUP(SUBSTITUTE(SUBSTITUTE(F$1,"standard",""),"|Float","")&amp;"인게임누적곱배수",ChapterTable!$S:$T,2,0)^D2171
    +VLOOKUP(SUBSTITUTE(SUBSTITUTE(F$1,"standard",""),"|Float","")&amp;"인게임누적합배수",ChapterTable!$S:$T,2,0)*D2171)
  )
  )
  )
)</f>
        <v>263803.70058631897</v>
      </c>
      <c r="G2171" t="s">
        <v>76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9.8000000000000007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IF(OR($L2172=TRUE,$A2172=0,MOD($A2172,ChapterTable!$S$20)&lt;&gt;0),
MAX(0,INT(($B2172+ChapterTable!$Q$26+VLOOKUP(SUBSTITUTE(C$1,"성장단계","")&amp;"단계오프셋",ChapterTable!$S:$T,2,0))/ChapterTable!$Q$23)),
MAX(0,INT(($B2172+ChapterTable!$S$26+VLOOKUP(SUBSTITUTE(C$1,"성장단계","")&amp;"보스단계오프셋",ChapterTable!$S:$T,2,0))/ChapterTable!$S$23)))</f>
        <v>3</v>
      </c>
      <c r="D2172">
        <f>IF(OR($L2172=TRUE,$A2172=0,MOD($A2172,ChapterTable!$S$20)&lt;&gt;0),
MAX(0,INT(($B2172+ChapterTable!$Q$26+VLOOKUP(SUBSTITUTE(D$1,"성장단계","")&amp;"단계오프셋",ChapterTable!$S:$T,2,0))/ChapterTable!$Q$23)),
MAX(0,INT(($B2172+ChapterTable!$S$26+VLOOKUP(SUBSTITUTE(D$1,"성장단계","")&amp;"보스단계오프셋",ChapterTable!$S:$T,2,0))/ChapterTable!$S$23)))</f>
        <v>3</v>
      </c>
      <c r="E2172" s="1">
        <f ca="1">IF(AND($A2172=0,$B2172=1),
    VLOOKUP(1,ChapterTable!$1:$1048576,MATCH("최종"&amp;SUBSTITUTE(SUBSTITUTE(E$1,"standard",""),"|Float",""),ChapterTable!$1:$1,0),0)*ChapterTable!$Q$17,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VLOOKUP($A2172-ChapterTable!$Q$11,ChapterTable!$1:$1048576,MATCH("최종"&amp;SUBSTITUTE(SUBSTITUTE(E$1,"standard",""),"|Float",""),ChapterTable!$1:$1,0),0)*ChapterTable!$Q$14
    ),
  OFFSET(E2172,-$B2172+IF($L2172,1,0),0)*
    (VLOOKUP(SUBSTITUTE(SUBSTITUTE(E$1,"standard",""),"|Float","")&amp;"인게임누적곱배수",ChapterTable!$S:$T,2,0)^C2172
    +VLOOKUP(SUBSTITUTE(SUBSTITUTE(E$1,"standard",""),"|Float","")&amp;"인게임누적합배수",ChapterTable!$S:$T,2,0)*C2172)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VLOOKUP(1,ChapterTable!$1:$1048576,MATCH("최종"&amp;SUBSTITUTE(SUBSTITUTE(F$1,"standard",""),"|Float",""),ChapterTable!$1:$1,0),0)*ChapterTable!$Q$17,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VLOOKUP($A2172-ChapterTable!$Q$11,ChapterTable!$1:$1048576,MATCH("최종"&amp;SUBSTITUTE(SUBSTITUTE(F$1,"standard",""),"|Float",""),ChapterTable!$1:$1,0),0)*ChapterTable!$Q$14
    ),
  OFFSET(F2172,-$B2172+IF($L2172,1,0),0)*
    (VLOOKUP(SUBSTITUTE(SUBSTITUTE(F$1,"standard",""),"|Float","")&amp;"인게임누적곱배수",ChapterTable!$S:$T,2,0)^D2172
    +VLOOKUP(SUBSTITUTE(SUBSTITUTE(F$1,"standard",""),"|Float","")&amp;"인게임누적합배수",ChapterTable!$S:$T,2,0)*D2172)
  )
  )
  )
)</f>
        <v>301489.94352722168</v>
      </c>
      <c r="G2172" t="s">
        <v>76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9.8000000000000007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IF(OR($L2173=TRUE,$A2173=0,MOD($A2173,ChapterTable!$S$20)&lt;&gt;0),
MAX(0,INT(($B2173+ChapterTable!$Q$26+VLOOKUP(SUBSTITUTE(C$1,"성장단계","")&amp;"단계오프셋",ChapterTable!$S:$T,2,0))/ChapterTable!$Q$23)),
MAX(0,INT(($B2173+ChapterTable!$S$26+VLOOKUP(SUBSTITUTE(C$1,"성장단계","")&amp;"보스단계오프셋",ChapterTable!$S:$T,2,0))/ChapterTable!$S$23)))</f>
        <v>3</v>
      </c>
      <c r="D2173">
        <f>IF(OR($L2173=TRUE,$A2173=0,MOD($A2173,ChapterTable!$S$20)&lt;&gt;0),
MAX(0,INT(($B2173+ChapterTable!$Q$26+VLOOKUP(SUBSTITUTE(D$1,"성장단계","")&amp;"단계오프셋",ChapterTable!$S:$T,2,0))/ChapterTable!$Q$23)),
MAX(0,INT(($B2173+ChapterTable!$S$26+VLOOKUP(SUBSTITUTE(D$1,"성장단계","")&amp;"보스단계오프셋",ChapterTable!$S:$T,2,0))/ChapterTable!$S$23)))</f>
        <v>3</v>
      </c>
      <c r="E2173" s="1">
        <f ca="1">IF(AND($A2173=0,$B2173=1),
    VLOOKUP(1,ChapterTable!$1:$1048576,MATCH("최종"&amp;SUBSTITUTE(SUBSTITUTE(E$1,"standard",""),"|Float",""),ChapterTable!$1:$1,0),0)*ChapterTable!$Q$17,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VLOOKUP($A2173-ChapterTable!$Q$11,ChapterTable!$1:$1048576,MATCH("최종"&amp;SUBSTITUTE(SUBSTITUTE(E$1,"standard",""),"|Float",""),ChapterTable!$1:$1,0),0)*ChapterTable!$Q$14
    ),
  OFFSET(E2173,-$B2173+IF($L2173,1,0),0)*
    (VLOOKUP(SUBSTITUTE(SUBSTITUTE(E$1,"standard",""),"|Float","")&amp;"인게임누적곱배수",ChapterTable!$S:$T,2,0)^C2173
    +VLOOKUP(SUBSTITUTE(SUBSTITUTE(E$1,"standard",""),"|Float","")&amp;"인게임누적합배수",ChapterTable!$S:$T,2,0)*C2173)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VLOOKUP(1,ChapterTable!$1:$1048576,MATCH("최종"&amp;SUBSTITUTE(SUBSTITUTE(F$1,"standard",""),"|Float",""),ChapterTable!$1:$1,0),0)*ChapterTable!$Q$17,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VLOOKUP($A2173-ChapterTable!$Q$11,ChapterTable!$1:$1048576,MATCH("최종"&amp;SUBSTITUTE(SUBSTITUTE(F$1,"standard",""),"|Float",""),ChapterTable!$1:$1,0),0)*ChapterTable!$Q$14
    ),
  OFFSET(F2173,-$B2173+IF($L2173,1,0),0)*
    (VLOOKUP(SUBSTITUTE(SUBSTITUTE(F$1,"standard",""),"|Float","")&amp;"인게임누적곱배수",ChapterTable!$S:$T,2,0)^D2173
    +VLOOKUP(SUBSTITUTE(SUBSTITUTE(F$1,"standard",""),"|Float","")&amp;"인게임누적합배수",ChapterTable!$S:$T,2,0)*D2173)
  )
  )
  )
)</f>
        <v>301489.94352722168</v>
      </c>
      <c r="G2173" t="s">
        <v>76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9.8000000000000007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IF(OR($L2174=TRUE,$A2174=0,MOD($A2174,ChapterTable!$S$20)&lt;&gt;0),
MAX(0,INT(($B2174+ChapterTable!$Q$26+VLOOKUP(SUBSTITUTE(C$1,"성장단계","")&amp;"단계오프셋",ChapterTable!$S:$T,2,0))/ChapterTable!$Q$23)),
MAX(0,INT(($B2174+ChapterTable!$S$26+VLOOKUP(SUBSTITUTE(C$1,"성장단계","")&amp;"보스단계오프셋",ChapterTable!$S:$T,2,0))/ChapterTable!$S$23)))</f>
        <v>3</v>
      </c>
      <c r="D2174">
        <f>IF(OR($L2174=TRUE,$A2174=0,MOD($A2174,ChapterTable!$S$20)&lt;&gt;0),
MAX(0,INT(($B2174+ChapterTable!$Q$26+VLOOKUP(SUBSTITUTE(D$1,"성장단계","")&amp;"단계오프셋",ChapterTable!$S:$T,2,0))/ChapterTable!$Q$23)),
MAX(0,INT(($B2174+ChapterTable!$S$26+VLOOKUP(SUBSTITUTE(D$1,"성장단계","")&amp;"보스단계오프셋",ChapterTable!$S:$T,2,0))/ChapterTable!$S$23)))</f>
        <v>3</v>
      </c>
      <c r="E2174" s="1">
        <f ca="1">IF(AND($A2174=0,$B2174=1),
    VLOOKUP(1,ChapterTable!$1:$1048576,MATCH("최종"&amp;SUBSTITUTE(SUBSTITUTE(E$1,"standard",""),"|Float",""),ChapterTable!$1:$1,0),0)*ChapterTable!$Q$17,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VLOOKUP($A2174-ChapterTable!$Q$11,ChapterTable!$1:$1048576,MATCH("최종"&amp;SUBSTITUTE(SUBSTITUTE(E$1,"standard",""),"|Float",""),ChapterTable!$1:$1,0),0)*ChapterTable!$Q$14
    ),
  OFFSET(E2174,-$B2174+IF($L2174,1,0),0)*
    (VLOOKUP(SUBSTITUTE(SUBSTITUTE(E$1,"standard",""),"|Float","")&amp;"인게임누적곱배수",ChapterTable!$S:$T,2,0)^C2174
    +VLOOKUP(SUBSTITUTE(SUBSTITUTE(E$1,"standard",""),"|Float","")&amp;"인게임누적합배수",ChapterTable!$S:$T,2,0)*C2174)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VLOOKUP(1,ChapterTable!$1:$1048576,MATCH("최종"&amp;SUBSTITUTE(SUBSTITUTE(F$1,"standard",""),"|Float",""),ChapterTable!$1:$1,0),0)*ChapterTable!$Q$17,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VLOOKUP($A2174-ChapterTable!$Q$11,ChapterTable!$1:$1048576,MATCH("최종"&amp;SUBSTITUTE(SUBSTITUTE(F$1,"standard",""),"|Float",""),ChapterTable!$1:$1,0),0)*ChapterTable!$Q$14
    ),
  OFFSET(F2174,-$B2174+IF($L2174,1,0),0)*
    (VLOOKUP(SUBSTITUTE(SUBSTITUTE(F$1,"standard",""),"|Float","")&amp;"인게임누적곱배수",ChapterTable!$S:$T,2,0)^D2174
    +VLOOKUP(SUBSTITUTE(SUBSTITUTE(F$1,"standard",""),"|Float","")&amp;"인게임누적합배수",ChapterTable!$S:$T,2,0)*D2174)
  )
  )
  )
)</f>
        <v>301489.94352722168</v>
      </c>
      <c r="G2174" t="s">
        <v>76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9.8000000000000007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IF(OR($L2175=TRUE,$A2175=0,MOD($A2175,ChapterTable!$S$20)&lt;&gt;0),
MAX(0,INT(($B2175+ChapterTable!$Q$26+VLOOKUP(SUBSTITUTE(C$1,"성장단계","")&amp;"단계오프셋",ChapterTable!$S:$T,2,0))/ChapterTable!$Q$23)),
MAX(0,INT(($B2175+ChapterTable!$S$26+VLOOKUP(SUBSTITUTE(C$1,"성장단계","")&amp;"보스단계오프셋",ChapterTable!$S:$T,2,0))/ChapterTable!$S$23)))</f>
        <v>3</v>
      </c>
      <c r="D2175">
        <f>IF(OR($L2175=TRUE,$A2175=0,MOD($A2175,ChapterTable!$S$20)&lt;&gt;0),
MAX(0,INT(($B2175+ChapterTable!$Q$26+VLOOKUP(SUBSTITUTE(D$1,"성장단계","")&amp;"단계오프셋",ChapterTable!$S:$T,2,0))/ChapterTable!$Q$23)),
MAX(0,INT(($B2175+ChapterTable!$S$26+VLOOKUP(SUBSTITUTE(D$1,"성장단계","")&amp;"보스단계오프셋",ChapterTable!$S:$T,2,0))/ChapterTable!$S$23)))</f>
        <v>3</v>
      </c>
      <c r="E2175" s="1">
        <f ca="1">IF(AND($A2175=0,$B2175=1),
    VLOOKUP(1,ChapterTable!$1:$1048576,MATCH("최종"&amp;SUBSTITUTE(SUBSTITUTE(E$1,"standard",""),"|Float",""),ChapterTable!$1:$1,0),0)*ChapterTable!$Q$17,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VLOOKUP($A2175-ChapterTable!$Q$11,ChapterTable!$1:$1048576,MATCH("최종"&amp;SUBSTITUTE(SUBSTITUTE(E$1,"standard",""),"|Float",""),ChapterTable!$1:$1,0),0)*ChapterTable!$Q$14
    ),
  OFFSET(E2175,-$B2175+IF($L2175,1,0),0)*
    (VLOOKUP(SUBSTITUTE(SUBSTITUTE(E$1,"standard",""),"|Float","")&amp;"인게임누적곱배수",ChapterTable!$S:$T,2,0)^C2175
    +VLOOKUP(SUBSTITUTE(SUBSTITUTE(E$1,"standard",""),"|Float","")&amp;"인게임누적합배수",ChapterTable!$S:$T,2,0)*C2175)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VLOOKUP(1,ChapterTable!$1:$1048576,MATCH("최종"&amp;SUBSTITUTE(SUBSTITUTE(F$1,"standard",""),"|Float",""),ChapterTable!$1:$1,0),0)*ChapterTable!$Q$17,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VLOOKUP($A2175-ChapterTable!$Q$11,ChapterTable!$1:$1048576,MATCH("최종"&amp;SUBSTITUTE(SUBSTITUTE(F$1,"standard",""),"|Float",""),ChapterTable!$1:$1,0),0)*ChapterTable!$Q$14
    ),
  OFFSET(F2175,-$B2175+IF($L2175,1,0),0)*
    (VLOOKUP(SUBSTITUTE(SUBSTITUTE(F$1,"standard",""),"|Float","")&amp;"인게임누적곱배수",ChapterTable!$S:$T,2,0)^D2175
    +VLOOKUP(SUBSTITUTE(SUBSTITUTE(F$1,"standard",""),"|Float","")&amp;"인게임누적합배수",ChapterTable!$S:$T,2,0)*D2175)
  )
  )
  )
)</f>
        <v>301489.94352722168</v>
      </c>
      <c r="G2175" t="s">
        <v>76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9.8000000000000007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IF(OR($L2176=TRUE,$A2176=0,MOD($A2176,ChapterTable!$S$20)&lt;&gt;0),
MAX(0,INT(($B2176+ChapterTable!$Q$26+VLOOKUP(SUBSTITUTE(C$1,"성장단계","")&amp;"단계오프셋",ChapterTable!$S:$T,2,0))/ChapterTable!$Q$23)),
MAX(0,INT(($B2176+ChapterTable!$S$26+VLOOKUP(SUBSTITUTE(C$1,"성장단계","")&amp;"보스단계오프셋",ChapterTable!$S:$T,2,0))/ChapterTable!$S$23)))</f>
        <v>3</v>
      </c>
      <c r="D2176">
        <f>IF(OR($L2176=TRUE,$A2176=0,MOD($A2176,ChapterTable!$S$20)&lt;&gt;0),
MAX(0,INT(($B2176+ChapterTable!$Q$26+VLOOKUP(SUBSTITUTE(D$1,"성장단계","")&amp;"단계오프셋",ChapterTable!$S:$T,2,0))/ChapterTable!$Q$23)),
MAX(0,INT(($B2176+ChapterTable!$S$26+VLOOKUP(SUBSTITUTE(D$1,"성장단계","")&amp;"보스단계오프셋",ChapterTable!$S:$T,2,0))/ChapterTable!$S$23)))</f>
        <v>3</v>
      </c>
      <c r="E2176" s="1">
        <f ca="1">IF(AND($A2176=0,$B2176=1),
    VLOOKUP(1,ChapterTable!$1:$1048576,MATCH("최종"&amp;SUBSTITUTE(SUBSTITUTE(E$1,"standard",""),"|Float",""),ChapterTable!$1:$1,0),0)*ChapterTable!$Q$17,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VLOOKUP($A2176-ChapterTable!$Q$11,ChapterTable!$1:$1048576,MATCH("최종"&amp;SUBSTITUTE(SUBSTITUTE(E$1,"standard",""),"|Float",""),ChapterTable!$1:$1,0),0)*ChapterTable!$Q$14
    ),
  OFFSET(E2176,-$B2176+IF($L2176,1,0),0)*
    (VLOOKUP(SUBSTITUTE(SUBSTITUTE(E$1,"standard",""),"|Float","")&amp;"인게임누적곱배수",ChapterTable!$S:$T,2,0)^C2176
    +VLOOKUP(SUBSTITUTE(SUBSTITUTE(E$1,"standard",""),"|Float","")&amp;"인게임누적합배수",ChapterTable!$S:$T,2,0)*C2176)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VLOOKUP(1,ChapterTable!$1:$1048576,MATCH("최종"&amp;SUBSTITUTE(SUBSTITUTE(F$1,"standard",""),"|Float",""),ChapterTable!$1:$1,0),0)*ChapterTable!$Q$17,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VLOOKUP($A2176-ChapterTable!$Q$11,ChapterTable!$1:$1048576,MATCH("최종"&amp;SUBSTITUTE(SUBSTITUTE(F$1,"standard",""),"|Float",""),ChapterTable!$1:$1,0),0)*ChapterTable!$Q$14
    ),
  OFFSET(F2176,-$B2176+IF($L2176,1,0),0)*
    (VLOOKUP(SUBSTITUTE(SUBSTITUTE(F$1,"standard",""),"|Float","")&amp;"인게임누적곱배수",ChapterTable!$S:$T,2,0)^D2176
    +VLOOKUP(SUBSTITUTE(SUBSTITUTE(F$1,"standard",""),"|Float","")&amp;"인게임누적합배수",ChapterTable!$S:$T,2,0)*D2176)
  )
  )
  )
)</f>
        <v>301489.94352722168</v>
      </c>
      <c r="G2176" t="s">
        <v>76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9.8000000000000007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IF(OR($L2177=TRUE,$A2177=0,MOD($A2177,ChapterTable!$S$20)&lt;&gt;0),
MAX(0,INT(($B2177+ChapterTable!$Q$26+VLOOKUP(SUBSTITUTE(C$1,"성장단계","")&amp;"단계오프셋",ChapterTable!$S:$T,2,0))/ChapterTable!$Q$23)),
MAX(0,INT(($B2177+ChapterTable!$S$26+VLOOKUP(SUBSTITUTE(C$1,"성장단계","")&amp;"보스단계오프셋",ChapterTable!$S:$T,2,0))/ChapterTable!$S$23)))</f>
        <v>4</v>
      </c>
      <c r="D2177">
        <f>IF(OR($L2177=TRUE,$A2177=0,MOD($A2177,ChapterTable!$S$20)&lt;&gt;0),
MAX(0,INT(($B2177+ChapterTable!$Q$26+VLOOKUP(SUBSTITUTE(D$1,"성장단계","")&amp;"단계오프셋",ChapterTable!$S:$T,2,0))/ChapterTable!$Q$23)),
MAX(0,INT(($B2177+ChapterTable!$S$26+VLOOKUP(SUBSTITUTE(D$1,"성장단계","")&amp;"보스단계오프셋",ChapterTable!$S:$T,2,0))/ChapterTable!$S$23)))</f>
        <v>3</v>
      </c>
      <c r="E2177" s="1">
        <f ca="1">IF(AND($A2177=0,$B2177=1),
    VLOOKUP(1,ChapterTable!$1:$1048576,MATCH("최종"&amp;SUBSTITUTE(SUBSTITUTE(E$1,"standard",""),"|Float",""),ChapterTable!$1:$1,0),0)*ChapterTable!$Q$17,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VLOOKUP($A2177-ChapterTable!$Q$11,ChapterTable!$1:$1048576,MATCH("최종"&amp;SUBSTITUTE(SUBSTITUTE(E$1,"standard",""),"|Float",""),ChapterTable!$1:$1,0),0)*ChapterTable!$Q$14
    ),
  OFFSET(E2177,-$B2177+IF($L2177,1,0),0)*
    (VLOOKUP(SUBSTITUTE(SUBSTITUTE(E$1,"standard",""),"|Float","")&amp;"인게임누적곱배수",ChapterTable!$S:$T,2,0)^C2177
    +VLOOKUP(SUBSTITUTE(SUBSTITUTE(E$1,"standard",""),"|Float","")&amp;"인게임누적합배수",ChapterTable!$S:$T,2,0)*C2177)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VLOOKUP(1,ChapterTable!$1:$1048576,MATCH("최종"&amp;SUBSTITUTE(SUBSTITUTE(F$1,"standard",""),"|Float",""),ChapterTable!$1:$1,0),0)*ChapterTable!$Q$17,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VLOOKUP($A2177-ChapterTable!$Q$11,ChapterTable!$1:$1048576,MATCH("최종"&amp;SUBSTITUTE(SUBSTITUTE(F$1,"standard",""),"|Float",""),ChapterTable!$1:$1,0),0)*ChapterTable!$Q$14
    ),
  OFFSET(F2177,-$B2177+IF($L2177,1,0),0)*
    (VLOOKUP(SUBSTITUTE(SUBSTITUTE(F$1,"standard",""),"|Float","")&amp;"인게임누적곱배수",ChapterTable!$S:$T,2,0)^D2177
    +VLOOKUP(SUBSTITUTE(SUBSTITUTE(F$1,"standard",""),"|Float","")&amp;"인게임누적합배수",ChapterTable!$S:$T,2,0)*D2177)
  )
  )
  )
)</f>
        <v>301489.94352722168</v>
      </c>
      <c r="G2177" t="s">
        <v>76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9.8000000000000007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IF(OR($L2178=TRUE,$A2178=0,MOD($A2178,ChapterTable!$S$20)&lt;&gt;0),
MAX(0,INT(($B2178+ChapterTable!$Q$26+VLOOKUP(SUBSTITUTE(C$1,"성장단계","")&amp;"단계오프셋",ChapterTable!$S:$T,2,0))/ChapterTable!$Q$23)),
MAX(0,INT(($B2178+ChapterTable!$S$26+VLOOKUP(SUBSTITUTE(C$1,"성장단계","")&amp;"보스단계오프셋",ChapterTable!$S:$T,2,0))/ChapterTable!$S$23)))</f>
        <v>4</v>
      </c>
      <c r="D2178">
        <f>IF(OR($L2178=TRUE,$A2178=0,MOD($A2178,ChapterTable!$S$20)&lt;&gt;0),
MAX(0,INT(($B2178+ChapterTable!$Q$26+VLOOKUP(SUBSTITUTE(D$1,"성장단계","")&amp;"단계오프셋",ChapterTable!$S:$T,2,0))/ChapterTable!$Q$23)),
MAX(0,INT(($B2178+ChapterTable!$S$26+VLOOKUP(SUBSTITUTE(D$1,"성장단계","")&amp;"보스단계오프셋",ChapterTable!$S:$T,2,0))/ChapterTable!$S$23)))</f>
        <v>3</v>
      </c>
      <c r="E2178" s="1">
        <f ca="1">IF(AND($A2178=0,$B2178=1),
    VLOOKUP(1,ChapterTable!$1:$1048576,MATCH("최종"&amp;SUBSTITUTE(SUBSTITUTE(E$1,"standard",""),"|Float",""),ChapterTable!$1:$1,0),0)*ChapterTable!$Q$17,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VLOOKUP($A2178-ChapterTable!$Q$11,ChapterTable!$1:$1048576,MATCH("최종"&amp;SUBSTITUTE(SUBSTITUTE(E$1,"standard",""),"|Float",""),ChapterTable!$1:$1,0),0)*ChapterTable!$Q$14
    ),
  OFFSET(E2178,-$B2178+IF($L2178,1,0),0)*
    (VLOOKUP(SUBSTITUTE(SUBSTITUTE(E$1,"standard",""),"|Float","")&amp;"인게임누적곱배수",ChapterTable!$S:$T,2,0)^C2178
    +VLOOKUP(SUBSTITUTE(SUBSTITUTE(E$1,"standard",""),"|Float","")&amp;"인게임누적합배수",ChapterTable!$S:$T,2,0)*C2178)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VLOOKUP(1,ChapterTable!$1:$1048576,MATCH("최종"&amp;SUBSTITUTE(SUBSTITUTE(F$1,"standard",""),"|Float",""),ChapterTable!$1:$1,0),0)*ChapterTable!$Q$17,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VLOOKUP($A2178-ChapterTable!$Q$11,ChapterTable!$1:$1048576,MATCH("최종"&amp;SUBSTITUTE(SUBSTITUTE(F$1,"standard",""),"|Float",""),ChapterTable!$1:$1,0),0)*ChapterTable!$Q$14
    ),
  OFFSET(F2178,-$B2178+IF($L2178,1,0),0)*
    (VLOOKUP(SUBSTITUTE(SUBSTITUTE(F$1,"standard",""),"|Float","")&amp;"인게임누적곱배수",ChapterTable!$S:$T,2,0)^D2178
    +VLOOKUP(SUBSTITUTE(SUBSTITUTE(F$1,"standard",""),"|Float","")&amp;"인게임누적합배수",ChapterTable!$S:$T,2,0)*D2178)
  )
  )
  )
)</f>
        <v>301489.94352722168</v>
      </c>
      <c r="G2178" t="s">
        <v>76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9.8000000000000007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IF(OR($L2179=TRUE,$A2179=0,MOD($A2179,ChapterTable!$S$20)&lt;&gt;0),
MAX(0,INT(($B2179+ChapterTable!$Q$26+VLOOKUP(SUBSTITUTE(C$1,"성장단계","")&amp;"단계오프셋",ChapterTable!$S:$T,2,0))/ChapterTable!$Q$23)),
MAX(0,INT(($B2179+ChapterTable!$S$26+VLOOKUP(SUBSTITUTE(C$1,"성장단계","")&amp;"보스단계오프셋",ChapterTable!$S:$T,2,0))/ChapterTable!$S$23)))</f>
        <v>4</v>
      </c>
      <c r="D2179">
        <f>IF(OR($L2179=TRUE,$A2179=0,MOD($A2179,ChapterTable!$S$20)&lt;&gt;0),
MAX(0,INT(($B2179+ChapterTable!$Q$26+VLOOKUP(SUBSTITUTE(D$1,"성장단계","")&amp;"단계오프셋",ChapterTable!$S:$T,2,0))/ChapterTable!$Q$23)),
MAX(0,INT(($B2179+ChapterTable!$S$26+VLOOKUP(SUBSTITUTE(D$1,"성장단계","")&amp;"보스단계오프셋",ChapterTable!$S:$T,2,0))/ChapterTable!$S$23)))</f>
        <v>3</v>
      </c>
      <c r="E2179" s="1">
        <f ca="1">IF(AND($A2179=0,$B2179=1),
    VLOOKUP(1,ChapterTable!$1:$1048576,MATCH("최종"&amp;SUBSTITUTE(SUBSTITUTE(E$1,"standard",""),"|Float",""),ChapterTable!$1:$1,0),0)*ChapterTable!$Q$17,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VLOOKUP($A2179-ChapterTable!$Q$11,ChapterTable!$1:$1048576,MATCH("최종"&amp;SUBSTITUTE(SUBSTITUTE(E$1,"standard",""),"|Float",""),ChapterTable!$1:$1,0),0)*ChapterTable!$Q$14
    ),
  OFFSET(E2179,-$B2179+IF($L2179,1,0),0)*
    (VLOOKUP(SUBSTITUTE(SUBSTITUTE(E$1,"standard",""),"|Float","")&amp;"인게임누적곱배수",ChapterTable!$S:$T,2,0)^C2179
    +VLOOKUP(SUBSTITUTE(SUBSTITUTE(E$1,"standard",""),"|Float","")&amp;"인게임누적합배수",ChapterTable!$S:$T,2,0)*C2179)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VLOOKUP(1,ChapterTable!$1:$1048576,MATCH("최종"&amp;SUBSTITUTE(SUBSTITUTE(F$1,"standard",""),"|Float",""),ChapterTable!$1:$1,0),0)*ChapterTable!$Q$17,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VLOOKUP($A2179-ChapterTable!$Q$11,ChapterTable!$1:$1048576,MATCH("최종"&amp;SUBSTITUTE(SUBSTITUTE(F$1,"standard",""),"|Float",""),ChapterTable!$1:$1,0),0)*ChapterTable!$Q$14
    ),
  OFFSET(F2179,-$B2179+IF($L2179,1,0),0)*
    (VLOOKUP(SUBSTITUTE(SUBSTITUTE(F$1,"standard",""),"|Float","")&amp;"인게임누적곱배수",ChapterTable!$S:$T,2,0)^D2179
    +VLOOKUP(SUBSTITUTE(SUBSTITUTE(F$1,"standard",""),"|Float","")&amp;"인게임누적합배수",ChapterTable!$S:$T,2,0)*D2179)
  )
  )
  )
)</f>
        <v>301489.94352722168</v>
      </c>
      <c r="G2179" t="s">
        <v>76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9.8000000000000007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IF(OR($L2180=TRUE,$A2180=0,MOD($A2180,ChapterTable!$S$20)&lt;&gt;0),
MAX(0,INT(($B2180+ChapterTable!$Q$26+VLOOKUP(SUBSTITUTE(C$1,"성장단계","")&amp;"단계오프셋",ChapterTable!$S:$T,2,0))/ChapterTable!$Q$23)),
MAX(0,INT(($B2180+ChapterTable!$S$26+VLOOKUP(SUBSTITUTE(C$1,"성장단계","")&amp;"보스단계오프셋",ChapterTable!$S:$T,2,0))/ChapterTable!$S$23)))</f>
        <v>4</v>
      </c>
      <c r="D2180">
        <f>IF(OR($L2180=TRUE,$A2180=0,MOD($A2180,ChapterTable!$S$20)&lt;&gt;0),
MAX(0,INT(($B2180+ChapterTable!$Q$26+VLOOKUP(SUBSTITUTE(D$1,"성장단계","")&amp;"단계오프셋",ChapterTable!$S:$T,2,0))/ChapterTable!$Q$23)),
MAX(0,INT(($B2180+ChapterTable!$S$26+VLOOKUP(SUBSTITUTE(D$1,"성장단계","")&amp;"보스단계오프셋",ChapterTable!$S:$T,2,0))/ChapterTable!$S$23)))</f>
        <v>3</v>
      </c>
      <c r="E2180" s="1">
        <f ca="1">IF(AND($A2180=0,$B2180=1),
    VLOOKUP(1,ChapterTable!$1:$1048576,MATCH("최종"&amp;SUBSTITUTE(SUBSTITUTE(E$1,"standard",""),"|Float",""),ChapterTable!$1:$1,0),0)*ChapterTable!$Q$17,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VLOOKUP($A2180-ChapterTable!$Q$11,ChapterTable!$1:$1048576,MATCH("최종"&amp;SUBSTITUTE(SUBSTITUTE(E$1,"standard",""),"|Float",""),ChapterTable!$1:$1,0),0)*ChapterTable!$Q$14
    ),
  OFFSET(E2180,-$B2180+IF($L2180,1,0),0)*
    (VLOOKUP(SUBSTITUTE(SUBSTITUTE(E$1,"standard",""),"|Float","")&amp;"인게임누적곱배수",ChapterTable!$S:$T,2,0)^C2180
    +VLOOKUP(SUBSTITUTE(SUBSTITUTE(E$1,"standard",""),"|Float","")&amp;"인게임누적합배수",ChapterTable!$S:$T,2,0)*C2180)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VLOOKUP(1,ChapterTable!$1:$1048576,MATCH("최종"&amp;SUBSTITUTE(SUBSTITUTE(F$1,"standard",""),"|Float",""),ChapterTable!$1:$1,0),0)*ChapterTable!$Q$17,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VLOOKUP($A2180-ChapterTable!$Q$11,ChapterTable!$1:$1048576,MATCH("최종"&amp;SUBSTITUTE(SUBSTITUTE(F$1,"standard",""),"|Float",""),ChapterTable!$1:$1,0),0)*ChapterTable!$Q$14
    ),
  OFFSET(F2180,-$B2180+IF($L2180,1,0),0)*
    (VLOOKUP(SUBSTITUTE(SUBSTITUTE(F$1,"standard",""),"|Float","")&amp;"인게임누적곱배수",ChapterTable!$S:$T,2,0)^D2180
    +VLOOKUP(SUBSTITUTE(SUBSTITUTE(F$1,"standard",""),"|Float","")&amp;"인게임누적합배수",ChapterTable!$S:$T,2,0)*D2180)
  )
  )
  )
)</f>
        <v>301489.94352722168</v>
      </c>
      <c r="G2180" t="s">
        <v>76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9.8000000000000007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IF(OR($L2181=TRUE,$A2181=0,MOD($A2181,ChapterTable!$S$20)&lt;&gt;0),
MAX(0,INT(($B2181+ChapterTable!$Q$26+VLOOKUP(SUBSTITUTE(C$1,"성장단계","")&amp;"단계오프셋",ChapterTable!$S:$T,2,0))/ChapterTable!$Q$23)),
MAX(0,INT(($B2181+ChapterTable!$S$26+VLOOKUP(SUBSTITUTE(C$1,"성장단계","")&amp;"보스단계오프셋",ChapterTable!$S:$T,2,0))/ChapterTable!$S$23)))</f>
        <v>4</v>
      </c>
      <c r="D2181">
        <f>IF(OR($L2181=TRUE,$A2181=0,MOD($A2181,ChapterTable!$S$20)&lt;&gt;0),
MAX(0,INT(($B2181+ChapterTable!$Q$26+VLOOKUP(SUBSTITUTE(D$1,"성장단계","")&amp;"단계오프셋",ChapterTable!$S:$T,2,0))/ChapterTable!$Q$23)),
MAX(0,INT(($B2181+ChapterTable!$S$26+VLOOKUP(SUBSTITUTE(D$1,"성장단계","")&amp;"보스단계오프셋",ChapterTable!$S:$T,2,0))/ChapterTable!$S$23)))</f>
        <v>3</v>
      </c>
      <c r="E2181" s="1">
        <f ca="1">IF(AND($A2181=0,$B2181=1),
    VLOOKUP(1,ChapterTable!$1:$1048576,MATCH("최종"&amp;SUBSTITUTE(SUBSTITUTE(E$1,"standard",""),"|Float",""),ChapterTable!$1:$1,0),0)*ChapterTable!$Q$17,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VLOOKUP($A2181-ChapterTable!$Q$11,ChapterTable!$1:$1048576,MATCH("최종"&amp;SUBSTITUTE(SUBSTITUTE(E$1,"standard",""),"|Float",""),ChapterTable!$1:$1,0),0)*ChapterTable!$Q$14
    ),
  OFFSET(E2181,-$B2181+IF($L2181,1,0),0)*
    (VLOOKUP(SUBSTITUTE(SUBSTITUTE(E$1,"standard",""),"|Float","")&amp;"인게임누적곱배수",ChapterTable!$S:$T,2,0)^C2181
    +VLOOKUP(SUBSTITUTE(SUBSTITUTE(E$1,"standard",""),"|Float","")&amp;"인게임누적합배수",ChapterTable!$S:$T,2,0)*C2181)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VLOOKUP(1,ChapterTable!$1:$1048576,MATCH("최종"&amp;SUBSTITUTE(SUBSTITUTE(F$1,"standard",""),"|Float",""),ChapterTable!$1:$1,0),0)*ChapterTable!$Q$17,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VLOOKUP($A2181-ChapterTable!$Q$11,ChapterTable!$1:$1048576,MATCH("최종"&amp;SUBSTITUTE(SUBSTITUTE(F$1,"standard",""),"|Float",""),ChapterTable!$1:$1,0),0)*ChapterTable!$Q$14
    ),
  OFFSET(F2181,-$B2181+IF($L2181,1,0),0)*
    (VLOOKUP(SUBSTITUTE(SUBSTITUTE(F$1,"standard",""),"|Float","")&amp;"인게임누적곱배수",ChapterTable!$S:$T,2,0)^D2181
    +VLOOKUP(SUBSTITUTE(SUBSTITUTE(F$1,"standard",""),"|Float","")&amp;"인게임누적합배수",ChapterTable!$S:$T,2,0)*D2181)
  )
  )
  )
)</f>
        <v>301489.94352722168</v>
      </c>
      <c r="G2181" t="s">
        <v>76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9.8000000000000007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IF(OR($L2182=TRUE,$A2182=0,MOD($A2182,ChapterTable!$S$20)&lt;&gt;0),
MAX(0,INT(($B2182+ChapterTable!$Q$26+VLOOKUP(SUBSTITUTE(C$1,"성장단계","")&amp;"단계오프셋",ChapterTable!$S:$T,2,0))/ChapterTable!$Q$23)),
MAX(0,INT(($B2182+ChapterTable!$S$26+VLOOKUP(SUBSTITUTE(C$1,"성장단계","")&amp;"보스단계오프셋",ChapterTable!$S:$T,2,0))/ChapterTable!$S$23)))</f>
        <v>4</v>
      </c>
      <c r="D2182">
        <f>IF(OR($L2182=TRUE,$A2182=0,MOD($A2182,ChapterTable!$S$20)&lt;&gt;0),
MAX(0,INT(($B2182+ChapterTable!$Q$26+VLOOKUP(SUBSTITUTE(D$1,"성장단계","")&amp;"단계오프셋",ChapterTable!$S:$T,2,0))/ChapterTable!$Q$23)),
MAX(0,INT(($B2182+ChapterTable!$S$26+VLOOKUP(SUBSTITUTE(D$1,"성장단계","")&amp;"보스단계오프셋",ChapterTable!$S:$T,2,0))/ChapterTable!$S$23)))</f>
        <v>4</v>
      </c>
      <c r="E2182" s="1">
        <f ca="1">IF(AND($A2182=0,$B2182=1),
    VLOOKUP(1,ChapterTable!$1:$1048576,MATCH("최종"&amp;SUBSTITUTE(SUBSTITUTE(E$1,"standard",""),"|Float",""),ChapterTable!$1:$1,0),0)*ChapterTable!$Q$17,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VLOOKUP($A2182-ChapterTable!$Q$11,ChapterTable!$1:$1048576,MATCH("최종"&amp;SUBSTITUTE(SUBSTITUTE(E$1,"standard",""),"|Float",""),ChapterTable!$1:$1,0),0)*ChapterTable!$Q$14
    ),
  OFFSET(E2182,-$B2182+IF($L2182,1,0),0)*
    (VLOOKUP(SUBSTITUTE(SUBSTITUTE(E$1,"standard",""),"|Float","")&amp;"인게임누적곱배수",ChapterTable!$S:$T,2,0)^C2182
    +VLOOKUP(SUBSTITUTE(SUBSTITUTE(E$1,"standard",""),"|Float","")&amp;"인게임누적합배수",ChapterTable!$S:$T,2,0)*C2182)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VLOOKUP(1,ChapterTable!$1:$1048576,MATCH("최종"&amp;SUBSTITUTE(SUBSTITUTE(F$1,"standard",""),"|Float",""),ChapterTable!$1:$1,0),0)*ChapterTable!$Q$17,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VLOOKUP($A2182-ChapterTable!$Q$11,ChapterTable!$1:$1048576,MATCH("최종"&amp;SUBSTITUTE(SUBSTITUTE(F$1,"standard",""),"|Float",""),ChapterTable!$1:$1,0),0)*ChapterTable!$Q$14
    ),
  OFFSET(F2182,-$B2182+IF($L2182,1,0),0)*
    (VLOOKUP(SUBSTITUTE(SUBSTITUTE(F$1,"standard",""),"|Float","")&amp;"인게임누적곱배수",ChapterTable!$S:$T,2,0)^D2182
    +VLOOKUP(SUBSTITUTE(SUBSTITUTE(F$1,"standard",""),"|Float","")&amp;"인게임누적합배수",ChapterTable!$S:$T,2,0)*D2182)
  )
  )
  )
)</f>
        <v>339176.18646812439</v>
      </c>
      <c r="G2182" t="s">
        <v>76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9.8000000000000007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IF(OR($L2183=TRUE,$A2183=0,MOD($A2183,ChapterTable!$S$20)&lt;&gt;0),
MAX(0,INT(($B2183+ChapterTable!$Q$26+VLOOKUP(SUBSTITUTE(C$1,"성장단계","")&amp;"단계오프셋",ChapterTable!$S:$T,2,0))/ChapterTable!$Q$23)),
MAX(0,INT(($B2183+ChapterTable!$S$26+VLOOKUP(SUBSTITUTE(C$1,"성장단계","")&amp;"보스단계오프셋",ChapterTable!$S:$T,2,0))/ChapterTable!$S$23)))</f>
        <v>4</v>
      </c>
      <c r="D2183">
        <f>IF(OR($L2183=TRUE,$A2183=0,MOD($A2183,ChapterTable!$S$20)&lt;&gt;0),
MAX(0,INT(($B2183+ChapterTable!$Q$26+VLOOKUP(SUBSTITUTE(D$1,"성장단계","")&amp;"단계오프셋",ChapterTable!$S:$T,2,0))/ChapterTable!$Q$23)),
MAX(0,INT(($B2183+ChapterTable!$S$26+VLOOKUP(SUBSTITUTE(D$1,"성장단계","")&amp;"보스단계오프셋",ChapterTable!$S:$T,2,0))/ChapterTable!$S$23)))</f>
        <v>4</v>
      </c>
      <c r="E2183" s="1">
        <f ca="1">IF(AND($A2183=0,$B2183=1),
    VLOOKUP(1,ChapterTable!$1:$1048576,MATCH("최종"&amp;SUBSTITUTE(SUBSTITUTE(E$1,"standard",""),"|Float",""),ChapterTable!$1:$1,0),0)*ChapterTable!$Q$17,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VLOOKUP($A2183-ChapterTable!$Q$11,ChapterTable!$1:$1048576,MATCH("최종"&amp;SUBSTITUTE(SUBSTITUTE(E$1,"standard",""),"|Float",""),ChapterTable!$1:$1,0),0)*ChapterTable!$Q$14
    ),
  OFFSET(E2183,-$B2183+IF($L2183,1,0),0)*
    (VLOOKUP(SUBSTITUTE(SUBSTITUTE(E$1,"standard",""),"|Float","")&amp;"인게임누적곱배수",ChapterTable!$S:$T,2,0)^C2183
    +VLOOKUP(SUBSTITUTE(SUBSTITUTE(E$1,"standard",""),"|Float","")&amp;"인게임누적합배수",ChapterTable!$S:$T,2,0)*C2183)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VLOOKUP(1,ChapterTable!$1:$1048576,MATCH("최종"&amp;SUBSTITUTE(SUBSTITUTE(F$1,"standard",""),"|Float",""),ChapterTable!$1:$1,0),0)*ChapterTable!$Q$17,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VLOOKUP($A2183-ChapterTable!$Q$11,ChapterTable!$1:$1048576,MATCH("최종"&amp;SUBSTITUTE(SUBSTITUTE(F$1,"standard",""),"|Float",""),ChapterTable!$1:$1,0),0)*ChapterTable!$Q$14
    ),
  OFFSET(F2183,-$B2183+IF($L2183,1,0),0)*
    (VLOOKUP(SUBSTITUTE(SUBSTITUTE(F$1,"standard",""),"|Float","")&amp;"인게임누적곱배수",ChapterTable!$S:$T,2,0)^D2183
    +VLOOKUP(SUBSTITUTE(SUBSTITUTE(F$1,"standard",""),"|Float","")&amp;"인게임누적합배수",ChapterTable!$S:$T,2,0)*D2183)
  )
  )
  )
)</f>
        <v>339176.18646812439</v>
      </c>
      <c r="G2183" t="s">
        <v>76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9.8000000000000007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IF(OR($L2184=TRUE,$A2184=0,MOD($A2184,ChapterTable!$S$20)&lt;&gt;0),
MAX(0,INT(($B2184+ChapterTable!$Q$26+VLOOKUP(SUBSTITUTE(C$1,"성장단계","")&amp;"단계오프셋",ChapterTable!$S:$T,2,0))/ChapterTable!$Q$23)),
MAX(0,INT(($B2184+ChapterTable!$S$26+VLOOKUP(SUBSTITUTE(C$1,"성장단계","")&amp;"보스단계오프셋",ChapterTable!$S:$T,2,0))/ChapterTable!$S$23)))</f>
        <v>4</v>
      </c>
      <c r="D2184">
        <f>IF(OR($L2184=TRUE,$A2184=0,MOD($A2184,ChapterTable!$S$20)&lt;&gt;0),
MAX(0,INT(($B2184+ChapterTable!$Q$26+VLOOKUP(SUBSTITUTE(D$1,"성장단계","")&amp;"단계오프셋",ChapterTable!$S:$T,2,0))/ChapterTable!$Q$23)),
MAX(0,INT(($B2184+ChapterTable!$S$26+VLOOKUP(SUBSTITUTE(D$1,"성장단계","")&amp;"보스단계오프셋",ChapterTable!$S:$T,2,0))/ChapterTable!$S$23)))</f>
        <v>4</v>
      </c>
      <c r="E2184" s="1">
        <f ca="1">IF(AND($A2184=0,$B2184=1),
    VLOOKUP(1,ChapterTable!$1:$1048576,MATCH("최종"&amp;SUBSTITUTE(SUBSTITUTE(E$1,"standard",""),"|Float",""),ChapterTable!$1:$1,0),0)*ChapterTable!$Q$17,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VLOOKUP($A2184-ChapterTable!$Q$11,ChapterTable!$1:$1048576,MATCH("최종"&amp;SUBSTITUTE(SUBSTITUTE(E$1,"standard",""),"|Float",""),ChapterTable!$1:$1,0),0)*ChapterTable!$Q$14
    ),
  OFFSET(E2184,-$B2184+IF($L2184,1,0),0)*
    (VLOOKUP(SUBSTITUTE(SUBSTITUTE(E$1,"standard",""),"|Float","")&amp;"인게임누적곱배수",ChapterTable!$S:$T,2,0)^C2184
    +VLOOKUP(SUBSTITUTE(SUBSTITUTE(E$1,"standard",""),"|Float","")&amp;"인게임누적합배수",ChapterTable!$S:$T,2,0)*C2184)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VLOOKUP(1,ChapterTable!$1:$1048576,MATCH("최종"&amp;SUBSTITUTE(SUBSTITUTE(F$1,"standard",""),"|Float",""),ChapterTable!$1:$1,0),0)*ChapterTable!$Q$17,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VLOOKUP($A2184-ChapterTable!$Q$11,ChapterTable!$1:$1048576,MATCH("최종"&amp;SUBSTITUTE(SUBSTITUTE(F$1,"standard",""),"|Float",""),ChapterTable!$1:$1,0),0)*ChapterTable!$Q$14
    ),
  OFFSET(F2184,-$B2184+IF($L2184,1,0),0)*
    (VLOOKUP(SUBSTITUTE(SUBSTITUTE(F$1,"standard",""),"|Float","")&amp;"인게임누적곱배수",ChapterTable!$S:$T,2,0)^D2184
    +VLOOKUP(SUBSTITUTE(SUBSTITUTE(F$1,"standard",""),"|Float","")&amp;"인게임누적합배수",ChapterTable!$S:$T,2,0)*D2184)
  )
  )
  )
)</f>
        <v>339176.18646812439</v>
      </c>
      <c r="G2184" t="s">
        <v>76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9.8000000000000007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IF(OR($L2185=TRUE,$A2185=0,MOD($A2185,ChapterTable!$S$20)&lt;&gt;0),
MAX(0,INT(($B2185+ChapterTable!$Q$26+VLOOKUP(SUBSTITUTE(C$1,"성장단계","")&amp;"단계오프셋",ChapterTable!$S:$T,2,0))/ChapterTable!$Q$23)),
MAX(0,INT(($B2185+ChapterTable!$S$26+VLOOKUP(SUBSTITUTE(C$1,"성장단계","")&amp;"보스단계오프셋",ChapterTable!$S:$T,2,0))/ChapterTable!$S$23)))</f>
        <v>4</v>
      </c>
      <c r="D2185">
        <f>IF(OR($L2185=TRUE,$A2185=0,MOD($A2185,ChapterTable!$S$20)&lt;&gt;0),
MAX(0,INT(($B2185+ChapterTable!$Q$26+VLOOKUP(SUBSTITUTE(D$1,"성장단계","")&amp;"단계오프셋",ChapterTable!$S:$T,2,0))/ChapterTable!$Q$23)),
MAX(0,INT(($B2185+ChapterTable!$S$26+VLOOKUP(SUBSTITUTE(D$1,"성장단계","")&amp;"보스단계오프셋",ChapterTable!$S:$T,2,0))/ChapterTable!$S$23)))</f>
        <v>4</v>
      </c>
      <c r="E2185" s="1">
        <f ca="1">IF(AND($A2185=0,$B2185=1),
    VLOOKUP(1,ChapterTable!$1:$1048576,MATCH("최종"&amp;SUBSTITUTE(SUBSTITUTE(E$1,"standard",""),"|Float",""),ChapterTable!$1:$1,0),0)*ChapterTable!$Q$17,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VLOOKUP($A2185-ChapterTable!$Q$11,ChapterTable!$1:$1048576,MATCH("최종"&amp;SUBSTITUTE(SUBSTITUTE(E$1,"standard",""),"|Float",""),ChapterTable!$1:$1,0),0)*ChapterTable!$Q$14
    ),
  OFFSET(E2185,-$B2185+IF($L2185,1,0),0)*
    (VLOOKUP(SUBSTITUTE(SUBSTITUTE(E$1,"standard",""),"|Float","")&amp;"인게임누적곱배수",ChapterTable!$S:$T,2,0)^C2185
    +VLOOKUP(SUBSTITUTE(SUBSTITUTE(E$1,"standard",""),"|Float","")&amp;"인게임누적합배수",ChapterTable!$S:$T,2,0)*C2185)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VLOOKUP(1,ChapterTable!$1:$1048576,MATCH("최종"&amp;SUBSTITUTE(SUBSTITUTE(F$1,"standard",""),"|Float",""),ChapterTable!$1:$1,0),0)*ChapterTable!$Q$17,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VLOOKUP($A2185-ChapterTable!$Q$11,ChapterTable!$1:$1048576,MATCH("최종"&amp;SUBSTITUTE(SUBSTITUTE(F$1,"standard",""),"|Float",""),ChapterTable!$1:$1,0),0)*ChapterTable!$Q$14
    ),
  OFFSET(F2185,-$B2185+IF($L2185,1,0),0)*
    (VLOOKUP(SUBSTITUTE(SUBSTITUTE(F$1,"standard",""),"|Float","")&amp;"인게임누적곱배수",ChapterTable!$S:$T,2,0)^D2185
    +VLOOKUP(SUBSTITUTE(SUBSTITUTE(F$1,"standard",""),"|Float","")&amp;"인게임누적합배수",ChapterTable!$S:$T,2,0)*D2185)
  )
  )
  )
)</f>
        <v>339176.18646812439</v>
      </c>
      <c r="G2185" t="s">
        <v>76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9.8000000000000007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IF(OR($L2186=TRUE,$A2186=0,MOD($A2186,ChapterTable!$S$20)&lt;&gt;0),
MAX(0,INT(($B2186+ChapterTable!$Q$26+VLOOKUP(SUBSTITUTE(C$1,"성장단계","")&amp;"단계오프셋",ChapterTable!$S:$T,2,0))/ChapterTable!$Q$23)),
MAX(0,INT(($B2186+ChapterTable!$S$26+VLOOKUP(SUBSTITUTE(C$1,"성장단계","")&amp;"보스단계오프셋",ChapterTable!$S:$T,2,0))/ChapterTable!$S$23)))</f>
        <v>4</v>
      </c>
      <c r="D2186">
        <f>IF(OR($L2186=TRUE,$A2186=0,MOD($A2186,ChapterTable!$S$20)&lt;&gt;0),
MAX(0,INT(($B2186+ChapterTable!$Q$26+VLOOKUP(SUBSTITUTE(D$1,"성장단계","")&amp;"단계오프셋",ChapterTable!$S:$T,2,0))/ChapterTable!$Q$23)),
MAX(0,INT(($B2186+ChapterTable!$S$26+VLOOKUP(SUBSTITUTE(D$1,"성장단계","")&amp;"보스단계오프셋",ChapterTable!$S:$T,2,0))/ChapterTable!$S$23)))</f>
        <v>4</v>
      </c>
      <c r="E2186" s="1">
        <f ca="1">IF(AND($A2186=0,$B2186=1),
    VLOOKUP(1,ChapterTable!$1:$1048576,MATCH("최종"&amp;SUBSTITUTE(SUBSTITUTE(E$1,"standard",""),"|Float",""),ChapterTable!$1:$1,0),0)*ChapterTable!$Q$17,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VLOOKUP($A2186-ChapterTable!$Q$11,ChapterTable!$1:$1048576,MATCH("최종"&amp;SUBSTITUTE(SUBSTITUTE(E$1,"standard",""),"|Float",""),ChapterTable!$1:$1,0),0)*ChapterTable!$Q$14
    ),
  OFFSET(E2186,-$B2186+IF($L2186,1,0),0)*
    (VLOOKUP(SUBSTITUTE(SUBSTITUTE(E$1,"standard",""),"|Float","")&amp;"인게임누적곱배수",ChapterTable!$S:$T,2,0)^C2186
    +VLOOKUP(SUBSTITUTE(SUBSTITUTE(E$1,"standard",""),"|Float","")&amp;"인게임누적합배수",ChapterTable!$S:$T,2,0)*C2186)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VLOOKUP(1,ChapterTable!$1:$1048576,MATCH("최종"&amp;SUBSTITUTE(SUBSTITUTE(F$1,"standard",""),"|Float",""),ChapterTable!$1:$1,0),0)*ChapterTable!$Q$17,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VLOOKUP($A2186-ChapterTable!$Q$11,ChapterTable!$1:$1048576,MATCH("최종"&amp;SUBSTITUTE(SUBSTITUTE(F$1,"standard",""),"|Float",""),ChapterTable!$1:$1,0),0)*ChapterTable!$Q$14
    ),
  OFFSET(F2186,-$B2186+IF($L2186,1,0),0)*
    (VLOOKUP(SUBSTITUTE(SUBSTITUTE(F$1,"standard",""),"|Float","")&amp;"인게임누적곱배수",ChapterTable!$S:$T,2,0)^D2186
    +VLOOKUP(SUBSTITUTE(SUBSTITUTE(F$1,"standard",""),"|Float","")&amp;"인게임누적합배수",ChapterTable!$S:$T,2,0)*D2186)
  )
  )
  )
)</f>
        <v>339176.18646812439</v>
      </c>
      <c r="G2186" t="s">
        <v>76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9.8000000000000007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IF(OR($L2187=TRUE,$A2187=0,MOD($A2187,ChapterTable!$S$20)&lt;&gt;0),
MAX(0,INT(($B2187+ChapterTable!$Q$26+VLOOKUP(SUBSTITUTE(C$1,"성장단계","")&amp;"단계오프셋",ChapterTable!$S:$T,2,0))/ChapterTable!$Q$23)),
MAX(0,INT(($B2187+ChapterTable!$S$26+VLOOKUP(SUBSTITUTE(C$1,"성장단계","")&amp;"보스단계오프셋",ChapterTable!$S:$T,2,0))/ChapterTable!$S$23)))</f>
        <v>5</v>
      </c>
      <c r="D2187">
        <f>IF(OR($L2187=TRUE,$A2187=0,MOD($A2187,ChapterTable!$S$20)&lt;&gt;0),
MAX(0,INT(($B2187+ChapterTable!$Q$26+VLOOKUP(SUBSTITUTE(D$1,"성장단계","")&amp;"단계오프셋",ChapterTable!$S:$T,2,0))/ChapterTable!$Q$23)),
MAX(0,INT(($B2187+ChapterTable!$S$26+VLOOKUP(SUBSTITUTE(D$1,"성장단계","")&amp;"보스단계오프셋",ChapterTable!$S:$T,2,0))/ChapterTable!$S$23)))</f>
        <v>4</v>
      </c>
      <c r="E2187" s="1">
        <f ca="1">IF(AND($A2187=0,$B2187=1),
    VLOOKUP(1,ChapterTable!$1:$1048576,MATCH("최종"&amp;SUBSTITUTE(SUBSTITUTE(E$1,"standard",""),"|Float",""),ChapterTable!$1:$1,0),0)*ChapterTable!$Q$17,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VLOOKUP($A2187-ChapterTable!$Q$11,ChapterTable!$1:$1048576,MATCH("최종"&amp;SUBSTITUTE(SUBSTITUTE(E$1,"standard",""),"|Float",""),ChapterTable!$1:$1,0),0)*ChapterTable!$Q$14
    ),
  OFFSET(E2187,-$B2187+IF($L2187,1,0),0)*
    (VLOOKUP(SUBSTITUTE(SUBSTITUTE(E$1,"standard",""),"|Float","")&amp;"인게임누적곱배수",ChapterTable!$S:$T,2,0)^C2187
    +VLOOKUP(SUBSTITUTE(SUBSTITUTE(E$1,"standard",""),"|Float","")&amp;"인게임누적합배수",ChapterTable!$S:$T,2,0)*C2187)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VLOOKUP(1,ChapterTable!$1:$1048576,MATCH("최종"&amp;SUBSTITUTE(SUBSTITUTE(F$1,"standard",""),"|Float",""),ChapterTable!$1:$1,0),0)*ChapterTable!$Q$17,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VLOOKUP($A2187-ChapterTable!$Q$11,ChapterTable!$1:$1048576,MATCH("최종"&amp;SUBSTITUTE(SUBSTITUTE(F$1,"standard",""),"|Float",""),ChapterTable!$1:$1,0),0)*ChapterTable!$Q$14
    ),
  OFFSET(F2187,-$B2187+IF($L2187,1,0),0)*
    (VLOOKUP(SUBSTITUTE(SUBSTITUTE(F$1,"standard",""),"|Float","")&amp;"인게임누적곱배수",ChapterTable!$S:$T,2,0)^D2187
    +VLOOKUP(SUBSTITUTE(SUBSTITUTE(F$1,"standard",""),"|Float","")&amp;"인게임누적합배수",ChapterTable!$S:$T,2,0)*D2187)
  )
  )
  )
)</f>
        <v>339176.18646812439</v>
      </c>
      <c r="G2187" t="s">
        <v>76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9.8000000000000007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IF(OR($L2188=TRUE,$A2188=0,MOD($A2188,ChapterTable!$S$20)&lt;&gt;0),
MAX(0,INT(($B2188+ChapterTable!$Q$26+VLOOKUP(SUBSTITUTE(C$1,"성장단계","")&amp;"단계오프셋",ChapterTable!$S:$T,2,0))/ChapterTable!$Q$23)),
MAX(0,INT(($B2188+ChapterTable!$S$26+VLOOKUP(SUBSTITUTE(C$1,"성장단계","")&amp;"보스단계오프셋",ChapterTable!$S:$T,2,0))/ChapterTable!$S$23)))</f>
        <v>5</v>
      </c>
      <c r="D2188">
        <f>IF(OR($L2188=TRUE,$A2188=0,MOD($A2188,ChapterTable!$S$20)&lt;&gt;0),
MAX(0,INT(($B2188+ChapterTable!$Q$26+VLOOKUP(SUBSTITUTE(D$1,"성장단계","")&amp;"단계오프셋",ChapterTable!$S:$T,2,0))/ChapterTable!$Q$23)),
MAX(0,INT(($B2188+ChapterTable!$S$26+VLOOKUP(SUBSTITUTE(D$1,"성장단계","")&amp;"보스단계오프셋",ChapterTable!$S:$T,2,0))/ChapterTable!$S$23)))</f>
        <v>4</v>
      </c>
      <c r="E2188" s="1">
        <f ca="1">IF(AND($A2188=0,$B2188=1),
    VLOOKUP(1,ChapterTable!$1:$1048576,MATCH("최종"&amp;SUBSTITUTE(SUBSTITUTE(E$1,"standard",""),"|Float",""),ChapterTable!$1:$1,0),0)*ChapterTable!$Q$17,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VLOOKUP($A2188-ChapterTable!$Q$11,ChapterTable!$1:$1048576,MATCH("최종"&amp;SUBSTITUTE(SUBSTITUTE(E$1,"standard",""),"|Float",""),ChapterTable!$1:$1,0),0)*ChapterTable!$Q$14
    ),
  OFFSET(E2188,-$B2188+IF($L2188,1,0),0)*
    (VLOOKUP(SUBSTITUTE(SUBSTITUTE(E$1,"standard",""),"|Float","")&amp;"인게임누적곱배수",ChapterTable!$S:$T,2,0)^C2188
    +VLOOKUP(SUBSTITUTE(SUBSTITUTE(E$1,"standard",""),"|Float","")&amp;"인게임누적합배수",ChapterTable!$S:$T,2,0)*C2188)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VLOOKUP(1,ChapterTable!$1:$1048576,MATCH("최종"&amp;SUBSTITUTE(SUBSTITUTE(F$1,"standard",""),"|Float",""),ChapterTable!$1:$1,0),0)*ChapterTable!$Q$17,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VLOOKUP($A2188-ChapterTable!$Q$11,ChapterTable!$1:$1048576,MATCH("최종"&amp;SUBSTITUTE(SUBSTITUTE(F$1,"standard",""),"|Float",""),ChapterTable!$1:$1,0),0)*ChapterTable!$Q$14
    ),
  OFFSET(F2188,-$B2188+IF($L2188,1,0),0)*
    (VLOOKUP(SUBSTITUTE(SUBSTITUTE(F$1,"standard",""),"|Float","")&amp;"인게임누적곱배수",ChapterTable!$S:$T,2,0)^D2188
    +VLOOKUP(SUBSTITUTE(SUBSTITUTE(F$1,"standard",""),"|Float","")&amp;"인게임누적합배수",ChapterTable!$S:$T,2,0)*D2188)
  )
  )
  )
)</f>
        <v>339176.18646812439</v>
      </c>
      <c r="G2188" t="s">
        <v>76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9.8000000000000007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IF(OR($L2189=TRUE,$A2189=0,MOD($A2189,ChapterTable!$S$20)&lt;&gt;0),
MAX(0,INT(($B2189+ChapterTable!$Q$26+VLOOKUP(SUBSTITUTE(C$1,"성장단계","")&amp;"단계오프셋",ChapterTable!$S:$T,2,0))/ChapterTable!$Q$23)),
MAX(0,INT(($B2189+ChapterTable!$S$26+VLOOKUP(SUBSTITUTE(C$1,"성장단계","")&amp;"보스단계오프셋",ChapterTable!$S:$T,2,0))/ChapterTable!$S$23)))</f>
        <v>5</v>
      </c>
      <c r="D2189">
        <f>IF(OR($L2189=TRUE,$A2189=0,MOD($A2189,ChapterTable!$S$20)&lt;&gt;0),
MAX(0,INT(($B2189+ChapterTable!$Q$26+VLOOKUP(SUBSTITUTE(D$1,"성장단계","")&amp;"단계오프셋",ChapterTable!$S:$T,2,0))/ChapterTable!$Q$23)),
MAX(0,INT(($B2189+ChapterTable!$S$26+VLOOKUP(SUBSTITUTE(D$1,"성장단계","")&amp;"보스단계오프셋",ChapterTable!$S:$T,2,0))/ChapterTable!$S$23)))</f>
        <v>4</v>
      </c>
      <c r="E2189" s="1">
        <f ca="1">IF(AND($A2189=0,$B2189=1),
    VLOOKUP(1,ChapterTable!$1:$1048576,MATCH("최종"&amp;SUBSTITUTE(SUBSTITUTE(E$1,"standard",""),"|Float",""),ChapterTable!$1:$1,0),0)*ChapterTable!$Q$17,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VLOOKUP($A2189-ChapterTable!$Q$11,ChapterTable!$1:$1048576,MATCH("최종"&amp;SUBSTITUTE(SUBSTITUTE(E$1,"standard",""),"|Float",""),ChapterTable!$1:$1,0),0)*ChapterTable!$Q$14
    ),
  OFFSET(E2189,-$B2189+IF($L2189,1,0),0)*
    (VLOOKUP(SUBSTITUTE(SUBSTITUTE(E$1,"standard",""),"|Float","")&amp;"인게임누적곱배수",ChapterTable!$S:$T,2,0)^C2189
    +VLOOKUP(SUBSTITUTE(SUBSTITUTE(E$1,"standard",""),"|Float","")&amp;"인게임누적합배수",ChapterTable!$S:$T,2,0)*C2189)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VLOOKUP(1,ChapterTable!$1:$1048576,MATCH("최종"&amp;SUBSTITUTE(SUBSTITUTE(F$1,"standard",""),"|Float",""),ChapterTable!$1:$1,0),0)*ChapterTable!$Q$17,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VLOOKUP($A2189-ChapterTable!$Q$11,ChapterTable!$1:$1048576,MATCH("최종"&amp;SUBSTITUTE(SUBSTITUTE(F$1,"standard",""),"|Float",""),ChapterTable!$1:$1,0),0)*ChapterTable!$Q$14
    ),
  OFFSET(F2189,-$B2189+IF($L2189,1,0),0)*
    (VLOOKUP(SUBSTITUTE(SUBSTITUTE(F$1,"standard",""),"|Float","")&amp;"인게임누적곱배수",ChapterTable!$S:$T,2,0)^D2189
    +VLOOKUP(SUBSTITUTE(SUBSTITUTE(F$1,"standard",""),"|Float","")&amp;"인게임누적합배수",ChapterTable!$S:$T,2,0)*D2189)
  )
  )
  )
)</f>
        <v>339176.18646812439</v>
      </c>
      <c r="G2189" t="s">
        <v>76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9.8000000000000007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IF(OR($L2190=TRUE,$A2190=0,MOD($A2190,ChapterTable!$S$20)&lt;&gt;0),
MAX(0,INT(($B2190+ChapterTable!$Q$26+VLOOKUP(SUBSTITUTE(C$1,"성장단계","")&amp;"단계오프셋",ChapterTable!$S:$T,2,0))/ChapterTable!$Q$23)),
MAX(0,INT(($B2190+ChapterTable!$S$26+VLOOKUP(SUBSTITUTE(C$1,"성장단계","")&amp;"보스단계오프셋",ChapterTable!$S:$T,2,0))/ChapterTable!$S$23)))</f>
        <v>5</v>
      </c>
      <c r="D2190">
        <f>IF(OR($L2190=TRUE,$A2190=0,MOD($A2190,ChapterTable!$S$20)&lt;&gt;0),
MAX(0,INT(($B2190+ChapterTable!$Q$26+VLOOKUP(SUBSTITUTE(D$1,"성장단계","")&amp;"단계오프셋",ChapterTable!$S:$T,2,0))/ChapterTable!$Q$23)),
MAX(0,INT(($B2190+ChapterTable!$S$26+VLOOKUP(SUBSTITUTE(D$1,"성장단계","")&amp;"보스단계오프셋",ChapterTable!$S:$T,2,0))/ChapterTable!$S$23)))</f>
        <v>4</v>
      </c>
      <c r="E2190" s="1">
        <f ca="1">IF(AND($A2190=0,$B2190=1),
    VLOOKUP(1,ChapterTable!$1:$1048576,MATCH("최종"&amp;SUBSTITUTE(SUBSTITUTE(E$1,"standard",""),"|Float",""),ChapterTable!$1:$1,0),0)*ChapterTable!$Q$17,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VLOOKUP($A2190-ChapterTable!$Q$11,ChapterTable!$1:$1048576,MATCH("최종"&amp;SUBSTITUTE(SUBSTITUTE(E$1,"standard",""),"|Float",""),ChapterTable!$1:$1,0),0)*ChapterTable!$Q$14
    ),
  OFFSET(E2190,-$B2190+IF($L2190,1,0),0)*
    (VLOOKUP(SUBSTITUTE(SUBSTITUTE(E$1,"standard",""),"|Float","")&amp;"인게임누적곱배수",ChapterTable!$S:$T,2,0)^C2190
    +VLOOKUP(SUBSTITUTE(SUBSTITUTE(E$1,"standard",""),"|Float","")&amp;"인게임누적합배수",ChapterTable!$S:$T,2,0)*C2190)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VLOOKUP(1,ChapterTable!$1:$1048576,MATCH("최종"&amp;SUBSTITUTE(SUBSTITUTE(F$1,"standard",""),"|Float",""),ChapterTable!$1:$1,0),0)*ChapterTable!$Q$17,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VLOOKUP($A2190-ChapterTable!$Q$11,ChapterTable!$1:$1048576,MATCH("최종"&amp;SUBSTITUTE(SUBSTITUTE(F$1,"standard",""),"|Float",""),ChapterTable!$1:$1,0),0)*ChapterTable!$Q$14
    ),
  OFFSET(F2190,-$B2190+IF($L2190,1,0),0)*
    (VLOOKUP(SUBSTITUTE(SUBSTITUTE(F$1,"standard",""),"|Float","")&amp;"인게임누적곱배수",ChapterTable!$S:$T,2,0)^D2190
    +VLOOKUP(SUBSTITUTE(SUBSTITUTE(F$1,"standard",""),"|Float","")&amp;"인게임누적합배수",ChapterTable!$S:$T,2,0)*D2190)
  )
  )
  )
)</f>
        <v>339176.18646812439</v>
      </c>
      <c r="G2190" t="s">
        <v>76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9.8000000000000007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IF(OR($L2191=TRUE,$A2191=0,MOD($A2191,ChapterTable!$S$20)&lt;&gt;0),
MAX(0,INT(($B2191+ChapterTable!$Q$26+VLOOKUP(SUBSTITUTE(C$1,"성장단계","")&amp;"단계오프셋",ChapterTable!$S:$T,2,0))/ChapterTable!$Q$23)),
MAX(0,INT(($B2191+ChapterTable!$S$26+VLOOKUP(SUBSTITUTE(C$1,"성장단계","")&amp;"보스단계오프셋",ChapterTable!$S:$T,2,0))/ChapterTable!$S$23)))</f>
        <v>5</v>
      </c>
      <c r="D2191">
        <f>IF(OR($L2191=TRUE,$A2191=0,MOD($A2191,ChapterTable!$S$20)&lt;&gt;0),
MAX(0,INT(($B2191+ChapterTable!$Q$26+VLOOKUP(SUBSTITUTE(D$1,"성장단계","")&amp;"단계오프셋",ChapterTable!$S:$T,2,0))/ChapterTable!$Q$23)),
MAX(0,INT(($B2191+ChapterTable!$S$26+VLOOKUP(SUBSTITUTE(D$1,"성장단계","")&amp;"보스단계오프셋",ChapterTable!$S:$T,2,0))/ChapterTable!$S$23)))</f>
        <v>4</v>
      </c>
      <c r="E2191" s="1">
        <f ca="1">IF(AND($A2191=0,$B2191=1),
    VLOOKUP(1,ChapterTable!$1:$1048576,MATCH("최종"&amp;SUBSTITUTE(SUBSTITUTE(E$1,"standard",""),"|Float",""),ChapterTable!$1:$1,0),0)*ChapterTable!$Q$17,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VLOOKUP($A2191-ChapterTable!$Q$11,ChapterTable!$1:$1048576,MATCH("최종"&amp;SUBSTITUTE(SUBSTITUTE(E$1,"standard",""),"|Float",""),ChapterTable!$1:$1,0),0)*ChapterTable!$Q$14
    ),
  OFFSET(E2191,-$B2191+IF($L2191,1,0),0)*
    (VLOOKUP(SUBSTITUTE(SUBSTITUTE(E$1,"standard",""),"|Float","")&amp;"인게임누적곱배수",ChapterTable!$S:$T,2,0)^C2191
    +VLOOKUP(SUBSTITUTE(SUBSTITUTE(E$1,"standard",""),"|Float","")&amp;"인게임누적합배수",ChapterTable!$S:$T,2,0)*C2191)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VLOOKUP(1,ChapterTable!$1:$1048576,MATCH("최종"&amp;SUBSTITUTE(SUBSTITUTE(F$1,"standard",""),"|Float",""),ChapterTable!$1:$1,0),0)*ChapterTable!$Q$17,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VLOOKUP($A2191-ChapterTable!$Q$11,ChapterTable!$1:$1048576,MATCH("최종"&amp;SUBSTITUTE(SUBSTITUTE(F$1,"standard",""),"|Float",""),ChapterTable!$1:$1,0),0)*ChapterTable!$Q$14
    ),
  OFFSET(F2191,-$B2191+IF($L2191,1,0),0)*
    (VLOOKUP(SUBSTITUTE(SUBSTITUTE(F$1,"standard",""),"|Float","")&amp;"인게임누적곱배수",ChapterTable!$S:$T,2,0)^D2191
    +VLOOKUP(SUBSTITUTE(SUBSTITUTE(F$1,"standard",""),"|Float","")&amp;"인게임누적합배수",ChapterTable!$S:$T,2,0)*D2191)
  )
  )
  )
)</f>
        <v>339176.18646812439</v>
      </c>
      <c r="G2191" t="s">
        <v>76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9.8000000000000007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IF(OR($L2192=TRUE,$A2192=0,MOD($A2192,ChapterTable!$S$20)&lt;&gt;0),
MAX(0,INT(($B2192+ChapterTable!$Q$26+VLOOKUP(SUBSTITUTE(C$1,"성장단계","")&amp;"단계오프셋",ChapterTable!$S:$T,2,0))/ChapterTable!$Q$23)),
MAX(0,INT(($B2192+ChapterTable!$S$26+VLOOKUP(SUBSTITUTE(C$1,"성장단계","")&amp;"보스단계오프셋",ChapterTable!$S:$T,2,0))/ChapterTable!$S$23)))</f>
        <v>0</v>
      </c>
      <c r="D2192">
        <f>IF(OR($L2192=TRUE,$A2192=0,MOD($A2192,ChapterTable!$S$20)&lt;&gt;0),
MAX(0,INT(($B2192+ChapterTable!$Q$26+VLOOKUP(SUBSTITUTE(D$1,"성장단계","")&amp;"단계오프셋",ChapterTable!$S:$T,2,0))/ChapterTable!$Q$23)),
MAX(0,INT(($B2192+ChapterTable!$S$26+VLOOKUP(SUBSTITUTE(D$1,"성장단계","")&amp;"보스단계오프셋",ChapterTable!$S:$T,2,0))/ChapterTable!$S$23)))</f>
        <v>0</v>
      </c>
      <c r="E2192" s="1">
        <f ca="1">IF(AND($A2192=0,$B2192=1),
    VLOOKUP(1,ChapterTable!$1:$1048576,MATCH("최종"&amp;SUBSTITUTE(SUBSTITUTE(E$1,"standard",""),"|Float",""),ChapterTable!$1:$1,0),0)*ChapterTable!$Q$17,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VLOOKUP($A2192-ChapterTable!$Q$11,ChapterTable!$1:$1048576,MATCH("최종"&amp;SUBSTITUTE(SUBSTITUTE(E$1,"standard",""),"|Float",""),ChapterTable!$1:$1,0),0)*ChapterTable!$Q$14
    ),
  OFFSET(E2192,-$B2192+IF($L2192,1,0),0)*
    (VLOOKUP(SUBSTITUTE(SUBSTITUTE(E$1,"standard",""),"|Float","")&amp;"인게임누적곱배수",ChapterTable!$S:$T,2,0)^C2192
    +VLOOKUP(SUBSTITUTE(SUBSTITUTE(E$1,"standard",""),"|Float","")&amp;"인게임누적합배수",ChapterTable!$S:$T,2,0)*C2192)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VLOOKUP(1,ChapterTable!$1:$1048576,MATCH("최종"&amp;SUBSTITUTE(SUBSTITUTE(F$1,"standard",""),"|Float",""),ChapterTable!$1:$1,0),0)*ChapterTable!$Q$17,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VLOOKUP($A2192-ChapterTable!$Q$11,ChapterTable!$1:$1048576,MATCH("최종"&amp;SUBSTITUTE(SUBSTITUTE(F$1,"standard",""),"|Float",""),ChapterTable!$1:$1,0),0)*ChapterTable!$Q$14
    ),
  OFFSET(F2192,-$B2192+IF($L2192,1,0),0)*
    (VLOOKUP(SUBSTITUTE(SUBSTITUTE(F$1,"standard",""),"|Float","")&amp;"인게임누적곱배수",ChapterTable!$S:$T,2,0)^D2192
    +VLOOKUP(SUBSTITUTE(SUBSTITUTE(F$1,"standard",""),"|Float","")&amp;"인게임누적합배수",ChapterTable!$S:$T,2,0)*D2192)
  )
  )
  )
)</f>
        <v>282646.82205677032</v>
      </c>
      <c r="G2192" t="s">
        <v>76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9.8000000000000007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IF(OR($L2193=TRUE,$A2193=0,MOD($A2193,ChapterTable!$S$20)&lt;&gt;0),
MAX(0,INT(($B2193+ChapterTable!$Q$26+VLOOKUP(SUBSTITUTE(C$1,"성장단계","")&amp;"단계오프셋",ChapterTable!$S:$T,2,0))/ChapterTable!$Q$23)),
MAX(0,INT(($B2193+ChapterTable!$S$26+VLOOKUP(SUBSTITUTE(C$1,"성장단계","")&amp;"보스단계오프셋",ChapterTable!$S:$T,2,0))/ChapterTable!$S$23)))</f>
        <v>0</v>
      </c>
      <c r="D2193">
        <f>IF(OR($L2193=TRUE,$A2193=0,MOD($A2193,ChapterTable!$S$20)&lt;&gt;0),
MAX(0,INT(($B2193+ChapterTable!$Q$26+VLOOKUP(SUBSTITUTE(D$1,"성장단계","")&amp;"단계오프셋",ChapterTable!$S:$T,2,0))/ChapterTable!$Q$23)),
MAX(0,INT(($B2193+ChapterTable!$S$26+VLOOKUP(SUBSTITUTE(D$1,"성장단계","")&amp;"보스단계오프셋",ChapterTable!$S:$T,2,0))/ChapterTable!$S$23)))</f>
        <v>0</v>
      </c>
      <c r="E2193" s="1">
        <f ca="1">IF(AND($A2193=0,$B2193=1),
    VLOOKUP(1,ChapterTable!$1:$1048576,MATCH("최종"&amp;SUBSTITUTE(SUBSTITUTE(E$1,"standard",""),"|Float",""),ChapterTable!$1:$1,0),0)*ChapterTable!$Q$17,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VLOOKUP($A2193-ChapterTable!$Q$11,ChapterTable!$1:$1048576,MATCH("최종"&amp;SUBSTITUTE(SUBSTITUTE(E$1,"standard",""),"|Float",""),ChapterTable!$1:$1,0),0)*ChapterTable!$Q$14
    ),
  OFFSET(E2193,-$B2193+IF($L2193,1,0),0)*
    (VLOOKUP(SUBSTITUTE(SUBSTITUTE(E$1,"standard",""),"|Float","")&amp;"인게임누적곱배수",ChapterTable!$S:$T,2,0)^C2193
    +VLOOKUP(SUBSTITUTE(SUBSTITUTE(E$1,"standard",""),"|Float","")&amp;"인게임누적합배수",ChapterTable!$S:$T,2,0)*C2193)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VLOOKUP(1,ChapterTable!$1:$1048576,MATCH("최종"&amp;SUBSTITUTE(SUBSTITUTE(F$1,"standard",""),"|Float",""),ChapterTable!$1:$1,0),0)*ChapterTable!$Q$17,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VLOOKUP($A2193-ChapterTable!$Q$11,ChapterTable!$1:$1048576,MATCH("최종"&amp;SUBSTITUTE(SUBSTITUTE(F$1,"standard",""),"|Float",""),ChapterTable!$1:$1,0),0)*ChapterTable!$Q$14
    ),
  OFFSET(F2193,-$B2193+IF($L2193,1,0),0)*
    (VLOOKUP(SUBSTITUTE(SUBSTITUTE(F$1,"standard",""),"|Float","")&amp;"인게임누적곱배수",ChapterTable!$S:$T,2,0)^D2193
    +VLOOKUP(SUBSTITUTE(SUBSTITUTE(F$1,"standard",""),"|Float","")&amp;"인게임누적합배수",ChapterTable!$S:$T,2,0)*D2193)
  )
  )
  )
)</f>
        <v>282646.82205677032</v>
      </c>
      <c r="G2193" t="s">
        <v>76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9.8000000000000007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IF(OR($L2194=TRUE,$A2194=0,MOD($A2194,ChapterTable!$S$20)&lt;&gt;0),
MAX(0,INT(($B2194+ChapterTable!$Q$26+VLOOKUP(SUBSTITUTE(C$1,"성장단계","")&amp;"단계오프셋",ChapterTable!$S:$T,2,0))/ChapterTable!$Q$23)),
MAX(0,INT(($B2194+ChapterTable!$S$26+VLOOKUP(SUBSTITUTE(C$1,"성장단계","")&amp;"보스단계오프셋",ChapterTable!$S:$T,2,0))/ChapterTable!$S$23)))</f>
        <v>0</v>
      </c>
      <c r="D2194">
        <f>IF(OR($L2194=TRUE,$A2194=0,MOD($A2194,ChapterTable!$S$20)&lt;&gt;0),
MAX(0,INT(($B2194+ChapterTable!$Q$26+VLOOKUP(SUBSTITUTE(D$1,"성장단계","")&amp;"단계오프셋",ChapterTable!$S:$T,2,0))/ChapterTable!$Q$23)),
MAX(0,INT(($B2194+ChapterTable!$S$26+VLOOKUP(SUBSTITUTE(D$1,"성장단계","")&amp;"보스단계오프셋",ChapterTable!$S:$T,2,0))/ChapterTable!$S$23)))</f>
        <v>0</v>
      </c>
      <c r="E2194" s="1">
        <f ca="1">IF(AND($A2194=0,$B2194=1),
    VLOOKUP(1,ChapterTable!$1:$1048576,MATCH("최종"&amp;SUBSTITUTE(SUBSTITUTE(E$1,"standard",""),"|Float",""),ChapterTable!$1:$1,0),0)*ChapterTable!$Q$17,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VLOOKUP($A2194-ChapterTable!$Q$11,ChapterTable!$1:$1048576,MATCH("최종"&amp;SUBSTITUTE(SUBSTITUTE(E$1,"standard",""),"|Float",""),ChapterTable!$1:$1,0),0)*ChapterTable!$Q$14
    ),
  OFFSET(E2194,-$B2194+IF($L2194,1,0),0)*
    (VLOOKUP(SUBSTITUTE(SUBSTITUTE(E$1,"standard",""),"|Float","")&amp;"인게임누적곱배수",ChapterTable!$S:$T,2,0)^C2194
    +VLOOKUP(SUBSTITUTE(SUBSTITUTE(E$1,"standard",""),"|Float","")&amp;"인게임누적합배수",ChapterTable!$S:$T,2,0)*C2194)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VLOOKUP(1,ChapterTable!$1:$1048576,MATCH("최종"&amp;SUBSTITUTE(SUBSTITUTE(F$1,"standard",""),"|Float",""),ChapterTable!$1:$1,0),0)*ChapterTable!$Q$17,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VLOOKUP($A2194-ChapterTable!$Q$11,ChapterTable!$1:$1048576,MATCH("최종"&amp;SUBSTITUTE(SUBSTITUTE(F$1,"standard",""),"|Float",""),ChapterTable!$1:$1,0),0)*ChapterTable!$Q$14
    ),
  OFFSET(F2194,-$B2194+IF($L2194,1,0),0)*
    (VLOOKUP(SUBSTITUTE(SUBSTITUTE(F$1,"standard",""),"|Float","")&amp;"인게임누적곱배수",ChapterTable!$S:$T,2,0)^D2194
    +VLOOKUP(SUBSTITUTE(SUBSTITUTE(F$1,"standard",""),"|Float","")&amp;"인게임누적합배수",ChapterTable!$S:$T,2,0)*D2194)
  )
  )
  )
)</f>
        <v>282646.82205677032</v>
      </c>
      <c r="G2194" t="s">
        <v>76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9.8000000000000007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IF(OR($L2195=TRUE,$A2195=0,MOD($A2195,ChapterTable!$S$20)&lt;&gt;0),
MAX(0,INT(($B2195+ChapterTable!$Q$26+VLOOKUP(SUBSTITUTE(C$1,"성장단계","")&amp;"단계오프셋",ChapterTable!$S:$T,2,0))/ChapterTable!$Q$23)),
MAX(0,INT(($B2195+ChapterTable!$S$26+VLOOKUP(SUBSTITUTE(C$1,"성장단계","")&amp;"보스단계오프셋",ChapterTable!$S:$T,2,0))/ChapterTable!$S$23)))</f>
        <v>0</v>
      </c>
      <c r="D2195">
        <f>IF(OR($L2195=TRUE,$A2195=0,MOD($A2195,ChapterTable!$S$20)&lt;&gt;0),
MAX(0,INT(($B2195+ChapterTable!$Q$26+VLOOKUP(SUBSTITUTE(D$1,"성장단계","")&amp;"단계오프셋",ChapterTable!$S:$T,2,0))/ChapterTable!$Q$23)),
MAX(0,INT(($B2195+ChapterTable!$S$26+VLOOKUP(SUBSTITUTE(D$1,"성장단계","")&amp;"보스단계오프셋",ChapterTable!$S:$T,2,0))/ChapterTable!$S$23)))</f>
        <v>0</v>
      </c>
      <c r="E2195" s="1">
        <f ca="1">IF(AND($A2195=0,$B2195=1),
    VLOOKUP(1,ChapterTable!$1:$1048576,MATCH("최종"&amp;SUBSTITUTE(SUBSTITUTE(E$1,"standard",""),"|Float",""),ChapterTable!$1:$1,0),0)*ChapterTable!$Q$17,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VLOOKUP($A2195-ChapterTable!$Q$11,ChapterTable!$1:$1048576,MATCH("최종"&amp;SUBSTITUTE(SUBSTITUTE(E$1,"standard",""),"|Float",""),ChapterTable!$1:$1,0),0)*ChapterTable!$Q$14
    ),
  OFFSET(E2195,-$B2195+IF($L2195,1,0),0)*
    (VLOOKUP(SUBSTITUTE(SUBSTITUTE(E$1,"standard",""),"|Float","")&amp;"인게임누적곱배수",ChapterTable!$S:$T,2,0)^C2195
    +VLOOKUP(SUBSTITUTE(SUBSTITUTE(E$1,"standard",""),"|Float","")&amp;"인게임누적합배수",ChapterTable!$S:$T,2,0)*C2195)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VLOOKUP(1,ChapterTable!$1:$1048576,MATCH("최종"&amp;SUBSTITUTE(SUBSTITUTE(F$1,"standard",""),"|Float",""),ChapterTable!$1:$1,0),0)*ChapterTable!$Q$17,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VLOOKUP($A2195-ChapterTable!$Q$11,ChapterTable!$1:$1048576,MATCH("최종"&amp;SUBSTITUTE(SUBSTITUTE(F$1,"standard",""),"|Float",""),ChapterTable!$1:$1,0),0)*ChapterTable!$Q$14
    ),
  OFFSET(F2195,-$B2195+IF($L2195,1,0),0)*
    (VLOOKUP(SUBSTITUTE(SUBSTITUTE(F$1,"standard",""),"|Float","")&amp;"인게임누적곱배수",ChapterTable!$S:$T,2,0)^D2195
    +VLOOKUP(SUBSTITUTE(SUBSTITUTE(F$1,"standard",""),"|Float","")&amp;"인게임누적합배수",ChapterTable!$S:$T,2,0)*D2195)
  )
  )
  )
)</f>
        <v>282646.82205677032</v>
      </c>
      <c r="G2195" t="s">
        <v>76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9.8000000000000007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IF(OR($L2196=TRUE,$A2196=0,MOD($A2196,ChapterTable!$S$20)&lt;&gt;0),
MAX(0,INT(($B2196+ChapterTable!$Q$26+VLOOKUP(SUBSTITUTE(C$1,"성장단계","")&amp;"단계오프셋",ChapterTable!$S:$T,2,0))/ChapterTable!$Q$23)),
MAX(0,INT(($B2196+ChapterTable!$S$26+VLOOKUP(SUBSTITUTE(C$1,"성장단계","")&amp;"보스단계오프셋",ChapterTable!$S:$T,2,0))/ChapterTable!$S$23)))</f>
        <v>0</v>
      </c>
      <c r="D2196">
        <f>IF(OR($L2196=TRUE,$A2196=0,MOD($A2196,ChapterTable!$S$20)&lt;&gt;0),
MAX(0,INT(($B2196+ChapterTable!$Q$26+VLOOKUP(SUBSTITUTE(D$1,"성장단계","")&amp;"단계오프셋",ChapterTable!$S:$T,2,0))/ChapterTable!$Q$23)),
MAX(0,INT(($B2196+ChapterTable!$S$26+VLOOKUP(SUBSTITUTE(D$1,"성장단계","")&amp;"보스단계오프셋",ChapterTable!$S:$T,2,0))/ChapterTable!$S$23)))</f>
        <v>0</v>
      </c>
      <c r="E2196" s="1">
        <f ca="1">IF(AND($A2196=0,$B2196=1),
    VLOOKUP(1,ChapterTable!$1:$1048576,MATCH("최종"&amp;SUBSTITUTE(SUBSTITUTE(E$1,"standard",""),"|Float",""),ChapterTable!$1:$1,0),0)*ChapterTable!$Q$17,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VLOOKUP($A2196-ChapterTable!$Q$11,ChapterTable!$1:$1048576,MATCH("최종"&amp;SUBSTITUTE(SUBSTITUTE(E$1,"standard",""),"|Float",""),ChapterTable!$1:$1,0),0)*ChapterTable!$Q$14
    ),
  OFFSET(E2196,-$B2196+IF($L2196,1,0),0)*
    (VLOOKUP(SUBSTITUTE(SUBSTITUTE(E$1,"standard",""),"|Float","")&amp;"인게임누적곱배수",ChapterTable!$S:$T,2,0)^C2196
    +VLOOKUP(SUBSTITUTE(SUBSTITUTE(E$1,"standard",""),"|Float","")&amp;"인게임누적합배수",ChapterTable!$S:$T,2,0)*C2196)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VLOOKUP(1,ChapterTable!$1:$1048576,MATCH("최종"&amp;SUBSTITUTE(SUBSTITUTE(F$1,"standard",""),"|Float",""),ChapterTable!$1:$1,0),0)*ChapterTable!$Q$17,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VLOOKUP($A2196-ChapterTable!$Q$11,ChapterTable!$1:$1048576,MATCH("최종"&amp;SUBSTITUTE(SUBSTITUTE(F$1,"standard",""),"|Float",""),ChapterTable!$1:$1,0),0)*ChapterTable!$Q$14
    ),
  OFFSET(F2196,-$B2196+IF($L2196,1,0),0)*
    (VLOOKUP(SUBSTITUTE(SUBSTITUTE(F$1,"standard",""),"|Float","")&amp;"인게임누적곱배수",ChapterTable!$S:$T,2,0)^D2196
    +VLOOKUP(SUBSTITUTE(SUBSTITUTE(F$1,"standard",""),"|Float","")&amp;"인게임누적합배수",ChapterTable!$S:$T,2,0)*D2196)
  )
  )
  )
)</f>
        <v>282646.82205677032</v>
      </c>
      <c r="G2196" t="s">
        <v>76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9.8000000000000007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IF(OR($L2197=TRUE,$A2197=0,MOD($A2197,ChapterTable!$S$20)&lt;&gt;0),
MAX(0,INT(($B2197+ChapterTable!$Q$26+VLOOKUP(SUBSTITUTE(C$1,"성장단계","")&amp;"단계오프셋",ChapterTable!$S:$T,2,0))/ChapterTable!$Q$23)),
MAX(0,INT(($B2197+ChapterTable!$S$26+VLOOKUP(SUBSTITUTE(C$1,"성장단계","")&amp;"보스단계오프셋",ChapterTable!$S:$T,2,0))/ChapterTable!$S$23)))</f>
        <v>1</v>
      </c>
      <c r="D2197">
        <f>IF(OR($L2197=TRUE,$A2197=0,MOD($A2197,ChapterTable!$S$20)&lt;&gt;0),
MAX(0,INT(($B2197+ChapterTable!$Q$26+VLOOKUP(SUBSTITUTE(D$1,"성장단계","")&amp;"단계오프셋",ChapterTable!$S:$T,2,0))/ChapterTable!$Q$23)),
MAX(0,INT(($B2197+ChapterTable!$S$26+VLOOKUP(SUBSTITUTE(D$1,"성장단계","")&amp;"보스단계오프셋",ChapterTable!$S:$T,2,0))/ChapterTable!$S$23)))</f>
        <v>0</v>
      </c>
      <c r="E2197" s="1">
        <f ca="1">IF(AND($A2197=0,$B2197=1),
    VLOOKUP(1,ChapterTable!$1:$1048576,MATCH("최종"&amp;SUBSTITUTE(SUBSTITUTE(E$1,"standard",""),"|Float",""),ChapterTable!$1:$1,0),0)*ChapterTable!$Q$17,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VLOOKUP($A2197-ChapterTable!$Q$11,ChapterTable!$1:$1048576,MATCH("최종"&amp;SUBSTITUTE(SUBSTITUTE(E$1,"standard",""),"|Float",""),ChapterTable!$1:$1,0),0)*ChapterTable!$Q$14
    ),
  OFFSET(E2197,-$B2197+IF($L2197,1,0),0)*
    (VLOOKUP(SUBSTITUTE(SUBSTITUTE(E$1,"standard",""),"|Float","")&amp;"인게임누적곱배수",ChapterTable!$S:$T,2,0)^C2197
    +VLOOKUP(SUBSTITUTE(SUBSTITUTE(E$1,"standard",""),"|Float","")&amp;"인게임누적합배수",ChapterTable!$S:$T,2,0)*C2197)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VLOOKUP(1,ChapterTable!$1:$1048576,MATCH("최종"&amp;SUBSTITUTE(SUBSTITUTE(F$1,"standard",""),"|Float",""),ChapterTable!$1:$1,0),0)*ChapterTable!$Q$17,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VLOOKUP($A2197-ChapterTable!$Q$11,ChapterTable!$1:$1048576,MATCH("최종"&amp;SUBSTITUTE(SUBSTITUTE(F$1,"standard",""),"|Float",""),ChapterTable!$1:$1,0),0)*ChapterTable!$Q$14
    ),
  OFFSET(F2197,-$B2197+IF($L2197,1,0),0)*
    (VLOOKUP(SUBSTITUTE(SUBSTITUTE(F$1,"standard",""),"|Float","")&amp;"인게임누적곱배수",ChapterTable!$S:$T,2,0)^D2197
    +VLOOKUP(SUBSTITUTE(SUBSTITUTE(F$1,"standard",""),"|Float","")&amp;"인게임누적합배수",ChapterTable!$S:$T,2,0)*D2197)
  )
  )
  )
)</f>
        <v>282646.82205677032</v>
      </c>
      <c r="G2197" t="s">
        <v>76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9.8000000000000007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IF(OR($L2198=TRUE,$A2198=0,MOD($A2198,ChapterTable!$S$20)&lt;&gt;0),
MAX(0,INT(($B2198+ChapterTable!$Q$26+VLOOKUP(SUBSTITUTE(C$1,"성장단계","")&amp;"단계오프셋",ChapterTable!$S:$T,2,0))/ChapterTable!$Q$23)),
MAX(0,INT(($B2198+ChapterTable!$S$26+VLOOKUP(SUBSTITUTE(C$1,"성장단계","")&amp;"보스단계오프셋",ChapterTable!$S:$T,2,0))/ChapterTable!$S$23)))</f>
        <v>1</v>
      </c>
      <c r="D2198">
        <f>IF(OR($L2198=TRUE,$A2198=0,MOD($A2198,ChapterTable!$S$20)&lt;&gt;0),
MAX(0,INT(($B2198+ChapterTable!$Q$26+VLOOKUP(SUBSTITUTE(D$1,"성장단계","")&amp;"단계오프셋",ChapterTable!$S:$T,2,0))/ChapterTable!$Q$23)),
MAX(0,INT(($B2198+ChapterTable!$S$26+VLOOKUP(SUBSTITUTE(D$1,"성장단계","")&amp;"보스단계오프셋",ChapterTable!$S:$T,2,0))/ChapterTable!$S$23)))</f>
        <v>0</v>
      </c>
      <c r="E2198" s="1">
        <f ca="1">IF(AND($A2198=0,$B2198=1),
    VLOOKUP(1,ChapterTable!$1:$1048576,MATCH("최종"&amp;SUBSTITUTE(SUBSTITUTE(E$1,"standard",""),"|Float",""),ChapterTable!$1:$1,0),0)*ChapterTable!$Q$17,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VLOOKUP($A2198-ChapterTable!$Q$11,ChapterTable!$1:$1048576,MATCH("최종"&amp;SUBSTITUTE(SUBSTITUTE(E$1,"standard",""),"|Float",""),ChapterTable!$1:$1,0),0)*ChapterTable!$Q$14
    ),
  OFFSET(E2198,-$B2198+IF($L2198,1,0),0)*
    (VLOOKUP(SUBSTITUTE(SUBSTITUTE(E$1,"standard",""),"|Float","")&amp;"인게임누적곱배수",ChapterTable!$S:$T,2,0)^C2198
    +VLOOKUP(SUBSTITUTE(SUBSTITUTE(E$1,"standard",""),"|Float","")&amp;"인게임누적합배수",ChapterTable!$S:$T,2,0)*C2198)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VLOOKUP(1,ChapterTable!$1:$1048576,MATCH("최종"&amp;SUBSTITUTE(SUBSTITUTE(F$1,"standard",""),"|Float",""),ChapterTable!$1:$1,0),0)*ChapterTable!$Q$17,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VLOOKUP($A2198-ChapterTable!$Q$11,ChapterTable!$1:$1048576,MATCH("최종"&amp;SUBSTITUTE(SUBSTITUTE(F$1,"standard",""),"|Float",""),ChapterTable!$1:$1,0),0)*ChapterTable!$Q$14
    ),
  OFFSET(F2198,-$B2198+IF($L2198,1,0),0)*
    (VLOOKUP(SUBSTITUTE(SUBSTITUTE(F$1,"standard",""),"|Float","")&amp;"인게임누적곱배수",ChapterTable!$S:$T,2,0)^D2198
    +VLOOKUP(SUBSTITUTE(SUBSTITUTE(F$1,"standard",""),"|Float","")&amp;"인게임누적합배수",ChapterTable!$S:$T,2,0)*D2198)
  )
  )
  )
)</f>
        <v>282646.82205677032</v>
      </c>
      <c r="G2198" t="s">
        <v>76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9.8000000000000007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IF(OR($L2199=TRUE,$A2199=0,MOD($A2199,ChapterTable!$S$20)&lt;&gt;0),
MAX(0,INT(($B2199+ChapterTable!$Q$26+VLOOKUP(SUBSTITUTE(C$1,"성장단계","")&amp;"단계오프셋",ChapterTable!$S:$T,2,0))/ChapterTable!$Q$23)),
MAX(0,INT(($B2199+ChapterTable!$S$26+VLOOKUP(SUBSTITUTE(C$1,"성장단계","")&amp;"보스단계오프셋",ChapterTable!$S:$T,2,0))/ChapterTable!$S$23)))</f>
        <v>1</v>
      </c>
      <c r="D2199">
        <f>IF(OR($L2199=TRUE,$A2199=0,MOD($A2199,ChapterTable!$S$20)&lt;&gt;0),
MAX(0,INT(($B2199+ChapterTable!$Q$26+VLOOKUP(SUBSTITUTE(D$1,"성장단계","")&amp;"단계오프셋",ChapterTable!$S:$T,2,0))/ChapterTable!$Q$23)),
MAX(0,INT(($B2199+ChapterTable!$S$26+VLOOKUP(SUBSTITUTE(D$1,"성장단계","")&amp;"보스단계오프셋",ChapterTable!$S:$T,2,0))/ChapterTable!$S$23)))</f>
        <v>0</v>
      </c>
      <c r="E2199" s="1">
        <f ca="1">IF(AND($A2199=0,$B2199=1),
    VLOOKUP(1,ChapterTable!$1:$1048576,MATCH("최종"&amp;SUBSTITUTE(SUBSTITUTE(E$1,"standard",""),"|Float",""),ChapterTable!$1:$1,0),0)*ChapterTable!$Q$17,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VLOOKUP($A2199-ChapterTable!$Q$11,ChapterTable!$1:$1048576,MATCH("최종"&amp;SUBSTITUTE(SUBSTITUTE(E$1,"standard",""),"|Float",""),ChapterTable!$1:$1,0),0)*ChapterTable!$Q$14
    ),
  OFFSET(E2199,-$B2199+IF($L2199,1,0),0)*
    (VLOOKUP(SUBSTITUTE(SUBSTITUTE(E$1,"standard",""),"|Float","")&amp;"인게임누적곱배수",ChapterTable!$S:$T,2,0)^C2199
    +VLOOKUP(SUBSTITUTE(SUBSTITUTE(E$1,"standard",""),"|Float","")&amp;"인게임누적합배수",ChapterTable!$S:$T,2,0)*C2199)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VLOOKUP(1,ChapterTable!$1:$1048576,MATCH("최종"&amp;SUBSTITUTE(SUBSTITUTE(F$1,"standard",""),"|Float",""),ChapterTable!$1:$1,0),0)*ChapterTable!$Q$17,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VLOOKUP($A2199-ChapterTable!$Q$11,ChapterTable!$1:$1048576,MATCH("최종"&amp;SUBSTITUTE(SUBSTITUTE(F$1,"standard",""),"|Float",""),ChapterTable!$1:$1,0),0)*ChapterTable!$Q$14
    ),
  OFFSET(F2199,-$B2199+IF($L2199,1,0),0)*
    (VLOOKUP(SUBSTITUTE(SUBSTITUTE(F$1,"standard",""),"|Float","")&amp;"인게임누적곱배수",ChapterTable!$S:$T,2,0)^D2199
    +VLOOKUP(SUBSTITUTE(SUBSTITUTE(F$1,"standard",""),"|Float","")&amp;"인게임누적합배수",ChapterTable!$S:$T,2,0)*D2199)
  )
  )
  )
)</f>
        <v>282646.82205677032</v>
      </c>
      <c r="G2199" t="s">
        <v>76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9.8000000000000007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IF(OR($L2200=TRUE,$A2200=0,MOD($A2200,ChapterTable!$S$20)&lt;&gt;0),
MAX(0,INT(($B2200+ChapterTable!$Q$26+VLOOKUP(SUBSTITUTE(C$1,"성장단계","")&amp;"단계오프셋",ChapterTable!$S:$T,2,0))/ChapterTable!$Q$23)),
MAX(0,INT(($B2200+ChapterTable!$S$26+VLOOKUP(SUBSTITUTE(C$1,"성장단계","")&amp;"보스단계오프셋",ChapterTable!$S:$T,2,0))/ChapterTable!$S$23)))</f>
        <v>1</v>
      </c>
      <c r="D2200">
        <f>IF(OR($L2200=TRUE,$A2200=0,MOD($A2200,ChapterTable!$S$20)&lt;&gt;0),
MAX(0,INT(($B2200+ChapterTable!$Q$26+VLOOKUP(SUBSTITUTE(D$1,"성장단계","")&amp;"단계오프셋",ChapterTable!$S:$T,2,0))/ChapterTable!$Q$23)),
MAX(0,INT(($B2200+ChapterTable!$S$26+VLOOKUP(SUBSTITUTE(D$1,"성장단계","")&amp;"보스단계오프셋",ChapterTable!$S:$T,2,0))/ChapterTable!$S$23)))</f>
        <v>0</v>
      </c>
      <c r="E2200" s="1">
        <f ca="1">IF(AND($A2200=0,$B2200=1),
    VLOOKUP(1,ChapterTable!$1:$1048576,MATCH("최종"&amp;SUBSTITUTE(SUBSTITUTE(E$1,"standard",""),"|Float",""),ChapterTable!$1:$1,0),0)*ChapterTable!$Q$17,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VLOOKUP($A2200-ChapterTable!$Q$11,ChapterTable!$1:$1048576,MATCH("최종"&amp;SUBSTITUTE(SUBSTITUTE(E$1,"standard",""),"|Float",""),ChapterTable!$1:$1,0),0)*ChapterTable!$Q$14
    ),
  OFFSET(E2200,-$B2200+IF($L2200,1,0),0)*
    (VLOOKUP(SUBSTITUTE(SUBSTITUTE(E$1,"standard",""),"|Float","")&amp;"인게임누적곱배수",ChapterTable!$S:$T,2,0)^C2200
    +VLOOKUP(SUBSTITUTE(SUBSTITUTE(E$1,"standard",""),"|Float","")&amp;"인게임누적합배수",ChapterTable!$S:$T,2,0)*C2200)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VLOOKUP(1,ChapterTable!$1:$1048576,MATCH("최종"&amp;SUBSTITUTE(SUBSTITUTE(F$1,"standard",""),"|Float",""),ChapterTable!$1:$1,0),0)*ChapterTable!$Q$17,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VLOOKUP($A2200-ChapterTable!$Q$11,ChapterTable!$1:$1048576,MATCH("최종"&amp;SUBSTITUTE(SUBSTITUTE(F$1,"standard",""),"|Float",""),ChapterTable!$1:$1,0),0)*ChapterTable!$Q$14
    ),
  OFFSET(F2200,-$B2200+IF($L2200,1,0),0)*
    (VLOOKUP(SUBSTITUTE(SUBSTITUTE(F$1,"standard",""),"|Float","")&amp;"인게임누적곱배수",ChapterTable!$S:$T,2,0)^D2200
    +VLOOKUP(SUBSTITUTE(SUBSTITUTE(F$1,"standard",""),"|Float","")&amp;"인게임누적합배수",ChapterTable!$S:$T,2,0)*D2200)
  )
  )
  )
)</f>
        <v>282646.82205677032</v>
      </c>
      <c r="G2200" t="s">
        <v>76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9.8000000000000007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IF(OR($L2201=TRUE,$A2201=0,MOD($A2201,ChapterTable!$S$20)&lt;&gt;0),
MAX(0,INT(($B2201+ChapterTable!$Q$26+VLOOKUP(SUBSTITUTE(C$1,"성장단계","")&amp;"단계오프셋",ChapterTable!$S:$T,2,0))/ChapterTable!$Q$23)),
MAX(0,INT(($B2201+ChapterTable!$S$26+VLOOKUP(SUBSTITUTE(C$1,"성장단계","")&amp;"보스단계오프셋",ChapterTable!$S:$T,2,0))/ChapterTable!$S$23)))</f>
        <v>1</v>
      </c>
      <c r="D2201">
        <f>IF(OR($L2201=TRUE,$A2201=0,MOD($A2201,ChapterTable!$S$20)&lt;&gt;0),
MAX(0,INT(($B2201+ChapterTable!$Q$26+VLOOKUP(SUBSTITUTE(D$1,"성장단계","")&amp;"단계오프셋",ChapterTable!$S:$T,2,0))/ChapterTable!$Q$23)),
MAX(0,INT(($B2201+ChapterTable!$S$26+VLOOKUP(SUBSTITUTE(D$1,"성장단계","")&amp;"보스단계오프셋",ChapterTable!$S:$T,2,0))/ChapterTable!$S$23)))</f>
        <v>0</v>
      </c>
      <c r="E2201" s="1">
        <f ca="1">IF(AND($A2201=0,$B2201=1),
    VLOOKUP(1,ChapterTable!$1:$1048576,MATCH("최종"&amp;SUBSTITUTE(SUBSTITUTE(E$1,"standard",""),"|Float",""),ChapterTable!$1:$1,0),0)*ChapterTable!$Q$17,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VLOOKUP($A2201-ChapterTable!$Q$11,ChapterTable!$1:$1048576,MATCH("최종"&amp;SUBSTITUTE(SUBSTITUTE(E$1,"standard",""),"|Float",""),ChapterTable!$1:$1,0),0)*ChapterTable!$Q$14
    ),
  OFFSET(E2201,-$B2201+IF($L2201,1,0),0)*
    (VLOOKUP(SUBSTITUTE(SUBSTITUTE(E$1,"standard",""),"|Float","")&amp;"인게임누적곱배수",ChapterTable!$S:$T,2,0)^C2201
    +VLOOKUP(SUBSTITUTE(SUBSTITUTE(E$1,"standard",""),"|Float","")&amp;"인게임누적합배수",ChapterTable!$S:$T,2,0)*C2201)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VLOOKUP(1,ChapterTable!$1:$1048576,MATCH("최종"&amp;SUBSTITUTE(SUBSTITUTE(F$1,"standard",""),"|Float",""),ChapterTable!$1:$1,0),0)*ChapterTable!$Q$17,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VLOOKUP($A2201-ChapterTable!$Q$11,ChapterTable!$1:$1048576,MATCH("최종"&amp;SUBSTITUTE(SUBSTITUTE(F$1,"standard",""),"|Float",""),ChapterTable!$1:$1,0),0)*ChapterTable!$Q$14
    ),
  OFFSET(F2201,-$B2201+IF($L2201,1,0),0)*
    (VLOOKUP(SUBSTITUTE(SUBSTITUTE(F$1,"standard",""),"|Float","")&amp;"인게임누적곱배수",ChapterTable!$S:$T,2,0)^D2201
    +VLOOKUP(SUBSTITUTE(SUBSTITUTE(F$1,"standard",""),"|Float","")&amp;"인게임누적합배수",ChapterTable!$S:$T,2,0)*D2201)
  )
  )
  )
)</f>
        <v>282646.82205677032</v>
      </c>
      <c r="G2201" t="s">
        <v>76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9.8000000000000007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IF(OR($L2202=TRUE,$A2202=0,MOD($A2202,ChapterTable!$S$20)&lt;&gt;0),
MAX(0,INT(($B2202+ChapterTable!$Q$26+VLOOKUP(SUBSTITUTE(C$1,"성장단계","")&amp;"단계오프셋",ChapterTable!$S:$T,2,0))/ChapterTable!$Q$23)),
MAX(0,INT(($B2202+ChapterTable!$S$26+VLOOKUP(SUBSTITUTE(C$1,"성장단계","")&amp;"보스단계오프셋",ChapterTable!$S:$T,2,0))/ChapterTable!$S$23)))</f>
        <v>1</v>
      </c>
      <c r="D2202">
        <f>IF(OR($L2202=TRUE,$A2202=0,MOD($A2202,ChapterTable!$S$20)&lt;&gt;0),
MAX(0,INT(($B2202+ChapterTable!$Q$26+VLOOKUP(SUBSTITUTE(D$1,"성장단계","")&amp;"단계오프셋",ChapterTable!$S:$T,2,0))/ChapterTable!$Q$23)),
MAX(0,INT(($B2202+ChapterTable!$S$26+VLOOKUP(SUBSTITUTE(D$1,"성장단계","")&amp;"보스단계오프셋",ChapterTable!$S:$T,2,0))/ChapterTable!$S$23)))</f>
        <v>1</v>
      </c>
      <c r="E2202" s="1">
        <f ca="1">IF(AND($A2202=0,$B2202=1),
    VLOOKUP(1,ChapterTable!$1:$1048576,MATCH("최종"&amp;SUBSTITUTE(SUBSTITUTE(E$1,"standard",""),"|Float",""),ChapterTable!$1:$1,0),0)*ChapterTable!$Q$17,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VLOOKUP($A2202-ChapterTable!$Q$11,ChapterTable!$1:$1048576,MATCH("최종"&amp;SUBSTITUTE(SUBSTITUTE(E$1,"standard",""),"|Float",""),ChapterTable!$1:$1,0),0)*ChapterTable!$Q$14
    ),
  OFFSET(E2202,-$B2202+IF($L2202,1,0),0)*
    (VLOOKUP(SUBSTITUTE(SUBSTITUTE(E$1,"standard",""),"|Float","")&amp;"인게임누적곱배수",ChapterTable!$S:$T,2,0)^C2202
    +VLOOKUP(SUBSTITUTE(SUBSTITUTE(E$1,"standard",""),"|Float","")&amp;"인게임누적합배수",ChapterTable!$S:$T,2,0)*C2202)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VLOOKUP(1,ChapterTable!$1:$1048576,MATCH("최종"&amp;SUBSTITUTE(SUBSTITUTE(F$1,"standard",""),"|Float",""),ChapterTable!$1:$1,0),0)*ChapterTable!$Q$17,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VLOOKUP($A2202-ChapterTable!$Q$11,ChapterTable!$1:$1048576,MATCH("최종"&amp;SUBSTITUTE(SUBSTITUTE(F$1,"standard",""),"|Float",""),ChapterTable!$1:$1,0),0)*ChapterTable!$Q$14
    ),
  OFFSET(F2202,-$B2202+IF($L2202,1,0),0)*
    (VLOOKUP(SUBSTITUTE(SUBSTITUTE(F$1,"standard",""),"|Float","")&amp;"인게임누적곱배수",ChapterTable!$S:$T,2,0)^D2202
    +VLOOKUP(SUBSTITUTE(SUBSTITUTE(F$1,"standard",""),"|Float","")&amp;"인게임누적합배수",ChapterTable!$S:$T,2,0)*D2202)
  )
  )
  )
)</f>
        <v>339176.18646812439</v>
      </c>
      <c r="G2202" t="s">
        <v>76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9.8000000000000007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IF(OR($L2203=TRUE,$A2203=0,MOD($A2203,ChapterTable!$S$20)&lt;&gt;0),
MAX(0,INT(($B2203+ChapterTable!$Q$26+VLOOKUP(SUBSTITUTE(C$1,"성장단계","")&amp;"단계오프셋",ChapterTable!$S:$T,2,0))/ChapterTable!$Q$23)),
MAX(0,INT(($B2203+ChapterTable!$S$26+VLOOKUP(SUBSTITUTE(C$1,"성장단계","")&amp;"보스단계오프셋",ChapterTable!$S:$T,2,0))/ChapterTable!$S$23)))</f>
        <v>1</v>
      </c>
      <c r="D2203">
        <f>IF(OR($L2203=TRUE,$A2203=0,MOD($A2203,ChapterTable!$S$20)&lt;&gt;0),
MAX(0,INT(($B2203+ChapterTable!$Q$26+VLOOKUP(SUBSTITUTE(D$1,"성장단계","")&amp;"단계오프셋",ChapterTable!$S:$T,2,0))/ChapterTable!$Q$23)),
MAX(0,INT(($B2203+ChapterTable!$S$26+VLOOKUP(SUBSTITUTE(D$1,"성장단계","")&amp;"보스단계오프셋",ChapterTable!$S:$T,2,0))/ChapterTable!$S$23)))</f>
        <v>1</v>
      </c>
      <c r="E2203" s="1">
        <f ca="1">IF(AND($A2203=0,$B2203=1),
    VLOOKUP(1,ChapterTable!$1:$1048576,MATCH("최종"&amp;SUBSTITUTE(SUBSTITUTE(E$1,"standard",""),"|Float",""),ChapterTable!$1:$1,0),0)*ChapterTable!$Q$17,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VLOOKUP($A2203-ChapterTable!$Q$11,ChapterTable!$1:$1048576,MATCH("최종"&amp;SUBSTITUTE(SUBSTITUTE(E$1,"standard",""),"|Float",""),ChapterTable!$1:$1,0),0)*ChapterTable!$Q$14
    ),
  OFFSET(E2203,-$B2203+IF($L2203,1,0),0)*
    (VLOOKUP(SUBSTITUTE(SUBSTITUTE(E$1,"standard",""),"|Float","")&amp;"인게임누적곱배수",ChapterTable!$S:$T,2,0)^C2203
    +VLOOKUP(SUBSTITUTE(SUBSTITUTE(E$1,"standard",""),"|Float","")&amp;"인게임누적합배수",ChapterTable!$S:$T,2,0)*C2203)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VLOOKUP(1,ChapterTable!$1:$1048576,MATCH("최종"&amp;SUBSTITUTE(SUBSTITUTE(F$1,"standard",""),"|Float",""),ChapterTable!$1:$1,0),0)*ChapterTable!$Q$17,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VLOOKUP($A2203-ChapterTable!$Q$11,ChapterTable!$1:$1048576,MATCH("최종"&amp;SUBSTITUTE(SUBSTITUTE(F$1,"standard",""),"|Float",""),ChapterTable!$1:$1,0),0)*ChapterTable!$Q$14
    ),
  OFFSET(F2203,-$B2203+IF($L2203,1,0),0)*
    (VLOOKUP(SUBSTITUTE(SUBSTITUTE(F$1,"standard",""),"|Float","")&amp;"인게임누적곱배수",ChapterTable!$S:$T,2,0)^D2203
    +VLOOKUP(SUBSTITUTE(SUBSTITUTE(F$1,"standard",""),"|Float","")&amp;"인게임누적합배수",ChapterTable!$S:$T,2,0)*D2203)
  )
  )
  )
)</f>
        <v>339176.18646812439</v>
      </c>
      <c r="G2203" t="s">
        <v>76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9.8000000000000007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IF(OR($L2204=TRUE,$A2204=0,MOD($A2204,ChapterTable!$S$20)&lt;&gt;0),
MAX(0,INT(($B2204+ChapterTable!$Q$26+VLOOKUP(SUBSTITUTE(C$1,"성장단계","")&amp;"단계오프셋",ChapterTable!$S:$T,2,0))/ChapterTable!$Q$23)),
MAX(0,INT(($B2204+ChapterTable!$S$26+VLOOKUP(SUBSTITUTE(C$1,"성장단계","")&amp;"보스단계오프셋",ChapterTable!$S:$T,2,0))/ChapterTable!$S$23)))</f>
        <v>1</v>
      </c>
      <c r="D2204">
        <f>IF(OR($L2204=TRUE,$A2204=0,MOD($A2204,ChapterTable!$S$20)&lt;&gt;0),
MAX(0,INT(($B2204+ChapterTable!$Q$26+VLOOKUP(SUBSTITUTE(D$1,"성장단계","")&amp;"단계오프셋",ChapterTable!$S:$T,2,0))/ChapterTable!$Q$23)),
MAX(0,INT(($B2204+ChapterTable!$S$26+VLOOKUP(SUBSTITUTE(D$1,"성장단계","")&amp;"보스단계오프셋",ChapterTable!$S:$T,2,0))/ChapterTable!$S$23)))</f>
        <v>1</v>
      </c>
      <c r="E2204" s="1">
        <f ca="1">IF(AND($A2204=0,$B2204=1),
    VLOOKUP(1,ChapterTable!$1:$1048576,MATCH("최종"&amp;SUBSTITUTE(SUBSTITUTE(E$1,"standard",""),"|Float",""),ChapterTable!$1:$1,0),0)*ChapterTable!$Q$17,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VLOOKUP($A2204-ChapterTable!$Q$11,ChapterTable!$1:$1048576,MATCH("최종"&amp;SUBSTITUTE(SUBSTITUTE(E$1,"standard",""),"|Float",""),ChapterTable!$1:$1,0),0)*ChapterTable!$Q$14
    ),
  OFFSET(E2204,-$B2204+IF($L2204,1,0),0)*
    (VLOOKUP(SUBSTITUTE(SUBSTITUTE(E$1,"standard",""),"|Float","")&amp;"인게임누적곱배수",ChapterTable!$S:$T,2,0)^C2204
    +VLOOKUP(SUBSTITUTE(SUBSTITUTE(E$1,"standard",""),"|Float","")&amp;"인게임누적합배수",ChapterTable!$S:$T,2,0)*C2204)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VLOOKUP(1,ChapterTable!$1:$1048576,MATCH("최종"&amp;SUBSTITUTE(SUBSTITUTE(F$1,"standard",""),"|Float",""),ChapterTable!$1:$1,0),0)*ChapterTable!$Q$17,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VLOOKUP($A2204-ChapterTable!$Q$11,ChapterTable!$1:$1048576,MATCH("최종"&amp;SUBSTITUTE(SUBSTITUTE(F$1,"standard",""),"|Float",""),ChapterTable!$1:$1,0),0)*ChapterTable!$Q$14
    ),
  OFFSET(F2204,-$B2204+IF($L2204,1,0),0)*
    (VLOOKUP(SUBSTITUTE(SUBSTITUTE(F$1,"standard",""),"|Float","")&amp;"인게임누적곱배수",ChapterTable!$S:$T,2,0)^D2204
    +VLOOKUP(SUBSTITUTE(SUBSTITUTE(F$1,"standard",""),"|Float","")&amp;"인게임누적합배수",ChapterTable!$S:$T,2,0)*D2204)
  )
  )
  )
)</f>
        <v>339176.18646812439</v>
      </c>
      <c r="G2204" t="s">
        <v>76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9.8000000000000007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IF(OR($L2205=TRUE,$A2205=0,MOD($A2205,ChapterTable!$S$20)&lt;&gt;0),
MAX(0,INT(($B2205+ChapterTable!$Q$26+VLOOKUP(SUBSTITUTE(C$1,"성장단계","")&amp;"단계오프셋",ChapterTable!$S:$T,2,0))/ChapterTable!$Q$23)),
MAX(0,INT(($B2205+ChapterTable!$S$26+VLOOKUP(SUBSTITUTE(C$1,"성장단계","")&amp;"보스단계오프셋",ChapterTable!$S:$T,2,0))/ChapterTable!$S$23)))</f>
        <v>1</v>
      </c>
      <c r="D2205">
        <f>IF(OR($L2205=TRUE,$A2205=0,MOD($A2205,ChapterTable!$S$20)&lt;&gt;0),
MAX(0,INT(($B2205+ChapterTable!$Q$26+VLOOKUP(SUBSTITUTE(D$1,"성장단계","")&amp;"단계오프셋",ChapterTable!$S:$T,2,0))/ChapterTable!$Q$23)),
MAX(0,INT(($B2205+ChapterTable!$S$26+VLOOKUP(SUBSTITUTE(D$1,"성장단계","")&amp;"보스단계오프셋",ChapterTable!$S:$T,2,0))/ChapterTable!$S$23)))</f>
        <v>1</v>
      </c>
      <c r="E2205" s="1">
        <f ca="1">IF(AND($A2205=0,$B2205=1),
    VLOOKUP(1,ChapterTable!$1:$1048576,MATCH("최종"&amp;SUBSTITUTE(SUBSTITUTE(E$1,"standard",""),"|Float",""),ChapterTable!$1:$1,0),0)*ChapterTable!$Q$17,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VLOOKUP($A2205-ChapterTable!$Q$11,ChapterTable!$1:$1048576,MATCH("최종"&amp;SUBSTITUTE(SUBSTITUTE(E$1,"standard",""),"|Float",""),ChapterTable!$1:$1,0),0)*ChapterTable!$Q$14
    ),
  OFFSET(E2205,-$B2205+IF($L2205,1,0),0)*
    (VLOOKUP(SUBSTITUTE(SUBSTITUTE(E$1,"standard",""),"|Float","")&amp;"인게임누적곱배수",ChapterTable!$S:$T,2,0)^C2205
    +VLOOKUP(SUBSTITUTE(SUBSTITUTE(E$1,"standard",""),"|Float","")&amp;"인게임누적합배수",ChapterTable!$S:$T,2,0)*C2205)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VLOOKUP(1,ChapterTable!$1:$1048576,MATCH("최종"&amp;SUBSTITUTE(SUBSTITUTE(F$1,"standard",""),"|Float",""),ChapterTable!$1:$1,0),0)*ChapterTable!$Q$17,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VLOOKUP($A2205-ChapterTable!$Q$11,ChapterTable!$1:$1048576,MATCH("최종"&amp;SUBSTITUTE(SUBSTITUTE(F$1,"standard",""),"|Float",""),ChapterTable!$1:$1,0),0)*ChapterTable!$Q$14
    ),
  OFFSET(F2205,-$B2205+IF($L2205,1,0),0)*
    (VLOOKUP(SUBSTITUTE(SUBSTITUTE(F$1,"standard",""),"|Float","")&amp;"인게임누적곱배수",ChapterTable!$S:$T,2,0)^D2205
    +VLOOKUP(SUBSTITUTE(SUBSTITUTE(F$1,"standard",""),"|Float","")&amp;"인게임누적합배수",ChapterTable!$S:$T,2,0)*D2205)
  )
  )
  )
)</f>
        <v>339176.18646812439</v>
      </c>
      <c r="G2205" t="s">
        <v>76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9.8000000000000007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IF(OR($L2206=TRUE,$A2206=0,MOD($A2206,ChapterTable!$S$20)&lt;&gt;0),
MAX(0,INT(($B2206+ChapterTable!$Q$26+VLOOKUP(SUBSTITUTE(C$1,"성장단계","")&amp;"단계오프셋",ChapterTable!$S:$T,2,0))/ChapterTable!$Q$23)),
MAX(0,INT(($B2206+ChapterTable!$S$26+VLOOKUP(SUBSTITUTE(C$1,"성장단계","")&amp;"보스단계오프셋",ChapterTable!$S:$T,2,0))/ChapterTable!$S$23)))</f>
        <v>1</v>
      </c>
      <c r="D2206">
        <f>IF(OR($L2206=TRUE,$A2206=0,MOD($A2206,ChapterTable!$S$20)&lt;&gt;0),
MAX(0,INT(($B2206+ChapterTable!$Q$26+VLOOKUP(SUBSTITUTE(D$1,"성장단계","")&amp;"단계오프셋",ChapterTable!$S:$T,2,0))/ChapterTable!$Q$23)),
MAX(0,INT(($B2206+ChapterTable!$S$26+VLOOKUP(SUBSTITUTE(D$1,"성장단계","")&amp;"보스단계오프셋",ChapterTable!$S:$T,2,0))/ChapterTable!$S$23)))</f>
        <v>1</v>
      </c>
      <c r="E2206" s="1">
        <f ca="1">IF(AND($A2206=0,$B2206=1),
    VLOOKUP(1,ChapterTable!$1:$1048576,MATCH("최종"&amp;SUBSTITUTE(SUBSTITUTE(E$1,"standard",""),"|Float",""),ChapterTable!$1:$1,0),0)*ChapterTable!$Q$17,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VLOOKUP($A2206-ChapterTable!$Q$11,ChapterTable!$1:$1048576,MATCH("최종"&amp;SUBSTITUTE(SUBSTITUTE(E$1,"standard",""),"|Float",""),ChapterTable!$1:$1,0),0)*ChapterTable!$Q$14
    ),
  OFFSET(E2206,-$B2206+IF($L2206,1,0),0)*
    (VLOOKUP(SUBSTITUTE(SUBSTITUTE(E$1,"standard",""),"|Float","")&amp;"인게임누적곱배수",ChapterTable!$S:$T,2,0)^C2206
    +VLOOKUP(SUBSTITUTE(SUBSTITUTE(E$1,"standard",""),"|Float","")&amp;"인게임누적합배수",ChapterTable!$S:$T,2,0)*C2206)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VLOOKUP(1,ChapterTable!$1:$1048576,MATCH("최종"&amp;SUBSTITUTE(SUBSTITUTE(F$1,"standard",""),"|Float",""),ChapterTable!$1:$1,0),0)*ChapterTable!$Q$17,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VLOOKUP($A2206-ChapterTable!$Q$11,ChapterTable!$1:$1048576,MATCH("최종"&amp;SUBSTITUTE(SUBSTITUTE(F$1,"standard",""),"|Float",""),ChapterTable!$1:$1,0),0)*ChapterTable!$Q$14
    ),
  OFFSET(F2206,-$B2206+IF($L2206,1,0),0)*
    (VLOOKUP(SUBSTITUTE(SUBSTITUTE(F$1,"standard",""),"|Float","")&amp;"인게임누적곱배수",ChapterTable!$S:$T,2,0)^D2206
    +VLOOKUP(SUBSTITUTE(SUBSTITUTE(F$1,"standard",""),"|Float","")&amp;"인게임누적합배수",ChapterTable!$S:$T,2,0)*D2206)
  )
  )
  )
)</f>
        <v>339176.18646812439</v>
      </c>
      <c r="G2206" t="s">
        <v>76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9.8000000000000007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IF(OR($L2207=TRUE,$A2207=0,MOD($A2207,ChapterTable!$S$20)&lt;&gt;0),
MAX(0,INT(($B2207+ChapterTable!$Q$26+VLOOKUP(SUBSTITUTE(C$1,"성장단계","")&amp;"단계오프셋",ChapterTable!$S:$T,2,0))/ChapterTable!$Q$23)),
MAX(0,INT(($B2207+ChapterTable!$S$26+VLOOKUP(SUBSTITUTE(C$1,"성장단계","")&amp;"보스단계오프셋",ChapterTable!$S:$T,2,0))/ChapterTable!$S$23)))</f>
        <v>2</v>
      </c>
      <c r="D2207">
        <f>IF(OR($L2207=TRUE,$A2207=0,MOD($A2207,ChapterTable!$S$20)&lt;&gt;0),
MAX(0,INT(($B2207+ChapterTable!$Q$26+VLOOKUP(SUBSTITUTE(D$1,"성장단계","")&amp;"단계오프셋",ChapterTable!$S:$T,2,0))/ChapterTable!$Q$23)),
MAX(0,INT(($B2207+ChapterTable!$S$26+VLOOKUP(SUBSTITUTE(D$1,"성장단계","")&amp;"보스단계오프셋",ChapterTable!$S:$T,2,0))/ChapterTable!$S$23)))</f>
        <v>1</v>
      </c>
      <c r="E2207" s="1">
        <f ca="1">IF(AND($A2207=0,$B2207=1),
    VLOOKUP(1,ChapterTable!$1:$1048576,MATCH("최종"&amp;SUBSTITUTE(SUBSTITUTE(E$1,"standard",""),"|Float",""),ChapterTable!$1:$1,0),0)*ChapterTable!$Q$17,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VLOOKUP($A2207-ChapterTable!$Q$11,ChapterTable!$1:$1048576,MATCH("최종"&amp;SUBSTITUTE(SUBSTITUTE(E$1,"standard",""),"|Float",""),ChapterTable!$1:$1,0),0)*ChapterTable!$Q$14
    ),
  OFFSET(E2207,-$B2207+IF($L2207,1,0),0)*
    (VLOOKUP(SUBSTITUTE(SUBSTITUTE(E$1,"standard",""),"|Float","")&amp;"인게임누적곱배수",ChapterTable!$S:$T,2,0)^C2207
    +VLOOKUP(SUBSTITUTE(SUBSTITUTE(E$1,"standard",""),"|Float","")&amp;"인게임누적합배수",ChapterTable!$S:$T,2,0)*C2207)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VLOOKUP(1,ChapterTable!$1:$1048576,MATCH("최종"&amp;SUBSTITUTE(SUBSTITUTE(F$1,"standard",""),"|Float",""),ChapterTable!$1:$1,0),0)*ChapterTable!$Q$17,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VLOOKUP($A2207-ChapterTable!$Q$11,ChapterTable!$1:$1048576,MATCH("최종"&amp;SUBSTITUTE(SUBSTITUTE(F$1,"standard",""),"|Float",""),ChapterTable!$1:$1,0),0)*ChapterTable!$Q$14
    ),
  OFFSET(F2207,-$B2207+IF($L2207,1,0),0)*
    (VLOOKUP(SUBSTITUTE(SUBSTITUTE(F$1,"standard",""),"|Float","")&amp;"인게임누적곱배수",ChapterTable!$S:$T,2,0)^D2207
    +VLOOKUP(SUBSTITUTE(SUBSTITUTE(F$1,"standard",""),"|Float","")&amp;"인게임누적합배수",ChapterTable!$S:$T,2,0)*D2207)
  )
  )
  )
)</f>
        <v>339176.18646812439</v>
      </c>
      <c r="G2207" t="s">
        <v>76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9.8000000000000007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IF(OR($L2208=TRUE,$A2208=0,MOD($A2208,ChapterTable!$S$20)&lt;&gt;0),
MAX(0,INT(($B2208+ChapterTable!$Q$26+VLOOKUP(SUBSTITUTE(C$1,"성장단계","")&amp;"단계오프셋",ChapterTable!$S:$T,2,0))/ChapterTable!$Q$23)),
MAX(0,INT(($B2208+ChapterTable!$S$26+VLOOKUP(SUBSTITUTE(C$1,"성장단계","")&amp;"보스단계오프셋",ChapterTable!$S:$T,2,0))/ChapterTable!$S$23)))</f>
        <v>2</v>
      </c>
      <c r="D2208">
        <f>IF(OR($L2208=TRUE,$A2208=0,MOD($A2208,ChapterTable!$S$20)&lt;&gt;0),
MAX(0,INT(($B2208+ChapterTable!$Q$26+VLOOKUP(SUBSTITUTE(D$1,"성장단계","")&amp;"단계오프셋",ChapterTable!$S:$T,2,0))/ChapterTable!$Q$23)),
MAX(0,INT(($B2208+ChapterTable!$S$26+VLOOKUP(SUBSTITUTE(D$1,"성장단계","")&amp;"보스단계오프셋",ChapterTable!$S:$T,2,0))/ChapterTable!$S$23)))</f>
        <v>1</v>
      </c>
      <c r="E2208" s="1">
        <f ca="1">IF(AND($A2208=0,$B2208=1),
    VLOOKUP(1,ChapterTable!$1:$1048576,MATCH("최종"&amp;SUBSTITUTE(SUBSTITUTE(E$1,"standard",""),"|Float",""),ChapterTable!$1:$1,0),0)*ChapterTable!$Q$17,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VLOOKUP($A2208-ChapterTable!$Q$11,ChapterTable!$1:$1048576,MATCH("최종"&amp;SUBSTITUTE(SUBSTITUTE(E$1,"standard",""),"|Float",""),ChapterTable!$1:$1,0),0)*ChapterTable!$Q$14
    ),
  OFFSET(E2208,-$B2208+IF($L2208,1,0),0)*
    (VLOOKUP(SUBSTITUTE(SUBSTITUTE(E$1,"standard",""),"|Float","")&amp;"인게임누적곱배수",ChapterTable!$S:$T,2,0)^C2208
    +VLOOKUP(SUBSTITUTE(SUBSTITUTE(E$1,"standard",""),"|Float","")&amp;"인게임누적합배수",ChapterTable!$S:$T,2,0)*C2208)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VLOOKUP(1,ChapterTable!$1:$1048576,MATCH("최종"&amp;SUBSTITUTE(SUBSTITUTE(F$1,"standard",""),"|Float",""),ChapterTable!$1:$1,0),0)*ChapterTable!$Q$17,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VLOOKUP($A2208-ChapterTable!$Q$11,ChapterTable!$1:$1048576,MATCH("최종"&amp;SUBSTITUTE(SUBSTITUTE(F$1,"standard",""),"|Float",""),ChapterTable!$1:$1,0),0)*ChapterTable!$Q$14
    ),
  OFFSET(F2208,-$B2208+IF($L2208,1,0),0)*
    (VLOOKUP(SUBSTITUTE(SUBSTITUTE(F$1,"standard",""),"|Float","")&amp;"인게임누적곱배수",ChapterTable!$S:$T,2,0)^D2208
    +VLOOKUP(SUBSTITUTE(SUBSTITUTE(F$1,"standard",""),"|Float","")&amp;"인게임누적합배수",ChapterTable!$S:$T,2,0)*D2208)
  )
  )
  )
)</f>
        <v>339176.18646812439</v>
      </c>
      <c r="G2208" t="s">
        <v>76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9.8000000000000007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IF(OR($L2209=TRUE,$A2209=0,MOD($A2209,ChapterTable!$S$20)&lt;&gt;0),
MAX(0,INT(($B2209+ChapterTable!$Q$26+VLOOKUP(SUBSTITUTE(C$1,"성장단계","")&amp;"단계오프셋",ChapterTable!$S:$T,2,0))/ChapterTable!$Q$23)),
MAX(0,INT(($B2209+ChapterTable!$S$26+VLOOKUP(SUBSTITUTE(C$1,"성장단계","")&amp;"보스단계오프셋",ChapterTable!$S:$T,2,0))/ChapterTable!$S$23)))</f>
        <v>2</v>
      </c>
      <c r="D2209">
        <f>IF(OR($L2209=TRUE,$A2209=0,MOD($A2209,ChapterTable!$S$20)&lt;&gt;0),
MAX(0,INT(($B2209+ChapterTable!$Q$26+VLOOKUP(SUBSTITUTE(D$1,"성장단계","")&amp;"단계오프셋",ChapterTable!$S:$T,2,0))/ChapterTable!$Q$23)),
MAX(0,INT(($B2209+ChapterTable!$S$26+VLOOKUP(SUBSTITUTE(D$1,"성장단계","")&amp;"보스단계오프셋",ChapterTable!$S:$T,2,0))/ChapterTable!$S$23)))</f>
        <v>1</v>
      </c>
      <c r="E2209" s="1">
        <f ca="1">IF(AND($A2209=0,$B2209=1),
    VLOOKUP(1,ChapterTable!$1:$1048576,MATCH("최종"&amp;SUBSTITUTE(SUBSTITUTE(E$1,"standard",""),"|Float",""),ChapterTable!$1:$1,0),0)*ChapterTable!$Q$17,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VLOOKUP($A2209-ChapterTable!$Q$11,ChapterTable!$1:$1048576,MATCH("최종"&amp;SUBSTITUTE(SUBSTITUTE(E$1,"standard",""),"|Float",""),ChapterTable!$1:$1,0),0)*ChapterTable!$Q$14
    ),
  OFFSET(E2209,-$B2209+IF($L2209,1,0),0)*
    (VLOOKUP(SUBSTITUTE(SUBSTITUTE(E$1,"standard",""),"|Float","")&amp;"인게임누적곱배수",ChapterTable!$S:$T,2,0)^C2209
    +VLOOKUP(SUBSTITUTE(SUBSTITUTE(E$1,"standard",""),"|Float","")&amp;"인게임누적합배수",ChapterTable!$S:$T,2,0)*C2209)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VLOOKUP(1,ChapterTable!$1:$1048576,MATCH("최종"&amp;SUBSTITUTE(SUBSTITUTE(F$1,"standard",""),"|Float",""),ChapterTable!$1:$1,0),0)*ChapterTable!$Q$17,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VLOOKUP($A2209-ChapterTable!$Q$11,ChapterTable!$1:$1048576,MATCH("최종"&amp;SUBSTITUTE(SUBSTITUTE(F$1,"standard",""),"|Float",""),ChapterTable!$1:$1,0),0)*ChapterTable!$Q$14
    ),
  OFFSET(F2209,-$B2209+IF($L2209,1,0),0)*
    (VLOOKUP(SUBSTITUTE(SUBSTITUTE(F$1,"standard",""),"|Float","")&amp;"인게임누적곱배수",ChapterTable!$S:$T,2,0)^D2209
    +VLOOKUP(SUBSTITUTE(SUBSTITUTE(F$1,"standard",""),"|Float","")&amp;"인게임누적합배수",ChapterTable!$S:$T,2,0)*D2209)
  )
  )
  )
)</f>
        <v>339176.18646812439</v>
      </c>
      <c r="G2209" t="s">
        <v>76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9.8000000000000007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IF(OR($L2210=TRUE,$A2210=0,MOD($A2210,ChapterTable!$S$20)&lt;&gt;0),
MAX(0,INT(($B2210+ChapterTable!$Q$26+VLOOKUP(SUBSTITUTE(C$1,"성장단계","")&amp;"단계오프셋",ChapterTable!$S:$T,2,0))/ChapterTable!$Q$23)),
MAX(0,INT(($B2210+ChapterTable!$S$26+VLOOKUP(SUBSTITUTE(C$1,"성장단계","")&amp;"보스단계오프셋",ChapterTable!$S:$T,2,0))/ChapterTable!$S$23)))</f>
        <v>2</v>
      </c>
      <c r="D2210">
        <f>IF(OR($L2210=TRUE,$A2210=0,MOD($A2210,ChapterTable!$S$20)&lt;&gt;0),
MAX(0,INT(($B2210+ChapterTable!$Q$26+VLOOKUP(SUBSTITUTE(D$1,"성장단계","")&amp;"단계오프셋",ChapterTable!$S:$T,2,0))/ChapterTable!$Q$23)),
MAX(0,INT(($B2210+ChapterTable!$S$26+VLOOKUP(SUBSTITUTE(D$1,"성장단계","")&amp;"보스단계오프셋",ChapterTable!$S:$T,2,0))/ChapterTable!$S$23)))</f>
        <v>1</v>
      </c>
      <c r="E2210" s="1">
        <f ca="1">IF(AND($A2210=0,$B2210=1),
    VLOOKUP(1,ChapterTable!$1:$1048576,MATCH("최종"&amp;SUBSTITUTE(SUBSTITUTE(E$1,"standard",""),"|Float",""),ChapterTable!$1:$1,0),0)*ChapterTable!$Q$17,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VLOOKUP($A2210-ChapterTable!$Q$11,ChapterTable!$1:$1048576,MATCH("최종"&amp;SUBSTITUTE(SUBSTITUTE(E$1,"standard",""),"|Float",""),ChapterTable!$1:$1,0),0)*ChapterTable!$Q$14
    ),
  OFFSET(E2210,-$B2210+IF($L2210,1,0),0)*
    (VLOOKUP(SUBSTITUTE(SUBSTITUTE(E$1,"standard",""),"|Float","")&amp;"인게임누적곱배수",ChapterTable!$S:$T,2,0)^C2210
    +VLOOKUP(SUBSTITUTE(SUBSTITUTE(E$1,"standard",""),"|Float","")&amp;"인게임누적합배수",ChapterTable!$S:$T,2,0)*C2210)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VLOOKUP(1,ChapterTable!$1:$1048576,MATCH("최종"&amp;SUBSTITUTE(SUBSTITUTE(F$1,"standard",""),"|Float",""),ChapterTable!$1:$1,0),0)*ChapterTable!$Q$17,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VLOOKUP($A2210-ChapterTable!$Q$11,ChapterTable!$1:$1048576,MATCH("최종"&amp;SUBSTITUTE(SUBSTITUTE(F$1,"standard",""),"|Float",""),ChapterTable!$1:$1,0),0)*ChapterTable!$Q$14
    ),
  OFFSET(F2210,-$B2210+IF($L2210,1,0),0)*
    (VLOOKUP(SUBSTITUTE(SUBSTITUTE(F$1,"standard",""),"|Float","")&amp;"인게임누적곱배수",ChapterTable!$S:$T,2,0)^D2210
    +VLOOKUP(SUBSTITUTE(SUBSTITUTE(F$1,"standard",""),"|Float","")&amp;"인게임누적합배수",ChapterTable!$S:$T,2,0)*D2210)
  )
  )
  )
)</f>
        <v>339176.18646812439</v>
      </c>
      <c r="G2210" t="s">
        <v>76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9.8000000000000007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IF(OR($L2211=TRUE,$A2211=0,MOD($A2211,ChapterTable!$S$20)&lt;&gt;0),
MAX(0,INT(($B2211+ChapterTable!$Q$26+VLOOKUP(SUBSTITUTE(C$1,"성장단계","")&amp;"단계오프셋",ChapterTable!$S:$T,2,0))/ChapterTable!$Q$23)),
MAX(0,INT(($B2211+ChapterTable!$S$26+VLOOKUP(SUBSTITUTE(C$1,"성장단계","")&amp;"보스단계오프셋",ChapterTable!$S:$T,2,0))/ChapterTable!$S$23)))</f>
        <v>2</v>
      </c>
      <c r="D2211">
        <f>IF(OR($L2211=TRUE,$A2211=0,MOD($A2211,ChapterTable!$S$20)&lt;&gt;0),
MAX(0,INT(($B2211+ChapterTable!$Q$26+VLOOKUP(SUBSTITUTE(D$1,"성장단계","")&amp;"단계오프셋",ChapterTable!$S:$T,2,0))/ChapterTable!$Q$23)),
MAX(0,INT(($B2211+ChapterTable!$S$26+VLOOKUP(SUBSTITUTE(D$1,"성장단계","")&amp;"보스단계오프셋",ChapterTable!$S:$T,2,0))/ChapterTable!$S$23)))</f>
        <v>1</v>
      </c>
      <c r="E2211" s="1">
        <f ca="1">IF(AND($A2211=0,$B2211=1),
    VLOOKUP(1,ChapterTable!$1:$1048576,MATCH("최종"&amp;SUBSTITUTE(SUBSTITUTE(E$1,"standard",""),"|Float",""),ChapterTable!$1:$1,0),0)*ChapterTable!$Q$17,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VLOOKUP($A2211-ChapterTable!$Q$11,ChapterTable!$1:$1048576,MATCH("최종"&amp;SUBSTITUTE(SUBSTITUTE(E$1,"standard",""),"|Float",""),ChapterTable!$1:$1,0),0)*ChapterTable!$Q$14
    ),
  OFFSET(E2211,-$B2211+IF($L2211,1,0),0)*
    (VLOOKUP(SUBSTITUTE(SUBSTITUTE(E$1,"standard",""),"|Float","")&amp;"인게임누적곱배수",ChapterTable!$S:$T,2,0)^C2211
    +VLOOKUP(SUBSTITUTE(SUBSTITUTE(E$1,"standard",""),"|Float","")&amp;"인게임누적합배수",ChapterTable!$S:$T,2,0)*C2211)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VLOOKUP(1,ChapterTable!$1:$1048576,MATCH("최종"&amp;SUBSTITUTE(SUBSTITUTE(F$1,"standard",""),"|Float",""),ChapterTable!$1:$1,0),0)*ChapterTable!$Q$17,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VLOOKUP($A2211-ChapterTable!$Q$11,ChapterTable!$1:$1048576,MATCH("최종"&amp;SUBSTITUTE(SUBSTITUTE(F$1,"standard",""),"|Float",""),ChapterTable!$1:$1,0),0)*ChapterTable!$Q$14
    ),
  OFFSET(F2211,-$B2211+IF($L2211,1,0),0)*
    (VLOOKUP(SUBSTITUTE(SUBSTITUTE(F$1,"standard",""),"|Float","")&amp;"인게임누적곱배수",ChapterTable!$S:$T,2,0)^D2211
    +VLOOKUP(SUBSTITUTE(SUBSTITUTE(F$1,"standard",""),"|Float","")&amp;"인게임누적합배수",ChapterTable!$S:$T,2,0)*D2211)
  )
  )
  )
)</f>
        <v>339176.18646812439</v>
      </c>
      <c r="G2211" t="s">
        <v>76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9.8000000000000007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IF(OR($L2212=TRUE,$A2212=0,MOD($A2212,ChapterTable!$S$20)&lt;&gt;0),
MAX(0,INT(($B2212+ChapterTable!$Q$26+VLOOKUP(SUBSTITUTE(C$1,"성장단계","")&amp;"단계오프셋",ChapterTable!$S:$T,2,0))/ChapterTable!$Q$23)),
MAX(0,INT(($B2212+ChapterTable!$S$26+VLOOKUP(SUBSTITUTE(C$1,"성장단계","")&amp;"보스단계오프셋",ChapterTable!$S:$T,2,0))/ChapterTable!$S$23)))</f>
        <v>2</v>
      </c>
      <c r="D2212">
        <f>IF(OR($L2212=TRUE,$A2212=0,MOD($A2212,ChapterTable!$S$20)&lt;&gt;0),
MAX(0,INT(($B2212+ChapterTable!$Q$26+VLOOKUP(SUBSTITUTE(D$1,"성장단계","")&amp;"단계오프셋",ChapterTable!$S:$T,2,0))/ChapterTable!$Q$23)),
MAX(0,INT(($B2212+ChapterTable!$S$26+VLOOKUP(SUBSTITUTE(D$1,"성장단계","")&amp;"보스단계오프셋",ChapterTable!$S:$T,2,0))/ChapterTable!$S$23)))</f>
        <v>2</v>
      </c>
      <c r="E2212" s="1">
        <f ca="1">IF(AND($A2212=0,$B2212=1),
    VLOOKUP(1,ChapterTable!$1:$1048576,MATCH("최종"&amp;SUBSTITUTE(SUBSTITUTE(E$1,"standard",""),"|Float",""),ChapterTable!$1:$1,0),0)*ChapterTable!$Q$17,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VLOOKUP($A2212-ChapterTable!$Q$11,ChapterTable!$1:$1048576,MATCH("최종"&amp;SUBSTITUTE(SUBSTITUTE(E$1,"standard",""),"|Float",""),ChapterTable!$1:$1,0),0)*ChapterTable!$Q$14
    ),
  OFFSET(E2212,-$B2212+IF($L2212,1,0),0)*
    (VLOOKUP(SUBSTITUTE(SUBSTITUTE(E$1,"standard",""),"|Float","")&amp;"인게임누적곱배수",ChapterTable!$S:$T,2,0)^C2212
    +VLOOKUP(SUBSTITUTE(SUBSTITUTE(E$1,"standard",""),"|Float","")&amp;"인게임누적합배수",ChapterTable!$S:$T,2,0)*C2212)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VLOOKUP(1,ChapterTable!$1:$1048576,MATCH("최종"&amp;SUBSTITUTE(SUBSTITUTE(F$1,"standard",""),"|Float",""),ChapterTable!$1:$1,0),0)*ChapterTable!$Q$17,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VLOOKUP($A2212-ChapterTable!$Q$11,ChapterTable!$1:$1048576,MATCH("최종"&amp;SUBSTITUTE(SUBSTITUTE(F$1,"standard",""),"|Float",""),ChapterTable!$1:$1,0),0)*ChapterTable!$Q$14
    ),
  OFFSET(F2212,-$B2212+IF($L2212,1,0),0)*
    (VLOOKUP(SUBSTITUTE(SUBSTITUTE(F$1,"standard",""),"|Float","")&amp;"인게임누적곱배수",ChapterTable!$S:$T,2,0)^D2212
    +VLOOKUP(SUBSTITUTE(SUBSTITUTE(F$1,"standard",""),"|Float","")&amp;"인게임누적합배수",ChapterTable!$S:$T,2,0)*D2212)
  )
  )
  )
)</f>
        <v>395705.55087947845</v>
      </c>
      <c r="G2212" t="s">
        <v>76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9.8000000000000007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IF(OR($L2213=TRUE,$A2213=0,MOD($A2213,ChapterTable!$S$20)&lt;&gt;0),
MAX(0,INT(($B2213+ChapterTable!$Q$26+VLOOKUP(SUBSTITUTE(C$1,"성장단계","")&amp;"단계오프셋",ChapterTable!$S:$T,2,0))/ChapterTable!$Q$23)),
MAX(0,INT(($B2213+ChapterTable!$S$26+VLOOKUP(SUBSTITUTE(C$1,"성장단계","")&amp;"보스단계오프셋",ChapterTable!$S:$T,2,0))/ChapterTable!$S$23)))</f>
        <v>2</v>
      </c>
      <c r="D2213">
        <f>IF(OR($L2213=TRUE,$A2213=0,MOD($A2213,ChapterTable!$S$20)&lt;&gt;0),
MAX(0,INT(($B2213+ChapterTable!$Q$26+VLOOKUP(SUBSTITUTE(D$1,"성장단계","")&amp;"단계오프셋",ChapterTable!$S:$T,2,0))/ChapterTable!$Q$23)),
MAX(0,INT(($B2213+ChapterTable!$S$26+VLOOKUP(SUBSTITUTE(D$1,"성장단계","")&amp;"보스단계오프셋",ChapterTable!$S:$T,2,0))/ChapterTable!$S$23)))</f>
        <v>2</v>
      </c>
      <c r="E2213" s="1">
        <f ca="1">IF(AND($A2213=0,$B2213=1),
    VLOOKUP(1,ChapterTable!$1:$1048576,MATCH("최종"&amp;SUBSTITUTE(SUBSTITUTE(E$1,"standard",""),"|Float",""),ChapterTable!$1:$1,0),0)*ChapterTable!$Q$17,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VLOOKUP($A2213-ChapterTable!$Q$11,ChapterTable!$1:$1048576,MATCH("최종"&amp;SUBSTITUTE(SUBSTITUTE(E$1,"standard",""),"|Float",""),ChapterTable!$1:$1,0),0)*ChapterTable!$Q$14
    ),
  OFFSET(E2213,-$B2213+IF($L2213,1,0),0)*
    (VLOOKUP(SUBSTITUTE(SUBSTITUTE(E$1,"standard",""),"|Float","")&amp;"인게임누적곱배수",ChapterTable!$S:$T,2,0)^C2213
    +VLOOKUP(SUBSTITUTE(SUBSTITUTE(E$1,"standard",""),"|Float","")&amp;"인게임누적합배수",ChapterTable!$S:$T,2,0)*C2213)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VLOOKUP(1,ChapterTable!$1:$1048576,MATCH("최종"&amp;SUBSTITUTE(SUBSTITUTE(F$1,"standard",""),"|Float",""),ChapterTable!$1:$1,0),0)*ChapterTable!$Q$17,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VLOOKUP($A2213-ChapterTable!$Q$11,ChapterTable!$1:$1048576,MATCH("최종"&amp;SUBSTITUTE(SUBSTITUTE(F$1,"standard",""),"|Float",""),ChapterTable!$1:$1,0),0)*ChapterTable!$Q$14
    ),
  OFFSET(F2213,-$B2213+IF($L2213,1,0),0)*
    (VLOOKUP(SUBSTITUTE(SUBSTITUTE(F$1,"standard",""),"|Float","")&amp;"인게임누적곱배수",ChapterTable!$S:$T,2,0)^D2213
    +VLOOKUP(SUBSTITUTE(SUBSTITUTE(F$1,"standard",""),"|Float","")&amp;"인게임누적합배수",ChapterTable!$S:$T,2,0)*D2213)
  )
  )
  )
)</f>
        <v>395705.55087947845</v>
      </c>
      <c r="G2213" t="s">
        <v>76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9.8000000000000007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IF(OR($L2214=TRUE,$A2214=0,MOD($A2214,ChapterTable!$S$20)&lt;&gt;0),
MAX(0,INT(($B2214+ChapterTable!$Q$26+VLOOKUP(SUBSTITUTE(C$1,"성장단계","")&amp;"단계오프셋",ChapterTable!$S:$T,2,0))/ChapterTable!$Q$23)),
MAX(0,INT(($B2214+ChapterTable!$S$26+VLOOKUP(SUBSTITUTE(C$1,"성장단계","")&amp;"보스단계오프셋",ChapterTable!$S:$T,2,0))/ChapterTable!$S$23)))</f>
        <v>2</v>
      </c>
      <c r="D2214">
        <f>IF(OR($L2214=TRUE,$A2214=0,MOD($A2214,ChapterTable!$S$20)&lt;&gt;0),
MAX(0,INT(($B2214+ChapterTable!$Q$26+VLOOKUP(SUBSTITUTE(D$1,"성장단계","")&amp;"단계오프셋",ChapterTable!$S:$T,2,0))/ChapterTable!$Q$23)),
MAX(0,INT(($B2214+ChapterTable!$S$26+VLOOKUP(SUBSTITUTE(D$1,"성장단계","")&amp;"보스단계오프셋",ChapterTable!$S:$T,2,0))/ChapterTable!$S$23)))</f>
        <v>2</v>
      </c>
      <c r="E2214" s="1">
        <f ca="1">IF(AND($A2214=0,$B2214=1),
    VLOOKUP(1,ChapterTable!$1:$1048576,MATCH("최종"&amp;SUBSTITUTE(SUBSTITUTE(E$1,"standard",""),"|Float",""),ChapterTable!$1:$1,0),0)*ChapterTable!$Q$17,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VLOOKUP($A2214-ChapterTable!$Q$11,ChapterTable!$1:$1048576,MATCH("최종"&amp;SUBSTITUTE(SUBSTITUTE(E$1,"standard",""),"|Float",""),ChapterTable!$1:$1,0),0)*ChapterTable!$Q$14
    ),
  OFFSET(E2214,-$B2214+IF($L2214,1,0),0)*
    (VLOOKUP(SUBSTITUTE(SUBSTITUTE(E$1,"standard",""),"|Float","")&amp;"인게임누적곱배수",ChapterTable!$S:$T,2,0)^C2214
    +VLOOKUP(SUBSTITUTE(SUBSTITUTE(E$1,"standard",""),"|Float","")&amp;"인게임누적합배수",ChapterTable!$S:$T,2,0)*C2214)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VLOOKUP(1,ChapterTable!$1:$1048576,MATCH("최종"&amp;SUBSTITUTE(SUBSTITUTE(F$1,"standard",""),"|Float",""),ChapterTable!$1:$1,0),0)*ChapterTable!$Q$17,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VLOOKUP($A2214-ChapterTable!$Q$11,ChapterTable!$1:$1048576,MATCH("최종"&amp;SUBSTITUTE(SUBSTITUTE(F$1,"standard",""),"|Float",""),ChapterTable!$1:$1,0),0)*ChapterTable!$Q$14
    ),
  OFFSET(F2214,-$B2214+IF($L2214,1,0),0)*
    (VLOOKUP(SUBSTITUTE(SUBSTITUTE(F$1,"standard",""),"|Float","")&amp;"인게임누적곱배수",ChapterTable!$S:$T,2,0)^D2214
    +VLOOKUP(SUBSTITUTE(SUBSTITUTE(F$1,"standard",""),"|Float","")&amp;"인게임누적합배수",ChapterTable!$S:$T,2,0)*D2214)
  )
  )
  )
)</f>
        <v>395705.55087947845</v>
      </c>
      <c r="G2214" t="s">
        <v>76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9.8000000000000007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IF(OR($L2215=TRUE,$A2215=0,MOD($A2215,ChapterTable!$S$20)&lt;&gt;0),
MAX(0,INT(($B2215+ChapterTable!$Q$26+VLOOKUP(SUBSTITUTE(C$1,"성장단계","")&amp;"단계오프셋",ChapterTable!$S:$T,2,0))/ChapterTable!$Q$23)),
MAX(0,INT(($B2215+ChapterTable!$S$26+VLOOKUP(SUBSTITUTE(C$1,"성장단계","")&amp;"보스단계오프셋",ChapterTable!$S:$T,2,0))/ChapterTable!$S$23)))</f>
        <v>2</v>
      </c>
      <c r="D2215">
        <f>IF(OR($L2215=TRUE,$A2215=0,MOD($A2215,ChapterTable!$S$20)&lt;&gt;0),
MAX(0,INT(($B2215+ChapterTable!$Q$26+VLOOKUP(SUBSTITUTE(D$1,"성장단계","")&amp;"단계오프셋",ChapterTable!$S:$T,2,0))/ChapterTable!$Q$23)),
MAX(0,INT(($B2215+ChapterTable!$S$26+VLOOKUP(SUBSTITUTE(D$1,"성장단계","")&amp;"보스단계오프셋",ChapterTable!$S:$T,2,0))/ChapterTable!$S$23)))</f>
        <v>2</v>
      </c>
      <c r="E2215" s="1">
        <f ca="1">IF(AND($A2215=0,$B2215=1),
    VLOOKUP(1,ChapterTable!$1:$1048576,MATCH("최종"&amp;SUBSTITUTE(SUBSTITUTE(E$1,"standard",""),"|Float",""),ChapterTable!$1:$1,0),0)*ChapterTable!$Q$17,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VLOOKUP($A2215-ChapterTable!$Q$11,ChapterTable!$1:$1048576,MATCH("최종"&amp;SUBSTITUTE(SUBSTITUTE(E$1,"standard",""),"|Float",""),ChapterTable!$1:$1,0),0)*ChapterTable!$Q$14
    ),
  OFFSET(E2215,-$B2215+IF($L2215,1,0),0)*
    (VLOOKUP(SUBSTITUTE(SUBSTITUTE(E$1,"standard",""),"|Float","")&amp;"인게임누적곱배수",ChapterTable!$S:$T,2,0)^C2215
    +VLOOKUP(SUBSTITUTE(SUBSTITUTE(E$1,"standard",""),"|Float","")&amp;"인게임누적합배수",ChapterTable!$S:$T,2,0)*C2215)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VLOOKUP(1,ChapterTable!$1:$1048576,MATCH("최종"&amp;SUBSTITUTE(SUBSTITUTE(F$1,"standard",""),"|Float",""),ChapterTable!$1:$1,0),0)*ChapterTable!$Q$17,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VLOOKUP($A2215-ChapterTable!$Q$11,ChapterTable!$1:$1048576,MATCH("최종"&amp;SUBSTITUTE(SUBSTITUTE(F$1,"standard",""),"|Float",""),ChapterTable!$1:$1,0),0)*ChapterTable!$Q$14
    ),
  OFFSET(F2215,-$B2215+IF($L2215,1,0),0)*
    (VLOOKUP(SUBSTITUTE(SUBSTITUTE(F$1,"standard",""),"|Float","")&amp;"인게임누적곱배수",ChapterTable!$S:$T,2,0)^D2215
    +VLOOKUP(SUBSTITUTE(SUBSTITUTE(F$1,"standard",""),"|Float","")&amp;"인게임누적합배수",ChapterTable!$S:$T,2,0)*D2215)
  )
  )
  )
)</f>
        <v>395705.55087947845</v>
      </c>
      <c r="G2215" t="s">
        <v>76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9.8000000000000007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IF(OR($L2216=TRUE,$A2216=0,MOD($A2216,ChapterTable!$S$20)&lt;&gt;0),
MAX(0,INT(($B2216+ChapterTable!$Q$26+VLOOKUP(SUBSTITUTE(C$1,"성장단계","")&amp;"단계오프셋",ChapterTable!$S:$T,2,0))/ChapterTable!$Q$23)),
MAX(0,INT(($B2216+ChapterTable!$S$26+VLOOKUP(SUBSTITUTE(C$1,"성장단계","")&amp;"보스단계오프셋",ChapterTable!$S:$T,2,0))/ChapterTable!$S$23)))</f>
        <v>2</v>
      </c>
      <c r="D2216">
        <f>IF(OR($L2216=TRUE,$A2216=0,MOD($A2216,ChapterTable!$S$20)&lt;&gt;0),
MAX(0,INT(($B2216+ChapterTable!$Q$26+VLOOKUP(SUBSTITUTE(D$1,"성장단계","")&amp;"단계오프셋",ChapterTable!$S:$T,2,0))/ChapterTable!$Q$23)),
MAX(0,INT(($B2216+ChapterTable!$S$26+VLOOKUP(SUBSTITUTE(D$1,"성장단계","")&amp;"보스단계오프셋",ChapterTable!$S:$T,2,0))/ChapterTable!$S$23)))</f>
        <v>2</v>
      </c>
      <c r="E2216" s="1">
        <f ca="1">IF(AND($A2216=0,$B2216=1),
    VLOOKUP(1,ChapterTable!$1:$1048576,MATCH("최종"&amp;SUBSTITUTE(SUBSTITUTE(E$1,"standard",""),"|Float",""),ChapterTable!$1:$1,0),0)*ChapterTable!$Q$17,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VLOOKUP($A2216-ChapterTable!$Q$11,ChapterTable!$1:$1048576,MATCH("최종"&amp;SUBSTITUTE(SUBSTITUTE(E$1,"standard",""),"|Float",""),ChapterTable!$1:$1,0),0)*ChapterTable!$Q$14
    ),
  OFFSET(E2216,-$B2216+IF($L2216,1,0),0)*
    (VLOOKUP(SUBSTITUTE(SUBSTITUTE(E$1,"standard",""),"|Float","")&amp;"인게임누적곱배수",ChapterTable!$S:$T,2,0)^C2216
    +VLOOKUP(SUBSTITUTE(SUBSTITUTE(E$1,"standard",""),"|Float","")&amp;"인게임누적합배수",ChapterTable!$S:$T,2,0)*C2216)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VLOOKUP(1,ChapterTable!$1:$1048576,MATCH("최종"&amp;SUBSTITUTE(SUBSTITUTE(F$1,"standard",""),"|Float",""),ChapterTable!$1:$1,0),0)*ChapterTable!$Q$17,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VLOOKUP($A2216-ChapterTable!$Q$11,ChapterTable!$1:$1048576,MATCH("최종"&amp;SUBSTITUTE(SUBSTITUTE(F$1,"standard",""),"|Float",""),ChapterTable!$1:$1,0),0)*ChapterTable!$Q$14
    ),
  OFFSET(F2216,-$B2216+IF($L2216,1,0),0)*
    (VLOOKUP(SUBSTITUTE(SUBSTITUTE(F$1,"standard",""),"|Float","")&amp;"인게임누적곱배수",ChapterTable!$S:$T,2,0)^D2216
    +VLOOKUP(SUBSTITUTE(SUBSTITUTE(F$1,"standard",""),"|Float","")&amp;"인게임누적합배수",ChapterTable!$S:$T,2,0)*D2216)
  )
  )
  )
)</f>
        <v>395705.55087947845</v>
      </c>
      <c r="G2216" t="s">
        <v>76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9.8000000000000007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IF(OR($L2217=TRUE,$A2217=0,MOD($A2217,ChapterTable!$S$20)&lt;&gt;0),
MAX(0,INT(($B2217+ChapterTable!$Q$26+VLOOKUP(SUBSTITUTE(C$1,"성장단계","")&amp;"단계오프셋",ChapterTable!$S:$T,2,0))/ChapterTable!$Q$23)),
MAX(0,INT(($B2217+ChapterTable!$S$26+VLOOKUP(SUBSTITUTE(C$1,"성장단계","")&amp;"보스단계오프셋",ChapterTable!$S:$T,2,0))/ChapterTable!$S$23)))</f>
        <v>3</v>
      </c>
      <c r="D2217">
        <f>IF(OR($L2217=TRUE,$A2217=0,MOD($A2217,ChapterTable!$S$20)&lt;&gt;0),
MAX(0,INT(($B2217+ChapterTable!$Q$26+VLOOKUP(SUBSTITUTE(D$1,"성장단계","")&amp;"단계오프셋",ChapterTable!$S:$T,2,0))/ChapterTable!$Q$23)),
MAX(0,INT(($B2217+ChapterTable!$S$26+VLOOKUP(SUBSTITUTE(D$1,"성장단계","")&amp;"보스단계오프셋",ChapterTable!$S:$T,2,0))/ChapterTable!$S$23)))</f>
        <v>2</v>
      </c>
      <c r="E2217" s="1">
        <f ca="1">IF(AND($A2217=0,$B2217=1),
    VLOOKUP(1,ChapterTable!$1:$1048576,MATCH("최종"&amp;SUBSTITUTE(SUBSTITUTE(E$1,"standard",""),"|Float",""),ChapterTable!$1:$1,0),0)*ChapterTable!$Q$17,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VLOOKUP($A2217-ChapterTable!$Q$11,ChapterTable!$1:$1048576,MATCH("최종"&amp;SUBSTITUTE(SUBSTITUTE(E$1,"standard",""),"|Float",""),ChapterTable!$1:$1,0),0)*ChapterTable!$Q$14
    ),
  OFFSET(E2217,-$B2217+IF($L2217,1,0),0)*
    (VLOOKUP(SUBSTITUTE(SUBSTITUTE(E$1,"standard",""),"|Float","")&amp;"인게임누적곱배수",ChapterTable!$S:$T,2,0)^C2217
    +VLOOKUP(SUBSTITUTE(SUBSTITUTE(E$1,"standard",""),"|Float","")&amp;"인게임누적합배수",ChapterTable!$S:$T,2,0)*C2217)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VLOOKUP(1,ChapterTable!$1:$1048576,MATCH("최종"&amp;SUBSTITUTE(SUBSTITUTE(F$1,"standard",""),"|Float",""),ChapterTable!$1:$1,0),0)*ChapterTable!$Q$17,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VLOOKUP($A2217-ChapterTable!$Q$11,ChapterTable!$1:$1048576,MATCH("최종"&amp;SUBSTITUTE(SUBSTITUTE(F$1,"standard",""),"|Float",""),ChapterTable!$1:$1,0),0)*ChapterTable!$Q$14
    ),
  OFFSET(F2217,-$B2217+IF($L2217,1,0),0)*
    (VLOOKUP(SUBSTITUTE(SUBSTITUTE(F$1,"standard",""),"|Float","")&amp;"인게임누적곱배수",ChapterTable!$S:$T,2,0)^D2217
    +VLOOKUP(SUBSTITUTE(SUBSTITUTE(F$1,"standard",""),"|Float","")&amp;"인게임누적합배수",ChapterTable!$S:$T,2,0)*D2217)
  )
  )
  )
)</f>
        <v>395705.55087947845</v>
      </c>
      <c r="G2217" t="s">
        <v>76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9.8000000000000007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IF(OR($L2218=TRUE,$A2218=0,MOD($A2218,ChapterTable!$S$20)&lt;&gt;0),
MAX(0,INT(($B2218+ChapterTable!$Q$26+VLOOKUP(SUBSTITUTE(C$1,"성장단계","")&amp;"단계오프셋",ChapterTable!$S:$T,2,0))/ChapterTable!$Q$23)),
MAX(0,INT(($B2218+ChapterTable!$S$26+VLOOKUP(SUBSTITUTE(C$1,"성장단계","")&amp;"보스단계오프셋",ChapterTable!$S:$T,2,0))/ChapterTable!$S$23)))</f>
        <v>3</v>
      </c>
      <c r="D2218">
        <f>IF(OR($L2218=TRUE,$A2218=0,MOD($A2218,ChapterTable!$S$20)&lt;&gt;0),
MAX(0,INT(($B2218+ChapterTable!$Q$26+VLOOKUP(SUBSTITUTE(D$1,"성장단계","")&amp;"단계오프셋",ChapterTable!$S:$T,2,0))/ChapterTable!$Q$23)),
MAX(0,INT(($B2218+ChapterTable!$S$26+VLOOKUP(SUBSTITUTE(D$1,"성장단계","")&amp;"보스단계오프셋",ChapterTable!$S:$T,2,0))/ChapterTable!$S$23)))</f>
        <v>2</v>
      </c>
      <c r="E2218" s="1">
        <f ca="1">IF(AND($A2218=0,$B2218=1),
    VLOOKUP(1,ChapterTable!$1:$1048576,MATCH("최종"&amp;SUBSTITUTE(SUBSTITUTE(E$1,"standard",""),"|Float",""),ChapterTable!$1:$1,0),0)*ChapterTable!$Q$17,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VLOOKUP($A2218-ChapterTable!$Q$11,ChapterTable!$1:$1048576,MATCH("최종"&amp;SUBSTITUTE(SUBSTITUTE(E$1,"standard",""),"|Float",""),ChapterTable!$1:$1,0),0)*ChapterTable!$Q$14
    ),
  OFFSET(E2218,-$B2218+IF($L2218,1,0),0)*
    (VLOOKUP(SUBSTITUTE(SUBSTITUTE(E$1,"standard",""),"|Float","")&amp;"인게임누적곱배수",ChapterTable!$S:$T,2,0)^C2218
    +VLOOKUP(SUBSTITUTE(SUBSTITUTE(E$1,"standard",""),"|Float","")&amp;"인게임누적합배수",ChapterTable!$S:$T,2,0)*C2218)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VLOOKUP(1,ChapterTable!$1:$1048576,MATCH("최종"&amp;SUBSTITUTE(SUBSTITUTE(F$1,"standard",""),"|Float",""),ChapterTable!$1:$1,0),0)*ChapterTable!$Q$17,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VLOOKUP($A2218-ChapterTable!$Q$11,ChapterTable!$1:$1048576,MATCH("최종"&amp;SUBSTITUTE(SUBSTITUTE(F$1,"standard",""),"|Float",""),ChapterTable!$1:$1,0),0)*ChapterTable!$Q$14
    ),
  OFFSET(F2218,-$B2218+IF($L2218,1,0),0)*
    (VLOOKUP(SUBSTITUTE(SUBSTITUTE(F$1,"standard",""),"|Float","")&amp;"인게임누적곱배수",ChapterTable!$S:$T,2,0)^D2218
    +VLOOKUP(SUBSTITUTE(SUBSTITUTE(F$1,"standard",""),"|Float","")&amp;"인게임누적합배수",ChapterTable!$S:$T,2,0)*D2218)
  )
  )
  )
)</f>
        <v>395705.55087947845</v>
      </c>
      <c r="G2218" t="s">
        <v>76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9.8000000000000007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IF(OR($L2219=TRUE,$A2219=0,MOD($A2219,ChapterTable!$S$20)&lt;&gt;0),
MAX(0,INT(($B2219+ChapterTable!$Q$26+VLOOKUP(SUBSTITUTE(C$1,"성장단계","")&amp;"단계오프셋",ChapterTable!$S:$T,2,0))/ChapterTable!$Q$23)),
MAX(0,INT(($B2219+ChapterTable!$S$26+VLOOKUP(SUBSTITUTE(C$1,"성장단계","")&amp;"보스단계오프셋",ChapterTable!$S:$T,2,0))/ChapterTable!$S$23)))</f>
        <v>3</v>
      </c>
      <c r="D2219">
        <f>IF(OR($L2219=TRUE,$A2219=0,MOD($A2219,ChapterTable!$S$20)&lt;&gt;0),
MAX(0,INT(($B2219+ChapterTable!$Q$26+VLOOKUP(SUBSTITUTE(D$1,"성장단계","")&amp;"단계오프셋",ChapterTable!$S:$T,2,0))/ChapterTable!$Q$23)),
MAX(0,INT(($B2219+ChapterTable!$S$26+VLOOKUP(SUBSTITUTE(D$1,"성장단계","")&amp;"보스단계오프셋",ChapterTable!$S:$T,2,0))/ChapterTable!$S$23)))</f>
        <v>2</v>
      </c>
      <c r="E2219" s="1">
        <f ca="1">IF(AND($A2219=0,$B2219=1),
    VLOOKUP(1,ChapterTable!$1:$1048576,MATCH("최종"&amp;SUBSTITUTE(SUBSTITUTE(E$1,"standard",""),"|Float",""),ChapterTable!$1:$1,0),0)*ChapterTable!$Q$17,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VLOOKUP($A2219-ChapterTable!$Q$11,ChapterTable!$1:$1048576,MATCH("최종"&amp;SUBSTITUTE(SUBSTITUTE(E$1,"standard",""),"|Float",""),ChapterTable!$1:$1,0),0)*ChapterTable!$Q$14
    ),
  OFFSET(E2219,-$B2219+IF($L2219,1,0),0)*
    (VLOOKUP(SUBSTITUTE(SUBSTITUTE(E$1,"standard",""),"|Float","")&amp;"인게임누적곱배수",ChapterTable!$S:$T,2,0)^C2219
    +VLOOKUP(SUBSTITUTE(SUBSTITUTE(E$1,"standard",""),"|Float","")&amp;"인게임누적합배수",ChapterTable!$S:$T,2,0)*C2219)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VLOOKUP(1,ChapterTable!$1:$1048576,MATCH("최종"&amp;SUBSTITUTE(SUBSTITUTE(F$1,"standard",""),"|Float",""),ChapterTable!$1:$1,0),0)*ChapterTable!$Q$17,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VLOOKUP($A2219-ChapterTable!$Q$11,ChapterTable!$1:$1048576,MATCH("최종"&amp;SUBSTITUTE(SUBSTITUTE(F$1,"standard",""),"|Float",""),ChapterTable!$1:$1,0),0)*ChapterTable!$Q$14
    ),
  OFFSET(F2219,-$B2219+IF($L2219,1,0),0)*
    (VLOOKUP(SUBSTITUTE(SUBSTITUTE(F$1,"standard",""),"|Float","")&amp;"인게임누적곱배수",ChapterTable!$S:$T,2,0)^D2219
    +VLOOKUP(SUBSTITUTE(SUBSTITUTE(F$1,"standard",""),"|Float","")&amp;"인게임누적합배수",ChapterTable!$S:$T,2,0)*D2219)
  )
  )
  )
)</f>
        <v>395705.55087947845</v>
      </c>
      <c r="G2219" t="s">
        <v>76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9.8000000000000007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IF(OR($L2220=TRUE,$A2220=0,MOD($A2220,ChapterTable!$S$20)&lt;&gt;0),
MAX(0,INT(($B2220+ChapterTable!$Q$26+VLOOKUP(SUBSTITUTE(C$1,"성장단계","")&amp;"단계오프셋",ChapterTable!$S:$T,2,0))/ChapterTable!$Q$23)),
MAX(0,INT(($B2220+ChapterTable!$S$26+VLOOKUP(SUBSTITUTE(C$1,"성장단계","")&amp;"보스단계오프셋",ChapterTable!$S:$T,2,0))/ChapterTable!$S$23)))</f>
        <v>3</v>
      </c>
      <c r="D2220">
        <f>IF(OR($L2220=TRUE,$A2220=0,MOD($A2220,ChapterTable!$S$20)&lt;&gt;0),
MAX(0,INT(($B2220+ChapterTable!$Q$26+VLOOKUP(SUBSTITUTE(D$1,"성장단계","")&amp;"단계오프셋",ChapterTable!$S:$T,2,0))/ChapterTable!$Q$23)),
MAX(0,INT(($B2220+ChapterTable!$S$26+VLOOKUP(SUBSTITUTE(D$1,"성장단계","")&amp;"보스단계오프셋",ChapterTable!$S:$T,2,0))/ChapterTable!$S$23)))</f>
        <v>2</v>
      </c>
      <c r="E2220" s="1">
        <f ca="1">IF(AND($A2220=0,$B2220=1),
    VLOOKUP(1,ChapterTable!$1:$1048576,MATCH("최종"&amp;SUBSTITUTE(SUBSTITUTE(E$1,"standard",""),"|Float",""),ChapterTable!$1:$1,0),0)*ChapterTable!$Q$17,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VLOOKUP($A2220-ChapterTable!$Q$11,ChapterTable!$1:$1048576,MATCH("최종"&amp;SUBSTITUTE(SUBSTITUTE(E$1,"standard",""),"|Float",""),ChapterTable!$1:$1,0),0)*ChapterTable!$Q$14
    ),
  OFFSET(E2220,-$B2220+IF($L2220,1,0),0)*
    (VLOOKUP(SUBSTITUTE(SUBSTITUTE(E$1,"standard",""),"|Float","")&amp;"인게임누적곱배수",ChapterTable!$S:$T,2,0)^C2220
    +VLOOKUP(SUBSTITUTE(SUBSTITUTE(E$1,"standard",""),"|Float","")&amp;"인게임누적합배수",ChapterTable!$S:$T,2,0)*C2220)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VLOOKUP(1,ChapterTable!$1:$1048576,MATCH("최종"&amp;SUBSTITUTE(SUBSTITUTE(F$1,"standard",""),"|Float",""),ChapterTable!$1:$1,0),0)*ChapterTable!$Q$17,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VLOOKUP($A2220-ChapterTable!$Q$11,ChapterTable!$1:$1048576,MATCH("최종"&amp;SUBSTITUTE(SUBSTITUTE(F$1,"standard",""),"|Float",""),ChapterTable!$1:$1,0),0)*ChapterTable!$Q$14
    ),
  OFFSET(F2220,-$B2220+IF($L2220,1,0),0)*
    (VLOOKUP(SUBSTITUTE(SUBSTITUTE(F$1,"standard",""),"|Float","")&amp;"인게임누적곱배수",ChapterTable!$S:$T,2,0)^D2220
    +VLOOKUP(SUBSTITUTE(SUBSTITUTE(F$1,"standard",""),"|Float","")&amp;"인게임누적합배수",ChapterTable!$S:$T,2,0)*D2220)
  )
  )
  )
)</f>
        <v>395705.55087947845</v>
      </c>
      <c r="G2220" t="s">
        <v>76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9.8000000000000007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IF(OR($L2221=TRUE,$A2221=0,MOD($A2221,ChapterTable!$S$20)&lt;&gt;0),
MAX(0,INT(($B2221+ChapterTable!$Q$26+VLOOKUP(SUBSTITUTE(C$1,"성장단계","")&amp;"단계오프셋",ChapterTable!$S:$T,2,0))/ChapterTable!$Q$23)),
MAX(0,INT(($B2221+ChapterTable!$S$26+VLOOKUP(SUBSTITUTE(C$1,"성장단계","")&amp;"보스단계오프셋",ChapterTable!$S:$T,2,0))/ChapterTable!$S$23)))</f>
        <v>3</v>
      </c>
      <c r="D2221">
        <f>IF(OR($L2221=TRUE,$A2221=0,MOD($A2221,ChapterTable!$S$20)&lt;&gt;0),
MAX(0,INT(($B2221+ChapterTable!$Q$26+VLOOKUP(SUBSTITUTE(D$1,"성장단계","")&amp;"단계오프셋",ChapterTable!$S:$T,2,0))/ChapterTable!$Q$23)),
MAX(0,INT(($B2221+ChapterTable!$S$26+VLOOKUP(SUBSTITUTE(D$1,"성장단계","")&amp;"보스단계오프셋",ChapterTable!$S:$T,2,0))/ChapterTable!$S$23)))</f>
        <v>2</v>
      </c>
      <c r="E2221" s="1">
        <f ca="1">IF(AND($A2221=0,$B2221=1),
    VLOOKUP(1,ChapterTable!$1:$1048576,MATCH("최종"&amp;SUBSTITUTE(SUBSTITUTE(E$1,"standard",""),"|Float",""),ChapterTable!$1:$1,0),0)*ChapterTable!$Q$17,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VLOOKUP($A2221-ChapterTable!$Q$11,ChapterTable!$1:$1048576,MATCH("최종"&amp;SUBSTITUTE(SUBSTITUTE(E$1,"standard",""),"|Float",""),ChapterTable!$1:$1,0),0)*ChapterTable!$Q$14
    ),
  OFFSET(E2221,-$B2221+IF($L2221,1,0),0)*
    (VLOOKUP(SUBSTITUTE(SUBSTITUTE(E$1,"standard",""),"|Float","")&amp;"인게임누적곱배수",ChapterTable!$S:$T,2,0)^C2221
    +VLOOKUP(SUBSTITUTE(SUBSTITUTE(E$1,"standard",""),"|Float","")&amp;"인게임누적합배수",ChapterTable!$S:$T,2,0)*C2221)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VLOOKUP(1,ChapterTable!$1:$1048576,MATCH("최종"&amp;SUBSTITUTE(SUBSTITUTE(F$1,"standard",""),"|Float",""),ChapterTable!$1:$1,0),0)*ChapterTable!$Q$17,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VLOOKUP($A2221-ChapterTable!$Q$11,ChapterTable!$1:$1048576,MATCH("최종"&amp;SUBSTITUTE(SUBSTITUTE(F$1,"standard",""),"|Float",""),ChapterTable!$1:$1,0),0)*ChapterTable!$Q$14
    ),
  OFFSET(F2221,-$B2221+IF($L2221,1,0),0)*
    (VLOOKUP(SUBSTITUTE(SUBSTITUTE(F$1,"standard",""),"|Float","")&amp;"인게임누적곱배수",ChapterTable!$S:$T,2,0)^D2221
    +VLOOKUP(SUBSTITUTE(SUBSTITUTE(F$1,"standard",""),"|Float","")&amp;"인게임누적합배수",ChapterTable!$S:$T,2,0)*D2221)
  )
  )
  )
)</f>
        <v>395705.55087947845</v>
      </c>
      <c r="G2221" t="s">
        <v>76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9.8000000000000007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IF(OR($L2222=TRUE,$A2222=0,MOD($A2222,ChapterTable!$S$20)&lt;&gt;0),
MAX(0,INT(($B2222+ChapterTable!$Q$26+VLOOKUP(SUBSTITUTE(C$1,"성장단계","")&amp;"단계오프셋",ChapterTable!$S:$T,2,0))/ChapterTable!$Q$23)),
MAX(0,INT(($B2222+ChapterTable!$S$26+VLOOKUP(SUBSTITUTE(C$1,"성장단계","")&amp;"보스단계오프셋",ChapterTable!$S:$T,2,0))/ChapterTable!$S$23)))</f>
        <v>3</v>
      </c>
      <c r="D2222">
        <f>IF(OR($L2222=TRUE,$A2222=0,MOD($A2222,ChapterTable!$S$20)&lt;&gt;0),
MAX(0,INT(($B2222+ChapterTable!$Q$26+VLOOKUP(SUBSTITUTE(D$1,"성장단계","")&amp;"단계오프셋",ChapterTable!$S:$T,2,0))/ChapterTable!$Q$23)),
MAX(0,INT(($B2222+ChapterTable!$S$26+VLOOKUP(SUBSTITUTE(D$1,"성장단계","")&amp;"보스단계오프셋",ChapterTable!$S:$T,2,0))/ChapterTable!$S$23)))</f>
        <v>3</v>
      </c>
      <c r="E2222" s="1">
        <f ca="1">IF(AND($A2222=0,$B2222=1),
    VLOOKUP(1,ChapterTable!$1:$1048576,MATCH("최종"&amp;SUBSTITUTE(SUBSTITUTE(E$1,"standard",""),"|Float",""),ChapterTable!$1:$1,0),0)*ChapterTable!$Q$17,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VLOOKUP($A2222-ChapterTable!$Q$11,ChapterTable!$1:$1048576,MATCH("최종"&amp;SUBSTITUTE(SUBSTITUTE(E$1,"standard",""),"|Float",""),ChapterTable!$1:$1,0),0)*ChapterTable!$Q$14
    ),
  OFFSET(E2222,-$B2222+IF($L2222,1,0),0)*
    (VLOOKUP(SUBSTITUTE(SUBSTITUTE(E$1,"standard",""),"|Float","")&amp;"인게임누적곱배수",ChapterTable!$S:$T,2,0)^C2222
    +VLOOKUP(SUBSTITUTE(SUBSTITUTE(E$1,"standard",""),"|Float","")&amp;"인게임누적합배수",ChapterTable!$S:$T,2,0)*C2222)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VLOOKUP(1,ChapterTable!$1:$1048576,MATCH("최종"&amp;SUBSTITUTE(SUBSTITUTE(F$1,"standard",""),"|Float",""),ChapterTable!$1:$1,0),0)*ChapterTable!$Q$17,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VLOOKUP($A2222-ChapterTable!$Q$11,ChapterTable!$1:$1048576,MATCH("최종"&amp;SUBSTITUTE(SUBSTITUTE(F$1,"standard",""),"|Float",""),ChapterTable!$1:$1,0),0)*ChapterTable!$Q$14
    ),
  OFFSET(F2222,-$B2222+IF($L2222,1,0),0)*
    (VLOOKUP(SUBSTITUTE(SUBSTITUTE(F$1,"standard",""),"|Float","")&amp;"인게임누적곱배수",ChapterTable!$S:$T,2,0)^D2222
    +VLOOKUP(SUBSTITUTE(SUBSTITUTE(F$1,"standard",""),"|Float","")&amp;"인게임누적합배수",ChapterTable!$S:$T,2,0)*D2222)
  )
  )
  )
)</f>
        <v>452234.91529083252</v>
      </c>
      <c r="G2222" t="s">
        <v>76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9.8000000000000007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IF(OR($L2223=TRUE,$A2223=0,MOD($A2223,ChapterTable!$S$20)&lt;&gt;0),
MAX(0,INT(($B2223+ChapterTable!$Q$26+VLOOKUP(SUBSTITUTE(C$1,"성장단계","")&amp;"단계오프셋",ChapterTable!$S:$T,2,0))/ChapterTable!$Q$23)),
MAX(0,INT(($B2223+ChapterTable!$S$26+VLOOKUP(SUBSTITUTE(C$1,"성장단계","")&amp;"보스단계오프셋",ChapterTable!$S:$T,2,0))/ChapterTable!$S$23)))</f>
        <v>3</v>
      </c>
      <c r="D2223">
        <f>IF(OR($L2223=TRUE,$A2223=0,MOD($A2223,ChapterTable!$S$20)&lt;&gt;0),
MAX(0,INT(($B2223+ChapterTable!$Q$26+VLOOKUP(SUBSTITUTE(D$1,"성장단계","")&amp;"단계오프셋",ChapterTable!$S:$T,2,0))/ChapterTable!$Q$23)),
MAX(0,INT(($B2223+ChapterTable!$S$26+VLOOKUP(SUBSTITUTE(D$1,"성장단계","")&amp;"보스단계오프셋",ChapterTable!$S:$T,2,0))/ChapterTable!$S$23)))</f>
        <v>3</v>
      </c>
      <c r="E2223" s="1">
        <f ca="1">IF(AND($A2223=0,$B2223=1),
    VLOOKUP(1,ChapterTable!$1:$1048576,MATCH("최종"&amp;SUBSTITUTE(SUBSTITUTE(E$1,"standard",""),"|Float",""),ChapterTable!$1:$1,0),0)*ChapterTable!$Q$17,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VLOOKUP($A2223-ChapterTable!$Q$11,ChapterTable!$1:$1048576,MATCH("최종"&amp;SUBSTITUTE(SUBSTITUTE(E$1,"standard",""),"|Float",""),ChapterTable!$1:$1,0),0)*ChapterTable!$Q$14
    ),
  OFFSET(E2223,-$B2223+IF($L2223,1,0),0)*
    (VLOOKUP(SUBSTITUTE(SUBSTITUTE(E$1,"standard",""),"|Float","")&amp;"인게임누적곱배수",ChapterTable!$S:$T,2,0)^C2223
    +VLOOKUP(SUBSTITUTE(SUBSTITUTE(E$1,"standard",""),"|Float","")&amp;"인게임누적합배수",ChapterTable!$S:$T,2,0)*C2223)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VLOOKUP(1,ChapterTable!$1:$1048576,MATCH("최종"&amp;SUBSTITUTE(SUBSTITUTE(F$1,"standard",""),"|Float",""),ChapterTable!$1:$1,0),0)*ChapterTable!$Q$17,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VLOOKUP($A2223-ChapterTable!$Q$11,ChapterTable!$1:$1048576,MATCH("최종"&amp;SUBSTITUTE(SUBSTITUTE(F$1,"standard",""),"|Float",""),ChapterTable!$1:$1,0),0)*ChapterTable!$Q$14
    ),
  OFFSET(F2223,-$B2223+IF($L2223,1,0),0)*
    (VLOOKUP(SUBSTITUTE(SUBSTITUTE(F$1,"standard",""),"|Float","")&amp;"인게임누적곱배수",ChapterTable!$S:$T,2,0)^D2223
    +VLOOKUP(SUBSTITUTE(SUBSTITUTE(F$1,"standard",""),"|Float","")&amp;"인게임누적합배수",ChapterTable!$S:$T,2,0)*D2223)
  )
  )
  )
)</f>
        <v>452234.91529083252</v>
      </c>
      <c r="G2223" t="s">
        <v>76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9.8000000000000007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IF(OR($L2224=TRUE,$A2224=0,MOD($A2224,ChapterTable!$S$20)&lt;&gt;0),
MAX(0,INT(($B2224+ChapterTable!$Q$26+VLOOKUP(SUBSTITUTE(C$1,"성장단계","")&amp;"단계오프셋",ChapterTable!$S:$T,2,0))/ChapterTable!$Q$23)),
MAX(0,INT(($B2224+ChapterTable!$S$26+VLOOKUP(SUBSTITUTE(C$1,"성장단계","")&amp;"보스단계오프셋",ChapterTable!$S:$T,2,0))/ChapterTable!$S$23)))</f>
        <v>3</v>
      </c>
      <c r="D2224">
        <f>IF(OR($L2224=TRUE,$A2224=0,MOD($A2224,ChapterTable!$S$20)&lt;&gt;0),
MAX(0,INT(($B2224+ChapterTable!$Q$26+VLOOKUP(SUBSTITUTE(D$1,"성장단계","")&amp;"단계오프셋",ChapterTable!$S:$T,2,0))/ChapterTable!$Q$23)),
MAX(0,INT(($B2224+ChapterTable!$S$26+VLOOKUP(SUBSTITUTE(D$1,"성장단계","")&amp;"보스단계오프셋",ChapterTable!$S:$T,2,0))/ChapterTable!$S$23)))</f>
        <v>3</v>
      </c>
      <c r="E2224" s="1">
        <f ca="1">IF(AND($A2224=0,$B2224=1),
    VLOOKUP(1,ChapterTable!$1:$1048576,MATCH("최종"&amp;SUBSTITUTE(SUBSTITUTE(E$1,"standard",""),"|Float",""),ChapterTable!$1:$1,0),0)*ChapterTable!$Q$17,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VLOOKUP($A2224-ChapterTable!$Q$11,ChapterTable!$1:$1048576,MATCH("최종"&amp;SUBSTITUTE(SUBSTITUTE(E$1,"standard",""),"|Float",""),ChapterTable!$1:$1,0),0)*ChapterTable!$Q$14
    ),
  OFFSET(E2224,-$B2224+IF($L2224,1,0),0)*
    (VLOOKUP(SUBSTITUTE(SUBSTITUTE(E$1,"standard",""),"|Float","")&amp;"인게임누적곱배수",ChapterTable!$S:$T,2,0)^C2224
    +VLOOKUP(SUBSTITUTE(SUBSTITUTE(E$1,"standard",""),"|Float","")&amp;"인게임누적합배수",ChapterTable!$S:$T,2,0)*C2224)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VLOOKUP(1,ChapterTable!$1:$1048576,MATCH("최종"&amp;SUBSTITUTE(SUBSTITUTE(F$1,"standard",""),"|Float",""),ChapterTable!$1:$1,0),0)*ChapterTable!$Q$17,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VLOOKUP($A2224-ChapterTable!$Q$11,ChapterTable!$1:$1048576,MATCH("최종"&amp;SUBSTITUTE(SUBSTITUTE(F$1,"standard",""),"|Float",""),ChapterTable!$1:$1,0),0)*ChapterTable!$Q$14
    ),
  OFFSET(F2224,-$B2224+IF($L2224,1,0),0)*
    (VLOOKUP(SUBSTITUTE(SUBSTITUTE(F$1,"standard",""),"|Float","")&amp;"인게임누적곱배수",ChapterTable!$S:$T,2,0)^D2224
    +VLOOKUP(SUBSTITUTE(SUBSTITUTE(F$1,"standard",""),"|Float","")&amp;"인게임누적합배수",ChapterTable!$S:$T,2,0)*D2224)
  )
  )
  )
)</f>
        <v>452234.91529083252</v>
      </c>
      <c r="G2224" t="s">
        <v>76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9.8000000000000007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IF(OR($L2225=TRUE,$A2225=0,MOD($A2225,ChapterTable!$S$20)&lt;&gt;0),
MAX(0,INT(($B2225+ChapterTable!$Q$26+VLOOKUP(SUBSTITUTE(C$1,"성장단계","")&amp;"단계오프셋",ChapterTable!$S:$T,2,0))/ChapterTable!$Q$23)),
MAX(0,INT(($B2225+ChapterTable!$S$26+VLOOKUP(SUBSTITUTE(C$1,"성장단계","")&amp;"보스단계오프셋",ChapterTable!$S:$T,2,0))/ChapterTable!$S$23)))</f>
        <v>3</v>
      </c>
      <c r="D2225">
        <f>IF(OR($L2225=TRUE,$A2225=0,MOD($A2225,ChapterTable!$S$20)&lt;&gt;0),
MAX(0,INT(($B2225+ChapterTable!$Q$26+VLOOKUP(SUBSTITUTE(D$1,"성장단계","")&amp;"단계오프셋",ChapterTable!$S:$T,2,0))/ChapterTable!$Q$23)),
MAX(0,INT(($B2225+ChapterTable!$S$26+VLOOKUP(SUBSTITUTE(D$1,"성장단계","")&amp;"보스단계오프셋",ChapterTable!$S:$T,2,0))/ChapterTable!$S$23)))</f>
        <v>3</v>
      </c>
      <c r="E2225" s="1">
        <f ca="1">IF(AND($A2225=0,$B2225=1),
    VLOOKUP(1,ChapterTable!$1:$1048576,MATCH("최종"&amp;SUBSTITUTE(SUBSTITUTE(E$1,"standard",""),"|Float",""),ChapterTable!$1:$1,0),0)*ChapterTable!$Q$17,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VLOOKUP($A2225-ChapterTable!$Q$11,ChapterTable!$1:$1048576,MATCH("최종"&amp;SUBSTITUTE(SUBSTITUTE(E$1,"standard",""),"|Float",""),ChapterTable!$1:$1,0),0)*ChapterTable!$Q$14
    ),
  OFFSET(E2225,-$B2225+IF($L2225,1,0),0)*
    (VLOOKUP(SUBSTITUTE(SUBSTITUTE(E$1,"standard",""),"|Float","")&amp;"인게임누적곱배수",ChapterTable!$S:$T,2,0)^C2225
    +VLOOKUP(SUBSTITUTE(SUBSTITUTE(E$1,"standard",""),"|Float","")&amp;"인게임누적합배수",ChapterTable!$S:$T,2,0)*C2225)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VLOOKUP(1,ChapterTable!$1:$1048576,MATCH("최종"&amp;SUBSTITUTE(SUBSTITUTE(F$1,"standard",""),"|Float",""),ChapterTable!$1:$1,0),0)*ChapterTable!$Q$17,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VLOOKUP($A2225-ChapterTable!$Q$11,ChapterTable!$1:$1048576,MATCH("최종"&amp;SUBSTITUTE(SUBSTITUTE(F$1,"standard",""),"|Float",""),ChapterTable!$1:$1,0),0)*ChapterTable!$Q$14
    ),
  OFFSET(F2225,-$B2225+IF($L2225,1,0),0)*
    (VLOOKUP(SUBSTITUTE(SUBSTITUTE(F$1,"standard",""),"|Float","")&amp;"인게임누적곱배수",ChapterTable!$S:$T,2,0)^D2225
    +VLOOKUP(SUBSTITUTE(SUBSTITUTE(F$1,"standard",""),"|Float","")&amp;"인게임누적합배수",ChapterTable!$S:$T,2,0)*D2225)
  )
  )
  )
)</f>
        <v>452234.91529083252</v>
      </c>
      <c r="G2225" t="s">
        <v>76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9.8000000000000007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IF(OR($L2226=TRUE,$A2226=0,MOD($A2226,ChapterTable!$S$20)&lt;&gt;0),
MAX(0,INT(($B2226+ChapterTable!$Q$26+VLOOKUP(SUBSTITUTE(C$1,"성장단계","")&amp;"단계오프셋",ChapterTable!$S:$T,2,0))/ChapterTable!$Q$23)),
MAX(0,INT(($B2226+ChapterTable!$S$26+VLOOKUP(SUBSTITUTE(C$1,"성장단계","")&amp;"보스단계오프셋",ChapterTable!$S:$T,2,0))/ChapterTable!$S$23)))</f>
        <v>3</v>
      </c>
      <c r="D2226">
        <f>IF(OR($L2226=TRUE,$A2226=0,MOD($A2226,ChapterTable!$S$20)&lt;&gt;0),
MAX(0,INT(($B2226+ChapterTable!$Q$26+VLOOKUP(SUBSTITUTE(D$1,"성장단계","")&amp;"단계오프셋",ChapterTable!$S:$T,2,0))/ChapterTable!$Q$23)),
MAX(0,INT(($B2226+ChapterTable!$S$26+VLOOKUP(SUBSTITUTE(D$1,"성장단계","")&amp;"보스단계오프셋",ChapterTable!$S:$T,2,0))/ChapterTable!$S$23)))</f>
        <v>3</v>
      </c>
      <c r="E2226" s="1">
        <f ca="1">IF(AND($A2226=0,$B2226=1),
    VLOOKUP(1,ChapterTable!$1:$1048576,MATCH("최종"&amp;SUBSTITUTE(SUBSTITUTE(E$1,"standard",""),"|Float",""),ChapterTable!$1:$1,0),0)*ChapterTable!$Q$17,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VLOOKUP($A2226-ChapterTable!$Q$11,ChapterTable!$1:$1048576,MATCH("최종"&amp;SUBSTITUTE(SUBSTITUTE(E$1,"standard",""),"|Float",""),ChapterTable!$1:$1,0),0)*ChapterTable!$Q$14
    ),
  OFFSET(E2226,-$B2226+IF($L2226,1,0),0)*
    (VLOOKUP(SUBSTITUTE(SUBSTITUTE(E$1,"standard",""),"|Float","")&amp;"인게임누적곱배수",ChapterTable!$S:$T,2,0)^C2226
    +VLOOKUP(SUBSTITUTE(SUBSTITUTE(E$1,"standard",""),"|Float","")&amp;"인게임누적합배수",ChapterTable!$S:$T,2,0)*C2226)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VLOOKUP(1,ChapterTable!$1:$1048576,MATCH("최종"&amp;SUBSTITUTE(SUBSTITUTE(F$1,"standard",""),"|Float",""),ChapterTable!$1:$1,0),0)*ChapterTable!$Q$17,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VLOOKUP($A2226-ChapterTable!$Q$11,ChapterTable!$1:$1048576,MATCH("최종"&amp;SUBSTITUTE(SUBSTITUTE(F$1,"standard",""),"|Float",""),ChapterTable!$1:$1,0),0)*ChapterTable!$Q$14
    ),
  OFFSET(F2226,-$B2226+IF($L2226,1,0),0)*
    (VLOOKUP(SUBSTITUTE(SUBSTITUTE(F$1,"standard",""),"|Float","")&amp;"인게임누적곱배수",ChapterTable!$S:$T,2,0)^D2226
    +VLOOKUP(SUBSTITUTE(SUBSTITUTE(F$1,"standard",""),"|Float","")&amp;"인게임누적합배수",ChapterTable!$S:$T,2,0)*D2226)
  )
  )
  )
)</f>
        <v>452234.91529083252</v>
      </c>
      <c r="G2226" t="s">
        <v>76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9.8000000000000007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IF(OR($L2227=TRUE,$A2227=0,MOD($A2227,ChapterTable!$S$20)&lt;&gt;0),
MAX(0,INT(($B2227+ChapterTable!$Q$26+VLOOKUP(SUBSTITUTE(C$1,"성장단계","")&amp;"단계오프셋",ChapterTable!$S:$T,2,0))/ChapterTable!$Q$23)),
MAX(0,INT(($B2227+ChapterTable!$S$26+VLOOKUP(SUBSTITUTE(C$1,"성장단계","")&amp;"보스단계오프셋",ChapterTable!$S:$T,2,0))/ChapterTable!$S$23)))</f>
        <v>4</v>
      </c>
      <c r="D2227">
        <f>IF(OR($L2227=TRUE,$A2227=0,MOD($A2227,ChapterTable!$S$20)&lt;&gt;0),
MAX(0,INT(($B2227+ChapterTable!$Q$26+VLOOKUP(SUBSTITUTE(D$1,"성장단계","")&amp;"단계오프셋",ChapterTable!$S:$T,2,0))/ChapterTable!$Q$23)),
MAX(0,INT(($B2227+ChapterTable!$S$26+VLOOKUP(SUBSTITUTE(D$1,"성장단계","")&amp;"보스단계오프셋",ChapterTable!$S:$T,2,0))/ChapterTable!$S$23)))</f>
        <v>3</v>
      </c>
      <c r="E2227" s="1">
        <f ca="1">IF(AND($A2227=0,$B2227=1),
    VLOOKUP(1,ChapterTable!$1:$1048576,MATCH("최종"&amp;SUBSTITUTE(SUBSTITUTE(E$1,"standard",""),"|Float",""),ChapterTable!$1:$1,0),0)*ChapterTable!$Q$17,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VLOOKUP($A2227-ChapterTable!$Q$11,ChapterTable!$1:$1048576,MATCH("최종"&amp;SUBSTITUTE(SUBSTITUTE(E$1,"standard",""),"|Float",""),ChapterTable!$1:$1,0),0)*ChapterTable!$Q$14
    ),
  OFFSET(E2227,-$B2227+IF($L2227,1,0),0)*
    (VLOOKUP(SUBSTITUTE(SUBSTITUTE(E$1,"standard",""),"|Float","")&amp;"인게임누적곱배수",ChapterTable!$S:$T,2,0)^C2227
    +VLOOKUP(SUBSTITUTE(SUBSTITUTE(E$1,"standard",""),"|Float","")&amp;"인게임누적합배수",ChapterTable!$S:$T,2,0)*C2227)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VLOOKUP(1,ChapterTable!$1:$1048576,MATCH("최종"&amp;SUBSTITUTE(SUBSTITUTE(F$1,"standard",""),"|Float",""),ChapterTable!$1:$1,0),0)*ChapterTable!$Q$17,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VLOOKUP($A2227-ChapterTable!$Q$11,ChapterTable!$1:$1048576,MATCH("최종"&amp;SUBSTITUTE(SUBSTITUTE(F$1,"standard",""),"|Float",""),ChapterTable!$1:$1,0),0)*ChapterTable!$Q$14
    ),
  OFFSET(F2227,-$B2227+IF($L2227,1,0),0)*
    (VLOOKUP(SUBSTITUTE(SUBSTITUTE(F$1,"standard",""),"|Float","")&amp;"인게임누적곱배수",ChapterTable!$S:$T,2,0)^D2227
    +VLOOKUP(SUBSTITUTE(SUBSTITUTE(F$1,"standard",""),"|Float","")&amp;"인게임누적합배수",ChapterTable!$S:$T,2,0)*D2227)
  )
  )
  )
)</f>
        <v>452234.91529083252</v>
      </c>
      <c r="G2227" t="s">
        <v>76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9.8000000000000007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IF(OR($L2228=TRUE,$A2228=0,MOD($A2228,ChapterTable!$S$20)&lt;&gt;0),
MAX(0,INT(($B2228+ChapterTable!$Q$26+VLOOKUP(SUBSTITUTE(C$1,"성장단계","")&amp;"단계오프셋",ChapterTable!$S:$T,2,0))/ChapterTable!$Q$23)),
MAX(0,INT(($B2228+ChapterTable!$S$26+VLOOKUP(SUBSTITUTE(C$1,"성장단계","")&amp;"보스단계오프셋",ChapterTable!$S:$T,2,0))/ChapterTable!$S$23)))</f>
        <v>4</v>
      </c>
      <c r="D2228">
        <f>IF(OR($L2228=TRUE,$A2228=0,MOD($A2228,ChapterTable!$S$20)&lt;&gt;0),
MAX(0,INT(($B2228+ChapterTable!$Q$26+VLOOKUP(SUBSTITUTE(D$1,"성장단계","")&amp;"단계오프셋",ChapterTable!$S:$T,2,0))/ChapterTable!$Q$23)),
MAX(0,INT(($B2228+ChapterTable!$S$26+VLOOKUP(SUBSTITUTE(D$1,"성장단계","")&amp;"보스단계오프셋",ChapterTable!$S:$T,2,0))/ChapterTable!$S$23)))</f>
        <v>3</v>
      </c>
      <c r="E2228" s="1">
        <f ca="1">IF(AND($A2228=0,$B2228=1),
    VLOOKUP(1,ChapterTable!$1:$1048576,MATCH("최종"&amp;SUBSTITUTE(SUBSTITUTE(E$1,"standard",""),"|Float",""),ChapterTable!$1:$1,0),0)*ChapterTable!$Q$17,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VLOOKUP($A2228-ChapterTable!$Q$11,ChapterTable!$1:$1048576,MATCH("최종"&amp;SUBSTITUTE(SUBSTITUTE(E$1,"standard",""),"|Float",""),ChapterTable!$1:$1,0),0)*ChapterTable!$Q$14
    ),
  OFFSET(E2228,-$B2228+IF($L2228,1,0),0)*
    (VLOOKUP(SUBSTITUTE(SUBSTITUTE(E$1,"standard",""),"|Float","")&amp;"인게임누적곱배수",ChapterTable!$S:$T,2,0)^C2228
    +VLOOKUP(SUBSTITUTE(SUBSTITUTE(E$1,"standard",""),"|Float","")&amp;"인게임누적합배수",ChapterTable!$S:$T,2,0)*C2228)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VLOOKUP(1,ChapterTable!$1:$1048576,MATCH("최종"&amp;SUBSTITUTE(SUBSTITUTE(F$1,"standard",""),"|Float",""),ChapterTable!$1:$1,0),0)*ChapterTable!$Q$17,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VLOOKUP($A2228-ChapterTable!$Q$11,ChapterTable!$1:$1048576,MATCH("최종"&amp;SUBSTITUTE(SUBSTITUTE(F$1,"standard",""),"|Float",""),ChapterTable!$1:$1,0),0)*ChapterTable!$Q$14
    ),
  OFFSET(F2228,-$B2228+IF($L2228,1,0),0)*
    (VLOOKUP(SUBSTITUTE(SUBSTITUTE(F$1,"standard",""),"|Float","")&amp;"인게임누적곱배수",ChapterTable!$S:$T,2,0)^D2228
    +VLOOKUP(SUBSTITUTE(SUBSTITUTE(F$1,"standard",""),"|Float","")&amp;"인게임누적합배수",ChapterTable!$S:$T,2,0)*D2228)
  )
  )
  )
)</f>
        <v>452234.91529083252</v>
      </c>
      <c r="G2228" t="s">
        <v>76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9.8000000000000007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IF(OR($L2229=TRUE,$A2229=0,MOD($A2229,ChapterTable!$S$20)&lt;&gt;0),
MAX(0,INT(($B2229+ChapterTable!$Q$26+VLOOKUP(SUBSTITUTE(C$1,"성장단계","")&amp;"단계오프셋",ChapterTable!$S:$T,2,0))/ChapterTable!$Q$23)),
MAX(0,INT(($B2229+ChapterTable!$S$26+VLOOKUP(SUBSTITUTE(C$1,"성장단계","")&amp;"보스단계오프셋",ChapterTable!$S:$T,2,0))/ChapterTable!$S$23)))</f>
        <v>4</v>
      </c>
      <c r="D2229">
        <f>IF(OR($L2229=TRUE,$A2229=0,MOD($A2229,ChapterTable!$S$20)&lt;&gt;0),
MAX(0,INT(($B2229+ChapterTable!$Q$26+VLOOKUP(SUBSTITUTE(D$1,"성장단계","")&amp;"단계오프셋",ChapterTable!$S:$T,2,0))/ChapterTable!$Q$23)),
MAX(0,INT(($B2229+ChapterTable!$S$26+VLOOKUP(SUBSTITUTE(D$1,"성장단계","")&amp;"보스단계오프셋",ChapterTable!$S:$T,2,0))/ChapterTable!$S$23)))</f>
        <v>3</v>
      </c>
      <c r="E2229" s="1">
        <f ca="1">IF(AND($A2229=0,$B2229=1),
    VLOOKUP(1,ChapterTable!$1:$1048576,MATCH("최종"&amp;SUBSTITUTE(SUBSTITUTE(E$1,"standard",""),"|Float",""),ChapterTable!$1:$1,0),0)*ChapterTable!$Q$17,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VLOOKUP($A2229-ChapterTable!$Q$11,ChapterTable!$1:$1048576,MATCH("최종"&amp;SUBSTITUTE(SUBSTITUTE(E$1,"standard",""),"|Float",""),ChapterTable!$1:$1,0),0)*ChapterTable!$Q$14
    ),
  OFFSET(E2229,-$B2229+IF($L2229,1,0),0)*
    (VLOOKUP(SUBSTITUTE(SUBSTITUTE(E$1,"standard",""),"|Float","")&amp;"인게임누적곱배수",ChapterTable!$S:$T,2,0)^C2229
    +VLOOKUP(SUBSTITUTE(SUBSTITUTE(E$1,"standard",""),"|Float","")&amp;"인게임누적합배수",ChapterTable!$S:$T,2,0)*C2229)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VLOOKUP(1,ChapterTable!$1:$1048576,MATCH("최종"&amp;SUBSTITUTE(SUBSTITUTE(F$1,"standard",""),"|Float",""),ChapterTable!$1:$1,0),0)*ChapterTable!$Q$17,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VLOOKUP($A2229-ChapterTable!$Q$11,ChapterTable!$1:$1048576,MATCH("최종"&amp;SUBSTITUTE(SUBSTITUTE(F$1,"standard",""),"|Float",""),ChapterTable!$1:$1,0),0)*ChapterTable!$Q$14
    ),
  OFFSET(F2229,-$B2229+IF($L2229,1,0),0)*
    (VLOOKUP(SUBSTITUTE(SUBSTITUTE(F$1,"standard",""),"|Float","")&amp;"인게임누적곱배수",ChapterTable!$S:$T,2,0)^D2229
    +VLOOKUP(SUBSTITUTE(SUBSTITUTE(F$1,"standard",""),"|Float","")&amp;"인게임누적합배수",ChapterTable!$S:$T,2,0)*D2229)
  )
  )
  )
)</f>
        <v>452234.91529083252</v>
      </c>
      <c r="G2229" t="s">
        <v>76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9.8000000000000007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IF(OR($L2230=TRUE,$A2230=0,MOD($A2230,ChapterTable!$S$20)&lt;&gt;0),
MAX(0,INT(($B2230+ChapterTable!$Q$26+VLOOKUP(SUBSTITUTE(C$1,"성장단계","")&amp;"단계오프셋",ChapterTable!$S:$T,2,0))/ChapterTable!$Q$23)),
MAX(0,INT(($B2230+ChapterTable!$S$26+VLOOKUP(SUBSTITUTE(C$1,"성장단계","")&amp;"보스단계오프셋",ChapterTable!$S:$T,2,0))/ChapterTable!$S$23)))</f>
        <v>4</v>
      </c>
      <c r="D2230">
        <f>IF(OR($L2230=TRUE,$A2230=0,MOD($A2230,ChapterTable!$S$20)&lt;&gt;0),
MAX(0,INT(($B2230+ChapterTable!$Q$26+VLOOKUP(SUBSTITUTE(D$1,"성장단계","")&amp;"단계오프셋",ChapterTable!$S:$T,2,0))/ChapterTable!$Q$23)),
MAX(0,INT(($B2230+ChapterTable!$S$26+VLOOKUP(SUBSTITUTE(D$1,"성장단계","")&amp;"보스단계오프셋",ChapterTable!$S:$T,2,0))/ChapterTable!$S$23)))</f>
        <v>3</v>
      </c>
      <c r="E2230" s="1">
        <f ca="1">IF(AND($A2230=0,$B2230=1),
    VLOOKUP(1,ChapterTable!$1:$1048576,MATCH("최종"&amp;SUBSTITUTE(SUBSTITUTE(E$1,"standard",""),"|Float",""),ChapterTable!$1:$1,0),0)*ChapterTable!$Q$17,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VLOOKUP($A2230-ChapterTable!$Q$11,ChapterTable!$1:$1048576,MATCH("최종"&amp;SUBSTITUTE(SUBSTITUTE(E$1,"standard",""),"|Float",""),ChapterTable!$1:$1,0),0)*ChapterTable!$Q$14
    ),
  OFFSET(E2230,-$B2230+IF($L2230,1,0),0)*
    (VLOOKUP(SUBSTITUTE(SUBSTITUTE(E$1,"standard",""),"|Float","")&amp;"인게임누적곱배수",ChapterTable!$S:$T,2,0)^C2230
    +VLOOKUP(SUBSTITUTE(SUBSTITUTE(E$1,"standard",""),"|Float","")&amp;"인게임누적합배수",ChapterTable!$S:$T,2,0)*C2230)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VLOOKUP(1,ChapterTable!$1:$1048576,MATCH("최종"&amp;SUBSTITUTE(SUBSTITUTE(F$1,"standard",""),"|Float",""),ChapterTable!$1:$1,0),0)*ChapterTable!$Q$17,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VLOOKUP($A2230-ChapterTable!$Q$11,ChapterTable!$1:$1048576,MATCH("최종"&amp;SUBSTITUTE(SUBSTITUTE(F$1,"standard",""),"|Float",""),ChapterTable!$1:$1,0),0)*ChapterTable!$Q$14
    ),
  OFFSET(F2230,-$B2230+IF($L2230,1,0),0)*
    (VLOOKUP(SUBSTITUTE(SUBSTITUTE(F$1,"standard",""),"|Float","")&amp;"인게임누적곱배수",ChapterTable!$S:$T,2,0)^D2230
    +VLOOKUP(SUBSTITUTE(SUBSTITUTE(F$1,"standard",""),"|Float","")&amp;"인게임누적합배수",ChapterTable!$S:$T,2,0)*D2230)
  )
  )
  )
)</f>
        <v>452234.91529083252</v>
      </c>
      <c r="G2230" t="s">
        <v>76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9.8000000000000007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IF(OR($L2231=TRUE,$A2231=0,MOD($A2231,ChapterTable!$S$20)&lt;&gt;0),
MAX(0,INT(($B2231+ChapterTable!$Q$26+VLOOKUP(SUBSTITUTE(C$1,"성장단계","")&amp;"단계오프셋",ChapterTable!$S:$T,2,0))/ChapterTable!$Q$23)),
MAX(0,INT(($B2231+ChapterTable!$S$26+VLOOKUP(SUBSTITUTE(C$1,"성장단계","")&amp;"보스단계오프셋",ChapterTable!$S:$T,2,0))/ChapterTable!$S$23)))</f>
        <v>4</v>
      </c>
      <c r="D2231">
        <f>IF(OR($L2231=TRUE,$A2231=0,MOD($A2231,ChapterTable!$S$20)&lt;&gt;0),
MAX(0,INT(($B2231+ChapterTable!$Q$26+VLOOKUP(SUBSTITUTE(D$1,"성장단계","")&amp;"단계오프셋",ChapterTable!$S:$T,2,0))/ChapterTable!$Q$23)),
MAX(0,INT(($B2231+ChapterTable!$S$26+VLOOKUP(SUBSTITUTE(D$1,"성장단계","")&amp;"보스단계오프셋",ChapterTable!$S:$T,2,0))/ChapterTable!$S$23)))</f>
        <v>3</v>
      </c>
      <c r="E2231" s="1">
        <f ca="1">IF(AND($A2231=0,$B2231=1),
    VLOOKUP(1,ChapterTable!$1:$1048576,MATCH("최종"&amp;SUBSTITUTE(SUBSTITUTE(E$1,"standard",""),"|Float",""),ChapterTable!$1:$1,0),0)*ChapterTable!$Q$17,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VLOOKUP($A2231-ChapterTable!$Q$11,ChapterTable!$1:$1048576,MATCH("최종"&amp;SUBSTITUTE(SUBSTITUTE(E$1,"standard",""),"|Float",""),ChapterTable!$1:$1,0),0)*ChapterTable!$Q$14
    ),
  OFFSET(E2231,-$B2231+IF($L2231,1,0),0)*
    (VLOOKUP(SUBSTITUTE(SUBSTITUTE(E$1,"standard",""),"|Float","")&amp;"인게임누적곱배수",ChapterTable!$S:$T,2,0)^C2231
    +VLOOKUP(SUBSTITUTE(SUBSTITUTE(E$1,"standard",""),"|Float","")&amp;"인게임누적합배수",ChapterTable!$S:$T,2,0)*C2231)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VLOOKUP(1,ChapterTable!$1:$1048576,MATCH("최종"&amp;SUBSTITUTE(SUBSTITUTE(F$1,"standard",""),"|Float",""),ChapterTable!$1:$1,0),0)*ChapterTable!$Q$17,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VLOOKUP($A2231-ChapterTable!$Q$11,ChapterTable!$1:$1048576,MATCH("최종"&amp;SUBSTITUTE(SUBSTITUTE(F$1,"standard",""),"|Float",""),ChapterTable!$1:$1,0),0)*ChapterTable!$Q$14
    ),
  OFFSET(F2231,-$B2231+IF($L2231,1,0),0)*
    (VLOOKUP(SUBSTITUTE(SUBSTITUTE(F$1,"standard",""),"|Float","")&amp;"인게임누적곱배수",ChapterTable!$S:$T,2,0)^D2231
    +VLOOKUP(SUBSTITUTE(SUBSTITUTE(F$1,"standard",""),"|Float","")&amp;"인게임누적합배수",ChapterTable!$S:$T,2,0)*D2231)
  )
  )
  )
)</f>
        <v>452234.91529083252</v>
      </c>
      <c r="G2231" t="s">
        <v>76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9.8000000000000007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IF(OR($L2232=TRUE,$A2232=0,MOD($A2232,ChapterTable!$S$20)&lt;&gt;0),
MAX(0,INT(($B2232+ChapterTable!$Q$26+VLOOKUP(SUBSTITUTE(C$1,"성장단계","")&amp;"단계오프셋",ChapterTable!$S:$T,2,0))/ChapterTable!$Q$23)),
MAX(0,INT(($B2232+ChapterTable!$S$26+VLOOKUP(SUBSTITUTE(C$1,"성장단계","")&amp;"보스단계오프셋",ChapterTable!$S:$T,2,0))/ChapterTable!$S$23)))</f>
        <v>4</v>
      </c>
      <c r="D2232">
        <f>IF(OR($L2232=TRUE,$A2232=0,MOD($A2232,ChapterTable!$S$20)&lt;&gt;0),
MAX(0,INT(($B2232+ChapterTable!$Q$26+VLOOKUP(SUBSTITUTE(D$1,"성장단계","")&amp;"단계오프셋",ChapterTable!$S:$T,2,0))/ChapterTable!$Q$23)),
MAX(0,INT(($B2232+ChapterTable!$S$26+VLOOKUP(SUBSTITUTE(D$1,"성장단계","")&amp;"보스단계오프셋",ChapterTable!$S:$T,2,0))/ChapterTable!$S$23)))</f>
        <v>4</v>
      </c>
      <c r="E2232" s="1">
        <f ca="1">IF(AND($A2232=0,$B2232=1),
    VLOOKUP(1,ChapterTable!$1:$1048576,MATCH("최종"&amp;SUBSTITUTE(SUBSTITUTE(E$1,"standard",""),"|Float",""),ChapterTable!$1:$1,0),0)*ChapterTable!$Q$17,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VLOOKUP($A2232-ChapterTable!$Q$11,ChapterTable!$1:$1048576,MATCH("최종"&amp;SUBSTITUTE(SUBSTITUTE(E$1,"standard",""),"|Float",""),ChapterTable!$1:$1,0),0)*ChapterTable!$Q$14
    ),
  OFFSET(E2232,-$B2232+IF($L2232,1,0),0)*
    (VLOOKUP(SUBSTITUTE(SUBSTITUTE(E$1,"standard",""),"|Float","")&amp;"인게임누적곱배수",ChapterTable!$S:$T,2,0)^C2232
    +VLOOKUP(SUBSTITUTE(SUBSTITUTE(E$1,"standard",""),"|Float","")&amp;"인게임누적합배수",ChapterTable!$S:$T,2,0)*C2232)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VLOOKUP(1,ChapterTable!$1:$1048576,MATCH("최종"&amp;SUBSTITUTE(SUBSTITUTE(F$1,"standard",""),"|Float",""),ChapterTable!$1:$1,0),0)*ChapterTable!$Q$17,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VLOOKUP($A2232-ChapterTable!$Q$11,ChapterTable!$1:$1048576,MATCH("최종"&amp;SUBSTITUTE(SUBSTITUTE(F$1,"standard",""),"|Float",""),ChapterTable!$1:$1,0),0)*ChapterTable!$Q$14
    ),
  OFFSET(F2232,-$B2232+IF($L2232,1,0),0)*
    (VLOOKUP(SUBSTITUTE(SUBSTITUTE(F$1,"standard",""),"|Float","")&amp;"인게임누적곱배수",ChapterTable!$S:$T,2,0)^D2232
    +VLOOKUP(SUBSTITUTE(SUBSTITUTE(F$1,"standard",""),"|Float","")&amp;"인게임누적합배수",ChapterTable!$S:$T,2,0)*D2232)
  )
  )
  )
)</f>
        <v>508764.27970218658</v>
      </c>
      <c r="G2232" t="s">
        <v>76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9.8000000000000007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IF(OR($L2233=TRUE,$A2233=0,MOD($A2233,ChapterTable!$S$20)&lt;&gt;0),
MAX(0,INT(($B2233+ChapterTable!$Q$26+VLOOKUP(SUBSTITUTE(C$1,"성장단계","")&amp;"단계오프셋",ChapterTable!$S:$T,2,0))/ChapterTable!$Q$23)),
MAX(0,INT(($B2233+ChapterTable!$S$26+VLOOKUP(SUBSTITUTE(C$1,"성장단계","")&amp;"보스단계오프셋",ChapterTable!$S:$T,2,0))/ChapterTable!$S$23)))</f>
        <v>4</v>
      </c>
      <c r="D2233">
        <f>IF(OR($L2233=TRUE,$A2233=0,MOD($A2233,ChapterTable!$S$20)&lt;&gt;0),
MAX(0,INT(($B2233+ChapterTable!$Q$26+VLOOKUP(SUBSTITUTE(D$1,"성장단계","")&amp;"단계오프셋",ChapterTable!$S:$T,2,0))/ChapterTable!$Q$23)),
MAX(0,INT(($B2233+ChapterTable!$S$26+VLOOKUP(SUBSTITUTE(D$1,"성장단계","")&amp;"보스단계오프셋",ChapterTable!$S:$T,2,0))/ChapterTable!$S$23)))</f>
        <v>4</v>
      </c>
      <c r="E2233" s="1">
        <f ca="1">IF(AND($A2233=0,$B2233=1),
    VLOOKUP(1,ChapterTable!$1:$1048576,MATCH("최종"&amp;SUBSTITUTE(SUBSTITUTE(E$1,"standard",""),"|Float",""),ChapterTable!$1:$1,0),0)*ChapterTable!$Q$17,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VLOOKUP($A2233-ChapterTable!$Q$11,ChapterTable!$1:$1048576,MATCH("최종"&amp;SUBSTITUTE(SUBSTITUTE(E$1,"standard",""),"|Float",""),ChapterTable!$1:$1,0),0)*ChapterTable!$Q$14
    ),
  OFFSET(E2233,-$B2233+IF($L2233,1,0),0)*
    (VLOOKUP(SUBSTITUTE(SUBSTITUTE(E$1,"standard",""),"|Float","")&amp;"인게임누적곱배수",ChapterTable!$S:$T,2,0)^C2233
    +VLOOKUP(SUBSTITUTE(SUBSTITUTE(E$1,"standard",""),"|Float","")&amp;"인게임누적합배수",ChapterTable!$S:$T,2,0)*C2233)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VLOOKUP(1,ChapterTable!$1:$1048576,MATCH("최종"&amp;SUBSTITUTE(SUBSTITUTE(F$1,"standard",""),"|Float",""),ChapterTable!$1:$1,0),0)*ChapterTable!$Q$17,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VLOOKUP($A2233-ChapterTable!$Q$11,ChapterTable!$1:$1048576,MATCH("최종"&amp;SUBSTITUTE(SUBSTITUTE(F$1,"standard",""),"|Float",""),ChapterTable!$1:$1,0),0)*ChapterTable!$Q$14
    ),
  OFFSET(F2233,-$B2233+IF($L2233,1,0),0)*
    (VLOOKUP(SUBSTITUTE(SUBSTITUTE(F$1,"standard",""),"|Float","")&amp;"인게임누적곱배수",ChapterTable!$S:$T,2,0)^D2233
    +VLOOKUP(SUBSTITUTE(SUBSTITUTE(F$1,"standard",""),"|Float","")&amp;"인게임누적합배수",ChapterTable!$S:$T,2,0)*D2233)
  )
  )
  )
)</f>
        <v>508764.27970218658</v>
      </c>
      <c r="G2233" t="s">
        <v>76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9.8000000000000007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IF(OR($L2234=TRUE,$A2234=0,MOD($A2234,ChapterTable!$S$20)&lt;&gt;0),
MAX(0,INT(($B2234+ChapterTable!$Q$26+VLOOKUP(SUBSTITUTE(C$1,"성장단계","")&amp;"단계오프셋",ChapterTable!$S:$T,2,0))/ChapterTable!$Q$23)),
MAX(0,INT(($B2234+ChapterTable!$S$26+VLOOKUP(SUBSTITUTE(C$1,"성장단계","")&amp;"보스단계오프셋",ChapterTable!$S:$T,2,0))/ChapterTable!$S$23)))</f>
        <v>4</v>
      </c>
      <c r="D2234">
        <f>IF(OR($L2234=TRUE,$A2234=0,MOD($A2234,ChapterTable!$S$20)&lt;&gt;0),
MAX(0,INT(($B2234+ChapterTable!$Q$26+VLOOKUP(SUBSTITUTE(D$1,"성장단계","")&amp;"단계오프셋",ChapterTable!$S:$T,2,0))/ChapterTable!$Q$23)),
MAX(0,INT(($B2234+ChapterTable!$S$26+VLOOKUP(SUBSTITUTE(D$1,"성장단계","")&amp;"보스단계오프셋",ChapterTable!$S:$T,2,0))/ChapterTable!$S$23)))</f>
        <v>4</v>
      </c>
      <c r="E2234" s="1">
        <f ca="1">IF(AND($A2234=0,$B2234=1),
    VLOOKUP(1,ChapterTable!$1:$1048576,MATCH("최종"&amp;SUBSTITUTE(SUBSTITUTE(E$1,"standard",""),"|Float",""),ChapterTable!$1:$1,0),0)*ChapterTable!$Q$17,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VLOOKUP($A2234-ChapterTable!$Q$11,ChapterTable!$1:$1048576,MATCH("최종"&amp;SUBSTITUTE(SUBSTITUTE(E$1,"standard",""),"|Float",""),ChapterTable!$1:$1,0),0)*ChapterTable!$Q$14
    ),
  OFFSET(E2234,-$B2234+IF($L2234,1,0),0)*
    (VLOOKUP(SUBSTITUTE(SUBSTITUTE(E$1,"standard",""),"|Float","")&amp;"인게임누적곱배수",ChapterTable!$S:$T,2,0)^C2234
    +VLOOKUP(SUBSTITUTE(SUBSTITUTE(E$1,"standard",""),"|Float","")&amp;"인게임누적합배수",ChapterTable!$S:$T,2,0)*C2234)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VLOOKUP(1,ChapterTable!$1:$1048576,MATCH("최종"&amp;SUBSTITUTE(SUBSTITUTE(F$1,"standard",""),"|Float",""),ChapterTable!$1:$1,0),0)*ChapterTable!$Q$17,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VLOOKUP($A2234-ChapterTable!$Q$11,ChapterTable!$1:$1048576,MATCH("최종"&amp;SUBSTITUTE(SUBSTITUTE(F$1,"standard",""),"|Float",""),ChapterTable!$1:$1,0),0)*ChapterTable!$Q$14
    ),
  OFFSET(F2234,-$B2234+IF($L2234,1,0),0)*
    (VLOOKUP(SUBSTITUTE(SUBSTITUTE(F$1,"standard",""),"|Float","")&amp;"인게임누적곱배수",ChapterTable!$S:$T,2,0)^D2234
    +VLOOKUP(SUBSTITUTE(SUBSTITUTE(F$1,"standard",""),"|Float","")&amp;"인게임누적합배수",ChapterTable!$S:$T,2,0)*D2234)
  )
  )
  )
)</f>
        <v>508764.27970218658</v>
      </c>
      <c r="G2234" t="s">
        <v>76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9.8000000000000007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IF(OR($L2235=TRUE,$A2235=0,MOD($A2235,ChapterTable!$S$20)&lt;&gt;0),
MAX(0,INT(($B2235+ChapterTable!$Q$26+VLOOKUP(SUBSTITUTE(C$1,"성장단계","")&amp;"단계오프셋",ChapterTable!$S:$T,2,0))/ChapterTable!$Q$23)),
MAX(0,INT(($B2235+ChapterTable!$S$26+VLOOKUP(SUBSTITUTE(C$1,"성장단계","")&amp;"보스단계오프셋",ChapterTable!$S:$T,2,0))/ChapterTable!$S$23)))</f>
        <v>4</v>
      </c>
      <c r="D2235">
        <f>IF(OR($L2235=TRUE,$A2235=0,MOD($A2235,ChapterTable!$S$20)&lt;&gt;0),
MAX(0,INT(($B2235+ChapterTable!$Q$26+VLOOKUP(SUBSTITUTE(D$1,"성장단계","")&amp;"단계오프셋",ChapterTable!$S:$T,2,0))/ChapterTable!$Q$23)),
MAX(0,INT(($B2235+ChapterTable!$S$26+VLOOKUP(SUBSTITUTE(D$1,"성장단계","")&amp;"보스단계오프셋",ChapterTable!$S:$T,2,0))/ChapterTable!$S$23)))</f>
        <v>4</v>
      </c>
      <c r="E2235" s="1">
        <f ca="1">IF(AND($A2235=0,$B2235=1),
    VLOOKUP(1,ChapterTable!$1:$1048576,MATCH("최종"&amp;SUBSTITUTE(SUBSTITUTE(E$1,"standard",""),"|Float",""),ChapterTable!$1:$1,0),0)*ChapterTable!$Q$17,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VLOOKUP($A2235-ChapterTable!$Q$11,ChapterTable!$1:$1048576,MATCH("최종"&amp;SUBSTITUTE(SUBSTITUTE(E$1,"standard",""),"|Float",""),ChapterTable!$1:$1,0),0)*ChapterTable!$Q$14
    ),
  OFFSET(E2235,-$B2235+IF($L2235,1,0),0)*
    (VLOOKUP(SUBSTITUTE(SUBSTITUTE(E$1,"standard",""),"|Float","")&amp;"인게임누적곱배수",ChapterTable!$S:$T,2,0)^C2235
    +VLOOKUP(SUBSTITUTE(SUBSTITUTE(E$1,"standard",""),"|Float","")&amp;"인게임누적합배수",ChapterTable!$S:$T,2,0)*C2235)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VLOOKUP(1,ChapterTable!$1:$1048576,MATCH("최종"&amp;SUBSTITUTE(SUBSTITUTE(F$1,"standard",""),"|Float",""),ChapterTable!$1:$1,0),0)*ChapterTable!$Q$17,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VLOOKUP($A2235-ChapterTable!$Q$11,ChapterTable!$1:$1048576,MATCH("최종"&amp;SUBSTITUTE(SUBSTITUTE(F$1,"standard",""),"|Float",""),ChapterTable!$1:$1,0),0)*ChapterTable!$Q$14
    ),
  OFFSET(F2235,-$B2235+IF($L2235,1,0),0)*
    (VLOOKUP(SUBSTITUTE(SUBSTITUTE(F$1,"standard",""),"|Float","")&amp;"인게임누적곱배수",ChapterTable!$S:$T,2,0)^D2235
    +VLOOKUP(SUBSTITUTE(SUBSTITUTE(F$1,"standard",""),"|Float","")&amp;"인게임누적합배수",ChapterTable!$S:$T,2,0)*D2235)
  )
  )
  )
)</f>
        <v>508764.27970218658</v>
      </c>
      <c r="G2235" t="s">
        <v>76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9.8000000000000007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IF(OR($L2236=TRUE,$A2236=0,MOD($A2236,ChapterTable!$S$20)&lt;&gt;0),
MAX(0,INT(($B2236+ChapterTable!$Q$26+VLOOKUP(SUBSTITUTE(C$1,"성장단계","")&amp;"단계오프셋",ChapterTable!$S:$T,2,0))/ChapterTable!$Q$23)),
MAX(0,INT(($B2236+ChapterTable!$S$26+VLOOKUP(SUBSTITUTE(C$1,"성장단계","")&amp;"보스단계오프셋",ChapterTable!$S:$T,2,0))/ChapterTable!$S$23)))</f>
        <v>4</v>
      </c>
      <c r="D2236">
        <f>IF(OR($L2236=TRUE,$A2236=0,MOD($A2236,ChapterTable!$S$20)&lt;&gt;0),
MAX(0,INT(($B2236+ChapterTable!$Q$26+VLOOKUP(SUBSTITUTE(D$1,"성장단계","")&amp;"단계오프셋",ChapterTable!$S:$T,2,0))/ChapterTable!$Q$23)),
MAX(0,INT(($B2236+ChapterTable!$S$26+VLOOKUP(SUBSTITUTE(D$1,"성장단계","")&amp;"보스단계오프셋",ChapterTable!$S:$T,2,0))/ChapterTable!$S$23)))</f>
        <v>4</v>
      </c>
      <c r="E2236" s="1">
        <f ca="1">IF(AND($A2236=0,$B2236=1),
    VLOOKUP(1,ChapterTable!$1:$1048576,MATCH("최종"&amp;SUBSTITUTE(SUBSTITUTE(E$1,"standard",""),"|Float",""),ChapterTable!$1:$1,0),0)*ChapterTable!$Q$17,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VLOOKUP($A2236-ChapterTable!$Q$11,ChapterTable!$1:$1048576,MATCH("최종"&amp;SUBSTITUTE(SUBSTITUTE(E$1,"standard",""),"|Float",""),ChapterTable!$1:$1,0),0)*ChapterTable!$Q$14
    ),
  OFFSET(E2236,-$B2236+IF($L2236,1,0),0)*
    (VLOOKUP(SUBSTITUTE(SUBSTITUTE(E$1,"standard",""),"|Float","")&amp;"인게임누적곱배수",ChapterTable!$S:$T,2,0)^C2236
    +VLOOKUP(SUBSTITUTE(SUBSTITUTE(E$1,"standard",""),"|Float","")&amp;"인게임누적합배수",ChapterTable!$S:$T,2,0)*C2236)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VLOOKUP(1,ChapterTable!$1:$1048576,MATCH("최종"&amp;SUBSTITUTE(SUBSTITUTE(F$1,"standard",""),"|Float",""),ChapterTable!$1:$1,0),0)*ChapterTable!$Q$17,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VLOOKUP($A2236-ChapterTable!$Q$11,ChapterTable!$1:$1048576,MATCH("최종"&amp;SUBSTITUTE(SUBSTITUTE(F$1,"standard",""),"|Float",""),ChapterTable!$1:$1,0),0)*ChapterTable!$Q$14
    ),
  OFFSET(F2236,-$B2236+IF($L2236,1,0),0)*
    (VLOOKUP(SUBSTITUTE(SUBSTITUTE(F$1,"standard",""),"|Float","")&amp;"인게임누적곱배수",ChapterTable!$S:$T,2,0)^D2236
    +VLOOKUP(SUBSTITUTE(SUBSTITUTE(F$1,"standard",""),"|Float","")&amp;"인게임누적합배수",ChapterTable!$S:$T,2,0)*D2236)
  )
  )
  )
)</f>
        <v>508764.27970218658</v>
      </c>
      <c r="G2236" t="s">
        <v>76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9.8000000000000007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IF(OR($L2237=TRUE,$A2237=0,MOD($A2237,ChapterTable!$S$20)&lt;&gt;0),
MAX(0,INT(($B2237+ChapterTable!$Q$26+VLOOKUP(SUBSTITUTE(C$1,"성장단계","")&amp;"단계오프셋",ChapterTable!$S:$T,2,0))/ChapterTable!$Q$23)),
MAX(0,INT(($B2237+ChapterTable!$S$26+VLOOKUP(SUBSTITUTE(C$1,"성장단계","")&amp;"보스단계오프셋",ChapterTable!$S:$T,2,0))/ChapterTable!$S$23)))</f>
        <v>5</v>
      </c>
      <c r="D2237">
        <f>IF(OR($L2237=TRUE,$A2237=0,MOD($A2237,ChapterTable!$S$20)&lt;&gt;0),
MAX(0,INT(($B2237+ChapterTable!$Q$26+VLOOKUP(SUBSTITUTE(D$1,"성장단계","")&amp;"단계오프셋",ChapterTable!$S:$T,2,0))/ChapterTable!$Q$23)),
MAX(0,INT(($B2237+ChapterTable!$S$26+VLOOKUP(SUBSTITUTE(D$1,"성장단계","")&amp;"보스단계오프셋",ChapterTable!$S:$T,2,0))/ChapterTable!$S$23)))</f>
        <v>4</v>
      </c>
      <c r="E2237" s="1">
        <f ca="1">IF(AND($A2237=0,$B2237=1),
    VLOOKUP(1,ChapterTable!$1:$1048576,MATCH("최종"&amp;SUBSTITUTE(SUBSTITUTE(E$1,"standard",""),"|Float",""),ChapterTable!$1:$1,0),0)*ChapterTable!$Q$17,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VLOOKUP($A2237-ChapterTable!$Q$11,ChapterTable!$1:$1048576,MATCH("최종"&amp;SUBSTITUTE(SUBSTITUTE(E$1,"standard",""),"|Float",""),ChapterTable!$1:$1,0),0)*ChapterTable!$Q$14
    ),
  OFFSET(E2237,-$B2237+IF($L2237,1,0),0)*
    (VLOOKUP(SUBSTITUTE(SUBSTITUTE(E$1,"standard",""),"|Float","")&amp;"인게임누적곱배수",ChapterTable!$S:$T,2,0)^C2237
    +VLOOKUP(SUBSTITUTE(SUBSTITUTE(E$1,"standard",""),"|Float","")&amp;"인게임누적합배수",ChapterTable!$S:$T,2,0)*C2237)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VLOOKUP(1,ChapterTable!$1:$1048576,MATCH("최종"&amp;SUBSTITUTE(SUBSTITUTE(F$1,"standard",""),"|Float",""),ChapterTable!$1:$1,0),0)*ChapterTable!$Q$17,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VLOOKUP($A2237-ChapterTable!$Q$11,ChapterTable!$1:$1048576,MATCH("최종"&amp;SUBSTITUTE(SUBSTITUTE(F$1,"standard",""),"|Float",""),ChapterTable!$1:$1,0),0)*ChapterTable!$Q$14
    ),
  OFFSET(F2237,-$B2237+IF($L2237,1,0),0)*
    (VLOOKUP(SUBSTITUTE(SUBSTITUTE(F$1,"standard",""),"|Float","")&amp;"인게임누적곱배수",ChapterTable!$S:$T,2,0)^D2237
    +VLOOKUP(SUBSTITUTE(SUBSTITUTE(F$1,"standard",""),"|Float","")&amp;"인게임누적합배수",ChapterTable!$S:$T,2,0)*D2237)
  )
  )
  )
)</f>
        <v>508764.27970218658</v>
      </c>
      <c r="G2237" t="s">
        <v>76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9.8000000000000007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IF(OR($L2238=TRUE,$A2238=0,MOD($A2238,ChapterTable!$S$20)&lt;&gt;0),
MAX(0,INT(($B2238+ChapterTable!$Q$26+VLOOKUP(SUBSTITUTE(C$1,"성장단계","")&amp;"단계오프셋",ChapterTable!$S:$T,2,0))/ChapterTable!$Q$23)),
MAX(0,INT(($B2238+ChapterTable!$S$26+VLOOKUP(SUBSTITUTE(C$1,"성장단계","")&amp;"보스단계오프셋",ChapterTable!$S:$T,2,0))/ChapterTable!$S$23)))</f>
        <v>5</v>
      </c>
      <c r="D2238">
        <f>IF(OR($L2238=TRUE,$A2238=0,MOD($A2238,ChapterTable!$S$20)&lt;&gt;0),
MAX(0,INT(($B2238+ChapterTable!$Q$26+VLOOKUP(SUBSTITUTE(D$1,"성장단계","")&amp;"단계오프셋",ChapterTable!$S:$T,2,0))/ChapterTable!$Q$23)),
MAX(0,INT(($B2238+ChapterTable!$S$26+VLOOKUP(SUBSTITUTE(D$1,"성장단계","")&amp;"보스단계오프셋",ChapterTable!$S:$T,2,0))/ChapterTable!$S$23)))</f>
        <v>4</v>
      </c>
      <c r="E2238" s="1">
        <f ca="1">IF(AND($A2238=0,$B2238=1),
    VLOOKUP(1,ChapterTable!$1:$1048576,MATCH("최종"&amp;SUBSTITUTE(SUBSTITUTE(E$1,"standard",""),"|Float",""),ChapterTable!$1:$1,0),0)*ChapterTable!$Q$17,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VLOOKUP($A2238-ChapterTable!$Q$11,ChapterTable!$1:$1048576,MATCH("최종"&amp;SUBSTITUTE(SUBSTITUTE(E$1,"standard",""),"|Float",""),ChapterTable!$1:$1,0),0)*ChapterTable!$Q$14
    ),
  OFFSET(E2238,-$B2238+IF($L2238,1,0),0)*
    (VLOOKUP(SUBSTITUTE(SUBSTITUTE(E$1,"standard",""),"|Float","")&amp;"인게임누적곱배수",ChapterTable!$S:$T,2,0)^C2238
    +VLOOKUP(SUBSTITUTE(SUBSTITUTE(E$1,"standard",""),"|Float","")&amp;"인게임누적합배수",ChapterTable!$S:$T,2,0)*C2238)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VLOOKUP(1,ChapterTable!$1:$1048576,MATCH("최종"&amp;SUBSTITUTE(SUBSTITUTE(F$1,"standard",""),"|Float",""),ChapterTable!$1:$1,0),0)*ChapterTable!$Q$17,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VLOOKUP($A2238-ChapterTable!$Q$11,ChapterTable!$1:$1048576,MATCH("최종"&amp;SUBSTITUTE(SUBSTITUTE(F$1,"standard",""),"|Float",""),ChapterTable!$1:$1,0),0)*ChapterTable!$Q$14
    ),
  OFFSET(F2238,-$B2238+IF($L2238,1,0),0)*
    (VLOOKUP(SUBSTITUTE(SUBSTITUTE(F$1,"standard",""),"|Float","")&amp;"인게임누적곱배수",ChapterTable!$S:$T,2,0)^D2238
    +VLOOKUP(SUBSTITUTE(SUBSTITUTE(F$1,"standard",""),"|Float","")&amp;"인게임누적합배수",ChapterTable!$S:$T,2,0)*D2238)
  )
  )
  )
)</f>
        <v>508764.27970218658</v>
      </c>
      <c r="G2238" t="s">
        <v>76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9.8000000000000007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IF(OR($L2239=TRUE,$A2239=0,MOD($A2239,ChapterTable!$S$20)&lt;&gt;0),
MAX(0,INT(($B2239+ChapterTable!$Q$26+VLOOKUP(SUBSTITUTE(C$1,"성장단계","")&amp;"단계오프셋",ChapterTable!$S:$T,2,0))/ChapterTable!$Q$23)),
MAX(0,INT(($B2239+ChapterTable!$S$26+VLOOKUP(SUBSTITUTE(C$1,"성장단계","")&amp;"보스단계오프셋",ChapterTable!$S:$T,2,0))/ChapterTable!$S$23)))</f>
        <v>5</v>
      </c>
      <c r="D2239">
        <f>IF(OR($L2239=TRUE,$A2239=0,MOD($A2239,ChapterTable!$S$20)&lt;&gt;0),
MAX(0,INT(($B2239+ChapterTable!$Q$26+VLOOKUP(SUBSTITUTE(D$1,"성장단계","")&amp;"단계오프셋",ChapterTable!$S:$T,2,0))/ChapterTable!$Q$23)),
MAX(0,INT(($B2239+ChapterTable!$S$26+VLOOKUP(SUBSTITUTE(D$1,"성장단계","")&amp;"보스단계오프셋",ChapterTable!$S:$T,2,0))/ChapterTable!$S$23)))</f>
        <v>4</v>
      </c>
      <c r="E2239" s="1">
        <f ca="1">IF(AND($A2239=0,$B2239=1),
    VLOOKUP(1,ChapterTable!$1:$1048576,MATCH("최종"&amp;SUBSTITUTE(SUBSTITUTE(E$1,"standard",""),"|Float",""),ChapterTable!$1:$1,0),0)*ChapterTable!$Q$17,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VLOOKUP($A2239-ChapterTable!$Q$11,ChapterTable!$1:$1048576,MATCH("최종"&amp;SUBSTITUTE(SUBSTITUTE(E$1,"standard",""),"|Float",""),ChapterTable!$1:$1,0),0)*ChapterTable!$Q$14
    ),
  OFFSET(E2239,-$B2239+IF($L2239,1,0),0)*
    (VLOOKUP(SUBSTITUTE(SUBSTITUTE(E$1,"standard",""),"|Float","")&amp;"인게임누적곱배수",ChapterTable!$S:$T,2,0)^C2239
    +VLOOKUP(SUBSTITUTE(SUBSTITUTE(E$1,"standard",""),"|Float","")&amp;"인게임누적합배수",ChapterTable!$S:$T,2,0)*C2239)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VLOOKUP(1,ChapterTable!$1:$1048576,MATCH("최종"&amp;SUBSTITUTE(SUBSTITUTE(F$1,"standard",""),"|Float",""),ChapterTable!$1:$1,0),0)*ChapterTable!$Q$17,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VLOOKUP($A2239-ChapterTable!$Q$11,ChapterTable!$1:$1048576,MATCH("최종"&amp;SUBSTITUTE(SUBSTITUTE(F$1,"standard",""),"|Float",""),ChapterTable!$1:$1,0),0)*ChapterTable!$Q$14
    ),
  OFFSET(F2239,-$B2239+IF($L2239,1,0),0)*
    (VLOOKUP(SUBSTITUTE(SUBSTITUTE(F$1,"standard",""),"|Float","")&amp;"인게임누적곱배수",ChapterTable!$S:$T,2,0)^D2239
    +VLOOKUP(SUBSTITUTE(SUBSTITUTE(F$1,"standard",""),"|Float","")&amp;"인게임누적합배수",ChapterTable!$S:$T,2,0)*D2239)
  )
  )
  )
)</f>
        <v>508764.27970218658</v>
      </c>
      <c r="G2239" t="s">
        <v>76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9.8000000000000007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IF(OR($L2240=TRUE,$A2240=0,MOD($A2240,ChapterTable!$S$20)&lt;&gt;0),
MAX(0,INT(($B2240+ChapterTable!$Q$26+VLOOKUP(SUBSTITUTE(C$1,"성장단계","")&amp;"단계오프셋",ChapterTable!$S:$T,2,0))/ChapterTable!$Q$23)),
MAX(0,INT(($B2240+ChapterTable!$S$26+VLOOKUP(SUBSTITUTE(C$1,"성장단계","")&amp;"보스단계오프셋",ChapterTable!$S:$T,2,0))/ChapterTable!$S$23)))</f>
        <v>5</v>
      </c>
      <c r="D2240">
        <f>IF(OR($L2240=TRUE,$A2240=0,MOD($A2240,ChapterTable!$S$20)&lt;&gt;0),
MAX(0,INT(($B2240+ChapterTable!$Q$26+VLOOKUP(SUBSTITUTE(D$1,"성장단계","")&amp;"단계오프셋",ChapterTable!$S:$T,2,0))/ChapterTable!$Q$23)),
MAX(0,INT(($B2240+ChapterTable!$S$26+VLOOKUP(SUBSTITUTE(D$1,"성장단계","")&amp;"보스단계오프셋",ChapterTable!$S:$T,2,0))/ChapterTable!$S$23)))</f>
        <v>4</v>
      </c>
      <c r="E2240" s="1">
        <f ca="1">IF(AND($A2240=0,$B2240=1),
    VLOOKUP(1,ChapterTable!$1:$1048576,MATCH("최종"&amp;SUBSTITUTE(SUBSTITUTE(E$1,"standard",""),"|Float",""),ChapterTable!$1:$1,0),0)*ChapterTable!$Q$17,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VLOOKUP($A2240-ChapterTable!$Q$11,ChapterTable!$1:$1048576,MATCH("최종"&amp;SUBSTITUTE(SUBSTITUTE(E$1,"standard",""),"|Float",""),ChapterTable!$1:$1,0),0)*ChapterTable!$Q$14
    ),
  OFFSET(E2240,-$B2240+IF($L2240,1,0),0)*
    (VLOOKUP(SUBSTITUTE(SUBSTITUTE(E$1,"standard",""),"|Float","")&amp;"인게임누적곱배수",ChapterTable!$S:$T,2,0)^C2240
    +VLOOKUP(SUBSTITUTE(SUBSTITUTE(E$1,"standard",""),"|Float","")&amp;"인게임누적합배수",ChapterTable!$S:$T,2,0)*C2240)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VLOOKUP(1,ChapterTable!$1:$1048576,MATCH("최종"&amp;SUBSTITUTE(SUBSTITUTE(F$1,"standard",""),"|Float",""),ChapterTable!$1:$1,0),0)*ChapterTable!$Q$17,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VLOOKUP($A2240-ChapterTable!$Q$11,ChapterTable!$1:$1048576,MATCH("최종"&amp;SUBSTITUTE(SUBSTITUTE(F$1,"standard",""),"|Float",""),ChapterTable!$1:$1,0),0)*ChapterTable!$Q$14
    ),
  OFFSET(F2240,-$B2240+IF($L2240,1,0),0)*
    (VLOOKUP(SUBSTITUTE(SUBSTITUTE(F$1,"standard",""),"|Float","")&amp;"인게임누적곱배수",ChapterTable!$S:$T,2,0)^D2240
    +VLOOKUP(SUBSTITUTE(SUBSTITUTE(F$1,"standard",""),"|Float","")&amp;"인게임누적합배수",ChapterTable!$S:$T,2,0)*D2240)
  )
  )
  )
)</f>
        <v>508764.27970218658</v>
      </c>
      <c r="G2240" t="s">
        <v>76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9.8000000000000007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IF(OR($L2241=TRUE,$A2241=0,MOD($A2241,ChapterTable!$S$20)&lt;&gt;0),
MAX(0,INT(($B2241+ChapterTable!$Q$26+VLOOKUP(SUBSTITUTE(C$1,"성장단계","")&amp;"단계오프셋",ChapterTable!$S:$T,2,0))/ChapterTable!$Q$23)),
MAX(0,INT(($B2241+ChapterTable!$S$26+VLOOKUP(SUBSTITUTE(C$1,"성장단계","")&amp;"보스단계오프셋",ChapterTable!$S:$T,2,0))/ChapterTable!$S$23)))</f>
        <v>5</v>
      </c>
      <c r="D2241">
        <f>IF(OR($L2241=TRUE,$A2241=0,MOD($A2241,ChapterTable!$S$20)&lt;&gt;0),
MAX(0,INT(($B2241+ChapterTable!$Q$26+VLOOKUP(SUBSTITUTE(D$1,"성장단계","")&amp;"단계오프셋",ChapterTable!$S:$T,2,0))/ChapterTable!$Q$23)),
MAX(0,INT(($B2241+ChapterTable!$S$26+VLOOKUP(SUBSTITUTE(D$1,"성장단계","")&amp;"보스단계오프셋",ChapterTable!$S:$T,2,0))/ChapterTable!$S$23)))</f>
        <v>4</v>
      </c>
      <c r="E2241" s="1">
        <f ca="1">IF(AND($A2241=0,$B2241=1),
    VLOOKUP(1,ChapterTable!$1:$1048576,MATCH("최종"&amp;SUBSTITUTE(SUBSTITUTE(E$1,"standard",""),"|Float",""),ChapterTable!$1:$1,0),0)*ChapterTable!$Q$17,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VLOOKUP($A2241-ChapterTable!$Q$11,ChapterTable!$1:$1048576,MATCH("최종"&amp;SUBSTITUTE(SUBSTITUTE(E$1,"standard",""),"|Float",""),ChapterTable!$1:$1,0),0)*ChapterTable!$Q$14
    ),
  OFFSET(E2241,-$B2241+IF($L2241,1,0),0)*
    (VLOOKUP(SUBSTITUTE(SUBSTITUTE(E$1,"standard",""),"|Float","")&amp;"인게임누적곱배수",ChapterTable!$S:$T,2,0)^C2241
    +VLOOKUP(SUBSTITUTE(SUBSTITUTE(E$1,"standard",""),"|Float","")&amp;"인게임누적합배수",ChapterTable!$S:$T,2,0)*C2241)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VLOOKUP(1,ChapterTable!$1:$1048576,MATCH("최종"&amp;SUBSTITUTE(SUBSTITUTE(F$1,"standard",""),"|Float",""),ChapterTable!$1:$1,0),0)*ChapterTable!$Q$17,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VLOOKUP($A2241-ChapterTable!$Q$11,ChapterTable!$1:$1048576,MATCH("최종"&amp;SUBSTITUTE(SUBSTITUTE(F$1,"standard",""),"|Float",""),ChapterTable!$1:$1,0),0)*ChapterTable!$Q$14
    ),
  OFFSET(F2241,-$B2241+IF($L2241,1,0),0)*
    (VLOOKUP(SUBSTITUTE(SUBSTITUTE(F$1,"standard",""),"|Float","")&amp;"인게임누적곱배수",ChapterTable!$S:$T,2,0)^D2241
    +VLOOKUP(SUBSTITUTE(SUBSTITUTE(F$1,"standard",""),"|Float","")&amp;"인게임누적합배수",ChapterTable!$S:$T,2,0)*D2241)
  )
  )
  )
)</f>
        <v>508764.27970218658</v>
      </c>
      <c r="G2241" t="s">
        <v>76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9.8000000000000007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IF(OR($L2242=TRUE,$A2242=0,MOD($A2242,ChapterTable!$S$20)&lt;&gt;0),
MAX(0,INT(($B2242+ChapterTable!$Q$26+VLOOKUP(SUBSTITUTE(C$1,"성장단계","")&amp;"단계오프셋",ChapterTable!$S:$T,2,0))/ChapterTable!$Q$23)),
MAX(0,INT(($B2242+ChapterTable!$S$26+VLOOKUP(SUBSTITUTE(C$1,"성장단계","")&amp;"보스단계오프셋",ChapterTable!$S:$T,2,0))/ChapterTable!$S$23)))</f>
        <v>0</v>
      </c>
      <c r="D2242">
        <f>IF(OR($L2242=TRUE,$A2242=0,MOD($A2242,ChapterTable!$S$20)&lt;&gt;0),
MAX(0,INT(($B2242+ChapterTable!$Q$26+VLOOKUP(SUBSTITUTE(D$1,"성장단계","")&amp;"단계오프셋",ChapterTable!$S:$T,2,0))/ChapterTable!$Q$23)),
MAX(0,INT(($B2242+ChapterTable!$S$26+VLOOKUP(SUBSTITUTE(D$1,"성장단계","")&amp;"보스단계오프셋",ChapterTable!$S:$T,2,0))/ChapterTable!$S$23)))</f>
        <v>0</v>
      </c>
      <c r="E2242" s="1">
        <f ca="1">IF(AND($A2242=0,$B2242=1),
    VLOOKUP(1,ChapterTable!$1:$1048576,MATCH("최종"&amp;SUBSTITUTE(SUBSTITUTE(E$1,"standard",""),"|Float",""),ChapterTable!$1:$1,0),0)*ChapterTable!$Q$17,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VLOOKUP($A2242-ChapterTable!$Q$11,ChapterTable!$1:$1048576,MATCH("최종"&amp;SUBSTITUTE(SUBSTITUTE(E$1,"standard",""),"|Float",""),ChapterTable!$1:$1,0),0)*ChapterTable!$Q$14
    ),
  OFFSET(E2242,-$B2242+IF($L2242,1,0),0)*
    (VLOOKUP(SUBSTITUTE(SUBSTITUTE(E$1,"standard",""),"|Float","")&amp;"인게임누적곱배수",ChapterTable!$S:$T,2,0)^C2242
    +VLOOKUP(SUBSTITUTE(SUBSTITUTE(E$1,"standard",""),"|Float","")&amp;"인게임누적합배수",ChapterTable!$S:$T,2,0)*C2242)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VLOOKUP(1,ChapterTable!$1:$1048576,MATCH("최종"&amp;SUBSTITUTE(SUBSTITUTE(F$1,"standard",""),"|Float",""),ChapterTable!$1:$1,0),0)*ChapterTable!$Q$17,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VLOOKUP($A2242-ChapterTable!$Q$11,ChapterTable!$1:$1048576,MATCH("최종"&amp;SUBSTITUTE(SUBSTITUTE(F$1,"standard",""),"|Float",""),ChapterTable!$1:$1,0),0)*ChapterTable!$Q$14
    ),
  OFFSET(F2242,-$B2242+IF($L2242,1,0),0)*
    (VLOOKUP(SUBSTITUTE(SUBSTITUTE(F$1,"standard",""),"|Float","")&amp;"인게임누적곱배수",ChapterTable!$S:$T,2,0)^D2242
    +VLOOKUP(SUBSTITUTE(SUBSTITUTE(F$1,"standard",""),"|Float","")&amp;"인게임누적합배수",ChapterTable!$S:$T,2,0)*D2242)
  )
  )
  )
)</f>
        <v>423970.23308515549</v>
      </c>
      <c r="G2242" t="s">
        <v>76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9.8000000000000007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IF(OR($L2243=TRUE,$A2243=0,MOD($A2243,ChapterTable!$S$20)&lt;&gt;0),
MAX(0,INT(($B2243+ChapterTable!$Q$26+VLOOKUP(SUBSTITUTE(C$1,"성장단계","")&amp;"단계오프셋",ChapterTable!$S:$T,2,0))/ChapterTable!$Q$23)),
MAX(0,INT(($B2243+ChapterTable!$S$26+VLOOKUP(SUBSTITUTE(C$1,"성장단계","")&amp;"보스단계오프셋",ChapterTable!$S:$T,2,0))/ChapterTable!$S$23)))</f>
        <v>0</v>
      </c>
      <c r="D2243">
        <f>IF(OR($L2243=TRUE,$A2243=0,MOD($A2243,ChapterTable!$S$20)&lt;&gt;0),
MAX(0,INT(($B2243+ChapterTable!$Q$26+VLOOKUP(SUBSTITUTE(D$1,"성장단계","")&amp;"단계오프셋",ChapterTable!$S:$T,2,0))/ChapterTable!$Q$23)),
MAX(0,INT(($B2243+ChapterTable!$S$26+VLOOKUP(SUBSTITUTE(D$1,"성장단계","")&amp;"보스단계오프셋",ChapterTable!$S:$T,2,0))/ChapterTable!$S$23)))</f>
        <v>0</v>
      </c>
      <c r="E2243" s="1">
        <f ca="1">IF(AND($A2243=0,$B2243=1),
    VLOOKUP(1,ChapterTable!$1:$1048576,MATCH("최종"&amp;SUBSTITUTE(SUBSTITUTE(E$1,"standard",""),"|Float",""),ChapterTable!$1:$1,0),0)*ChapterTable!$Q$17,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VLOOKUP($A2243-ChapterTable!$Q$11,ChapterTable!$1:$1048576,MATCH("최종"&amp;SUBSTITUTE(SUBSTITUTE(E$1,"standard",""),"|Float",""),ChapterTable!$1:$1,0),0)*ChapterTable!$Q$14
    ),
  OFFSET(E2243,-$B2243+IF($L2243,1,0),0)*
    (VLOOKUP(SUBSTITUTE(SUBSTITUTE(E$1,"standard",""),"|Float","")&amp;"인게임누적곱배수",ChapterTable!$S:$T,2,0)^C2243
    +VLOOKUP(SUBSTITUTE(SUBSTITUTE(E$1,"standard",""),"|Float","")&amp;"인게임누적합배수",ChapterTable!$S:$T,2,0)*C2243)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VLOOKUP(1,ChapterTable!$1:$1048576,MATCH("최종"&amp;SUBSTITUTE(SUBSTITUTE(F$1,"standard",""),"|Float",""),ChapterTable!$1:$1,0),0)*ChapterTable!$Q$17,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VLOOKUP($A2243-ChapterTable!$Q$11,ChapterTable!$1:$1048576,MATCH("최종"&amp;SUBSTITUTE(SUBSTITUTE(F$1,"standard",""),"|Float",""),ChapterTable!$1:$1,0),0)*ChapterTable!$Q$14
    ),
  OFFSET(F2243,-$B2243+IF($L2243,1,0),0)*
    (VLOOKUP(SUBSTITUTE(SUBSTITUTE(F$1,"standard",""),"|Float","")&amp;"인게임누적곱배수",ChapterTable!$S:$T,2,0)^D2243
    +VLOOKUP(SUBSTITUTE(SUBSTITUTE(F$1,"standard",""),"|Float","")&amp;"인게임누적합배수",ChapterTable!$S:$T,2,0)*D2243)
  )
  )
  )
)</f>
        <v>423970.23308515549</v>
      </c>
      <c r="G2243" t="s">
        <v>76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9.8000000000000007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IF(OR($L2244=TRUE,$A2244=0,MOD($A2244,ChapterTable!$S$20)&lt;&gt;0),
MAX(0,INT(($B2244+ChapterTable!$Q$26+VLOOKUP(SUBSTITUTE(C$1,"성장단계","")&amp;"단계오프셋",ChapterTable!$S:$T,2,0))/ChapterTable!$Q$23)),
MAX(0,INT(($B2244+ChapterTable!$S$26+VLOOKUP(SUBSTITUTE(C$1,"성장단계","")&amp;"보스단계오프셋",ChapterTable!$S:$T,2,0))/ChapterTable!$S$23)))</f>
        <v>0</v>
      </c>
      <c r="D2244">
        <f>IF(OR($L2244=TRUE,$A2244=0,MOD($A2244,ChapterTable!$S$20)&lt;&gt;0),
MAX(0,INT(($B2244+ChapterTable!$Q$26+VLOOKUP(SUBSTITUTE(D$1,"성장단계","")&amp;"단계오프셋",ChapterTable!$S:$T,2,0))/ChapterTable!$Q$23)),
MAX(0,INT(($B2244+ChapterTable!$S$26+VLOOKUP(SUBSTITUTE(D$1,"성장단계","")&amp;"보스단계오프셋",ChapterTable!$S:$T,2,0))/ChapterTable!$S$23)))</f>
        <v>0</v>
      </c>
      <c r="E2244" s="1">
        <f ca="1">IF(AND($A2244=0,$B2244=1),
    VLOOKUP(1,ChapterTable!$1:$1048576,MATCH("최종"&amp;SUBSTITUTE(SUBSTITUTE(E$1,"standard",""),"|Float",""),ChapterTable!$1:$1,0),0)*ChapterTable!$Q$17,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VLOOKUP($A2244-ChapterTable!$Q$11,ChapterTable!$1:$1048576,MATCH("최종"&amp;SUBSTITUTE(SUBSTITUTE(E$1,"standard",""),"|Float",""),ChapterTable!$1:$1,0),0)*ChapterTable!$Q$14
    ),
  OFFSET(E2244,-$B2244+IF($L2244,1,0),0)*
    (VLOOKUP(SUBSTITUTE(SUBSTITUTE(E$1,"standard",""),"|Float","")&amp;"인게임누적곱배수",ChapterTable!$S:$T,2,0)^C2244
    +VLOOKUP(SUBSTITUTE(SUBSTITUTE(E$1,"standard",""),"|Float","")&amp;"인게임누적합배수",ChapterTable!$S:$T,2,0)*C2244)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VLOOKUP(1,ChapterTable!$1:$1048576,MATCH("최종"&amp;SUBSTITUTE(SUBSTITUTE(F$1,"standard",""),"|Float",""),ChapterTable!$1:$1,0),0)*ChapterTable!$Q$17,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VLOOKUP($A2244-ChapterTable!$Q$11,ChapterTable!$1:$1048576,MATCH("최종"&amp;SUBSTITUTE(SUBSTITUTE(F$1,"standard",""),"|Float",""),ChapterTable!$1:$1,0),0)*ChapterTable!$Q$14
    ),
  OFFSET(F2244,-$B2244+IF($L2244,1,0),0)*
    (VLOOKUP(SUBSTITUTE(SUBSTITUTE(F$1,"standard",""),"|Float","")&amp;"인게임누적곱배수",ChapterTable!$S:$T,2,0)^D2244
    +VLOOKUP(SUBSTITUTE(SUBSTITUTE(F$1,"standard",""),"|Float","")&amp;"인게임누적합배수",ChapterTable!$S:$T,2,0)*D2244)
  )
  )
  )
)</f>
        <v>423970.23308515549</v>
      </c>
      <c r="G2244" t="s">
        <v>76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9.8000000000000007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IF(OR($L2245=TRUE,$A2245=0,MOD($A2245,ChapterTable!$S$20)&lt;&gt;0),
MAX(0,INT(($B2245+ChapterTable!$Q$26+VLOOKUP(SUBSTITUTE(C$1,"성장단계","")&amp;"단계오프셋",ChapterTable!$S:$T,2,0))/ChapterTable!$Q$23)),
MAX(0,INT(($B2245+ChapterTable!$S$26+VLOOKUP(SUBSTITUTE(C$1,"성장단계","")&amp;"보스단계오프셋",ChapterTable!$S:$T,2,0))/ChapterTable!$S$23)))</f>
        <v>0</v>
      </c>
      <c r="D2245">
        <f>IF(OR($L2245=TRUE,$A2245=0,MOD($A2245,ChapterTable!$S$20)&lt;&gt;0),
MAX(0,INT(($B2245+ChapterTable!$Q$26+VLOOKUP(SUBSTITUTE(D$1,"성장단계","")&amp;"단계오프셋",ChapterTable!$S:$T,2,0))/ChapterTable!$Q$23)),
MAX(0,INT(($B2245+ChapterTable!$S$26+VLOOKUP(SUBSTITUTE(D$1,"성장단계","")&amp;"보스단계오프셋",ChapterTable!$S:$T,2,0))/ChapterTable!$S$23)))</f>
        <v>0</v>
      </c>
      <c r="E2245" s="1">
        <f ca="1">IF(AND($A2245=0,$B2245=1),
    VLOOKUP(1,ChapterTable!$1:$1048576,MATCH("최종"&amp;SUBSTITUTE(SUBSTITUTE(E$1,"standard",""),"|Float",""),ChapterTable!$1:$1,0),0)*ChapterTable!$Q$17,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VLOOKUP($A2245-ChapterTable!$Q$11,ChapterTable!$1:$1048576,MATCH("최종"&amp;SUBSTITUTE(SUBSTITUTE(E$1,"standard",""),"|Float",""),ChapterTable!$1:$1,0),0)*ChapterTable!$Q$14
    ),
  OFFSET(E2245,-$B2245+IF($L2245,1,0),0)*
    (VLOOKUP(SUBSTITUTE(SUBSTITUTE(E$1,"standard",""),"|Float","")&amp;"인게임누적곱배수",ChapterTable!$S:$T,2,0)^C2245
    +VLOOKUP(SUBSTITUTE(SUBSTITUTE(E$1,"standard",""),"|Float","")&amp;"인게임누적합배수",ChapterTable!$S:$T,2,0)*C2245)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VLOOKUP(1,ChapterTable!$1:$1048576,MATCH("최종"&amp;SUBSTITUTE(SUBSTITUTE(F$1,"standard",""),"|Float",""),ChapterTable!$1:$1,0),0)*ChapterTable!$Q$17,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VLOOKUP($A2245-ChapterTable!$Q$11,ChapterTable!$1:$1048576,MATCH("최종"&amp;SUBSTITUTE(SUBSTITUTE(F$1,"standard",""),"|Float",""),ChapterTable!$1:$1,0),0)*ChapterTable!$Q$14
    ),
  OFFSET(F2245,-$B2245+IF($L2245,1,0),0)*
    (VLOOKUP(SUBSTITUTE(SUBSTITUTE(F$1,"standard",""),"|Float","")&amp;"인게임누적곱배수",ChapterTable!$S:$T,2,0)^D2245
    +VLOOKUP(SUBSTITUTE(SUBSTITUTE(F$1,"standard",""),"|Float","")&amp;"인게임누적합배수",ChapterTable!$S:$T,2,0)*D2245)
  )
  )
  )
)</f>
        <v>423970.23308515549</v>
      </c>
      <c r="G2245" t="s">
        <v>76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9.8000000000000007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IF(OR($L2246=TRUE,$A2246=0,MOD($A2246,ChapterTable!$S$20)&lt;&gt;0),
MAX(0,INT(($B2246+ChapterTable!$Q$26+VLOOKUP(SUBSTITUTE(C$1,"성장단계","")&amp;"단계오프셋",ChapterTable!$S:$T,2,0))/ChapterTable!$Q$23)),
MAX(0,INT(($B2246+ChapterTable!$S$26+VLOOKUP(SUBSTITUTE(C$1,"성장단계","")&amp;"보스단계오프셋",ChapterTable!$S:$T,2,0))/ChapterTable!$S$23)))</f>
        <v>0</v>
      </c>
      <c r="D2246">
        <f>IF(OR($L2246=TRUE,$A2246=0,MOD($A2246,ChapterTable!$S$20)&lt;&gt;0),
MAX(0,INT(($B2246+ChapterTable!$Q$26+VLOOKUP(SUBSTITUTE(D$1,"성장단계","")&amp;"단계오프셋",ChapterTable!$S:$T,2,0))/ChapterTable!$Q$23)),
MAX(0,INT(($B2246+ChapterTable!$S$26+VLOOKUP(SUBSTITUTE(D$1,"성장단계","")&amp;"보스단계오프셋",ChapterTable!$S:$T,2,0))/ChapterTable!$S$23)))</f>
        <v>0</v>
      </c>
      <c r="E2246" s="1">
        <f ca="1">IF(AND($A2246=0,$B2246=1),
    VLOOKUP(1,ChapterTable!$1:$1048576,MATCH("최종"&amp;SUBSTITUTE(SUBSTITUTE(E$1,"standard",""),"|Float",""),ChapterTable!$1:$1,0),0)*ChapterTable!$Q$17,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VLOOKUP($A2246-ChapterTable!$Q$11,ChapterTable!$1:$1048576,MATCH("최종"&amp;SUBSTITUTE(SUBSTITUTE(E$1,"standard",""),"|Float",""),ChapterTable!$1:$1,0),0)*ChapterTable!$Q$14
    ),
  OFFSET(E2246,-$B2246+IF($L2246,1,0),0)*
    (VLOOKUP(SUBSTITUTE(SUBSTITUTE(E$1,"standard",""),"|Float","")&amp;"인게임누적곱배수",ChapterTable!$S:$T,2,0)^C2246
    +VLOOKUP(SUBSTITUTE(SUBSTITUTE(E$1,"standard",""),"|Float","")&amp;"인게임누적합배수",ChapterTable!$S:$T,2,0)*C2246)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VLOOKUP(1,ChapterTable!$1:$1048576,MATCH("최종"&amp;SUBSTITUTE(SUBSTITUTE(F$1,"standard",""),"|Float",""),ChapterTable!$1:$1,0),0)*ChapterTable!$Q$17,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VLOOKUP($A2246-ChapterTable!$Q$11,ChapterTable!$1:$1048576,MATCH("최종"&amp;SUBSTITUTE(SUBSTITUTE(F$1,"standard",""),"|Float",""),ChapterTable!$1:$1,0),0)*ChapterTable!$Q$14
    ),
  OFFSET(F2246,-$B2246+IF($L2246,1,0),0)*
    (VLOOKUP(SUBSTITUTE(SUBSTITUTE(F$1,"standard",""),"|Float","")&amp;"인게임누적곱배수",ChapterTable!$S:$T,2,0)^D2246
    +VLOOKUP(SUBSTITUTE(SUBSTITUTE(F$1,"standard",""),"|Float","")&amp;"인게임누적합배수",ChapterTable!$S:$T,2,0)*D2246)
  )
  )
  )
)</f>
        <v>423970.23308515549</v>
      </c>
      <c r="G2246" t="s">
        <v>76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9.8000000000000007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IF(OR($L2247=TRUE,$A2247=0,MOD($A2247,ChapterTable!$S$20)&lt;&gt;0),
MAX(0,INT(($B2247+ChapterTable!$Q$26+VLOOKUP(SUBSTITUTE(C$1,"성장단계","")&amp;"단계오프셋",ChapterTable!$S:$T,2,0))/ChapterTable!$Q$23)),
MAX(0,INT(($B2247+ChapterTable!$S$26+VLOOKUP(SUBSTITUTE(C$1,"성장단계","")&amp;"보스단계오프셋",ChapterTable!$S:$T,2,0))/ChapterTable!$S$23)))</f>
        <v>1</v>
      </c>
      <c r="D2247">
        <f>IF(OR($L2247=TRUE,$A2247=0,MOD($A2247,ChapterTable!$S$20)&lt;&gt;0),
MAX(0,INT(($B2247+ChapterTable!$Q$26+VLOOKUP(SUBSTITUTE(D$1,"성장단계","")&amp;"단계오프셋",ChapterTable!$S:$T,2,0))/ChapterTable!$Q$23)),
MAX(0,INT(($B2247+ChapterTable!$S$26+VLOOKUP(SUBSTITUTE(D$1,"성장단계","")&amp;"보스단계오프셋",ChapterTable!$S:$T,2,0))/ChapterTable!$S$23)))</f>
        <v>0</v>
      </c>
      <c r="E2247" s="1">
        <f ca="1">IF(AND($A2247=0,$B2247=1),
    VLOOKUP(1,ChapterTable!$1:$1048576,MATCH("최종"&amp;SUBSTITUTE(SUBSTITUTE(E$1,"standard",""),"|Float",""),ChapterTable!$1:$1,0),0)*ChapterTable!$Q$17,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VLOOKUP($A2247-ChapterTable!$Q$11,ChapterTable!$1:$1048576,MATCH("최종"&amp;SUBSTITUTE(SUBSTITUTE(E$1,"standard",""),"|Float",""),ChapterTable!$1:$1,0),0)*ChapterTable!$Q$14
    ),
  OFFSET(E2247,-$B2247+IF($L2247,1,0),0)*
    (VLOOKUP(SUBSTITUTE(SUBSTITUTE(E$1,"standard",""),"|Float","")&amp;"인게임누적곱배수",ChapterTable!$S:$T,2,0)^C2247
    +VLOOKUP(SUBSTITUTE(SUBSTITUTE(E$1,"standard",""),"|Float","")&amp;"인게임누적합배수",ChapterTable!$S:$T,2,0)*C2247)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VLOOKUP(1,ChapterTable!$1:$1048576,MATCH("최종"&amp;SUBSTITUTE(SUBSTITUTE(F$1,"standard",""),"|Float",""),ChapterTable!$1:$1,0),0)*ChapterTable!$Q$17,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VLOOKUP($A2247-ChapterTable!$Q$11,ChapterTable!$1:$1048576,MATCH("최종"&amp;SUBSTITUTE(SUBSTITUTE(F$1,"standard",""),"|Float",""),ChapterTable!$1:$1,0),0)*ChapterTable!$Q$14
    ),
  OFFSET(F2247,-$B2247+IF($L2247,1,0),0)*
    (VLOOKUP(SUBSTITUTE(SUBSTITUTE(F$1,"standard",""),"|Float","")&amp;"인게임누적곱배수",ChapterTable!$S:$T,2,0)^D2247
    +VLOOKUP(SUBSTITUTE(SUBSTITUTE(F$1,"standard",""),"|Float","")&amp;"인게임누적합배수",ChapterTable!$S:$T,2,0)*D2247)
  )
  )
  )
)</f>
        <v>423970.23308515549</v>
      </c>
      <c r="G2247" t="s">
        <v>76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9.8000000000000007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IF(OR($L2248=TRUE,$A2248=0,MOD($A2248,ChapterTable!$S$20)&lt;&gt;0),
MAX(0,INT(($B2248+ChapterTable!$Q$26+VLOOKUP(SUBSTITUTE(C$1,"성장단계","")&amp;"단계오프셋",ChapterTable!$S:$T,2,0))/ChapterTable!$Q$23)),
MAX(0,INT(($B2248+ChapterTable!$S$26+VLOOKUP(SUBSTITUTE(C$1,"성장단계","")&amp;"보스단계오프셋",ChapterTable!$S:$T,2,0))/ChapterTable!$S$23)))</f>
        <v>1</v>
      </c>
      <c r="D2248">
        <f>IF(OR($L2248=TRUE,$A2248=0,MOD($A2248,ChapterTable!$S$20)&lt;&gt;0),
MAX(0,INT(($B2248+ChapterTable!$Q$26+VLOOKUP(SUBSTITUTE(D$1,"성장단계","")&amp;"단계오프셋",ChapterTable!$S:$T,2,0))/ChapterTable!$Q$23)),
MAX(0,INT(($B2248+ChapterTable!$S$26+VLOOKUP(SUBSTITUTE(D$1,"성장단계","")&amp;"보스단계오프셋",ChapterTable!$S:$T,2,0))/ChapterTable!$S$23)))</f>
        <v>0</v>
      </c>
      <c r="E2248" s="1">
        <f ca="1">IF(AND($A2248=0,$B2248=1),
    VLOOKUP(1,ChapterTable!$1:$1048576,MATCH("최종"&amp;SUBSTITUTE(SUBSTITUTE(E$1,"standard",""),"|Float",""),ChapterTable!$1:$1,0),0)*ChapterTable!$Q$17,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VLOOKUP($A2248-ChapterTable!$Q$11,ChapterTable!$1:$1048576,MATCH("최종"&amp;SUBSTITUTE(SUBSTITUTE(E$1,"standard",""),"|Float",""),ChapterTable!$1:$1,0),0)*ChapterTable!$Q$14
    ),
  OFFSET(E2248,-$B2248+IF($L2248,1,0),0)*
    (VLOOKUP(SUBSTITUTE(SUBSTITUTE(E$1,"standard",""),"|Float","")&amp;"인게임누적곱배수",ChapterTable!$S:$T,2,0)^C2248
    +VLOOKUP(SUBSTITUTE(SUBSTITUTE(E$1,"standard",""),"|Float","")&amp;"인게임누적합배수",ChapterTable!$S:$T,2,0)*C2248)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VLOOKUP(1,ChapterTable!$1:$1048576,MATCH("최종"&amp;SUBSTITUTE(SUBSTITUTE(F$1,"standard",""),"|Float",""),ChapterTable!$1:$1,0),0)*ChapterTable!$Q$17,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VLOOKUP($A2248-ChapterTable!$Q$11,ChapterTable!$1:$1048576,MATCH("최종"&amp;SUBSTITUTE(SUBSTITUTE(F$1,"standard",""),"|Float",""),ChapterTable!$1:$1,0),0)*ChapterTable!$Q$14
    ),
  OFFSET(F2248,-$B2248+IF($L2248,1,0),0)*
    (VLOOKUP(SUBSTITUTE(SUBSTITUTE(F$1,"standard",""),"|Float","")&amp;"인게임누적곱배수",ChapterTable!$S:$T,2,0)^D2248
    +VLOOKUP(SUBSTITUTE(SUBSTITUTE(F$1,"standard",""),"|Float","")&amp;"인게임누적합배수",ChapterTable!$S:$T,2,0)*D2248)
  )
  )
  )
)</f>
        <v>423970.23308515549</v>
      </c>
      <c r="G2248" t="s">
        <v>76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9.8000000000000007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IF(OR($L2249=TRUE,$A2249=0,MOD($A2249,ChapterTable!$S$20)&lt;&gt;0),
MAX(0,INT(($B2249+ChapterTable!$Q$26+VLOOKUP(SUBSTITUTE(C$1,"성장단계","")&amp;"단계오프셋",ChapterTable!$S:$T,2,0))/ChapterTable!$Q$23)),
MAX(0,INT(($B2249+ChapterTable!$S$26+VLOOKUP(SUBSTITUTE(C$1,"성장단계","")&amp;"보스단계오프셋",ChapterTable!$S:$T,2,0))/ChapterTable!$S$23)))</f>
        <v>1</v>
      </c>
      <c r="D2249">
        <f>IF(OR($L2249=TRUE,$A2249=0,MOD($A2249,ChapterTable!$S$20)&lt;&gt;0),
MAX(0,INT(($B2249+ChapterTable!$Q$26+VLOOKUP(SUBSTITUTE(D$1,"성장단계","")&amp;"단계오프셋",ChapterTable!$S:$T,2,0))/ChapterTable!$Q$23)),
MAX(0,INT(($B2249+ChapterTable!$S$26+VLOOKUP(SUBSTITUTE(D$1,"성장단계","")&amp;"보스단계오프셋",ChapterTable!$S:$T,2,0))/ChapterTable!$S$23)))</f>
        <v>0</v>
      </c>
      <c r="E2249" s="1">
        <f ca="1">IF(AND($A2249=0,$B2249=1),
    VLOOKUP(1,ChapterTable!$1:$1048576,MATCH("최종"&amp;SUBSTITUTE(SUBSTITUTE(E$1,"standard",""),"|Float",""),ChapterTable!$1:$1,0),0)*ChapterTable!$Q$17,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VLOOKUP($A2249-ChapterTable!$Q$11,ChapterTable!$1:$1048576,MATCH("최종"&amp;SUBSTITUTE(SUBSTITUTE(E$1,"standard",""),"|Float",""),ChapterTable!$1:$1,0),0)*ChapterTable!$Q$14
    ),
  OFFSET(E2249,-$B2249+IF($L2249,1,0),0)*
    (VLOOKUP(SUBSTITUTE(SUBSTITUTE(E$1,"standard",""),"|Float","")&amp;"인게임누적곱배수",ChapterTable!$S:$T,2,0)^C2249
    +VLOOKUP(SUBSTITUTE(SUBSTITUTE(E$1,"standard",""),"|Float","")&amp;"인게임누적합배수",ChapterTable!$S:$T,2,0)*C2249)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VLOOKUP(1,ChapterTable!$1:$1048576,MATCH("최종"&amp;SUBSTITUTE(SUBSTITUTE(F$1,"standard",""),"|Float",""),ChapterTable!$1:$1,0),0)*ChapterTable!$Q$17,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VLOOKUP($A2249-ChapterTable!$Q$11,ChapterTable!$1:$1048576,MATCH("최종"&amp;SUBSTITUTE(SUBSTITUTE(F$1,"standard",""),"|Float",""),ChapterTable!$1:$1,0),0)*ChapterTable!$Q$14
    ),
  OFFSET(F2249,-$B2249+IF($L2249,1,0),0)*
    (VLOOKUP(SUBSTITUTE(SUBSTITUTE(F$1,"standard",""),"|Float","")&amp;"인게임누적곱배수",ChapterTable!$S:$T,2,0)^D2249
    +VLOOKUP(SUBSTITUTE(SUBSTITUTE(F$1,"standard",""),"|Float","")&amp;"인게임누적합배수",ChapterTable!$S:$T,2,0)*D2249)
  )
  )
  )
)</f>
        <v>423970.23308515549</v>
      </c>
      <c r="G2249" t="s">
        <v>76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9.8000000000000007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IF(OR($L2250=TRUE,$A2250=0,MOD($A2250,ChapterTable!$S$20)&lt;&gt;0),
MAX(0,INT(($B2250+ChapterTable!$Q$26+VLOOKUP(SUBSTITUTE(C$1,"성장단계","")&amp;"단계오프셋",ChapterTable!$S:$T,2,0))/ChapterTable!$Q$23)),
MAX(0,INT(($B2250+ChapterTable!$S$26+VLOOKUP(SUBSTITUTE(C$1,"성장단계","")&amp;"보스단계오프셋",ChapterTable!$S:$T,2,0))/ChapterTable!$S$23)))</f>
        <v>1</v>
      </c>
      <c r="D2250">
        <f>IF(OR($L2250=TRUE,$A2250=0,MOD($A2250,ChapterTable!$S$20)&lt;&gt;0),
MAX(0,INT(($B2250+ChapterTable!$Q$26+VLOOKUP(SUBSTITUTE(D$1,"성장단계","")&amp;"단계오프셋",ChapterTable!$S:$T,2,0))/ChapterTable!$Q$23)),
MAX(0,INT(($B2250+ChapterTable!$S$26+VLOOKUP(SUBSTITUTE(D$1,"성장단계","")&amp;"보스단계오프셋",ChapterTable!$S:$T,2,0))/ChapterTable!$S$23)))</f>
        <v>0</v>
      </c>
      <c r="E2250" s="1">
        <f ca="1">IF(AND($A2250=0,$B2250=1),
    VLOOKUP(1,ChapterTable!$1:$1048576,MATCH("최종"&amp;SUBSTITUTE(SUBSTITUTE(E$1,"standard",""),"|Float",""),ChapterTable!$1:$1,0),0)*ChapterTable!$Q$17,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VLOOKUP($A2250-ChapterTable!$Q$11,ChapterTable!$1:$1048576,MATCH("최종"&amp;SUBSTITUTE(SUBSTITUTE(E$1,"standard",""),"|Float",""),ChapterTable!$1:$1,0),0)*ChapterTable!$Q$14
    ),
  OFFSET(E2250,-$B2250+IF($L2250,1,0),0)*
    (VLOOKUP(SUBSTITUTE(SUBSTITUTE(E$1,"standard",""),"|Float","")&amp;"인게임누적곱배수",ChapterTable!$S:$T,2,0)^C2250
    +VLOOKUP(SUBSTITUTE(SUBSTITUTE(E$1,"standard",""),"|Float","")&amp;"인게임누적합배수",ChapterTable!$S:$T,2,0)*C2250)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VLOOKUP(1,ChapterTable!$1:$1048576,MATCH("최종"&amp;SUBSTITUTE(SUBSTITUTE(F$1,"standard",""),"|Float",""),ChapterTable!$1:$1,0),0)*ChapterTable!$Q$17,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VLOOKUP($A2250-ChapterTable!$Q$11,ChapterTable!$1:$1048576,MATCH("최종"&amp;SUBSTITUTE(SUBSTITUTE(F$1,"standard",""),"|Float",""),ChapterTable!$1:$1,0),0)*ChapterTable!$Q$14
    ),
  OFFSET(F2250,-$B2250+IF($L2250,1,0),0)*
    (VLOOKUP(SUBSTITUTE(SUBSTITUTE(F$1,"standard",""),"|Float","")&amp;"인게임누적곱배수",ChapterTable!$S:$T,2,0)^D2250
    +VLOOKUP(SUBSTITUTE(SUBSTITUTE(F$1,"standard",""),"|Float","")&amp;"인게임누적합배수",ChapterTable!$S:$T,2,0)*D2250)
  )
  )
  )
)</f>
        <v>423970.23308515549</v>
      </c>
      <c r="G2250" t="s">
        <v>76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9.8000000000000007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IF(OR($L2251=TRUE,$A2251=0,MOD($A2251,ChapterTable!$S$20)&lt;&gt;0),
MAX(0,INT(($B2251+ChapterTable!$Q$26+VLOOKUP(SUBSTITUTE(C$1,"성장단계","")&amp;"단계오프셋",ChapterTable!$S:$T,2,0))/ChapterTable!$Q$23)),
MAX(0,INT(($B2251+ChapterTable!$S$26+VLOOKUP(SUBSTITUTE(C$1,"성장단계","")&amp;"보스단계오프셋",ChapterTable!$S:$T,2,0))/ChapterTable!$S$23)))</f>
        <v>1</v>
      </c>
      <c r="D2251">
        <f>IF(OR($L2251=TRUE,$A2251=0,MOD($A2251,ChapterTable!$S$20)&lt;&gt;0),
MAX(0,INT(($B2251+ChapterTable!$Q$26+VLOOKUP(SUBSTITUTE(D$1,"성장단계","")&amp;"단계오프셋",ChapterTable!$S:$T,2,0))/ChapterTable!$Q$23)),
MAX(0,INT(($B2251+ChapterTable!$S$26+VLOOKUP(SUBSTITUTE(D$1,"성장단계","")&amp;"보스단계오프셋",ChapterTable!$S:$T,2,0))/ChapterTable!$S$23)))</f>
        <v>0</v>
      </c>
      <c r="E2251" s="1">
        <f ca="1">IF(AND($A2251=0,$B2251=1),
    VLOOKUP(1,ChapterTable!$1:$1048576,MATCH("최종"&amp;SUBSTITUTE(SUBSTITUTE(E$1,"standard",""),"|Float",""),ChapterTable!$1:$1,0),0)*ChapterTable!$Q$17,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VLOOKUP($A2251-ChapterTable!$Q$11,ChapterTable!$1:$1048576,MATCH("최종"&amp;SUBSTITUTE(SUBSTITUTE(E$1,"standard",""),"|Float",""),ChapterTable!$1:$1,0),0)*ChapterTable!$Q$14
    ),
  OFFSET(E2251,-$B2251+IF($L2251,1,0),0)*
    (VLOOKUP(SUBSTITUTE(SUBSTITUTE(E$1,"standard",""),"|Float","")&amp;"인게임누적곱배수",ChapterTable!$S:$T,2,0)^C2251
    +VLOOKUP(SUBSTITUTE(SUBSTITUTE(E$1,"standard",""),"|Float","")&amp;"인게임누적합배수",ChapterTable!$S:$T,2,0)*C2251)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VLOOKUP(1,ChapterTable!$1:$1048576,MATCH("최종"&amp;SUBSTITUTE(SUBSTITUTE(F$1,"standard",""),"|Float",""),ChapterTable!$1:$1,0),0)*ChapterTable!$Q$17,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VLOOKUP($A2251-ChapterTable!$Q$11,ChapterTable!$1:$1048576,MATCH("최종"&amp;SUBSTITUTE(SUBSTITUTE(F$1,"standard",""),"|Float",""),ChapterTable!$1:$1,0),0)*ChapterTable!$Q$14
    ),
  OFFSET(F2251,-$B2251+IF($L2251,1,0),0)*
    (VLOOKUP(SUBSTITUTE(SUBSTITUTE(F$1,"standard",""),"|Float","")&amp;"인게임누적곱배수",ChapterTable!$S:$T,2,0)^D2251
    +VLOOKUP(SUBSTITUTE(SUBSTITUTE(F$1,"standard",""),"|Float","")&amp;"인게임누적합배수",ChapterTable!$S:$T,2,0)*D2251)
  )
  )
  )
)</f>
        <v>423970.23308515549</v>
      </c>
      <c r="G2251" t="s">
        <v>76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9.8000000000000007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IF(OR($L2252=TRUE,$A2252=0,MOD($A2252,ChapterTable!$S$20)&lt;&gt;0),
MAX(0,INT(($B2252+ChapterTable!$Q$26+VLOOKUP(SUBSTITUTE(C$1,"성장단계","")&amp;"단계오프셋",ChapterTable!$S:$T,2,0))/ChapterTable!$Q$23)),
MAX(0,INT(($B2252+ChapterTable!$S$26+VLOOKUP(SUBSTITUTE(C$1,"성장단계","")&amp;"보스단계오프셋",ChapterTable!$S:$T,2,0))/ChapterTable!$S$23)))</f>
        <v>1</v>
      </c>
      <c r="D2252">
        <f>IF(OR($L2252=TRUE,$A2252=0,MOD($A2252,ChapterTable!$S$20)&lt;&gt;0),
MAX(0,INT(($B2252+ChapterTable!$Q$26+VLOOKUP(SUBSTITUTE(D$1,"성장단계","")&amp;"단계오프셋",ChapterTable!$S:$T,2,0))/ChapterTable!$Q$23)),
MAX(0,INT(($B2252+ChapterTable!$S$26+VLOOKUP(SUBSTITUTE(D$1,"성장단계","")&amp;"보스단계오프셋",ChapterTable!$S:$T,2,0))/ChapterTable!$S$23)))</f>
        <v>1</v>
      </c>
      <c r="E2252" s="1">
        <f ca="1">IF(AND($A2252=0,$B2252=1),
    VLOOKUP(1,ChapterTable!$1:$1048576,MATCH("최종"&amp;SUBSTITUTE(SUBSTITUTE(E$1,"standard",""),"|Float",""),ChapterTable!$1:$1,0),0)*ChapterTable!$Q$17,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VLOOKUP($A2252-ChapterTable!$Q$11,ChapterTable!$1:$1048576,MATCH("최종"&amp;SUBSTITUTE(SUBSTITUTE(E$1,"standard",""),"|Float",""),ChapterTable!$1:$1,0),0)*ChapterTable!$Q$14
    ),
  OFFSET(E2252,-$B2252+IF($L2252,1,0),0)*
    (VLOOKUP(SUBSTITUTE(SUBSTITUTE(E$1,"standard",""),"|Float","")&amp;"인게임누적곱배수",ChapterTable!$S:$T,2,0)^C2252
    +VLOOKUP(SUBSTITUTE(SUBSTITUTE(E$1,"standard",""),"|Float","")&amp;"인게임누적합배수",ChapterTable!$S:$T,2,0)*C2252)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VLOOKUP(1,ChapterTable!$1:$1048576,MATCH("최종"&amp;SUBSTITUTE(SUBSTITUTE(F$1,"standard",""),"|Float",""),ChapterTable!$1:$1,0),0)*ChapterTable!$Q$17,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VLOOKUP($A2252-ChapterTable!$Q$11,ChapterTable!$1:$1048576,MATCH("최종"&amp;SUBSTITUTE(SUBSTITUTE(F$1,"standard",""),"|Float",""),ChapterTable!$1:$1,0),0)*ChapterTable!$Q$14
    ),
  OFFSET(F2252,-$B2252+IF($L2252,1,0),0)*
    (VLOOKUP(SUBSTITUTE(SUBSTITUTE(F$1,"standard",""),"|Float","")&amp;"인게임누적곱배수",ChapterTable!$S:$T,2,0)^D2252
    +VLOOKUP(SUBSTITUTE(SUBSTITUTE(F$1,"standard",""),"|Float","")&amp;"인게임누적합배수",ChapterTable!$S:$T,2,0)*D2252)
  )
  )
  )
)</f>
        <v>508764.27970218658</v>
      </c>
      <c r="G2252" t="s">
        <v>76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9.8000000000000007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IF(OR($L2253=TRUE,$A2253=0,MOD($A2253,ChapterTable!$S$20)&lt;&gt;0),
MAX(0,INT(($B2253+ChapterTable!$Q$26+VLOOKUP(SUBSTITUTE(C$1,"성장단계","")&amp;"단계오프셋",ChapterTable!$S:$T,2,0))/ChapterTable!$Q$23)),
MAX(0,INT(($B2253+ChapterTable!$S$26+VLOOKUP(SUBSTITUTE(C$1,"성장단계","")&amp;"보스단계오프셋",ChapterTable!$S:$T,2,0))/ChapterTable!$S$23)))</f>
        <v>1</v>
      </c>
      <c r="D2253">
        <f>IF(OR($L2253=TRUE,$A2253=0,MOD($A2253,ChapterTable!$S$20)&lt;&gt;0),
MAX(0,INT(($B2253+ChapterTable!$Q$26+VLOOKUP(SUBSTITUTE(D$1,"성장단계","")&amp;"단계오프셋",ChapterTable!$S:$T,2,0))/ChapterTable!$Q$23)),
MAX(0,INT(($B2253+ChapterTable!$S$26+VLOOKUP(SUBSTITUTE(D$1,"성장단계","")&amp;"보스단계오프셋",ChapterTable!$S:$T,2,0))/ChapterTable!$S$23)))</f>
        <v>1</v>
      </c>
      <c r="E2253" s="1">
        <f ca="1">IF(AND($A2253=0,$B2253=1),
    VLOOKUP(1,ChapterTable!$1:$1048576,MATCH("최종"&amp;SUBSTITUTE(SUBSTITUTE(E$1,"standard",""),"|Float",""),ChapterTable!$1:$1,0),0)*ChapterTable!$Q$17,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VLOOKUP($A2253-ChapterTable!$Q$11,ChapterTable!$1:$1048576,MATCH("최종"&amp;SUBSTITUTE(SUBSTITUTE(E$1,"standard",""),"|Float",""),ChapterTable!$1:$1,0),0)*ChapterTable!$Q$14
    ),
  OFFSET(E2253,-$B2253+IF($L2253,1,0),0)*
    (VLOOKUP(SUBSTITUTE(SUBSTITUTE(E$1,"standard",""),"|Float","")&amp;"인게임누적곱배수",ChapterTable!$S:$T,2,0)^C2253
    +VLOOKUP(SUBSTITUTE(SUBSTITUTE(E$1,"standard",""),"|Float","")&amp;"인게임누적합배수",ChapterTable!$S:$T,2,0)*C2253)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VLOOKUP(1,ChapterTable!$1:$1048576,MATCH("최종"&amp;SUBSTITUTE(SUBSTITUTE(F$1,"standard",""),"|Float",""),ChapterTable!$1:$1,0),0)*ChapterTable!$Q$17,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VLOOKUP($A2253-ChapterTable!$Q$11,ChapterTable!$1:$1048576,MATCH("최종"&amp;SUBSTITUTE(SUBSTITUTE(F$1,"standard",""),"|Float",""),ChapterTable!$1:$1,0),0)*ChapterTable!$Q$14
    ),
  OFFSET(F2253,-$B2253+IF($L2253,1,0),0)*
    (VLOOKUP(SUBSTITUTE(SUBSTITUTE(F$1,"standard",""),"|Float","")&amp;"인게임누적곱배수",ChapterTable!$S:$T,2,0)^D2253
    +VLOOKUP(SUBSTITUTE(SUBSTITUTE(F$1,"standard",""),"|Float","")&amp;"인게임누적합배수",ChapterTable!$S:$T,2,0)*D2253)
  )
  )
  )
)</f>
        <v>508764.27970218658</v>
      </c>
      <c r="G2253" t="s">
        <v>76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9.8000000000000007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IF(OR($L2254=TRUE,$A2254=0,MOD($A2254,ChapterTable!$S$20)&lt;&gt;0),
MAX(0,INT(($B2254+ChapterTable!$Q$26+VLOOKUP(SUBSTITUTE(C$1,"성장단계","")&amp;"단계오프셋",ChapterTable!$S:$T,2,0))/ChapterTable!$Q$23)),
MAX(0,INT(($B2254+ChapterTable!$S$26+VLOOKUP(SUBSTITUTE(C$1,"성장단계","")&amp;"보스단계오프셋",ChapterTable!$S:$T,2,0))/ChapterTable!$S$23)))</f>
        <v>1</v>
      </c>
      <c r="D2254">
        <f>IF(OR($L2254=TRUE,$A2254=0,MOD($A2254,ChapterTable!$S$20)&lt;&gt;0),
MAX(0,INT(($B2254+ChapterTable!$Q$26+VLOOKUP(SUBSTITUTE(D$1,"성장단계","")&amp;"단계오프셋",ChapterTable!$S:$T,2,0))/ChapterTable!$Q$23)),
MAX(0,INT(($B2254+ChapterTable!$S$26+VLOOKUP(SUBSTITUTE(D$1,"성장단계","")&amp;"보스단계오프셋",ChapterTable!$S:$T,2,0))/ChapterTable!$S$23)))</f>
        <v>1</v>
      </c>
      <c r="E2254" s="1">
        <f ca="1">IF(AND($A2254=0,$B2254=1),
    VLOOKUP(1,ChapterTable!$1:$1048576,MATCH("최종"&amp;SUBSTITUTE(SUBSTITUTE(E$1,"standard",""),"|Float",""),ChapterTable!$1:$1,0),0)*ChapterTable!$Q$17,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VLOOKUP($A2254-ChapterTable!$Q$11,ChapterTable!$1:$1048576,MATCH("최종"&amp;SUBSTITUTE(SUBSTITUTE(E$1,"standard",""),"|Float",""),ChapterTable!$1:$1,0),0)*ChapterTable!$Q$14
    ),
  OFFSET(E2254,-$B2254+IF($L2254,1,0),0)*
    (VLOOKUP(SUBSTITUTE(SUBSTITUTE(E$1,"standard",""),"|Float","")&amp;"인게임누적곱배수",ChapterTable!$S:$T,2,0)^C2254
    +VLOOKUP(SUBSTITUTE(SUBSTITUTE(E$1,"standard",""),"|Float","")&amp;"인게임누적합배수",ChapterTable!$S:$T,2,0)*C2254)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VLOOKUP(1,ChapterTable!$1:$1048576,MATCH("최종"&amp;SUBSTITUTE(SUBSTITUTE(F$1,"standard",""),"|Float",""),ChapterTable!$1:$1,0),0)*ChapterTable!$Q$17,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VLOOKUP($A2254-ChapterTable!$Q$11,ChapterTable!$1:$1048576,MATCH("최종"&amp;SUBSTITUTE(SUBSTITUTE(F$1,"standard",""),"|Float",""),ChapterTable!$1:$1,0),0)*ChapterTable!$Q$14
    ),
  OFFSET(F2254,-$B2254+IF($L2254,1,0),0)*
    (VLOOKUP(SUBSTITUTE(SUBSTITUTE(F$1,"standard",""),"|Float","")&amp;"인게임누적곱배수",ChapterTable!$S:$T,2,0)^D2254
    +VLOOKUP(SUBSTITUTE(SUBSTITUTE(F$1,"standard",""),"|Float","")&amp;"인게임누적합배수",ChapterTable!$S:$T,2,0)*D2254)
  )
  )
  )
)</f>
        <v>508764.27970218658</v>
      </c>
      <c r="G2254" t="s">
        <v>76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9.8000000000000007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IF(OR($L2255=TRUE,$A2255=0,MOD($A2255,ChapterTable!$S$20)&lt;&gt;0),
MAX(0,INT(($B2255+ChapterTable!$Q$26+VLOOKUP(SUBSTITUTE(C$1,"성장단계","")&amp;"단계오프셋",ChapterTable!$S:$T,2,0))/ChapterTable!$Q$23)),
MAX(0,INT(($B2255+ChapterTable!$S$26+VLOOKUP(SUBSTITUTE(C$1,"성장단계","")&amp;"보스단계오프셋",ChapterTable!$S:$T,2,0))/ChapterTable!$S$23)))</f>
        <v>1</v>
      </c>
      <c r="D2255">
        <f>IF(OR($L2255=TRUE,$A2255=0,MOD($A2255,ChapterTable!$S$20)&lt;&gt;0),
MAX(0,INT(($B2255+ChapterTable!$Q$26+VLOOKUP(SUBSTITUTE(D$1,"성장단계","")&amp;"단계오프셋",ChapterTable!$S:$T,2,0))/ChapterTable!$Q$23)),
MAX(0,INT(($B2255+ChapterTable!$S$26+VLOOKUP(SUBSTITUTE(D$1,"성장단계","")&amp;"보스단계오프셋",ChapterTable!$S:$T,2,0))/ChapterTable!$S$23)))</f>
        <v>1</v>
      </c>
      <c r="E2255" s="1">
        <f ca="1">IF(AND($A2255=0,$B2255=1),
    VLOOKUP(1,ChapterTable!$1:$1048576,MATCH("최종"&amp;SUBSTITUTE(SUBSTITUTE(E$1,"standard",""),"|Float",""),ChapterTable!$1:$1,0),0)*ChapterTable!$Q$17,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VLOOKUP($A2255-ChapterTable!$Q$11,ChapterTable!$1:$1048576,MATCH("최종"&amp;SUBSTITUTE(SUBSTITUTE(E$1,"standard",""),"|Float",""),ChapterTable!$1:$1,0),0)*ChapterTable!$Q$14
    ),
  OFFSET(E2255,-$B2255+IF($L2255,1,0),0)*
    (VLOOKUP(SUBSTITUTE(SUBSTITUTE(E$1,"standard",""),"|Float","")&amp;"인게임누적곱배수",ChapterTable!$S:$T,2,0)^C2255
    +VLOOKUP(SUBSTITUTE(SUBSTITUTE(E$1,"standard",""),"|Float","")&amp;"인게임누적합배수",ChapterTable!$S:$T,2,0)*C2255)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VLOOKUP(1,ChapterTable!$1:$1048576,MATCH("최종"&amp;SUBSTITUTE(SUBSTITUTE(F$1,"standard",""),"|Float",""),ChapterTable!$1:$1,0),0)*ChapterTable!$Q$17,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VLOOKUP($A2255-ChapterTable!$Q$11,ChapterTable!$1:$1048576,MATCH("최종"&amp;SUBSTITUTE(SUBSTITUTE(F$1,"standard",""),"|Float",""),ChapterTable!$1:$1,0),0)*ChapterTable!$Q$14
    ),
  OFFSET(F2255,-$B2255+IF($L2255,1,0),0)*
    (VLOOKUP(SUBSTITUTE(SUBSTITUTE(F$1,"standard",""),"|Float","")&amp;"인게임누적곱배수",ChapterTable!$S:$T,2,0)^D2255
    +VLOOKUP(SUBSTITUTE(SUBSTITUTE(F$1,"standard",""),"|Float","")&amp;"인게임누적합배수",ChapterTable!$S:$T,2,0)*D2255)
  )
  )
  )
)</f>
        <v>508764.27970218658</v>
      </c>
      <c r="G2255" t="s">
        <v>76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9.8000000000000007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IF(OR($L2256=TRUE,$A2256=0,MOD($A2256,ChapterTable!$S$20)&lt;&gt;0),
MAX(0,INT(($B2256+ChapterTable!$Q$26+VLOOKUP(SUBSTITUTE(C$1,"성장단계","")&amp;"단계오프셋",ChapterTable!$S:$T,2,0))/ChapterTable!$Q$23)),
MAX(0,INT(($B2256+ChapterTable!$S$26+VLOOKUP(SUBSTITUTE(C$1,"성장단계","")&amp;"보스단계오프셋",ChapterTable!$S:$T,2,0))/ChapterTable!$S$23)))</f>
        <v>1</v>
      </c>
      <c r="D2256">
        <f>IF(OR($L2256=TRUE,$A2256=0,MOD($A2256,ChapterTable!$S$20)&lt;&gt;0),
MAX(0,INT(($B2256+ChapterTable!$Q$26+VLOOKUP(SUBSTITUTE(D$1,"성장단계","")&amp;"단계오프셋",ChapterTable!$S:$T,2,0))/ChapterTable!$Q$23)),
MAX(0,INT(($B2256+ChapterTable!$S$26+VLOOKUP(SUBSTITUTE(D$1,"성장단계","")&amp;"보스단계오프셋",ChapterTable!$S:$T,2,0))/ChapterTable!$S$23)))</f>
        <v>1</v>
      </c>
      <c r="E2256" s="1">
        <f ca="1">IF(AND($A2256=0,$B2256=1),
    VLOOKUP(1,ChapterTable!$1:$1048576,MATCH("최종"&amp;SUBSTITUTE(SUBSTITUTE(E$1,"standard",""),"|Float",""),ChapterTable!$1:$1,0),0)*ChapterTable!$Q$17,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VLOOKUP($A2256-ChapterTable!$Q$11,ChapterTable!$1:$1048576,MATCH("최종"&amp;SUBSTITUTE(SUBSTITUTE(E$1,"standard",""),"|Float",""),ChapterTable!$1:$1,0),0)*ChapterTable!$Q$14
    ),
  OFFSET(E2256,-$B2256+IF($L2256,1,0),0)*
    (VLOOKUP(SUBSTITUTE(SUBSTITUTE(E$1,"standard",""),"|Float","")&amp;"인게임누적곱배수",ChapterTable!$S:$T,2,0)^C2256
    +VLOOKUP(SUBSTITUTE(SUBSTITUTE(E$1,"standard",""),"|Float","")&amp;"인게임누적합배수",ChapterTable!$S:$T,2,0)*C2256)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VLOOKUP(1,ChapterTable!$1:$1048576,MATCH("최종"&amp;SUBSTITUTE(SUBSTITUTE(F$1,"standard",""),"|Float",""),ChapterTable!$1:$1,0),0)*ChapterTable!$Q$17,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VLOOKUP($A2256-ChapterTable!$Q$11,ChapterTable!$1:$1048576,MATCH("최종"&amp;SUBSTITUTE(SUBSTITUTE(F$1,"standard",""),"|Float",""),ChapterTable!$1:$1,0),0)*ChapterTable!$Q$14
    ),
  OFFSET(F2256,-$B2256+IF($L2256,1,0),0)*
    (VLOOKUP(SUBSTITUTE(SUBSTITUTE(F$1,"standard",""),"|Float","")&amp;"인게임누적곱배수",ChapterTable!$S:$T,2,0)^D2256
    +VLOOKUP(SUBSTITUTE(SUBSTITUTE(F$1,"standard",""),"|Float","")&amp;"인게임누적합배수",ChapterTable!$S:$T,2,0)*D2256)
  )
  )
  )
)</f>
        <v>508764.27970218658</v>
      </c>
      <c r="G2256" t="s">
        <v>76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9.8000000000000007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IF(OR($L2257=TRUE,$A2257=0,MOD($A2257,ChapterTable!$S$20)&lt;&gt;0),
MAX(0,INT(($B2257+ChapterTable!$Q$26+VLOOKUP(SUBSTITUTE(C$1,"성장단계","")&amp;"단계오프셋",ChapterTable!$S:$T,2,0))/ChapterTable!$Q$23)),
MAX(0,INT(($B2257+ChapterTable!$S$26+VLOOKUP(SUBSTITUTE(C$1,"성장단계","")&amp;"보스단계오프셋",ChapterTable!$S:$T,2,0))/ChapterTable!$S$23)))</f>
        <v>2</v>
      </c>
      <c r="D2257">
        <f>IF(OR($L2257=TRUE,$A2257=0,MOD($A2257,ChapterTable!$S$20)&lt;&gt;0),
MAX(0,INT(($B2257+ChapterTable!$Q$26+VLOOKUP(SUBSTITUTE(D$1,"성장단계","")&amp;"단계오프셋",ChapterTable!$S:$T,2,0))/ChapterTable!$Q$23)),
MAX(0,INT(($B2257+ChapterTable!$S$26+VLOOKUP(SUBSTITUTE(D$1,"성장단계","")&amp;"보스단계오프셋",ChapterTable!$S:$T,2,0))/ChapterTable!$S$23)))</f>
        <v>1</v>
      </c>
      <c r="E2257" s="1">
        <f ca="1">IF(AND($A2257=0,$B2257=1),
    VLOOKUP(1,ChapterTable!$1:$1048576,MATCH("최종"&amp;SUBSTITUTE(SUBSTITUTE(E$1,"standard",""),"|Float",""),ChapterTable!$1:$1,0),0)*ChapterTable!$Q$17,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VLOOKUP($A2257-ChapterTable!$Q$11,ChapterTable!$1:$1048576,MATCH("최종"&amp;SUBSTITUTE(SUBSTITUTE(E$1,"standard",""),"|Float",""),ChapterTable!$1:$1,0),0)*ChapterTable!$Q$14
    ),
  OFFSET(E2257,-$B2257+IF($L2257,1,0),0)*
    (VLOOKUP(SUBSTITUTE(SUBSTITUTE(E$1,"standard",""),"|Float","")&amp;"인게임누적곱배수",ChapterTable!$S:$T,2,0)^C2257
    +VLOOKUP(SUBSTITUTE(SUBSTITUTE(E$1,"standard",""),"|Float","")&amp;"인게임누적합배수",ChapterTable!$S:$T,2,0)*C2257)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VLOOKUP(1,ChapterTable!$1:$1048576,MATCH("최종"&amp;SUBSTITUTE(SUBSTITUTE(F$1,"standard",""),"|Float",""),ChapterTable!$1:$1,0),0)*ChapterTable!$Q$17,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VLOOKUP($A2257-ChapterTable!$Q$11,ChapterTable!$1:$1048576,MATCH("최종"&amp;SUBSTITUTE(SUBSTITUTE(F$1,"standard",""),"|Float",""),ChapterTable!$1:$1,0),0)*ChapterTable!$Q$14
    ),
  OFFSET(F2257,-$B2257+IF($L2257,1,0),0)*
    (VLOOKUP(SUBSTITUTE(SUBSTITUTE(F$1,"standard",""),"|Float","")&amp;"인게임누적곱배수",ChapterTable!$S:$T,2,0)^D2257
    +VLOOKUP(SUBSTITUTE(SUBSTITUTE(F$1,"standard",""),"|Float","")&amp;"인게임누적합배수",ChapterTable!$S:$T,2,0)*D2257)
  )
  )
  )
)</f>
        <v>508764.27970218658</v>
      </c>
      <c r="G2257" t="s">
        <v>76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9.8000000000000007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IF(OR($L2258=TRUE,$A2258=0,MOD($A2258,ChapterTable!$S$20)&lt;&gt;0),
MAX(0,INT(($B2258+ChapterTable!$Q$26+VLOOKUP(SUBSTITUTE(C$1,"성장단계","")&amp;"단계오프셋",ChapterTable!$S:$T,2,0))/ChapterTable!$Q$23)),
MAX(0,INT(($B2258+ChapterTable!$S$26+VLOOKUP(SUBSTITUTE(C$1,"성장단계","")&amp;"보스단계오프셋",ChapterTable!$S:$T,2,0))/ChapterTable!$S$23)))</f>
        <v>2</v>
      </c>
      <c r="D2258">
        <f>IF(OR($L2258=TRUE,$A2258=0,MOD($A2258,ChapterTable!$S$20)&lt;&gt;0),
MAX(0,INT(($B2258+ChapterTable!$Q$26+VLOOKUP(SUBSTITUTE(D$1,"성장단계","")&amp;"단계오프셋",ChapterTable!$S:$T,2,0))/ChapterTable!$Q$23)),
MAX(0,INT(($B2258+ChapterTable!$S$26+VLOOKUP(SUBSTITUTE(D$1,"성장단계","")&amp;"보스단계오프셋",ChapterTable!$S:$T,2,0))/ChapterTable!$S$23)))</f>
        <v>1</v>
      </c>
      <c r="E2258" s="1">
        <f ca="1">IF(AND($A2258=0,$B2258=1),
    VLOOKUP(1,ChapterTable!$1:$1048576,MATCH("최종"&amp;SUBSTITUTE(SUBSTITUTE(E$1,"standard",""),"|Float",""),ChapterTable!$1:$1,0),0)*ChapterTable!$Q$17,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VLOOKUP($A2258-ChapterTable!$Q$11,ChapterTable!$1:$1048576,MATCH("최종"&amp;SUBSTITUTE(SUBSTITUTE(E$1,"standard",""),"|Float",""),ChapterTable!$1:$1,0),0)*ChapterTable!$Q$14
    ),
  OFFSET(E2258,-$B2258+IF($L2258,1,0),0)*
    (VLOOKUP(SUBSTITUTE(SUBSTITUTE(E$1,"standard",""),"|Float","")&amp;"인게임누적곱배수",ChapterTable!$S:$T,2,0)^C2258
    +VLOOKUP(SUBSTITUTE(SUBSTITUTE(E$1,"standard",""),"|Float","")&amp;"인게임누적합배수",ChapterTable!$S:$T,2,0)*C2258)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VLOOKUP(1,ChapterTable!$1:$1048576,MATCH("최종"&amp;SUBSTITUTE(SUBSTITUTE(F$1,"standard",""),"|Float",""),ChapterTable!$1:$1,0),0)*ChapterTable!$Q$17,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VLOOKUP($A2258-ChapterTable!$Q$11,ChapterTable!$1:$1048576,MATCH("최종"&amp;SUBSTITUTE(SUBSTITUTE(F$1,"standard",""),"|Float",""),ChapterTable!$1:$1,0),0)*ChapterTable!$Q$14
    ),
  OFFSET(F2258,-$B2258+IF($L2258,1,0),0)*
    (VLOOKUP(SUBSTITUTE(SUBSTITUTE(F$1,"standard",""),"|Float","")&amp;"인게임누적곱배수",ChapterTable!$S:$T,2,0)^D2258
    +VLOOKUP(SUBSTITUTE(SUBSTITUTE(F$1,"standard",""),"|Float","")&amp;"인게임누적합배수",ChapterTable!$S:$T,2,0)*D2258)
  )
  )
  )
)</f>
        <v>508764.27970218658</v>
      </c>
      <c r="G2258" t="s">
        <v>76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9.8000000000000007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IF(OR($L2259=TRUE,$A2259=0,MOD($A2259,ChapterTable!$S$20)&lt;&gt;0),
MAX(0,INT(($B2259+ChapterTable!$Q$26+VLOOKUP(SUBSTITUTE(C$1,"성장단계","")&amp;"단계오프셋",ChapterTable!$S:$T,2,0))/ChapterTable!$Q$23)),
MAX(0,INT(($B2259+ChapterTable!$S$26+VLOOKUP(SUBSTITUTE(C$1,"성장단계","")&amp;"보스단계오프셋",ChapterTable!$S:$T,2,0))/ChapterTable!$S$23)))</f>
        <v>2</v>
      </c>
      <c r="D2259">
        <f>IF(OR($L2259=TRUE,$A2259=0,MOD($A2259,ChapterTable!$S$20)&lt;&gt;0),
MAX(0,INT(($B2259+ChapterTable!$Q$26+VLOOKUP(SUBSTITUTE(D$1,"성장단계","")&amp;"단계오프셋",ChapterTable!$S:$T,2,0))/ChapterTable!$Q$23)),
MAX(0,INT(($B2259+ChapterTable!$S$26+VLOOKUP(SUBSTITUTE(D$1,"성장단계","")&amp;"보스단계오프셋",ChapterTable!$S:$T,2,0))/ChapterTable!$S$23)))</f>
        <v>1</v>
      </c>
      <c r="E2259" s="1">
        <f ca="1">IF(AND($A2259=0,$B2259=1),
    VLOOKUP(1,ChapterTable!$1:$1048576,MATCH("최종"&amp;SUBSTITUTE(SUBSTITUTE(E$1,"standard",""),"|Float",""),ChapterTable!$1:$1,0),0)*ChapterTable!$Q$17,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VLOOKUP($A2259-ChapterTable!$Q$11,ChapterTable!$1:$1048576,MATCH("최종"&amp;SUBSTITUTE(SUBSTITUTE(E$1,"standard",""),"|Float",""),ChapterTable!$1:$1,0),0)*ChapterTable!$Q$14
    ),
  OFFSET(E2259,-$B2259+IF($L2259,1,0),0)*
    (VLOOKUP(SUBSTITUTE(SUBSTITUTE(E$1,"standard",""),"|Float","")&amp;"인게임누적곱배수",ChapterTable!$S:$T,2,0)^C2259
    +VLOOKUP(SUBSTITUTE(SUBSTITUTE(E$1,"standard",""),"|Float","")&amp;"인게임누적합배수",ChapterTable!$S:$T,2,0)*C2259)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VLOOKUP(1,ChapterTable!$1:$1048576,MATCH("최종"&amp;SUBSTITUTE(SUBSTITUTE(F$1,"standard",""),"|Float",""),ChapterTable!$1:$1,0),0)*ChapterTable!$Q$17,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VLOOKUP($A2259-ChapterTable!$Q$11,ChapterTable!$1:$1048576,MATCH("최종"&amp;SUBSTITUTE(SUBSTITUTE(F$1,"standard",""),"|Float",""),ChapterTable!$1:$1,0),0)*ChapterTable!$Q$14
    ),
  OFFSET(F2259,-$B2259+IF($L2259,1,0),0)*
    (VLOOKUP(SUBSTITUTE(SUBSTITUTE(F$1,"standard",""),"|Float","")&amp;"인게임누적곱배수",ChapterTable!$S:$T,2,0)^D2259
    +VLOOKUP(SUBSTITUTE(SUBSTITUTE(F$1,"standard",""),"|Float","")&amp;"인게임누적합배수",ChapterTable!$S:$T,2,0)*D2259)
  )
  )
  )
)</f>
        <v>508764.27970218658</v>
      </c>
      <c r="G2259" t="s">
        <v>76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9.8000000000000007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IF(OR($L2260=TRUE,$A2260=0,MOD($A2260,ChapterTable!$S$20)&lt;&gt;0),
MAX(0,INT(($B2260+ChapterTable!$Q$26+VLOOKUP(SUBSTITUTE(C$1,"성장단계","")&amp;"단계오프셋",ChapterTable!$S:$T,2,0))/ChapterTable!$Q$23)),
MAX(0,INT(($B2260+ChapterTable!$S$26+VLOOKUP(SUBSTITUTE(C$1,"성장단계","")&amp;"보스단계오프셋",ChapterTable!$S:$T,2,0))/ChapterTable!$S$23)))</f>
        <v>2</v>
      </c>
      <c r="D2260">
        <f>IF(OR($L2260=TRUE,$A2260=0,MOD($A2260,ChapterTable!$S$20)&lt;&gt;0),
MAX(0,INT(($B2260+ChapterTable!$Q$26+VLOOKUP(SUBSTITUTE(D$1,"성장단계","")&amp;"단계오프셋",ChapterTable!$S:$T,2,0))/ChapterTable!$Q$23)),
MAX(0,INT(($B2260+ChapterTable!$S$26+VLOOKUP(SUBSTITUTE(D$1,"성장단계","")&amp;"보스단계오프셋",ChapterTable!$S:$T,2,0))/ChapterTable!$S$23)))</f>
        <v>1</v>
      </c>
      <c r="E2260" s="1">
        <f ca="1">IF(AND($A2260=0,$B2260=1),
    VLOOKUP(1,ChapterTable!$1:$1048576,MATCH("최종"&amp;SUBSTITUTE(SUBSTITUTE(E$1,"standard",""),"|Float",""),ChapterTable!$1:$1,0),0)*ChapterTable!$Q$17,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VLOOKUP($A2260-ChapterTable!$Q$11,ChapterTable!$1:$1048576,MATCH("최종"&amp;SUBSTITUTE(SUBSTITUTE(E$1,"standard",""),"|Float",""),ChapterTable!$1:$1,0),0)*ChapterTable!$Q$14
    ),
  OFFSET(E2260,-$B2260+IF($L2260,1,0),0)*
    (VLOOKUP(SUBSTITUTE(SUBSTITUTE(E$1,"standard",""),"|Float","")&amp;"인게임누적곱배수",ChapterTable!$S:$T,2,0)^C2260
    +VLOOKUP(SUBSTITUTE(SUBSTITUTE(E$1,"standard",""),"|Float","")&amp;"인게임누적합배수",ChapterTable!$S:$T,2,0)*C2260)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VLOOKUP(1,ChapterTable!$1:$1048576,MATCH("최종"&amp;SUBSTITUTE(SUBSTITUTE(F$1,"standard",""),"|Float",""),ChapterTable!$1:$1,0),0)*ChapterTable!$Q$17,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VLOOKUP($A2260-ChapterTable!$Q$11,ChapterTable!$1:$1048576,MATCH("최종"&amp;SUBSTITUTE(SUBSTITUTE(F$1,"standard",""),"|Float",""),ChapterTable!$1:$1,0),0)*ChapterTable!$Q$14
    ),
  OFFSET(F2260,-$B2260+IF($L2260,1,0),0)*
    (VLOOKUP(SUBSTITUTE(SUBSTITUTE(F$1,"standard",""),"|Float","")&amp;"인게임누적곱배수",ChapterTable!$S:$T,2,0)^D2260
    +VLOOKUP(SUBSTITUTE(SUBSTITUTE(F$1,"standard",""),"|Float","")&amp;"인게임누적합배수",ChapterTable!$S:$T,2,0)*D2260)
  )
  )
  )
)</f>
        <v>508764.27970218658</v>
      </c>
      <c r="G2260" t="s">
        <v>76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9.8000000000000007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IF(OR($L2261=TRUE,$A2261=0,MOD($A2261,ChapterTable!$S$20)&lt;&gt;0),
MAX(0,INT(($B2261+ChapterTable!$Q$26+VLOOKUP(SUBSTITUTE(C$1,"성장단계","")&amp;"단계오프셋",ChapterTable!$S:$T,2,0))/ChapterTable!$Q$23)),
MAX(0,INT(($B2261+ChapterTable!$S$26+VLOOKUP(SUBSTITUTE(C$1,"성장단계","")&amp;"보스단계오프셋",ChapterTable!$S:$T,2,0))/ChapterTable!$S$23)))</f>
        <v>2</v>
      </c>
      <c r="D2261">
        <f>IF(OR($L2261=TRUE,$A2261=0,MOD($A2261,ChapterTable!$S$20)&lt;&gt;0),
MAX(0,INT(($B2261+ChapterTable!$Q$26+VLOOKUP(SUBSTITUTE(D$1,"성장단계","")&amp;"단계오프셋",ChapterTable!$S:$T,2,0))/ChapterTable!$Q$23)),
MAX(0,INT(($B2261+ChapterTable!$S$26+VLOOKUP(SUBSTITUTE(D$1,"성장단계","")&amp;"보스단계오프셋",ChapterTable!$S:$T,2,0))/ChapterTable!$S$23)))</f>
        <v>1</v>
      </c>
      <c r="E2261" s="1">
        <f ca="1">IF(AND($A2261=0,$B2261=1),
    VLOOKUP(1,ChapterTable!$1:$1048576,MATCH("최종"&amp;SUBSTITUTE(SUBSTITUTE(E$1,"standard",""),"|Float",""),ChapterTable!$1:$1,0),0)*ChapterTable!$Q$17,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VLOOKUP($A2261-ChapterTable!$Q$11,ChapterTable!$1:$1048576,MATCH("최종"&amp;SUBSTITUTE(SUBSTITUTE(E$1,"standard",""),"|Float",""),ChapterTable!$1:$1,0),0)*ChapterTable!$Q$14
    ),
  OFFSET(E2261,-$B2261+IF($L2261,1,0),0)*
    (VLOOKUP(SUBSTITUTE(SUBSTITUTE(E$1,"standard",""),"|Float","")&amp;"인게임누적곱배수",ChapterTable!$S:$T,2,0)^C2261
    +VLOOKUP(SUBSTITUTE(SUBSTITUTE(E$1,"standard",""),"|Float","")&amp;"인게임누적합배수",ChapterTable!$S:$T,2,0)*C2261)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VLOOKUP(1,ChapterTable!$1:$1048576,MATCH("최종"&amp;SUBSTITUTE(SUBSTITUTE(F$1,"standard",""),"|Float",""),ChapterTable!$1:$1,0),0)*ChapterTable!$Q$17,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VLOOKUP($A2261-ChapterTable!$Q$11,ChapterTable!$1:$1048576,MATCH("최종"&amp;SUBSTITUTE(SUBSTITUTE(F$1,"standard",""),"|Float",""),ChapterTable!$1:$1,0),0)*ChapterTable!$Q$14
    ),
  OFFSET(F2261,-$B2261+IF($L2261,1,0),0)*
    (VLOOKUP(SUBSTITUTE(SUBSTITUTE(F$1,"standard",""),"|Float","")&amp;"인게임누적곱배수",ChapterTable!$S:$T,2,0)^D2261
    +VLOOKUP(SUBSTITUTE(SUBSTITUTE(F$1,"standard",""),"|Float","")&amp;"인게임누적합배수",ChapterTable!$S:$T,2,0)*D2261)
  )
  )
  )
)</f>
        <v>508764.27970218658</v>
      </c>
      <c r="G2261" t="s">
        <v>76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9.8000000000000007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IF(OR($L2262=TRUE,$A2262=0,MOD($A2262,ChapterTable!$S$20)&lt;&gt;0),
MAX(0,INT(($B2262+ChapterTable!$Q$26+VLOOKUP(SUBSTITUTE(C$1,"성장단계","")&amp;"단계오프셋",ChapterTable!$S:$T,2,0))/ChapterTable!$Q$23)),
MAX(0,INT(($B2262+ChapterTable!$S$26+VLOOKUP(SUBSTITUTE(C$1,"성장단계","")&amp;"보스단계오프셋",ChapterTable!$S:$T,2,0))/ChapterTable!$S$23)))</f>
        <v>2</v>
      </c>
      <c r="D2262">
        <f>IF(OR($L2262=TRUE,$A2262=0,MOD($A2262,ChapterTable!$S$20)&lt;&gt;0),
MAX(0,INT(($B2262+ChapterTable!$Q$26+VLOOKUP(SUBSTITUTE(D$1,"성장단계","")&amp;"단계오프셋",ChapterTable!$S:$T,2,0))/ChapterTable!$Q$23)),
MAX(0,INT(($B2262+ChapterTable!$S$26+VLOOKUP(SUBSTITUTE(D$1,"성장단계","")&amp;"보스단계오프셋",ChapterTable!$S:$T,2,0))/ChapterTable!$S$23)))</f>
        <v>2</v>
      </c>
      <c r="E2262" s="1">
        <f ca="1">IF(AND($A2262=0,$B2262=1),
    VLOOKUP(1,ChapterTable!$1:$1048576,MATCH("최종"&amp;SUBSTITUTE(SUBSTITUTE(E$1,"standard",""),"|Float",""),ChapterTable!$1:$1,0),0)*ChapterTable!$Q$17,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VLOOKUP($A2262-ChapterTable!$Q$11,ChapterTable!$1:$1048576,MATCH("최종"&amp;SUBSTITUTE(SUBSTITUTE(E$1,"standard",""),"|Float",""),ChapterTable!$1:$1,0),0)*ChapterTable!$Q$14
    ),
  OFFSET(E2262,-$B2262+IF($L2262,1,0),0)*
    (VLOOKUP(SUBSTITUTE(SUBSTITUTE(E$1,"standard",""),"|Float","")&amp;"인게임누적곱배수",ChapterTable!$S:$T,2,0)^C2262
    +VLOOKUP(SUBSTITUTE(SUBSTITUTE(E$1,"standard",""),"|Float","")&amp;"인게임누적합배수",ChapterTable!$S:$T,2,0)*C2262)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VLOOKUP(1,ChapterTable!$1:$1048576,MATCH("최종"&amp;SUBSTITUTE(SUBSTITUTE(F$1,"standard",""),"|Float",""),ChapterTable!$1:$1,0),0)*ChapterTable!$Q$17,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VLOOKUP($A2262-ChapterTable!$Q$11,ChapterTable!$1:$1048576,MATCH("최종"&amp;SUBSTITUTE(SUBSTITUTE(F$1,"standard",""),"|Float",""),ChapterTable!$1:$1,0),0)*ChapterTable!$Q$14
    ),
  OFFSET(F2262,-$B2262+IF($L2262,1,0),0)*
    (VLOOKUP(SUBSTITUTE(SUBSTITUTE(F$1,"standard",""),"|Float","")&amp;"인게임누적곱배수",ChapterTable!$S:$T,2,0)^D2262
    +VLOOKUP(SUBSTITUTE(SUBSTITUTE(F$1,"standard",""),"|Float","")&amp;"인게임누적합배수",ChapterTable!$S:$T,2,0)*D2262)
  )
  )
  )
)</f>
        <v>593558.32631921768</v>
      </c>
      <c r="G2262" t="s">
        <v>76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9.8000000000000007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IF(OR($L2263=TRUE,$A2263=0,MOD($A2263,ChapterTable!$S$20)&lt;&gt;0),
MAX(0,INT(($B2263+ChapterTable!$Q$26+VLOOKUP(SUBSTITUTE(C$1,"성장단계","")&amp;"단계오프셋",ChapterTable!$S:$T,2,0))/ChapterTable!$Q$23)),
MAX(0,INT(($B2263+ChapterTable!$S$26+VLOOKUP(SUBSTITUTE(C$1,"성장단계","")&amp;"보스단계오프셋",ChapterTable!$S:$T,2,0))/ChapterTable!$S$23)))</f>
        <v>2</v>
      </c>
      <c r="D2263">
        <f>IF(OR($L2263=TRUE,$A2263=0,MOD($A2263,ChapterTable!$S$20)&lt;&gt;0),
MAX(0,INT(($B2263+ChapterTable!$Q$26+VLOOKUP(SUBSTITUTE(D$1,"성장단계","")&amp;"단계오프셋",ChapterTable!$S:$T,2,0))/ChapterTable!$Q$23)),
MAX(0,INT(($B2263+ChapterTable!$S$26+VLOOKUP(SUBSTITUTE(D$1,"성장단계","")&amp;"보스단계오프셋",ChapterTable!$S:$T,2,0))/ChapterTable!$S$23)))</f>
        <v>2</v>
      </c>
      <c r="E2263" s="1">
        <f ca="1">IF(AND($A2263=0,$B2263=1),
    VLOOKUP(1,ChapterTable!$1:$1048576,MATCH("최종"&amp;SUBSTITUTE(SUBSTITUTE(E$1,"standard",""),"|Float",""),ChapterTable!$1:$1,0),0)*ChapterTable!$Q$17,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VLOOKUP($A2263-ChapterTable!$Q$11,ChapterTable!$1:$1048576,MATCH("최종"&amp;SUBSTITUTE(SUBSTITUTE(E$1,"standard",""),"|Float",""),ChapterTable!$1:$1,0),0)*ChapterTable!$Q$14
    ),
  OFFSET(E2263,-$B2263+IF($L2263,1,0),0)*
    (VLOOKUP(SUBSTITUTE(SUBSTITUTE(E$1,"standard",""),"|Float","")&amp;"인게임누적곱배수",ChapterTable!$S:$T,2,0)^C2263
    +VLOOKUP(SUBSTITUTE(SUBSTITUTE(E$1,"standard",""),"|Float","")&amp;"인게임누적합배수",ChapterTable!$S:$T,2,0)*C2263)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VLOOKUP(1,ChapterTable!$1:$1048576,MATCH("최종"&amp;SUBSTITUTE(SUBSTITUTE(F$1,"standard",""),"|Float",""),ChapterTable!$1:$1,0),0)*ChapterTable!$Q$17,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VLOOKUP($A2263-ChapterTable!$Q$11,ChapterTable!$1:$1048576,MATCH("최종"&amp;SUBSTITUTE(SUBSTITUTE(F$1,"standard",""),"|Float",""),ChapterTable!$1:$1,0),0)*ChapterTable!$Q$14
    ),
  OFFSET(F2263,-$B2263+IF($L2263,1,0),0)*
    (VLOOKUP(SUBSTITUTE(SUBSTITUTE(F$1,"standard",""),"|Float","")&amp;"인게임누적곱배수",ChapterTable!$S:$T,2,0)^D2263
    +VLOOKUP(SUBSTITUTE(SUBSTITUTE(F$1,"standard",""),"|Float","")&amp;"인게임누적합배수",ChapterTable!$S:$T,2,0)*D2263)
  )
  )
  )
)</f>
        <v>593558.32631921768</v>
      </c>
      <c r="G2263" t="s">
        <v>76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9.8000000000000007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IF(OR($L2264=TRUE,$A2264=0,MOD($A2264,ChapterTable!$S$20)&lt;&gt;0),
MAX(0,INT(($B2264+ChapterTable!$Q$26+VLOOKUP(SUBSTITUTE(C$1,"성장단계","")&amp;"단계오프셋",ChapterTable!$S:$T,2,0))/ChapterTable!$Q$23)),
MAX(0,INT(($B2264+ChapterTable!$S$26+VLOOKUP(SUBSTITUTE(C$1,"성장단계","")&amp;"보스단계오프셋",ChapterTable!$S:$T,2,0))/ChapterTable!$S$23)))</f>
        <v>2</v>
      </c>
      <c r="D2264">
        <f>IF(OR($L2264=TRUE,$A2264=0,MOD($A2264,ChapterTable!$S$20)&lt;&gt;0),
MAX(0,INT(($B2264+ChapterTable!$Q$26+VLOOKUP(SUBSTITUTE(D$1,"성장단계","")&amp;"단계오프셋",ChapterTable!$S:$T,2,0))/ChapterTable!$Q$23)),
MAX(0,INT(($B2264+ChapterTable!$S$26+VLOOKUP(SUBSTITUTE(D$1,"성장단계","")&amp;"보스단계오프셋",ChapterTable!$S:$T,2,0))/ChapterTable!$S$23)))</f>
        <v>2</v>
      </c>
      <c r="E2264" s="1">
        <f ca="1">IF(AND($A2264=0,$B2264=1),
    VLOOKUP(1,ChapterTable!$1:$1048576,MATCH("최종"&amp;SUBSTITUTE(SUBSTITUTE(E$1,"standard",""),"|Float",""),ChapterTable!$1:$1,0),0)*ChapterTable!$Q$17,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VLOOKUP($A2264-ChapterTable!$Q$11,ChapterTable!$1:$1048576,MATCH("최종"&amp;SUBSTITUTE(SUBSTITUTE(E$1,"standard",""),"|Float",""),ChapterTable!$1:$1,0),0)*ChapterTable!$Q$14
    ),
  OFFSET(E2264,-$B2264+IF($L2264,1,0),0)*
    (VLOOKUP(SUBSTITUTE(SUBSTITUTE(E$1,"standard",""),"|Float","")&amp;"인게임누적곱배수",ChapterTable!$S:$T,2,0)^C2264
    +VLOOKUP(SUBSTITUTE(SUBSTITUTE(E$1,"standard",""),"|Float","")&amp;"인게임누적합배수",ChapterTable!$S:$T,2,0)*C2264)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VLOOKUP(1,ChapterTable!$1:$1048576,MATCH("최종"&amp;SUBSTITUTE(SUBSTITUTE(F$1,"standard",""),"|Float",""),ChapterTable!$1:$1,0),0)*ChapterTable!$Q$17,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VLOOKUP($A2264-ChapterTable!$Q$11,ChapterTable!$1:$1048576,MATCH("최종"&amp;SUBSTITUTE(SUBSTITUTE(F$1,"standard",""),"|Float",""),ChapterTable!$1:$1,0),0)*ChapterTable!$Q$14
    ),
  OFFSET(F2264,-$B2264+IF($L2264,1,0),0)*
    (VLOOKUP(SUBSTITUTE(SUBSTITUTE(F$1,"standard",""),"|Float","")&amp;"인게임누적곱배수",ChapterTable!$S:$T,2,0)^D2264
    +VLOOKUP(SUBSTITUTE(SUBSTITUTE(F$1,"standard",""),"|Float","")&amp;"인게임누적합배수",ChapterTable!$S:$T,2,0)*D2264)
  )
  )
  )
)</f>
        <v>593558.32631921768</v>
      </c>
      <c r="G2264" t="s">
        <v>76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9.8000000000000007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IF(OR($L2265=TRUE,$A2265=0,MOD($A2265,ChapterTable!$S$20)&lt;&gt;0),
MAX(0,INT(($B2265+ChapterTable!$Q$26+VLOOKUP(SUBSTITUTE(C$1,"성장단계","")&amp;"단계오프셋",ChapterTable!$S:$T,2,0))/ChapterTable!$Q$23)),
MAX(0,INT(($B2265+ChapterTable!$S$26+VLOOKUP(SUBSTITUTE(C$1,"성장단계","")&amp;"보스단계오프셋",ChapterTable!$S:$T,2,0))/ChapterTable!$S$23)))</f>
        <v>2</v>
      </c>
      <c r="D2265">
        <f>IF(OR($L2265=TRUE,$A2265=0,MOD($A2265,ChapterTable!$S$20)&lt;&gt;0),
MAX(0,INT(($B2265+ChapterTable!$Q$26+VLOOKUP(SUBSTITUTE(D$1,"성장단계","")&amp;"단계오프셋",ChapterTable!$S:$T,2,0))/ChapterTable!$Q$23)),
MAX(0,INT(($B2265+ChapterTable!$S$26+VLOOKUP(SUBSTITUTE(D$1,"성장단계","")&amp;"보스단계오프셋",ChapterTable!$S:$T,2,0))/ChapterTable!$S$23)))</f>
        <v>2</v>
      </c>
      <c r="E2265" s="1">
        <f ca="1">IF(AND($A2265=0,$B2265=1),
    VLOOKUP(1,ChapterTable!$1:$1048576,MATCH("최종"&amp;SUBSTITUTE(SUBSTITUTE(E$1,"standard",""),"|Float",""),ChapterTable!$1:$1,0),0)*ChapterTable!$Q$17,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VLOOKUP($A2265-ChapterTable!$Q$11,ChapterTable!$1:$1048576,MATCH("최종"&amp;SUBSTITUTE(SUBSTITUTE(E$1,"standard",""),"|Float",""),ChapterTable!$1:$1,0),0)*ChapterTable!$Q$14
    ),
  OFFSET(E2265,-$B2265+IF($L2265,1,0),0)*
    (VLOOKUP(SUBSTITUTE(SUBSTITUTE(E$1,"standard",""),"|Float","")&amp;"인게임누적곱배수",ChapterTable!$S:$T,2,0)^C2265
    +VLOOKUP(SUBSTITUTE(SUBSTITUTE(E$1,"standard",""),"|Float","")&amp;"인게임누적합배수",ChapterTable!$S:$T,2,0)*C2265)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VLOOKUP(1,ChapterTable!$1:$1048576,MATCH("최종"&amp;SUBSTITUTE(SUBSTITUTE(F$1,"standard",""),"|Float",""),ChapterTable!$1:$1,0),0)*ChapterTable!$Q$17,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VLOOKUP($A2265-ChapterTable!$Q$11,ChapterTable!$1:$1048576,MATCH("최종"&amp;SUBSTITUTE(SUBSTITUTE(F$1,"standard",""),"|Float",""),ChapterTable!$1:$1,0),0)*ChapterTable!$Q$14
    ),
  OFFSET(F2265,-$B2265+IF($L2265,1,0),0)*
    (VLOOKUP(SUBSTITUTE(SUBSTITUTE(F$1,"standard",""),"|Float","")&amp;"인게임누적곱배수",ChapterTable!$S:$T,2,0)^D2265
    +VLOOKUP(SUBSTITUTE(SUBSTITUTE(F$1,"standard",""),"|Float","")&amp;"인게임누적합배수",ChapterTable!$S:$T,2,0)*D2265)
  )
  )
  )
)</f>
        <v>593558.32631921768</v>
      </c>
      <c r="G2265" t="s">
        <v>76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9.8000000000000007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IF(OR($L2266=TRUE,$A2266=0,MOD($A2266,ChapterTable!$S$20)&lt;&gt;0),
MAX(0,INT(($B2266+ChapterTable!$Q$26+VLOOKUP(SUBSTITUTE(C$1,"성장단계","")&amp;"단계오프셋",ChapterTable!$S:$T,2,0))/ChapterTable!$Q$23)),
MAX(0,INT(($B2266+ChapterTable!$S$26+VLOOKUP(SUBSTITUTE(C$1,"성장단계","")&amp;"보스단계오프셋",ChapterTable!$S:$T,2,0))/ChapterTable!$S$23)))</f>
        <v>2</v>
      </c>
      <c r="D2266">
        <f>IF(OR($L2266=TRUE,$A2266=0,MOD($A2266,ChapterTable!$S$20)&lt;&gt;0),
MAX(0,INT(($B2266+ChapterTable!$Q$26+VLOOKUP(SUBSTITUTE(D$1,"성장단계","")&amp;"단계오프셋",ChapterTable!$S:$T,2,0))/ChapterTable!$Q$23)),
MAX(0,INT(($B2266+ChapterTable!$S$26+VLOOKUP(SUBSTITUTE(D$1,"성장단계","")&amp;"보스단계오프셋",ChapterTable!$S:$T,2,0))/ChapterTable!$S$23)))</f>
        <v>2</v>
      </c>
      <c r="E2266" s="1">
        <f ca="1">IF(AND($A2266=0,$B2266=1),
    VLOOKUP(1,ChapterTable!$1:$1048576,MATCH("최종"&amp;SUBSTITUTE(SUBSTITUTE(E$1,"standard",""),"|Float",""),ChapterTable!$1:$1,0),0)*ChapterTable!$Q$17,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VLOOKUP($A2266-ChapterTable!$Q$11,ChapterTable!$1:$1048576,MATCH("최종"&amp;SUBSTITUTE(SUBSTITUTE(E$1,"standard",""),"|Float",""),ChapterTable!$1:$1,0),0)*ChapterTable!$Q$14
    ),
  OFFSET(E2266,-$B2266+IF($L2266,1,0),0)*
    (VLOOKUP(SUBSTITUTE(SUBSTITUTE(E$1,"standard",""),"|Float","")&amp;"인게임누적곱배수",ChapterTable!$S:$T,2,0)^C2266
    +VLOOKUP(SUBSTITUTE(SUBSTITUTE(E$1,"standard",""),"|Float","")&amp;"인게임누적합배수",ChapterTable!$S:$T,2,0)*C2266)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VLOOKUP(1,ChapterTable!$1:$1048576,MATCH("최종"&amp;SUBSTITUTE(SUBSTITUTE(F$1,"standard",""),"|Float",""),ChapterTable!$1:$1,0),0)*ChapterTable!$Q$17,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VLOOKUP($A2266-ChapterTable!$Q$11,ChapterTable!$1:$1048576,MATCH("최종"&amp;SUBSTITUTE(SUBSTITUTE(F$1,"standard",""),"|Float",""),ChapterTable!$1:$1,0),0)*ChapterTable!$Q$14
    ),
  OFFSET(F2266,-$B2266+IF($L2266,1,0),0)*
    (VLOOKUP(SUBSTITUTE(SUBSTITUTE(F$1,"standard",""),"|Float","")&amp;"인게임누적곱배수",ChapterTable!$S:$T,2,0)^D2266
    +VLOOKUP(SUBSTITUTE(SUBSTITUTE(F$1,"standard",""),"|Float","")&amp;"인게임누적합배수",ChapterTable!$S:$T,2,0)*D2266)
  )
  )
  )
)</f>
        <v>593558.32631921768</v>
      </c>
      <c r="G2266" t="s">
        <v>76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9.8000000000000007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IF(OR($L2267=TRUE,$A2267=0,MOD($A2267,ChapterTable!$S$20)&lt;&gt;0),
MAX(0,INT(($B2267+ChapterTable!$Q$26+VLOOKUP(SUBSTITUTE(C$1,"성장단계","")&amp;"단계오프셋",ChapterTable!$S:$T,2,0))/ChapterTable!$Q$23)),
MAX(0,INT(($B2267+ChapterTable!$S$26+VLOOKUP(SUBSTITUTE(C$1,"성장단계","")&amp;"보스단계오프셋",ChapterTable!$S:$T,2,0))/ChapterTable!$S$23)))</f>
        <v>3</v>
      </c>
      <c r="D2267">
        <f>IF(OR($L2267=TRUE,$A2267=0,MOD($A2267,ChapterTable!$S$20)&lt;&gt;0),
MAX(0,INT(($B2267+ChapterTable!$Q$26+VLOOKUP(SUBSTITUTE(D$1,"성장단계","")&amp;"단계오프셋",ChapterTable!$S:$T,2,0))/ChapterTable!$Q$23)),
MAX(0,INT(($B2267+ChapterTable!$S$26+VLOOKUP(SUBSTITUTE(D$1,"성장단계","")&amp;"보스단계오프셋",ChapterTable!$S:$T,2,0))/ChapterTable!$S$23)))</f>
        <v>2</v>
      </c>
      <c r="E2267" s="1">
        <f ca="1">IF(AND($A2267=0,$B2267=1),
    VLOOKUP(1,ChapterTable!$1:$1048576,MATCH("최종"&amp;SUBSTITUTE(SUBSTITUTE(E$1,"standard",""),"|Float",""),ChapterTable!$1:$1,0),0)*ChapterTable!$Q$17,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VLOOKUP($A2267-ChapterTable!$Q$11,ChapterTable!$1:$1048576,MATCH("최종"&amp;SUBSTITUTE(SUBSTITUTE(E$1,"standard",""),"|Float",""),ChapterTable!$1:$1,0),0)*ChapterTable!$Q$14
    ),
  OFFSET(E2267,-$B2267+IF($L2267,1,0),0)*
    (VLOOKUP(SUBSTITUTE(SUBSTITUTE(E$1,"standard",""),"|Float","")&amp;"인게임누적곱배수",ChapterTable!$S:$T,2,0)^C2267
    +VLOOKUP(SUBSTITUTE(SUBSTITUTE(E$1,"standard",""),"|Float","")&amp;"인게임누적합배수",ChapterTable!$S:$T,2,0)*C2267)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VLOOKUP(1,ChapterTable!$1:$1048576,MATCH("최종"&amp;SUBSTITUTE(SUBSTITUTE(F$1,"standard",""),"|Float",""),ChapterTable!$1:$1,0),0)*ChapterTable!$Q$17,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VLOOKUP($A2267-ChapterTable!$Q$11,ChapterTable!$1:$1048576,MATCH("최종"&amp;SUBSTITUTE(SUBSTITUTE(F$1,"standard",""),"|Float",""),ChapterTable!$1:$1,0),0)*ChapterTable!$Q$14
    ),
  OFFSET(F2267,-$B2267+IF($L2267,1,0),0)*
    (VLOOKUP(SUBSTITUTE(SUBSTITUTE(F$1,"standard",""),"|Float","")&amp;"인게임누적곱배수",ChapterTable!$S:$T,2,0)^D2267
    +VLOOKUP(SUBSTITUTE(SUBSTITUTE(F$1,"standard",""),"|Float","")&amp;"인게임누적합배수",ChapterTable!$S:$T,2,0)*D2267)
  )
  )
  )
)</f>
        <v>593558.32631921768</v>
      </c>
      <c r="G2267" t="s">
        <v>76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9.8000000000000007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IF(OR($L2268=TRUE,$A2268=0,MOD($A2268,ChapterTable!$S$20)&lt;&gt;0),
MAX(0,INT(($B2268+ChapterTable!$Q$26+VLOOKUP(SUBSTITUTE(C$1,"성장단계","")&amp;"단계오프셋",ChapterTable!$S:$T,2,0))/ChapterTable!$Q$23)),
MAX(0,INT(($B2268+ChapterTable!$S$26+VLOOKUP(SUBSTITUTE(C$1,"성장단계","")&amp;"보스단계오프셋",ChapterTable!$S:$T,2,0))/ChapterTable!$S$23)))</f>
        <v>3</v>
      </c>
      <c r="D2268">
        <f>IF(OR($L2268=TRUE,$A2268=0,MOD($A2268,ChapterTable!$S$20)&lt;&gt;0),
MAX(0,INT(($B2268+ChapterTable!$Q$26+VLOOKUP(SUBSTITUTE(D$1,"성장단계","")&amp;"단계오프셋",ChapterTable!$S:$T,2,0))/ChapterTable!$Q$23)),
MAX(0,INT(($B2268+ChapterTable!$S$26+VLOOKUP(SUBSTITUTE(D$1,"성장단계","")&amp;"보스단계오프셋",ChapterTable!$S:$T,2,0))/ChapterTable!$S$23)))</f>
        <v>2</v>
      </c>
      <c r="E2268" s="1">
        <f ca="1">IF(AND($A2268=0,$B2268=1),
    VLOOKUP(1,ChapterTable!$1:$1048576,MATCH("최종"&amp;SUBSTITUTE(SUBSTITUTE(E$1,"standard",""),"|Float",""),ChapterTable!$1:$1,0),0)*ChapterTable!$Q$17,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VLOOKUP($A2268-ChapterTable!$Q$11,ChapterTable!$1:$1048576,MATCH("최종"&amp;SUBSTITUTE(SUBSTITUTE(E$1,"standard",""),"|Float",""),ChapterTable!$1:$1,0),0)*ChapterTable!$Q$14
    ),
  OFFSET(E2268,-$B2268+IF($L2268,1,0),0)*
    (VLOOKUP(SUBSTITUTE(SUBSTITUTE(E$1,"standard",""),"|Float","")&amp;"인게임누적곱배수",ChapterTable!$S:$T,2,0)^C2268
    +VLOOKUP(SUBSTITUTE(SUBSTITUTE(E$1,"standard",""),"|Float","")&amp;"인게임누적합배수",ChapterTable!$S:$T,2,0)*C2268)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VLOOKUP(1,ChapterTable!$1:$1048576,MATCH("최종"&amp;SUBSTITUTE(SUBSTITUTE(F$1,"standard",""),"|Float",""),ChapterTable!$1:$1,0),0)*ChapterTable!$Q$17,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VLOOKUP($A2268-ChapterTable!$Q$11,ChapterTable!$1:$1048576,MATCH("최종"&amp;SUBSTITUTE(SUBSTITUTE(F$1,"standard",""),"|Float",""),ChapterTable!$1:$1,0),0)*ChapterTable!$Q$14
    ),
  OFFSET(F2268,-$B2268+IF($L2268,1,0),0)*
    (VLOOKUP(SUBSTITUTE(SUBSTITUTE(F$1,"standard",""),"|Float","")&amp;"인게임누적곱배수",ChapterTable!$S:$T,2,0)^D2268
    +VLOOKUP(SUBSTITUTE(SUBSTITUTE(F$1,"standard",""),"|Float","")&amp;"인게임누적합배수",ChapterTable!$S:$T,2,0)*D2268)
  )
  )
  )
)</f>
        <v>593558.32631921768</v>
      </c>
      <c r="G2268" t="s">
        <v>76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9.8000000000000007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IF(OR($L2269=TRUE,$A2269=0,MOD($A2269,ChapterTable!$S$20)&lt;&gt;0),
MAX(0,INT(($B2269+ChapterTable!$Q$26+VLOOKUP(SUBSTITUTE(C$1,"성장단계","")&amp;"단계오프셋",ChapterTable!$S:$T,2,0))/ChapterTable!$Q$23)),
MAX(0,INT(($B2269+ChapterTable!$S$26+VLOOKUP(SUBSTITUTE(C$1,"성장단계","")&amp;"보스단계오프셋",ChapterTable!$S:$T,2,0))/ChapterTable!$S$23)))</f>
        <v>3</v>
      </c>
      <c r="D2269">
        <f>IF(OR($L2269=TRUE,$A2269=0,MOD($A2269,ChapterTable!$S$20)&lt;&gt;0),
MAX(0,INT(($B2269+ChapterTable!$Q$26+VLOOKUP(SUBSTITUTE(D$1,"성장단계","")&amp;"단계오프셋",ChapterTable!$S:$T,2,0))/ChapterTable!$Q$23)),
MAX(0,INT(($B2269+ChapterTable!$S$26+VLOOKUP(SUBSTITUTE(D$1,"성장단계","")&amp;"보스단계오프셋",ChapterTable!$S:$T,2,0))/ChapterTable!$S$23)))</f>
        <v>2</v>
      </c>
      <c r="E2269" s="1">
        <f ca="1">IF(AND($A2269=0,$B2269=1),
    VLOOKUP(1,ChapterTable!$1:$1048576,MATCH("최종"&amp;SUBSTITUTE(SUBSTITUTE(E$1,"standard",""),"|Float",""),ChapterTable!$1:$1,0),0)*ChapterTable!$Q$17,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VLOOKUP($A2269-ChapterTable!$Q$11,ChapterTable!$1:$1048576,MATCH("최종"&amp;SUBSTITUTE(SUBSTITUTE(E$1,"standard",""),"|Float",""),ChapterTable!$1:$1,0),0)*ChapterTable!$Q$14
    ),
  OFFSET(E2269,-$B2269+IF($L2269,1,0),0)*
    (VLOOKUP(SUBSTITUTE(SUBSTITUTE(E$1,"standard",""),"|Float","")&amp;"인게임누적곱배수",ChapterTable!$S:$T,2,0)^C2269
    +VLOOKUP(SUBSTITUTE(SUBSTITUTE(E$1,"standard",""),"|Float","")&amp;"인게임누적합배수",ChapterTable!$S:$T,2,0)*C2269)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VLOOKUP(1,ChapterTable!$1:$1048576,MATCH("최종"&amp;SUBSTITUTE(SUBSTITUTE(F$1,"standard",""),"|Float",""),ChapterTable!$1:$1,0),0)*ChapterTable!$Q$17,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VLOOKUP($A2269-ChapterTable!$Q$11,ChapterTable!$1:$1048576,MATCH("최종"&amp;SUBSTITUTE(SUBSTITUTE(F$1,"standard",""),"|Float",""),ChapterTable!$1:$1,0),0)*ChapterTable!$Q$14
    ),
  OFFSET(F2269,-$B2269+IF($L2269,1,0),0)*
    (VLOOKUP(SUBSTITUTE(SUBSTITUTE(F$1,"standard",""),"|Float","")&amp;"인게임누적곱배수",ChapterTable!$S:$T,2,0)^D2269
    +VLOOKUP(SUBSTITUTE(SUBSTITUTE(F$1,"standard",""),"|Float","")&amp;"인게임누적합배수",ChapterTable!$S:$T,2,0)*D2269)
  )
  )
  )
)</f>
        <v>593558.32631921768</v>
      </c>
      <c r="G2269" t="s">
        <v>76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9.8000000000000007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IF(OR($L2270=TRUE,$A2270=0,MOD($A2270,ChapterTable!$S$20)&lt;&gt;0),
MAX(0,INT(($B2270+ChapterTable!$Q$26+VLOOKUP(SUBSTITUTE(C$1,"성장단계","")&amp;"단계오프셋",ChapterTable!$S:$T,2,0))/ChapterTable!$Q$23)),
MAX(0,INT(($B2270+ChapterTable!$S$26+VLOOKUP(SUBSTITUTE(C$1,"성장단계","")&amp;"보스단계오프셋",ChapterTable!$S:$T,2,0))/ChapterTable!$S$23)))</f>
        <v>3</v>
      </c>
      <c r="D2270">
        <f>IF(OR($L2270=TRUE,$A2270=0,MOD($A2270,ChapterTable!$S$20)&lt;&gt;0),
MAX(0,INT(($B2270+ChapterTable!$Q$26+VLOOKUP(SUBSTITUTE(D$1,"성장단계","")&amp;"단계오프셋",ChapterTable!$S:$T,2,0))/ChapterTable!$Q$23)),
MAX(0,INT(($B2270+ChapterTable!$S$26+VLOOKUP(SUBSTITUTE(D$1,"성장단계","")&amp;"보스단계오프셋",ChapterTable!$S:$T,2,0))/ChapterTable!$S$23)))</f>
        <v>2</v>
      </c>
      <c r="E2270" s="1">
        <f ca="1">IF(AND($A2270=0,$B2270=1),
    VLOOKUP(1,ChapterTable!$1:$1048576,MATCH("최종"&amp;SUBSTITUTE(SUBSTITUTE(E$1,"standard",""),"|Float",""),ChapterTable!$1:$1,0),0)*ChapterTable!$Q$17,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VLOOKUP($A2270-ChapterTable!$Q$11,ChapterTable!$1:$1048576,MATCH("최종"&amp;SUBSTITUTE(SUBSTITUTE(E$1,"standard",""),"|Float",""),ChapterTable!$1:$1,0),0)*ChapterTable!$Q$14
    ),
  OFFSET(E2270,-$B2270+IF($L2270,1,0),0)*
    (VLOOKUP(SUBSTITUTE(SUBSTITUTE(E$1,"standard",""),"|Float","")&amp;"인게임누적곱배수",ChapterTable!$S:$T,2,0)^C2270
    +VLOOKUP(SUBSTITUTE(SUBSTITUTE(E$1,"standard",""),"|Float","")&amp;"인게임누적합배수",ChapterTable!$S:$T,2,0)*C2270)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VLOOKUP(1,ChapterTable!$1:$1048576,MATCH("최종"&amp;SUBSTITUTE(SUBSTITUTE(F$1,"standard",""),"|Float",""),ChapterTable!$1:$1,0),0)*ChapterTable!$Q$17,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VLOOKUP($A2270-ChapterTable!$Q$11,ChapterTable!$1:$1048576,MATCH("최종"&amp;SUBSTITUTE(SUBSTITUTE(F$1,"standard",""),"|Float",""),ChapterTable!$1:$1,0),0)*ChapterTable!$Q$14
    ),
  OFFSET(F2270,-$B2270+IF($L2270,1,0),0)*
    (VLOOKUP(SUBSTITUTE(SUBSTITUTE(F$1,"standard",""),"|Float","")&amp;"인게임누적곱배수",ChapterTable!$S:$T,2,0)^D2270
    +VLOOKUP(SUBSTITUTE(SUBSTITUTE(F$1,"standard",""),"|Float","")&amp;"인게임누적합배수",ChapterTable!$S:$T,2,0)*D2270)
  )
  )
  )
)</f>
        <v>593558.32631921768</v>
      </c>
      <c r="G2270" t="s">
        <v>76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9.8000000000000007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IF(OR($L2271=TRUE,$A2271=0,MOD($A2271,ChapterTable!$S$20)&lt;&gt;0),
MAX(0,INT(($B2271+ChapterTable!$Q$26+VLOOKUP(SUBSTITUTE(C$1,"성장단계","")&amp;"단계오프셋",ChapterTable!$S:$T,2,0))/ChapterTable!$Q$23)),
MAX(0,INT(($B2271+ChapterTable!$S$26+VLOOKUP(SUBSTITUTE(C$1,"성장단계","")&amp;"보스단계오프셋",ChapterTable!$S:$T,2,0))/ChapterTable!$S$23)))</f>
        <v>3</v>
      </c>
      <c r="D2271">
        <f>IF(OR($L2271=TRUE,$A2271=0,MOD($A2271,ChapterTable!$S$20)&lt;&gt;0),
MAX(0,INT(($B2271+ChapterTable!$Q$26+VLOOKUP(SUBSTITUTE(D$1,"성장단계","")&amp;"단계오프셋",ChapterTable!$S:$T,2,0))/ChapterTable!$Q$23)),
MAX(0,INT(($B2271+ChapterTable!$S$26+VLOOKUP(SUBSTITUTE(D$1,"성장단계","")&amp;"보스단계오프셋",ChapterTable!$S:$T,2,0))/ChapterTable!$S$23)))</f>
        <v>2</v>
      </c>
      <c r="E2271" s="1">
        <f ca="1">IF(AND($A2271=0,$B2271=1),
    VLOOKUP(1,ChapterTable!$1:$1048576,MATCH("최종"&amp;SUBSTITUTE(SUBSTITUTE(E$1,"standard",""),"|Float",""),ChapterTable!$1:$1,0),0)*ChapterTable!$Q$17,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VLOOKUP($A2271-ChapterTable!$Q$11,ChapterTable!$1:$1048576,MATCH("최종"&amp;SUBSTITUTE(SUBSTITUTE(E$1,"standard",""),"|Float",""),ChapterTable!$1:$1,0),0)*ChapterTable!$Q$14
    ),
  OFFSET(E2271,-$B2271+IF($L2271,1,0),0)*
    (VLOOKUP(SUBSTITUTE(SUBSTITUTE(E$1,"standard",""),"|Float","")&amp;"인게임누적곱배수",ChapterTable!$S:$T,2,0)^C2271
    +VLOOKUP(SUBSTITUTE(SUBSTITUTE(E$1,"standard",""),"|Float","")&amp;"인게임누적합배수",ChapterTable!$S:$T,2,0)*C2271)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VLOOKUP(1,ChapterTable!$1:$1048576,MATCH("최종"&amp;SUBSTITUTE(SUBSTITUTE(F$1,"standard",""),"|Float",""),ChapterTable!$1:$1,0),0)*ChapterTable!$Q$17,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VLOOKUP($A2271-ChapterTable!$Q$11,ChapterTable!$1:$1048576,MATCH("최종"&amp;SUBSTITUTE(SUBSTITUTE(F$1,"standard",""),"|Float",""),ChapterTable!$1:$1,0),0)*ChapterTable!$Q$14
    ),
  OFFSET(F2271,-$B2271+IF($L2271,1,0),0)*
    (VLOOKUP(SUBSTITUTE(SUBSTITUTE(F$1,"standard",""),"|Float","")&amp;"인게임누적곱배수",ChapterTable!$S:$T,2,0)^D2271
    +VLOOKUP(SUBSTITUTE(SUBSTITUTE(F$1,"standard",""),"|Float","")&amp;"인게임누적합배수",ChapterTable!$S:$T,2,0)*D2271)
  )
  )
  )
)</f>
        <v>593558.32631921768</v>
      </c>
      <c r="G2271" t="s">
        <v>76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9.8000000000000007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IF(OR($L2272=TRUE,$A2272=0,MOD($A2272,ChapterTable!$S$20)&lt;&gt;0),
MAX(0,INT(($B2272+ChapterTable!$Q$26+VLOOKUP(SUBSTITUTE(C$1,"성장단계","")&amp;"단계오프셋",ChapterTable!$S:$T,2,0))/ChapterTable!$Q$23)),
MAX(0,INT(($B2272+ChapterTable!$S$26+VLOOKUP(SUBSTITUTE(C$1,"성장단계","")&amp;"보스단계오프셋",ChapterTable!$S:$T,2,0))/ChapterTable!$S$23)))</f>
        <v>3</v>
      </c>
      <c r="D2272">
        <f>IF(OR($L2272=TRUE,$A2272=0,MOD($A2272,ChapterTable!$S$20)&lt;&gt;0),
MAX(0,INT(($B2272+ChapterTable!$Q$26+VLOOKUP(SUBSTITUTE(D$1,"성장단계","")&amp;"단계오프셋",ChapterTable!$S:$T,2,0))/ChapterTable!$Q$23)),
MAX(0,INT(($B2272+ChapterTable!$S$26+VLOOKUP(SUBSTITUTE(D$1,"성장단계","")&amp;"보스단계오프셋",ChapterTable!$S:$T,2,0))/ChapterTable!$S$23)))</f>
        <v>3</v>
      </c>
      <c r="E2272" s="1">
        <f ca="1">IF(AND($A2272=0,$B2272=1),
    VLOOKUP(1,ChapterTable!$1:$1048576,MATCH("최종"&amp;SUBSTITUTE(SUBSTITUTE(E$1,"standard",""),"|Float",""),ChapterTable!$1:$1,0),0)*ChapterTable!$Q$17,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VLOOKUP($A2272-ChapterTable!$Q$11,ChapterTable!$1:$1048576,MATCH("최종"&amp;SUBSTITUTE(SUBSTITUTE(E$1,"standard",""),"|Float",""),ChapterTable!$1:$1,0),0)*ChapterTable!$Q$14
    ),
  OFFSET(E2272,-$B2272+IF($L2272,1,0),0)*
    (VLOOKUP(SUBSTITUTE(SUBSTITUTE(E$1,"standard",""),"|Float","")&amp;"인게임누적곱배수",ChapterTable!$S:$T,2,0)^C2272
    +VLOOKUP(SUBSTITUTE(SUBSTITUTE(E$1,"standard",""),"|Float","")&amp;"인게임누적합배수",ChapterTable!$S:$T,2,0)*C2272)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VLOOKUP(1,ChapterTable!$1:$1048576,MATCH("최종"&amp;SUBSTITUTE(SUBSTITUTE(F$1,"standard",""),"|Float",""),ChapterTable!$1:$1,0),0)*ChapterTable!$Q$17,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VLOOKUP($A2272-ChapterTable!$Q$11,ChapterTable!$1:$1048576,MATCH("최종"&amp;SUBSTITUTE(SUBSTITUTE(F$1,"standard",""),"|Float",""),ChapterTable!$1:$1,0),0)*ChapterTable!$Q$14
    ),
  OFFSET(F2272,-$B2272+IF($L2272,1,0),0)*
    (VLOOKUP(SUBSTITUTE(SUBSTITUTE(F$1,"standard",""),"|Float","")&amp;"인게임누적곱배수",ChapterTable!$S:$T,2,0)^D2272
    +VLOOKUP(SUBSTITUTE(SUBSTITUTE(F$1,"standard",""),"|Float","")&amp;"인게임누적합배수",ChapterTable!$S:$T,2,0)*D2272)
  )
  )
  )
)</f>
        <v>678352.37293624878</v>
      </c>
      <c r="G2272" t="s">
        <v>76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9.8000000000000007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IF(OR($L2273=TRUE,$A2273=0,MOD($A2273,ChapterTable!$S$20)&lt;&gt;0),
MAX(0,INT(($B2273+ChapterTable!$Q$26+VLOOKUP(SUBSTITUTE(C$1,"성장단계","")&amp;"단계오프셋",ChapterTable!$S:$T,2,0))/ChapterTable!$Q$23)),
MAX(0,INT(($B2273+ChapterTable!$S$26+VLOOKUP(SUBSTITUTE(C$1,"성장단계","")&amp;"보스단계오프셋",ChapterTable!$S:$T,2,0))/ChapterTable!$S$23)))</f>
        <v>3</v>
      </c>
      <c r="D2273">
        <f>IF(OR($L2273=TRUE,$A2273=0,MOD($A2273,ChapterTable!$S$20)&lt;&gt;0),
MAX(0,INT(($B2273+ChapterTable!$Q$26+VLOOKUP(SUBSTITUTE(D$1,"성장단계","")&amp;"단계오프셋",ChapterTable!$S:$T,2,0))/ChapterTable!$Q$23)),
MAX(0,INT(($B2273+ChapterTable!$S$26+VLOOKUP(SUBSTITUTE(D$1,"성장단계","")&amp;"보스단계오프셋",ChapterTable!$S:$T,2,0))/ChapterTable!$S$23)))</f>
        <v>3</v>
      </c>
      <c r="E2273" s="1">
        <f ca="1">IF(AND($A2273=0,$B2273=1),
    VLOOKUP(1,ChapterTable!$1:$1048576,MATCH("최종"&amp;SUBSTITUTE(SUBSTITUTE(E$1,"standard",""),"|Float",""),ChapterTable!$1:$1,0),0)*ChapterTable!$Q$17,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VLOOKUP($A2273-ChapterTable!$Q$11,ChapterTable!$1:$1048576,MATCH("최종"&amp;SUBSTITUTE(SUBSTITUTE(E$1,"standard",""),"|Float",""),ChapterTable!$1:$1,0),0)*ChapterTable!$Q$14
    ),
  OFFSET(E2273,-$B2273+IF($L2273,1,0),0)*
    (VLOOKUP(SUBSTITUTE(SUBSTITUTE(E$1,"standard",""),"|Float","")&amp;"인게임누적곱배수",ChapterTable!$S:$T,2,0)^C2273
    +VLOOKUP(SUBSTITUTE(SUBSTITUTE(E$1,"standard",""),"|Float","")&amp;"인게임누적합배수",ChapterTable!$S:$T,2,0)*C2273)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VLOOKUP(1,ChapterTable!$1:$1048576,MATCH("최종"&amp;SUBSTITUTE(SUBSTITUTE(F$1,"standard",""),"|Float",""),ChapterTable!$1:$1,0),0)*ChapterTable!$Q$17,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VLOOKUP($A2273-ChapterTable!$Q$11,ChapterTable!$1:$1048576,MATCH("최종"&amp;SUBSTITUTE(SUBSTITUTE(F$1,"standard",""),"|Float",""),ChapterTable!$1:$1,0),0)*ChapterTable!$Q$14
    ),
  OFFSET(F2273,-$B2273+IF($L2273,1,0),0)*
    (VLOOKUP(SUBSTITUTE(SUBSTITUTE(F$1,"standard",""),"|Float","")&amp;"인게임누적곱배수",ChapterTable!$S:$T,2,0)^D2273
    +VLOOKUP(SUBSTITUTE(SUBSTITUTE(F$1,"standard",""),"|Float","")&amp;"인게임누적합배수",ChapterTable!$S:$T,2,0)*D2273)
  )
  )
  )
)</f>
        <v>678352.37293624878</v>
      </c>
      <c r="G2273" t="s">
        <v>76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9.8000000000000007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IF(OR($L2274=TRUE,$A2274=0,MOD($A2274,ChapterTable!$S$20)&lt;&gt;0),
MAX(0,INT(($B2274+ChapterTable!$Q$26+VLOOKUP(SUBSTITUTE(C$1,"성장단계","")&amp;"단계오프셋",ChapterTable!$S:$T,2,0))/ChapterTable!$Q$23)),
MAX(0,INT(($B2274+ChapterTable!$S$26+VLOOKUP(SUBSTITUTE(C$1,"성장단계","")&amp;"보스단계오프셋",ChapterTable!$S:$T,2,0))/ChapterTable!$S$23)))</f>
        <v>3</v>
      </c>
      <c r="D2274">
        <f>IF(OR($L2274=TRUE,$A2274=0,MOD($A2274,ChapterTable!$S$20)&lt;&gt;0),
MAX(0,INT(($B2274+ChapterTable!$Q$26+VLOOKUP(SUBSTITUTE(D$1,"성장단계","")&amp;"단계오프셋",ChapterTable!$S:$T,2,0))/ChapterTable!$Q$23)),
MAX(0,INT(($B2274+ChapterTable!$S$26+VLOOKUP(SUBSTITUTE(D$1,"성장단계","")&amp;"보스단계오프셋",ChapterTable!$S:$T,2,0))/ChapterTable!$S$23)))</f>
        <v>3</v>
      </c>
      <c r="E2274" s="1">
        <f ca="1">IF(AND($A2274=0,$B2274=1),
    VLOOKUP(1,ChapterTable!$1:$1048576,MATCH("최종"&amp;SUBSTITUTE(SUBSTITUTE(E$1,"standard",""),"|Float",""),ChapterTable!$1:$1,0),0)*ChapterTable!$Q$17,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VLOOKUP($A2274-ChapterTable!$Q$11,ChapterTable!$1:$1048576,MATCH("최종"&amp;SUBSTITUTE(SUBSTITUTE(E$1,"standard",""),"|Float",""),ChapterTable!$1:$1,0),0)*ChapterTable!$Q$14
    ),
  OFFSET(E2274,-$B2274+IF($L2274,1,0),0)*
    (VLOOKUP(SUBSTITUTE(SUBSTITUTE(E$1,"standard",""),"|Float","")&amp;"인게임누적곱배수",ChapterTable!$S:$T,2,0)^C2274
    +VLOOKUP(SUBSTITUTE(SUBSTITUTE(E$1,"standard",""),"|Float","")&amp;"인게임누적합배수",ChapterTable!$S:$T,2,0)*C2274)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VLOOKUP(1,ChapterTable!$1:$1048576,MATCH("최종"&amp;SUBSTITUTE(SUBSTITUTE(F$1,"standard",""),"|Float",""),ChapterTable!$1:$1,0),0)*ChapterTable!$Q$17,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VLOOKUP($A2274-ChapterTable!$Q$11,ChapterTable!$1:$1048576,MATCH("최종"&amp;SUBSTITUTE(SUBSTITUTE(F$1,"standard",""),"|Float",""),ChapterTable!$1:$1,0),0)*ChapterTable!$Q$14
    ),
  OFFSET(F2274,-$B2274+IF($L2274,1,0),0)*
    (VLOOKUP(SUBSTITUTE(SUBSTITUTE(F$1,"standard",""),"|Float","")&amp;"인게임누적곱배수",ChapterTable!$S:$T,2,0)^D2274
    +VLOOKUP(SUBSTITUTE(SUBSTITUTE(F$1,"standard",""),"|Float","")&amp;"인게임누적합배수",ChapterTable!$S:$T,2,0)*D2274)
  )
  )
  )
)</f>
        <v>678352.37293624878</v>
      </c>
      <c r="G2274" t="s">
        <v>76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9.8000000000000007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IF(OR($L2275=TRUE,$A2275=0,MOD($A2275,ChapterTable!$S$20)&lt;&gt;0),
MAX(0,INT(($B2275+ChapterTable!$Q$26+VLOOKUP(SUBSTITUTE(C$1,"성장단계","")&amp;"단계오프셋",ChapterTable!$S:$T,2,0))/ChapterTable!$Q$23)),
MAX(0,INT(($B2275+ChapterTable!$S$26+VLOOKUP(SUBSTITUTE(C$1,"성장단계","")&amp;"보스단계오프셋",ChapterTable!$S:$T,2,0))/ChapterTable!$S$23)))</f>
        <v>3</v>
      </c>
      <c r="D2275">
        <f>IF(OR($L2275=TRUE,$A2275=0,MOD($A2275,ChapterTable!$S$20)&lt;&gt;0),
MAX(0,INT(($B2275+ChapterTable!$Q$26+VLOOKUP(SUBSTITUTE(D$1,"성장단계","")&amp;"단계오프셋",ChapterTable!$S:$T,2,0))/ChapterTable!$Q$23)),
MAX(0,INT(($B2275+ChapterTable!$S$26+VLOOKUP(SUBSTITUTE(D$1,"성장단계","")&amp;"보스단계오프셋",ChapterTable!$S:$T,2,0))/ChapterTable!$S$23)))</f>
        <v>3</v>
      </c>
      <c r="E2275" s="1">
        <f ca="1">IF(AND($A2275=0,$B2275=1),
    VLOOKUP(1,ChapterTable!$1:$1048576,MATCH("최종"&amp;SUBSTITUTE(SUBSTITUTE(E$1,"standard",""),"|Float",""),ChapterTable!$1:$1,0),0)*ChapterTable!$Q$17,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VLOOKUP($A2275-ChapterTable!$Q$11,ChapterTable!$1:$1048576,MATCH("최종"&amp;SUBSTITUTE(SUBSTITUTE(E$1,"standard",""),"|Float",""),ChapterTable!$1:$1,0),0)*ChapterTable!$Q$14
    ),
  OFFSET(E2275,-$B2275+IF($L2275,1,0),0)*
    (VLOOKUP(SUBSTITUTE(SUBSTITUTE(E$1,"standard",""),"|Float","")&amp;"인게임누적곱배수",ChapterTable!$S:$T,2,0)^C2275
    +VLOOKUP(SUBSTITUTE(SUBSTITUTE(E$1,"standard",""),"|Float","")&amp;"인게임누적합배수",ChapterTable!$S:$T,2,0)*C2275)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VLOOKUP(1,ChapterTable!$1:$1048576,MATCH("최종"&amp;SUBSTITUTE(SUBSTITUTE(F$1,"standard",""),"|Float",""),ChapterTable!$1:$1,0),0)*ChapterTable!$Q$17,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VLOOKUP($A2275-ChapterTable!$Q$11,ChapterTable!$1:$1048576,MATCH("최종"&amp;SUBSTITUTE(SUBSTITUTE(F$1,"standard",""),"|Float",""),ChapterTable!$1:$1,0),0)*ChapterTable!$Q$14
    ),
  OFFSET(F2275,-$B2275+IF($L2275,1,0),0)*
    (VLOOKUP(SUBSTITUTE(SUBSTITUTE(F$1,"standard",""),"|Float","")&amp;"인게임누적곱배수",ChapterTable!$S:$T,2,0)^D2275
    +VLOOKUP(SUBSTITUTE(SUBSTITUTE(F$1,"standard",""),"|Float","")&amp;"인게임누적합배수",ChapterTable!$S:$T,2,0)*D2275)
  )
  )
  )
)</f>
        <v>678352.37293624878</v>
      </c>
      <c r="G2275" t="s">
        <v>76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9.8000000000000007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IF(OR($L2276=TRUE,$A2276=0,MOD($A2276,ChapterTable!$S$20)&lt;&gt;0),
MAX(0,INT(($B2276+ChapterTable!$Q$26+VLOOKUP(SUBSTITUTE(C$1,"성장단계","")&amp;"단계오프셋",ChapterTable!$S:$T,2,0))/ChapterTable!$Q$23)),
MAX(0,INT(($B2276+ChapterTable!$S$26+VLOOKUP(SUBSTITUTE(C$1,"성장단계","")&amp;"보스단계오프셋",ChapterTable!$S:$T,2,0))/ChapterTable!$S$23)))</f>
        <v>3</v>
      </c>
      <c r="D2276">
        <f>IF(OR($L2276=TRUE,$A2276=0,MOD($A2276,ChapterTable!$S$20)&lt;&gt;0),
MAX(0,INT(($B2276+ChapterTable!$Q$26+VLOOKUP(SUBSTITUTE(D$1,"성장단계","")&amp;"단계오프셋",ChapterTable!$S:$T,2,0))/ChapterTable!$Q$23)),
MAX(0,INT(($B2276+ChapterTable!$S$26+VLOOKUP(SUBSTITUTE(D$1,"성장단계","")&amp;"보스단계오프셋",ChapterTable!$S:$T,2,0))/ChapterTable!$S$23)))</f>
        <v>3</v>
      </c>
      <c r="E2276" s="1">
        <f ca="1">IF(AND($A2276=0,$B2276=1),
    VLOOKUP(1,ChapterTable!$1:$1048576,MATCH("최종"&amp;SUBSTITUTE(SUBSTITUTE(E$1,"standard",""),"|Float",""),ChapterTable!$1:$1,0),0)*ChapterTable!$Q$17,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VLOOKUP($A2276-ChapterTable!$Q$11,ChapterTable!$1:$1048576,MATCH("최종"&amp;SUBSTITUTE(SUBSTITUTE(E$1,"standard",""),"|Float",""),ChapterTable!$1:$1,0),0)*ChapterTable!$Q$14
    ),
  OFFSET(E2276,-$B2276+IF($L2276,1,0),0)*
    (VLOOKUP(SUBSTITUTE(SUBSTITUTE(E$1,"standard",""),"|Float","")&amp;"인게임누적곱배수",ChapterTable!$S:$T,2,0)^C2276
    +VLOOKUP(SUBSTITUTE(SUBSTITUTE(E$1,"standard",""),"|Float","")&amp;"인게임누적합배수",ChapterTable!$S:$T,2,0)*C2276)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VLOOKUP(1,ChapterTable!$1:$1048576,MATCH("최종"&amp;SUBSTITUTE(SUBSTITUTE(F$1,"standard",""),"|Float",""),ChapterTable!$1:$1,0),0)*ChapterTable!$Q$17,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VLOOKUP($A2276-ChapterTable!$Q$11,ChapterTable!$1:$1048576,MATCH("최종"&amp;SUBSTITUTE(SUBSTITUTE(F$1,"standard",""),"|Float",""),ChapterTable!$1:$1,0),0)*ChapterTable!$Q$14
    ),
  OFFSET(F2276,-$B2276+IF($L2276,1,0),0)*
    (VLOOKUP(SUBSTITUTE(SUBSTITUTE(F$1,"standard",""),"|Float","")&amp;"인게임누적곱배수",ChapterTable!$S:$T,2,0)^D2276
    +VLOOKUP(SUBSTITUTE(SUBSTITUTE(F$1,"standard",""),"|Float","")&amp;"인게임누적합배수",ChapterTable!$S:$T,2,0)*D2276)
  )
  )
  )
)</f>
        <v>678352.37293624878</v>
      </c>
      <c r="G2276" t="s">
        <v>76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9.8000000000000007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IF(OR($L2277=TRUE,$A2277=0,MOD($A2277,ChapterTable!$S$20)&lt;&gt;0),
MAX(0,INT(($B2277+ChapterTable!$Q$26+VLOOKUP(SUBSTITUTE(C$1,"성장단계","")&amp;"단계오프셋",ChapterTable!$S:$T,2,0))/ChapterTable!$Q$23)),
MAX(0,INT(($B2277+ChapterTable!$S$26+VLOOKUP(SUBSTITUTE(C$1,"성장단계","")&amp;"보스단계오프셋",ChapterTable!$S:$T,2,0))/ChapterTable!$S$23)))</f>
        <v>4</v>
      </c>
      <c r="D2277">
        <f>IF(OR($L2277=TRUE,$A2277=0,MOD($A2277,ChapterTable!$S$20)&lt;&gt;0),
MAX(0,INT(($B2277+ChapterTable!$Q$26+VLOOKUP(SUBSTITUTE(D$1,"성장단계","")&amp;"단계오프셋",ChapterTable!$S:$T,2,0))/ChapterTable!$Q$23)),
MAX(0,INT(($B2277+ChapterTable!$S$26+VLOOKUP(SUBSTITUTE(D$1,"성장단계","")&amp;"보스단계오프셋",ChapterTable!$S:$T,2,0))/ChapterTable!$S$23)))</f>
        <v>3</v>
      </c>
      <c r="E2277" s="1">
        <f ca="1">IF(AND($A2277=0,$B2277=1),
    VLOOKUP(1,ChapterTable!$1:$1048576,MATCH("최종"&amp;SUBSTITUTE(SUBSTITUTE(E$1,"standard",""),"|Float",""),ChapterTable!$1:$1,0),0)*ChapterTable!$Q$17,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VLOOKUP($A2277-ChapterTable!$Q$11,ChapterTable!$1:$1048576,MATCH("최종"&amp;SUBSTITUTE(SUBSTITUTE(E$1,"standard",""),"|Float",""),ChapterTable!$1:$1,0),0)*ChapterTable!$Q$14
    ),
  OFFSET(E2277,-$B2277+IF($L2277,1,0),0)*
    (VLOOKUP(SUBSTITUTE(SUBSTITUTE(E$1,"standard",""),"|Float","")&amp;"인게임누적곱배수",ChapterTable!$S:$T,2,0)^C2277
    +VLOOKUP(SUBSTITUTE(SUBSTITUTE(E$1,"standard",""),"|Float","")&amp;"인게임누적합배수",ChapterTable!$S:$T,2,0)*C2277)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VLOOKUP(1,ChapterTable!$1:$1048576,MATCH("최종"&amp;SUBSTITUTE(SUBSTITUTE(F$1,"standard",""),"|Float",""),ChapterTable!$1:$1,0),0)*ChapterTable!$Q$17,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VLOOKUP($A2277-ChapterTable!$Q$11,ChapterTable!$1:$1048576,MATCH("최종"&amp;SUBSTITUTE(SUBSTITUTE(F$1,"standard",""),"|Float",""),ChapterTable!$1:$1,0),0)*ChapterTable!$Q$14
    ),
  OFFSET(F2277,-$B2277+IF($L2277,1,0),0)*
    (VLOOKUP(SUBSTITUTE(SUBSTITUTE(F$1,"standard",""),"|Float","")&amp;"인게임누적곱배수",ChapterTable!$S:$T,2,0)^D2277
    +VLOOKUP(SUBSTITUTE(SUBSTITUTE(F$1,"standard",""),"|Float","")&amp;"인게임누적합배수",ChapterTable!$S:$T,2,0)*D2277)
  )
  )
  )
)</f>
        <v>678352.37293624878</v>
      </c>
      <c r="G2277" t="s">
        <v>76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9.8000000000000007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IF(OR($L2278=TRUE,$A2278=0,MOD($A2278,ChapterTable!$S$20)&lt;&gt;0),
MAX(0,INT(($B2278+ChapterTable!$Q$26+VLOOKUP(SUBSTITUTE(C$1,"성장단계","")&amp;"단계오프셋",ChapterTable!$S:$T,2,0))/ChapterTable!$Q$23)),
MAX(0,INT(($B2278+ChapterTable!$S$26+VLOOKUP(SUBSTITUTE(C$1,"성장단계","")&amp;"보스단계오프셋",ChapterTable!$S:$T,2,0))/ChapterTable!$S$23)))</f>
        <v>4</v>
      </c>
      <c r="D2278">
        <f>IF(OR($L2278=TRUE,$A2278=0,MOD($A2278,ChapterTable!$S$20)&lt;&gt;0),
MAX(0,INT(($B2278+ChapterTable!$Q$26+VLOOKUP(SUBSTITUTE(D$1,"성장단계","")&amp;"단계오프셋",ChapterTable!$S:$T,2,0))/ChapterTable!$Q$23)),
MAX(0,INT(($B2278+ChapterTable!$S$26+VLOOKUP(SUBSTITUTE(D$1,"성장단계","")&amp;"보스단계오프셋",ChapterTable!$S:$T,2,0))/ChapterTable!$S$23)))</f>
        <v>3</v>
      </c>
      <c r="E2278" s="1">
        <f ca="1">IF(AND($A2278=0,$B2278=1),
    VLOOKUP(1,ChapterTable!$1:$1048576,MATCH("최종"&amp;SUBSTITUTE(SUBSTITUTE(E$1,"standard",""),"|Float",""),ChapterTable!$1:$1,0),0)*ChapterTable!$Q$17,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VLOOKUP($A2278-ChapterTable!$Q$11,ChapterTable!$1:$1048576,MATCH("최종"&amp;SUBSTITUTE(SUBSTITUTE(E$1,"standard",""),"|Float",""),ChapterTable!$1:$1,0),0)*ChapterTable!$Q$14
    ),
  OFFSET(E2278,-$B2278+IF($L2278,1,0),0)*
    (VLOOKUP(SUBSTITUTE(SUBSTITUTE(E$1,"standard",""),"|Float","")&amp;"인게임누적곱배수",ChapterTable!$S:$T,2,0)^C2278
    +VLOOKUP(SUBSTITUTE(SUBSTITUTE(E$1,"standard",""),"|Float","")&amp;"인게임누적합배수",ChapterTable!$S:$T,2,0)*C2278)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VLOOKUP(1,ChapterTable!$1:$1048576,MATCH("최종"&amp;SUBSTITUTE(SUBSTITUTE(F$1,"standard",""),"|Float",""),ChapterTable!$1:$1,0),0)*ChapterTable!$Q$17,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VLOOKUP($A2278-ChapterTable!$Q$11,ChapterTable!$1:$1048576,MATCH("최종"&amp;SUBSTITUTE(SUBSTITUTE(F$1,"standard",""),"|Float",""),ChapterTable!$1:$1,0),0)*ChapterTable!$Q$14
    ),
  OFFSET(F2278,-$B2278+IF($L2278,1,0),0)*
    (VLOOKUP(SUBSTITUTE(SUBSTITUTE(F$1,"standard",""),"|Float","")&amp;"인게임누적곱배수",ChapterTable!$S:$T,2,0)^D2278
    +VLOOKUP(SUBSTITUTE(SUBSTITUTE(F$1,"standard",""),"|Float","")&amp;"인게임누적합배수",ChapterTable!$S:$T,2,0)*D2278)
  )
  )
  )
)</f>
        <v>678352.37293624878</v>
      </c>
      <c r="G2278" t="s">
        <v>76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9.8000000000000007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IF(OR($L2279=TRUE,$A2279=0,MOD($A2279,ChapterTable!$S$20)&lt;&gt;0),
MAX(0,INT(($B2279+ChapterTable!$Q$26+VLOOKUP(SUBSTITUTE(C$1,"성장단계","")&amp;"단계오프셋",ChapterTable!$S:$T,2,0))/ChapterTable!$Q$23)),
MAX(0,INT(($B2279+ChapterTable!$S$26+VLOOKUP(SUBSTITUTE(C$1,"성장단계","")&amp;"보스단계오프셋",ChapterTable!$S:$T,2,0))/ChapterTable!$S$23)))</f>
        <v>4</v>
      </c>
      <c r="D2279">
        <f>IF(OR($L2279=TRUE,$A2279=0,MOD($A2279,ChapterTable!$S$20)&lt;&gt;0),
MAX(0,INT(($B2279+ChapterTable!$Q$26+VLOOKUP(SUBSTITUTE(D$1,"성장단계","")&amp;"단계오프셋",ChapterTable!$S:$T,2,0))/ChapterTable!$Q$23)),
MAX(0,INT(($B2279+ChapterTable!$S$26+VLOOKUP(SUBSTITUTE(D$1,"성장단계","")&amp;"보스단계오프셋",ChapterTable!$S:$T,2,0))/ChapterTable!$S$23)))</f>
        <v>3</v>
      </c>
      <c r="E2279" s="1">
        <f ca="1">IF(AND($A2279=0,$B2279=1),
    VLOOKUP(1,ChapterTable!$1:$1048576,MATCH("최종"&amp;SUBSTITUTE(SUBSTITUTE(E$1,"standard",""),"|Float",""),ChapterTable!$1:$1,0),0)*ChapterTable!$Q$17,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VLOOKUP($A2279-ChapterTable!$Q$11,ChapterTable!$1:$1048576,MATCH("최종"&amp;SUBSTITUTE(SUBSTITUTE(E$1,"standard",""),"|Float",""),ChapterTable!$1:$1,0),0)*ChapterTable!$Q$14
    ),
  OFFSET(E2279,-$B2279+IF($L2279,1,0),0)*
    (VLOOKUP(SUBSTITUTE(SUBSTITUTE(E$1,"standard",""),"|Float","")&amp;"인게임누적곱배수",ChapterTable!$S:$T,2,0)^C2279
    +VLOOKUP(SUBSTITUTE(SUBSTITUTE(E$1,"standard",""),"|Float","")&amp;"인게임누적합배수",ChapterTable!$S:$T,2,0)*C2279)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VLOOKUP(1,ChapterTable!$1:$1048576,MATCH("최종"&amp;SUBSTITUTE(SUBSTITUTE(F$1,"standard",""),"|Float",""),ChapterTable!$1:$1,0),0)*ChapterTable!$Q$17,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VLOOKUP($A2279-ChapterTable!$Q$11,ChapterTable!$1:$1048576,MATCH("최종"&amp;SUBSTITUTE(SUBSTITUTE(F$1,"standard",""),"|Float",""),ChapterTable!$1:$1,0),0)*ChapterTable!$Q$14
    ),
  OFFSET(F2279,-$B2279+IF($L2279,1,0),0)*
    (VLOOKUP(SUBSTITUTE(SUBSTITUTE(F$1,"standard",""),"|Float","")&amp;"인게임누적곱배수",ChapterTable!$S:$T,2,0)^D2279
    +VLOOKUP(SUBSTITUTE(SUBSTITUTE(F$1,"standard",""),"|Float","")&amp;"인게임누적합배수",ChapterTable!$S:$T,2,0)*D2279)
  )
  )
  )
)</f>
        <v>678352.37293624878</v>
      </c>
      <c r="G2279" t="s">
        <v>76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9.8000000000000007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IF(OR($L2280=TRUE,$A2280=0,MOD($A2280,ChapterTable!$S$20)&lt;&gt;0),
MAX(0,INT(($B2280+ChapterTable!$Q$26+VLOOKUP(SUBSTITUTE(C$1,"성장단계","")&amp;"단계오프셋",ChapterTable!$S:$T,2,0))/ChapterTable!$Q$23)),
MAX(0,INT(($B2280+ChapterTable!$S$26+VLOOKUP(SUBSTITUTE(C$1,"성장단계","")&amp;"보스단계오프셋",ChapterTable!$S:$T,2,0))/ChapterTable!$S$23)))</f>
        <v>4</v>
      </c>
      <c r="D2280">
        <f>IF(OR($L2280=TRUE,$A2280=0,MOD($A2280,ChapterTable!$S$20)&lt;&gt;0),
MAX(0,INT(($B2280+ChapterTable!$Q$26+VLOOKUP(SUBSTITUTE(D$1,"성장단계","")&amp;"단계오프셋",ChapterTable!$S:$T,2,0))/ChapterTable!$Q$23)),
MAX(0,INT(($B2280+ChapterTable!$S$26+VLOOKUP(SUBSTITUTE(D$1,"성장단계","")&amp;"보스단계오프셋",ChapterTable!$S:$T,2,0))/ChapterTable!$S$23)))</f>
        <v>3</v>
      </c>
      <c r="E2280" s="1">
        <f ca="1">IF(AND($A2280=0,$B2280=1),
    VLOOKUP(1,ChapterTable!$1:$1048576,MATCH("최종"&amp;SUBSTITUTE(SUBSTITUTE(E$1,"standard",""),"|Float",""),ChapterTable!$1:$1,0),0)*ChapterTable!$Q$17,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VLOOKUP($A2280-ChapterTable!$Q$11,ChapterTable!$1:$1048576,MATCH("최종"&amp;SUBSTITUTE(SUBSTITUTE(E$1,"standard",""),"|Float",""),ChapterTable!$1:$1,0),0)*ChapterTable!$Q$14
    ),
  OFFSET(E2280,-$B2280+IF($L2280,1,0),0)*
    (VLOOKUP(SUBSTITUTE(SUBSTITUTE(E$1,"standard",""),"|Float","")&amp;"인게임누적곱배수",ChapterTable!$S:$T,2,0)^C2280
    +VLOOKUP(SUBSTITUTE(SUBSTITUTE(E$1,"standard",""),"|Float","")&amp;"인게임누적합배수",ChapterTable!$S:$T,2,0)*C2280)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VLOOKUP(1,ChapterTable!$1:$1048576,MATCH("최종"&amp;SUBSTITUTE(SUBSTITUTE(F$1,"standard",""),"|Float",""),ChapterTable!$1:$1,0),0)*ChapterTable!$Q$17,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VLOOKUP($A2280-ChapterTable!$Q$11,ChapterTable!$1:$1048576,MATCH("최종"&amp;SUBSTITUTE(SUBSTITUTE(F$1,"standard",""),"|Float",""),ChapterTable!$1:$1,0),0)*ChapterTable!$Q$14
    ),
  OFFSET(F2280,-$B2280+IF($L2280,1,0),0)*
    (VLOOKUP(SUBSTITUTE(SUBSTITUTE(F$1,"standard",""),"|Float","")&amp;"인게임누적곱배수",ChapterTable!$S:$T,2,0)^D2280
    +VLOOKUP(SUBSTITUTE(SUBSTITUTE(F$1,"standard",""),"|Float","")&amp;"인게임누적합배수",ChapterTable!$S:$T,2,0)*D2280)
  )
  )
  )
)</f>
        <v>678352.37293624878</v>
      </c>
      <c r="G2280" t="s">
        <v>76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9.8000000000000007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IF(OR($L2281=TRUE,$A2281=0,MOD($A2281,ChapterTable!$S$20)&lt;&gt;0),
MAX(0,INT(($B2281+ChapterTable!$Q$26+VLOOKUP(SUBSTITUTE(C$1,"성장단계","")&amp;"단계오프셋",ChapterTable!$S:$T,2,0))/ChapterTable!$Q$23)),
MAX(0,INT(($B2281+ChapterTable!$S$26+VLOOKUP(SUBSTITUTE(C$1,"성장단계","")&amp;"보스단계오프셋",ChapterTable!$S:$T,2,0))/ChapterTable!$S$23)))</f>
        <v>4</v>
      </c>
      <c r="D2281">
        <f>IF(OR($L2281=TRUE,$A2281=0,MOD($A2281,ChapterTable!$S$20)&lt;&gt;0),
MAX(0,INT(($B2281+ChapterTable!$Q$26+VLOOKUP(SUBSTITUTE(D$1,"성장단계","")&amp;"단계오프셋",ChapterTable!$S:$T,2,0))/ChapterTable!$Q$23)),
MAX(0,INT(($B2281+ChapterTable!$S$26+VLOOKUP(SUBSTITUTE(D$1,"성장단계","")&amp;"보스단계오프셋",ChapterTable!$S:$T,2,0))/ChapterTable!$S$23)))</f>
        <v>3</v>
      </c>
      <c r="E2281" s="1">
        <f ca="1">IF(AND($A2281=0,$B2281=1),
    VLOOKUP(1,ChapterTable!$1:$1048576,MATCH("최종"&amp;SUBSTITUTE(SUBSTITUTE(E$1,"standard",""),"|Float",""),ChapterTable!$1:$1,0),0)*ChapterTable!$Q$17,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VLOOKUP($A2281-ChapterTable!$Q$11,ChapterTable!$1:$1048576,MATCH("최종"&amp;SUBSTITUTE(SUBSTITUTE(E$1,"standard",""),"|Float",""),ChapterTable!$1:$1,0),0)*ChapterTable!$Q$14
    ),
  OFFSET(E2281,-$B2281+IF($L2281,1,0),0)*
    (VLOOKUP(SUBSTITUTE(SUBSTITUTE(E$1,"standard",""),"|Float","")&amp;"인게임누적곱배수",ChapterTable!$S:$T,2,0)^C2281
    +VLOOKUP(SUBSTITUTE(SUBSTITUTE(E$1,"standard",""),"|Float","")&amp;"인게임누적합배수",ChapterTable!$S:$T,2,0)*C2281)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VLOOKUP(1,ChapterTable!$1:$1048576,MATCH("최종"&amp;SUBSTITUTE(SUBSTITUTE(F$1,"standard",""),"|Float",""),ChapterTable!$1:$1,0),0)*ChapterTable!$Q$17,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VLOOKUP($A2281-ChapterTable!$Q$11,ChapterTable!$1:$1048576,MATCH("최종"&amp;SUBSTITUTE(SUBSTITUTE(F$1,"standard",""),"|Float",""),ChapterTable!$1:$1,0),0)*ChapterTable!$Q$14
    ),
  OFFSET(F2281,-$B2281+IF($L2281,1,0),0)*
    (VLOOKUP(SUBSTITUTE(SUBSTITUTE(F$1,"standard",""),"|Float","")&amp;"인게임누적곱배수",ChapterTable!$S:$T,2,0)^D2281
    +VLOOKUP(SUBSTITUTE(SUBSTITUTE(F$1,"standard",""),"|Float","")&amp;"인게임누적합배수",ChapterTable!$S:$T,2,0)*D2281)
  )
  )
  )
)</f>
        <v>678352.37293624878</v>
      </c>
      <c r="G2281" t="s">
        <v>76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9.8000000000000007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IF(OR($L2282=TRUE,$A2282=0,MOD($A2282,ChapterTable!$S$20)&lt;&gt;0),
MAX(0,INT(($B2282+ChapterTable!$Q$26+VLOOKUP(SUBSTITUTE(C$1,"성장단계","")&amp;"단계오프셋",ChapterTable!$S:$T,2,0))/ChapterTable!$Q$23)),
MAX(0,INT(($B2282+ChapterTable!$S$26+VLOOKUP(SUBSTITUTE(C$1,"성장단계","")&amp;"보스단계오프셋",ChapterTable!$S:$T,2,0))/ChapterTable!$S$23)))</f>
        <v>4</v>
      </c>
      <c r="D2282">
        <f>IF(OR($L2282=TRUE,$A2282=0,MOD($A2282,ChapterTable!$S$20)&lt;&gt;0),
MAX(0,INT(($B2282+ChapterTable!$Q$26+VLOOKUP(SUBSTITUTE(D$1,"성장단계","")&amp;"단계오프셋",ChapterTable!$S:$T,2,0))/ChapterTable!$Q$23)),
MAX(0,INT(($B2282+ChapterTable!$S$26+VLOOKUP(SUBSTITUTE(D$1,"성장단계","")&amp;"보스단계오프셋",ChapterTable!$S:$T,2,0))/ChapterTable!$S$23)))</f>
        <v>4</v>
      </c>
      <c r="E2282" s="1">
        <f ca="1">IF(AND($A2282=0,$B2282=1),
    VLOOKUP(1,ChapterTable!$1:$1048576,MATCH("최종"&amp;SUBSTITUTE(SUBSTITUTE(E$1,"standard",""),"|Float",""),ChapterTable!$1:$1,0),0)*ChapterTable!$Q$17,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VLOOKUP($A2282-ChapterTable!$Q$11,ChapterTable!$1:$1048576,MATCH("최종"&amp;SUBSTITUTE(SUBSTITUTE(E$1,"standard",""),"|Float",""),ChapterTable!$1:$1,0),0)*ChapterTable!$Q$14
    ),
  OFFSET(E2282,-$B2282+IF($L2282,1,0),0)*
    (VLOOKUP(SUBSTITUTE(SUBSTITUTE(E$1,"standard",""),"|Float","")&amp;"인게임누적곱배수",ChapterTable!$S:$T,2,0)^C2282
    +VLOOKUP(SUBSTITUTE(SUBSTITUTE(E$1,"standard",""),"|Float","")&amp;"인게임누적합배수",ChapterTable!$S:$T,2,0)*C2282)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VLOOKUP(1,ChapterTable!$1:$1048576,MATCH("최종"&amp;SUBSTITUTE(SUBSTITUTE(F$1,"standard",""),"|Float",""),ChapterTable!$1:$1,0),0)*ChapterTable!$Q$17,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VLOOKUP($A2282-ChapterTable!$Q$11,ChapterTable!$1:$1048576,MATCH("최종"&amp;SUBSTITUTE(SUBSTITUTE(F$1,"standard",""),"|Float",""),ChapterTable!$1:$1,0),0)*ChapterTable!$Q$14
    ),
  OFFSET(F2282,-$B2282+IF($L2282,1,0),0)*
    (VLOOKUP(SUBSTITUTE(SUBSTITUTE(F$1,"standard",""),"|Float","")&amp;"인게임누적곱배수",ChapterTable!$S:$T,2,0)^D2282
    +VLOOKUP(SUBSTITUTE(SUBSTITUTE(F$1,"standard",""),"|Float","")&amp;"인게임누적합배수",ChapterTable!$S:$T,2,0)*D2282)
  )
  )
  )
)</f>
        <v>763146.41955327988</v>
      </c>
      <c r="G2282" t="s">
        <v>76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9.8000000000000007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IF(OR($L2283=TRUE,$A2283=0,MOD($A2283,ChapterTable!$S$20)&lt;&gt;0),
MAX(0,INT(($B2283+ChapterTable!$Q$26+VLOOKUP(SUBSTITUTE(C$1,"성장단계","")&amp;"단계오프셋",ChapterTable!$S:$T,2,0))/ChapterTable!$Q$23)),
MAX(0,INT(($B2283+ChapterTable!$S$26+VLOOKUP(SUBSTITUTE(C$1,"성장단계","")&amp;"보스단계오프셋",ChapterTable!$S:$T,2,0))/ChapterTable!$S$23)))</f>
        <v>4</v>
      </c>
      <c r="D2283">
        <f>IF(OR($L2283=TRUE,$A2283=0,MOD($A2283,ChapterTable!$S$20)&lt;&gt;0),
MAX(0,INT(($B2283+ChapterTable!$Q$26+VLOOKUP(SUBSTITUTE(D$1,"성장단계","")&amp;"단계오프셋",ChapterTable!$S:$T,2,0))/ChapterTable!$Q$23)),
MAX(0,INT(($B2283+ChapterTable!$S$26+VLOOKUP(SUBSTITUTE(D$1,"성장단계","")&amp;"보스단계오프셋",ChapterTable!$S:$T,2,0))/ChapterTable!$S$23)))</f>
        <v>4</v>
      </c>
      <c r="E2283" s="1">
        <f ca="1">IF(AND($A2283=0,$B2283=1),
    VLOOKUP(1,ChapterTable!$1:$1048576,MATCH("최종"&amp;SUBSTITUTE(SUBSTITUTE(E$1,"standard",""),"|Float",""),ChapterTable!$1:$1,0),0)*ChapterTable!$Q$17,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VLOOKUP($A2283-ChapterTable!$Q$11,ChapterTable!$1:$1048576,MATCH("최종"&amp;SUBSTITUTE(SUBSTITUTE(E$1,"standard",""),"|Float",""),ChapterTable!$1:$1,0),0)*ChapterTable!$Q$14
    ),
  OFFSET(E2283,-$B2283+IF($L2283,1,0),0)*
    (VLOOKUP(SUBSTITUTE(SUBSTITUTE(E$1,"standard",""),"|Float","")&amp;"인게임누적곱배수",ChapterTable!$S:$T,2,0)^C2283
    +VLOOKUP(SUBSTITUTE(SUBSTITUTE(E$1,"standard",""),"|Float","")&amp;"인게임누적합배수",ChapterTable!$S:$T,2,0)*C2283)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VLOOKUP(1,ChapterTable!$1:$1048576,MATCH("최종"&amp;SUBSTITUTE(SUBSTITUTE(F$1,"standard",""),"|Float",""),ChapterTable!$1:$1,0),0)*ChapterTable!$Q$17,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VLOOKUP($A2283-ChapterTable!$Q$11,ChapterTable!$1:$1048576,MATCH("최종"&amp;SUBSTITUTE(SUBSTITUTE(F$1,"standard",""),"|Float",""),ChapterTable!$1:$1,0),0)*ChapterTable!$Q$14
    ),
  OFFSET(F2283,-$B2283+IF($L2283,1,0),0)*
    (VLOOKUP(SUBSTITUTE(SUBSTITUTE(F$1,"standard",""),"|Float","")&amp;"인게임누적곱배수",ChapterTable!$S:$T,2,0)^D2283
    +VLOOKUP(SUBSTITUTE(SUBSTITUTE(F$1,"standard",""),"|Float","")&amp;"인게임누적합배수",ChapterTable!$S:$T,2,0)*D2283)
  )
  )
  )
)</f>
        <v>763146.41955327988</v>
      </c>
      <c r="G2283" t="s">
        <v>76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9.8000000000000007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IF(OR($L2284=TRUE,$A2284=0,MOD($A2284,ChapterTable!$S$20)&lt;&gt;0),
MAX(0,INT(($B2284+ChapterTable!$Q$26+VLOOKUP(SUBSTITUTE(C$1,"성장단계","")&amp;"단계오프셋",ChapterTable!$S:$T,2,0))/ChapterTable!$Q$23)),
MAX(0,INT(($B2284+ChapterTable!$S$26+VLOOKUP(SUBSTITUTE(C$1,"성장단계","")&amp;"보스단계오프셋",ChapterTable!$S:$T,2,0))/ChapterTable!$S$23)))</f>
        <v>4</v>
      </c>
      <c r="D2284">
        <f>IF(OR($L2284=TRUE,$A2284=0,MOD($A2284,ChapterTable!$S$20)&lt;&gt;0),
MAX(0,INT(($B2284+ChapterTable!$Q$26+VLOOKUP(SUBSTITUTE(D$1,"성장단계","")&amp;"단계오프셋",ChapterTable!$S:$T,2,0))/ChapterTable!$Q$23)),
MAX(0,INT(($B2284+ChapterTable!$S$26+VLOOKUP(SUBSTITUTE(D$1,"성장단계","")&amp;"보스단계오프셋",ChapterTable!$S:$T,2,0))/ChapterTable!$S$23)))</f>
        <v>4</v>
      </c>
      <c r="E2284" s="1">
        <f ca="1">IF(AND($A2284=0,$B2284=1),
    VLOOKUP(1,ChapterTable!$1:$1048576,MATCH("최종"&amp;SUBSTITUTE(SUBSTITUTE(E$1,"standard",""),"|Float",""),ChapterTable!$1:$1,0),0)*ChapterTable!$Q$17,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VLOOKUP($A2284-ChapterTable!$Q$11,ChapterTable!$1:$1048576,MATCH("최종"&amp;SUBSTITUTE(SUBSTITUTE(E$1,"standard",""),"|Float",""),ChapterTable!$1:$1,0),0)*ChapterTable!$Q$14
    ),
  OFFSET(E2284,-$B2284+IF($L2284,1,0),0)*
    (VLOOKUP(SUBSTITUTE(SUBSTITUTE(E$1,"standard",""),"|Float","")&amp;"인게임누적곱배수",ChapterTable!$S:$T,2,0)^C2284
    +VLOOKUP(SUBSTITUTE(SUBSTITUTE(E$1,"standard",""),"|Float","")&amp;"인게임누적합배수",ChapterTable!$S:$T,2,0)*C2284)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VLOOKUP(1,ChapterTable!$1:$1048576,MATCH("최종"&amp;SUBSTITUTE(SUBSTITUTE(F$1,"standard",""),"|Float",""),ChapterTable!$1:$1,0),0)*ChapterTable!$Q$17,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VLOOKUP($A2284-ChapterTable!$Q$11,ChapterTable!$1:$1048576,MATCH("최종"&amp;SUBSTITUTE(SUBSTITUTE(F$1,"standard",""),"|Float",""),ChapterTable!$1:$1,0),0)*ChapterTable!$Q$14
    ),
  OFFSET(F2284,-$B2284+IF($L2284,1,0),0)*
    (VLOOKUP(SUBSTITUTE(SUBSTITUTE(F$1,"standard",""),"|Float","")&amp;"인게임누적곱배수",ChapterTable!$S:$T,2,0)^D2284
    +VLOOKUP(SUBSTITUTE(SUBSTITUTE(F$1,"standard",""),"|Float","")&amp;"인게임누적합배수",ChapterTable!$S:$T,2,0)*D2284)
  )
  )
  )
)</f>
        <v>763146.41955327988</v>
      </c>
      <c r="G2284" t="s">
        <v>76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9.8000000000000007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IF(OR($L2285=TRUE,$A2285=0,MOD($A2285,ChapterTable!$S$20)&lt;&gt;0),
MAX(0,INT(($B2285+ChapterTable!$Q$26+VLOOKUP(SUBSTITUTE(C$1,"성장단계","")&amp;"단계오프셋",ChapterTable!$S:$T,2,0))/ChapterTable!$Q$23)),
MAX(0,INT(($B2285+ChapterTable!$S$26+VLOOKUP(SUBSTITUTE(C$1,"성장단계","")&amp;"보스단계오프셋",ChapterTable!$S:$T,2,0))/ChapterTable!$S$23)))</f>
        <v>4</v>
      </c>
      <c r="D2285">
        <f>IF(OR($L2285=TRUE,$A2285=0,MOD($A2285,ChapterTable!$S$20)&lt;&gt;0),
MAX(0,INT(($B2285+ChapterTable!$Q$26+VLOOKUP(SUBSTITUTE(D$1,"성장단계","")&amp;"단계오프셋",ChapterTable!$S:$T,2,0))/ChapterTable!$Q$23)),
MAX(0,INT(($B2285+ChapterTable!$S$26+VLOOKUP(SUBSTITUTE(D$1,"성장단계","")&amp;"보스단계오프셋",ChapterTable!$S:$T,2,0))/ChapterTable!$S$23)))</f>
        <v>4</v>
      </c>
      <c r="E2285" s="1">
        <f ca="1">IF(AND($A2285=0,$B2285=1),
    VLOOKUP(1,ChapterTable!$1:$1048576,MATCH("최종"&amp;SUBSTITUTE(SUBSTITUTE(E$1,"standard",""),"|Float",""),ChapterTable!$1:$1,0),0)*ChapterTable!$Q$17,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VLOOKUP($A2285-ChapterTable!$Q$11,ChapterTable!$1:$1048576,MATCH("최종"&amp;SUBSTITUTE(SUBSTITUTE(E$1,"standard",""),"|Float",""),ChapterTable!$1:$1,0),0)*ChapterTable!$Q$14
    ),
  OFFSET(E2285,-$B2285+IF($L2285,1,0),0)*
    (VLOOKUP(SUBSTITUTE(SUBSTITUTE(E$1,"standard",""),"|Float","")&amp;"인게임누적곱배수",ChapterTable!$S:$T,2,0)^C2285
    +VLOOKUP(SUBSTITUTE(SUBSTITUTE(E$1,"standard",""),"|Float","")&amp;"인게임누적합배수",ChapterTable!$S:$T,2,0)*C2285)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VLOOKUP(1,ChapterTable!$1:$1048576,MATCH("최종"&amp;SUBSTITUTE(SUBSTITUTE(F$1,"standard",""),"|Float",""),ChapterTable!$1:$1,0),0)*ChapterTable!$Q$17,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VLOOKUP($A2285-ChapterTable!$Q$11,ChapterTable!$1:$1048576,MATCH("최종"&amp;SUBSTITUTE(SUBSTITUTE(F$1,"standard",""),"|Float",""),ChapterTable!$1:$1,0),0)*ChapterTable!$Q$14
    ),
  OFFSET(F2285,-$B2285+IF($L2285,1,0),0)*
    (VLOOKUP(SUBSTITUTE(SUBSTITUTE(F$1,"standard",""),"|Float","")&amp;"인게임누적곱배수",ChapterTable!$S:$T,2,0)^D2285
    +VLOOKUP(SUBSTITUTE(SUBSTITUTE(F$1,"standard",""),"|Float","")&amp;"인게임누적합배수",ChapterTable!$S:$T,2,0)*D2285)
  )
  )
  )
)</f>
        <v>763146.41955327988</v>
      </c>
      <c r="G2285" t="s">
        <v>76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9.8000000000000007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IF(OR($L2286=TRUE,$A2286=0,MOD($A2286,ChapterTable!$S$20)&lt;&gt;0),
MAX(0,INT(($B2286+ChapterTable!$Q$26+VLOOKUP(SUBSTITUTE(C$1,"성장단계","")&amp;"단계오프셋",ChapterTable!$S:$T,2,0))/ChapterTable!$Q$23)),
MAX(0,INT(($B2286+ChapterTable!$S$26+VLOOKUP(SUBSTITUTE(C$1,"성장단계","")&amp;"보스단계오프셋",ChapterTable!$S:$T,2,0))/ChapterTable!$S$23)))</f>
        <v>4</v>
      </c>
      <c r="D2286">
        <f>IF(OR($L2286=TRUE,$A2286=0,MOD($A2286,ChapterTable!$S$20)&lt;&gt;0),
MAX(0,INT(($B2286+ChapterTable!$Q$26+VLOOKUP(SUBSTITUTE(D$1,"성장단계","")&amp;"단계오프셋",ChapterTable!$S:$T,2,0))/ChapterTable!$Q$23)),
MAX(0,INT(($B2286+ChapterTable!$S$26+VLOOKUP(SUBSTITUTE(D$1,"성장단계","")&amp;"보스단계오프셋",ChapterTable!$S:$T,2,0))/ChapterTable!$S$23)))</f>
        <v>4</v>
      </c>
      <c r="E2286" s="1">
        <f ca="1">IF(AND($A2286=0,$B2286=1),
    VLOOKUP(1,ChapterTable!$1:$1048576,MATCH("최종"&amp;SUBSTITUTE(SUBSTITUTE(E$1,"standard",""),"|Float",""),ChapterTable!$1:$1,0),0)*ChapterTable!$Q$17,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VLOOKUP($A2286-ChapterTable!$Q$11,ChapterTable!$1:$1048576,MATCH("최종"&amp;SUBSTITUTE(SUBSTITUTE(E$1,"standard",""),"|Float",""),ChapterTable!$1:$1,0),0)*ChapterTable!$Q$14
    ),
  OFFSET(E2286,-$B2286+IF($L2286,1,0),0)*
    (VLOOKUP(SUBSTITUTE(SUBSTITUTE(E$1,"standard",""),"|Float","")&amp;"인게임누적곱배수",ChapterTable!$S:$T,2,0)^C2286
    +VLOOKUP(SUBSTITUTE(SUBSTITUTE(E$1,"standard",""),"|Float","")&amp;"인게임누적합배수",ChapterTable!$S:$T,2,0)*C2286)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VLOOKUP(1,ChapterTable!$1:$1048576,MATCH("최종"&amp;SUBSTITUTE(SUBSTITUTE(F$1,"standard",""),"|Float",""),ChapterTable!$1:$1,0),0)*ChapterTable!$Q$17,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VLOOKUP($A2286-ChapterTable!$Q$11,ChapterTable!$1:$1048576,MATCH("최종"&amp;SUBSTITUTE(SUBSTITUTE(F$1,"standard",""),"|Float",""),ChapterTable!$1:$1,0),0)*ChapterTable!$Q$14
    ),
  OFFSET(F2286,-$B2286+IF($L2286,1,0),0)*
    (VLOOKUP(SUBSTITUTE(SUBSTITUTE(F$1,"standard",""),"|Float","")&amp;"인게임누적곱배수",ChapterTable!$S:$T,2,0)^D2286
    +VLOOKUP(SUBSTITUTE(SUBSTITUTE(F$1,"standard",""),"|Float","")&amp;"인게임누적합배수",ChapterTable!$S:$T,2,0)*D2286)
  )
  )
  )
)</f>
        <v>763146.41955327988</v>
      </c>
      <c r="G2286" t="s">
        <v>76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9.8000000000000007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IF(OR($L2287=TRUE,$A2287=0,MOD($A2287,ChapterTable!$S$20)&lt;&gt;0),
MAX(0,INT(($B2287+ChapterTable!$Q$26+VLOOKUP(SUBSTITUTE(C$1,"성장단계","")&amp;"단계오프셋",ChapterTable!$S:$T,2,0))/ChapterTable!$Q$23)),
MAX(0,INT(($B2287+ChapterTable!$S$26+VLOOKUP(SUBSTITUTE(C$1,"성장단계","")&amp;"보스단계오프셋",ChapterTable!$S:$T,2,0))/ChapterTable!$S$23)))</f>
        <v>5</v>
      </c>
      <c r="D2287">
        <f>IF(OR($L2287=TRUE,$A2287=0,MOD($A2287,ChapterTable!$S$20)&lt;&gt;0),
MAX(0,INT(($B2287+ChapterTable!$Q$26+VLOOKUP(SUBSTITUTE(D$1,"성장단계","")&amp;"단계오프셋",ChapterTable!$S:$T,2,0))/ChapterTable!$Q$23)),
MAX(0,INT(($B2287+ChapterTable!$S$26+VLOOKUP(SUBSTITUTE(D$1,"성장단계","")&amp;"보스단계오프셋",ChapterTable!$S:$T,2,0))/ChapterTable!$S$23)))</f>
        <v>4</v>
      </c>
      <c r="E2287" s="1">
        <f ca="1">IF(AND($A2287=0,$B2287=1),
    VLOOKUP(1,ChapterTable!$1:$1048576,MATCH("최종"&amp;SUBSTITUTE(SUBSTITUTE(E$1,"standard",""),"|Float",""),ChapterTable!$1:$1,0),0)*ChapterTable!$Q$17,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VLOOKUP($A2287-ChapterTable!$Q$11,ChapterTable!$1:$1048576,MATCH("최종"&amp;SUBSTITUTE(SUBSTITUTE(E$1,"standard",""),"|Float",""),ChapterTable!$1:$1,0),0)*ChapterTable!$Q$14
    ),
  OFFSET(E2287,-$B2287+IF($L2287,1,0),0)*
    (VLOOKUP(SUBSTITUTE(SUBSTITUTE(E$1,"standard",""),"|Float","")&amp;"인게임누적곱배수",ChapterTable!$S:$T,2,0)^C2287
    +VLOOKUP(SUBSTITUTE(SUBSTITUTE(E$1,"standard",""),"|Float","")&amp;"인게임누적합배수",ChapterTable!$S:$T,2,0)*C2287)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VLOOKUP(1,ChapterTable!$1:$1048576,MATCH("최종"&amp;SUBSTITUTE(SUBSTITUTE(F$1,"standard",""),"|Float",""),ChapterTable!$1:$1,0),0)*ChapterTable!$Q$17,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VLOOKUP($A2287-ChapterTable!$Q$11,ChapterTable!$1:$1048576,MATCH("최종"&amp;SUBSTITUTE(SUBSTITUTE(F$1,"standard",""),"|Float",""),ChapterTable!$1:$1,0),0)*ChapterTable!$Q$14
    ),
  OFFSET(F2287,-$B2287+IF($L2287,1,0),0)*
    (VLOOKUP(SUBSTITUTE(SUBSTITUTE(F$1,"standard",""),"|Float","")&amp;"인게임누적곱배수",ChapterTable!$S:$T,2,0)^D2287
    +VLOOKUP(SUBSTITUTE(SUBSTITUTE(F$1,"standard",""),"|Float","")&amp;"인게임누적합배수",ChapterTable!$S:$T,2,0)*D2287)
  )
  )
  )
)</f>
        <v>763146.41955327988</v>
      </c>
      <c r="G2287" t="s">
        <v>76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9.8000000000000007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IF(OR($L2288=TRUE,$A2288=0,MOD($A2288,ChapterTable!$S$20)&lt;&gt;0),
MAX(0,INT(($B2288+ChapterTable!$Q$26+VLOOKUP(SUBSTITUTE(C$1,"성장단계","")&amp;"단계오프셋",ChapterTable!$S:$T,2,0))/ChapterTable!$Q$23)),
MAX(0,INT(($B2288+ChapterTable!$S$26+VLOOKUP(SUBSTITUTE(C$1,"성장단계","")&amp;"보스단계오프셋",ChapterTable!$S:$T,2,0))/ChapterTable!$S$23)))</f>
        <v>5</v>
      </c>
      <c r="D2288">
        <f>IF(OR($L2288=TRUE,$A2288=0,MOD($A2288,ChapterTable!$S$20)&lt;&gt;0),
MAX(0,INT(($B2288+ChapterTable!$Q$26+VLOOKUP(SUBSTITUTE(D$1,"성장단계","")&amp;"단계오프셋",ChapterTable!$S:$T,2,0))/ChapterTable!$Q$23)),
MAX(0,INT(($B2288+ChapterTable!$S$26+VLOOKUP(SUBSTITUTE(D$1,"성장단계","")&amp;"보스단계오프셋",ChapterTable!$S:$T,2,0))/ChapterTable!$S$23)))</f>
        <v>4</v>
      </c>
      <c r="E2288" s="1">
        <f ca="1">IF(AND($A2288=0,$B2288=1),
    VLOOKUP(1,ChapterTable!$1:$1048576,MATCH("최종"&amp;SUBSTITUTE(SUBSTITUTE(E$1,"standard",""),"|Float",""),ChapterTable!$1:$1,0),0)*ChapterTable!$Q$17,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VLOOKUP($A2288-ChapterTable!$Q$11,ChapterTable!$1:$1048576,MATCH("최종"&amp;SUBSTITUTE(SUBSTITUTE(E$1,"standard",""),"|Float",""),ChapterTable!$1:$1,0),0)*ChapterTable!$Q$14
    ),
  OFFSET(E2288,-$B2288+IF($L2288,1,0),0)*
    (VLOOKUP(SUBSTITUTE(SUBSTITUTE(E$1,"standard",""),"|Float","")&amp;"인게임누적곱배수",ChapterTable!$S:$T,2,0)^C2288
    +VLOOKUP(SUBSTITUTE(SUBSTITUTE(E$1,"standard",""),"|Float","")&amp;"인게임누적합배수",ChapterTable!$S:$T,2,0)*C2288)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VLOOKUP(1,ChapterTable!$1:$1048576,MATCH("최종"&amp;SUBSTITUTE(SUBSTITUTE(F$1,"standard",""),"|Float",""),ChapterTable!$1:$1,0),0)*ChapterTable!$Q$17,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VLOOKUP($A2288-ChapterTable!$Q$11,ChapterTable!$1:$1048576,MATCH("최종"&amp;SUBSTITUTE(SUBSTITUTE(F$1,"standard",""),"|Float",""),ChapterTable!$1:$1,0),0)*ChapterTable!$Q$14
    ),
  OFFSET(F2288,-$B2288+IF($L2288,1,0),0)*
    (VLOOKUP(SUBSTITUTE(SUBSTITUTE(F$1,"standard",""),"|Float","")&amp;"인게임누적곱배수",ChapterTable!$S:$T,2,0)^D2288
    +VLOOKUP(SUBSTITUTE(SUBSTITUTE(F$1,"standard",""),"|Float","")&amp;"인게임누적합배수",ChapterTable!$S:$T,2,0)*D2288)
  )
  )
  )
)</f>
        <v>763146.41955327988</v>
      </c>
      <c r="G2288" t="s">
        <v>76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9.8000000000000007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IF(OR($L2289=TRUE,$A2289=0,MOD($A2289,ChapterTable!$S$20)&lt;&gt;0),
MAX(0,INT(($B2289+ChapterTable!$Q$26+VLOOKUP(SUBSTITUTE(C$1,"성장단계","")&amp;"단계오프셋",ChapterTable!$S:$T,2,0))/ChapterTable!$Q$23)),
MAX(0,INT(($B2289+ChapterTable!$S$26+VLOOKUP(SUBSTITUTE(C$1,"성장단계","")&amp;"보스단계오프셋",ChapterTable!$S:$T,2,0))/ChapterTable!$S$23)))</f>
        <v>5</v>
      </c>
      <c r="D2289">
        <f>IF(OR($L2289=TRUE,$A2289=0,MOD($A2289,ChapterTable!$S$20)&lt;&gt;0),
MAX(0,INT(($B2289+ChapterTable!$Q$26+VLOOKUP(SUBSTITUTE(D$1,"성장단계","")&amp;"단계오프셋",ChapterTable!$S:$T,2,0))/ChapterTable!$Q$23)),
MAX(0,INT(($B2289+ChapterTable!$S$26+VLOOKUP(SUBSTITUTE(D$1,"성장단계","")&amp;"보스단계오프셋",ChapterTable!$S:$T,2,0))/ChapterTable!$S$23)))</f>
        <v>4</v>
      </c>
      <c r="E2289" s="1">
        <f ca="1">IF(AND($A2289=0,$B2289=1),
    VLOOKUP(1,ChapterTable!$1:$1048576,MATCH("최종"&amp;SUBSTITUTE(SUBSTITUTE(E$1,"standard",""),"|Float",""),ChapterTable!$1:$1,0),0)*ChapterTable!$Q$17,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VLOOKUP($A2289-ChapterTable!$Q$11,ChapterTable!$1:$1048576,MATCH("최종"&amp;SUBSTITUTE(SUBSTITUTE(E$1,"standard",""),"|Float",""),ChapterTable!$1:$1,0),0)*ChapterTable!$Q$14
    ),
  OFFSET(E2289,-$B2289+IF($L2289,1,0),0)*
    (VLOOKUP(SUBSTITUTE(SUBSTITUTE(E$1,"standard",""),"|Float","")&amp;"인게임누적곱배수",ChapterTable!$S:$T,2,0)^C2289
    +VLOOKUP(SUBSTITUTE(SUBSTITUTE(E$1,"standard",""),"|Float","")&amp;"인게임누적합배수",ChapterTable!$S:$T,2,0)*C2289)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VLOOKUP(1,ChapterTable!$1:$1048576,MATCH("최종"&amp;SUBSTITUTE(SUBSTITUTE(F$1,"standard",""),"|Float",""),ChapterTable!$1:$1,0),0)*ChapterTable!$Q$17,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VLOOKUP($A2289-ChapterTable!$Q$11,ChapterTable!$1:$1048576,MATCH("최종"&amp;SUBSTITUTE(SUBSTITUTE(F$1,"standard",""),"|Float",""),ChapterTable!$1:$1,0),0)*ChapterTable!$Q$14
    ),
  OFFSET(F2289,-$B2289+IF($L2289,1,0),0)*
    (VLOOKUP(SUBSTITUTE(SUBSTITUTE(F$1,"standard",""),"|Float","")&amp;"인게임누적곱배수",ChapterTable!$S:$T,2,0)^D2289
    +VLOOKUP(SUBSTITUTE(SUBSTITUTE(F$1,"standard",""),"|Float","")&amp;"인게임누적합배수",ChapterTable!$S:$T,2,0)*D2289)
  )
  )
  )
)</f>
        <v>763146.41955327988</v>
      </c>
      <c r="G2289" t="s">
        <v>76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9.8000000000000007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IF(OR($L2290=TRUE,$A2290=0,MOD($A2290,ChapterTable!$S$20)&lt;&gt;0),
MAX(0,INT(($B2290+ChapterTable!$Q$26+VLOOKUP(SUBSTITUTE(C$1,"성장단계","")&amp;"단계오프셋",ChapterTable!$S:$T,2,0))/ChapterTable!$Q$23)),
MAX(0,INT(($B2290+ChapterTable!$S$26+VLOOKUP(SUBSTITUTE(C$1,"성장단계","")&amp;"보스단계오프셋",ChapterTable!$S:$T,2,0))/ChapterTable!$S$23)))</f>
        <v>5</v>
      </c>
      <c r="D2290">
        <f>IF(OR($L2290=TRUE,$A2290=0,MOD($A2290,ChapterTable!$S$20)&lt;&gt;0),
MAX(0,INT(($B2290+ChapterTable!$Q$26+VLOOKUP(SUBSTITUTE(D$1,"성장단계","")&amp;"단계오프셋",ChapterTable!$S:$T,2,0))/ChapterTable!$Q$23)),
MAX(0,INT(($B2290+ChapterTable!$S$26+VLOOKUP(SUBSTITUTE(D$1,"성장단계","")&amp;"보스단계오프셋",ChapterTable!$S:$T,2,0))/ChapterTable!$S$23)))</f>
        <v>4</v>
      </c>
      <c r="E2290" s="1">
        <f ca="1">IF(AND($A2290=0,$B2290=1),
    VLOOKUP(1,ChapterTable!$1:$1048576,MATCH("최종"&amp;SUBSTITUTE(SUBSTITUTE(E$1,"standard",""),"|Float",""),ChapterTable!$1:$1,0),0)*ChapterTable!$Q$17,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VLOOKUP($A2290-ChapterTable!$Q$11,ChapterTable!$1:$1048576,MATCH("최종"&amp;SUBSTITUTE(SUBSTITUTE(E$1,"standard",""),"|Float",""),ChapterTable!$1:$1,0),0)*ChapterTable!$Q$14
    ),
  OFFSET(E2290,-$B2290+IF($L2290,1,0),0)*
    (VLOOKUP(SUBSTITUTE(SUBSTITUTE(E$1,"standard",""),"|Float","")&amp;"인게임누적곱배수",ChapterTable!$S:$T,2,0)^C2290
    +VLOOKUP(SUBSTITUTE(SUBSTITUTE(E$1,"standard",""),"|Float","")&amp;"인게임누적합배수",ChapterTable!$S:$T,2,0)*C2290)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VLOOKUP(1,ChapterTable!$1:$1048576,MATCH("최종"&amp;SUBSTITUTE(SUBSTITUTE(F$1,"standard",""),"|Float",""),ChapterTable!$1:$1,0),0)*ChapterTable!$Q$17,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VLOOKUP($A2290-ChapterTable!$Q$11,ChapterTable!$1:$1048576,MATCH("최종"&amp;SUBSTITUTE(SUBSTITUTE(F$1,"standard",""),"|Float",""),ChapterTable!$1:$1,0),0)*ChapterTable!$Q$14
    ),
  OFFSET(F2290,-$B2290+IF($L2290,1,0),0)*
    (VLOOKUP(SUBSTITUTE(SUBSTITUTE(F$1,"standard",""),"|Float","")&amp;"인게임누적곱배수",ChapterTable!$S:$T,2,0)^D2290
    +VLOOKUP(SUBSTITUTE(SUBSTITUTE(F$1,"standard",""),"|Float","")&amp;"인게임누적합배수",ChapterTable!$S:$T,2,0)*D2290)
  )
  )
  )
)</f>
        <v>763146.41955327988</v>
      </c>
      <c r="G2290" t="s">
        <v>76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9.8000000000000007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IF(OR($L2291=TRUE,$A2291=0,MOD($A2291,ChapterTable!$S$20)&lt;&gt;0),
MAX(0,INT(($B2291+ChapterTable!$Q$26+VLOOKUP(SUBSTITUTE(C$1,"성장단계","")&amp;"단계오프셋",ChapterTable!$S:$T,2,0))/ChapterTable!$Q$23)),
MAX(0,INT(($B2291+ChapterTable!$S$26+VLOOKUP(SUBSTITUTE(C$1,"성장단계","")&amp;"보스단계오프셋",ChapterTable!$S:$T,2,0))/ChapterTable!$S$23)))</f>
        <v>5</v>
      </c>
      <c r="D2291">
        <f>IF(OR($L2291=TRUE,$A2291=0,MOD($A2291,ChapterTable!$S$20)&lt;&gt;0),
MAX(0,INT(($B2291+ChapterTable!$Q$26+VLOOKUP(SUBSTITUTE(D$1,"성장단계","")&amp;"단계오프셋",ChapterTable!$S:$T,2,0))/ChapterTable!$Q$23)),
MAX(0,INT(($B2291+ChapterTable!$S$26+VLOOKUP(SUBSTITUTE(D$1,"성장단계","")&amp;"보스단계오프셋",ChapterTable!$S:$T,2,0))/ChapterTable!$S$23)))</f>
        <v>4</v>
      </c>
      <c r="E2291" s="1">
        <f ca="1">IF(AND($A2291=0,$B2291=1),
    VLOOKUP(1,ChapterTable!$1:$1048576,MATCH("최종"&amp;SUBSTITUTE(SUBSTITUTE(E$1,"standard",""),"|Float",""),ChapterTable!$1:$1,0),0)*ChapterTable!$Q$17,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VLOOKUP($A2291-ChapterTable!$Q$11,ChapterTable!$1:$1048576,MATCH("최종"&amp;SUBSTITUTE(SUBSTITUTE(E$1,"standard",""),"|Float",""),ChapterTable!$1:$1,0),0)*ChapterTable!$Q$14
    ),
  OFFSET(E2291,-$B2291+IF($L2291,1,0),0)*
    (VLOOKUP(SUBSTITUTE(SUBSTITUTE(E$1,"standard",""),"|Float","")&amp;"인게임누적곱배수",ChapterTable!$S:$T,2,0)^C2291
    +VLOOKUP(SUBSTITUTE(SUBSTITUTE(E$1,"standard",""),"|Float","")&amp;"인게임누적합배수",ChapterTable!$S:$T,2,0)*C2291)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VLOOKUP(1,ChapterTable!$1:$1048576,MATCH("최종"&amp;SUBSTITUTE(SUBSTITUTE(F$1,"standard",""),"|Float",""),ChapterTable!$1:$1,0),0)*ChapterTable!$Q$17,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VLOOKUP($A2291-ChapterTable!$Q$11,ChapterTable!$1:$1048576,MATCH("최종"&amp;SUBSTITUTE(SUBSTITUTE(F$1,"standard",""),"|Float",""),ChapterTable!$1:$1,0),0)*ChapterTable!$Q$14
    ),
  OFFSET(F2291,-$B2291+IF($L2291,1,0),0)*
    (VLOOKUP(SUBSTITUTE(SUBSTITUTE(F$1,"standard",""),"|Float","")&amp;"인게임누적곱배수",ChapterTable!$S:$T,2,0)^D2291
    +VLOOKUP(SUBSTITUTE(SUBSTITUTE(F$1,"standard",""),"|Float","")&amp;"인게임누적합배수",ChapterTable!$S:$T,2,0)*D2291)
  )
  )
  )
)</f>
        <v>763146.41955327988</v>
      </c>
      <c r="G2291" t="s">
        <v>76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9.8000000000000007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IF(OR($L2292=TRUE,$A2292=0,MOD($A2292,ChapterTable!$S$20)&lt;&gt;0),
MAX(0,INT(($B2292+ChapterTable!$Q$26+VLOOKUP(SUBSTITUTE(C$1,"성장단계","")&amp;"단계오프셋",ChapterTable!$S:$T,2,0))/ChapterTable!$Q$23)),
MAX(0,INT(($B2292+ChapterTable!$S$26+VLOOKUP(SUBSTITUTE(C$1,"성장단계","")&amp;"보스단계오프셋",ChapterTable!$S:$T,2,0))/ChapterTable!$S$23)))</f>
        <v>0</v>
      </c>
      <c r="D2292">
        <f>IF(OR($L2292=TRUE,$A2292=0,MOD($A2292,ChapterTable!$S$20)&lt;&gt;0),
MAX(0,INT(($B2292+ChapterTable!$Q$26+VLOOKUP(SUBSTITUTE(D$1,"성장단계","")&amp;"단계오프셋",ChapterTable!$S:$T,2,0))/ChapterTable!$Q$23)),
MAX(0,INT(($B2292+ChapterTable!$S$26+VLOOKUP(SUBSTITUTE(D$1,"성장단계","")&amp;"보스단계오프셋",ChapterTable!$S:$T,2,0))/ChapterTable!$S$23)))</f>
        <v>0</v>
      </c>
      <c r="E2292" s="1">
        <f ca="1">IF(AND($A2292=0,$B2292=1),
    VLOOKUP(1,ChapterTable!$1:$1048576,MATCH("최종"&amp;SUBSTITUTE(SUBSTITUTE(E$1,"standard",""),"|Float",""),ChapterTable!$1:$1,0),0)*ChapterTable!$Q$17,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VLOOKUP($A2292-ChapterTable!$Q$11,ChapterTable!$1:$1048576,MATCH("최종"&amp;SUBSTITUTE(SUBSTITUTE(E$1,"standard",""),"|Float",""),ChapterTable!$1:$1,0),0)*ChapterTable!$Q$14
    ),
  OFFSET(E2292,-$B2292+IF($L2292,1,0),0)*
    (VLOOKUP(SUBSTITUTE(SUBSTITUTE(E$1,"standard",""),"|Float","")&amp;"인게임누적곱배수",ChapterTable!$S:$T,2,0)^C2292
    +VLOOKUP(SUBSTITUTE(SUBSTITUTE(E$1,"standard",""),"|Float","")&amp;"인게임누적합배수",ChapterTable!$S:$T,2,0)*C2292)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VLOOKUP(1,ChapterTable!$1:$1048576,MATCH("최종"&amp;SUBSTITUTE(SUBSTITUTE(F$1,"standard",""),"|Float",""),ChapterTable!$1:$1,0),0)*ChapterTable!$Q$17,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VLOOKUP($A2292-ChapterTable!$Q$11,ChapterTable!$1:$1048576,MATCH("최종"&amp;SUBSTITUTE(SUBSTITUTE(F$1,"standard",""),"|Float",""),ChapterTable!$1:$1,0),0)*ChapterTable!$Q$14
    ),
  OFFSET(F2292,-$B2292+IF($L2292,1,0),0)*
    (VLOOKUP(SUBSTITUTE(SUBSTITUTE(F$1,"standard",""),"|Float","")&amp;"인게임누적곱배수",ChapterTable!$S:$T,2,0)^D2292
    +VLOOKUP(SUBSTITUTE(SUBSTITUTE(F$1,"standard",""),"|Float","")&amp;"인게임누적합배수",ChapterTable!$S:$T,2,0)*D2292)
  )
  )
  )
)</f>
        <v>635955.34962773323</v>
      </c>
      <c r="G2292" t="s">
        <v>76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9.8000000000000007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IF(OR($L2293=TRUE,$A2293=0,MOD($A2293,ChapterTable!$S$20)&lt;&gt;0),
MAX(0,INT(($B2293+ChapterTable!$Q$26+VLOOKUP(SUBSTITUTE(C$1,"성장단계","")&amp;"단계오프셋",ChapterTable!$S:$T,2,0))/ChapterTable!$Q$23)),
MAX(0,INT(($B2293+ChapterTable!$S$26+VLOOKUP(SUBSTITUTE(C$1,"성장단계","")&amp;"보스단계오프셋",ChapterTable!$S:$T,2,0))/ChapterTable!$S$23)))</f>
        <v>0</v>
      </c>
      <c r="D2293">
        <f>IF(OR($L2293=TRUE,$A2293=0,MOD($A2293,ChapterTable!$S$20)&lt;&gt;0),
MAX(0,INT(($B2293+ChapterTable!$Q$26+VLOOKUP(SUBSTITUTE(D$1,"성장단계","")&amp;"단계오프셋",ChapterTable!$S:$T,2,0))/ChapterTable!$Q$23)),
MAX(0,INT(($B2293+ChapterTable!$S$26+VLOOKUP(SUBSTITUTE(D$1,"성장단계","")&amp;"보스단계오프셋",ChapterTable!$S:$T,2,0))/ChapterTable!$S$23)))</f>
        <v>0</v>
      </c>
      <c r="E2293" s="1">
        <f ca="1">IF(AND($A2293=0,$B2293=1),
    VLOOKUP(1,ChapterTable!$1:$1048576,MATCH("최종"&amp;SUBSTITUTE(SUBSTITUTE(E$1,"standard",""),"|Float",""),ChapterTable!$1:$1,0),0)*ChapterTable!$Q$17,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VLOOKUP($A2293-ChapterTable!$Q$11,ChapterTable!$1:$1048576,MATCH("최종"&amp;SUBSTITUTE(SUBSTITUTE(E$1,"standard",""),"|Float",""),ChapterTable!$1:$1,0),0)*ChapterTable!$Q$14
    ),
  OFFSET(E2293,-$B2293+IF($L2293,1,0),0)*
    (VLOOKUP(SUBSTITUTE(SUBSTITUTE(E$1,"standard",""),"|Float","")&amp;"인게임누적곱배수",ChapterTable!$S:$T,2,0)^C2293
    +VLOOKUP(SUBSTITUTE(SUBSTITUTE(E$1,"standard",""),"|Float","")&amp;"인게임누적합배수",ChapterTable!$S:$T,2,0)*C2293)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VLOOKUP(1,ChapterTable!$1:$1048576,MATCH("최종"&amp;SUBSTITUTE(SUBSTITUTE(F$1,"standard",""),"|Float",""),ChapterTable!$1:$1,0),0)*ChapterTable!$Q$17,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VLOOKUP($A2293-ChapterTable!$Q$11,ChapterTable!$1:$1048576,MATCH("최종"&amp;SUBSTITUTE(SUBSTITUTE(F$1,"standard",""),"|Float",""),ChapterTable!$1:$1,0),0)*ChapterTable!$Q$14
    ),
  OFFSET(F2293,-$B2293+IF($L2293,1,0),0)*
    (VLOOKUP(SUBSTITUTE(SUBSTITUTE(F$1,"standard",""),"|Float","")&amp;"인게임누적곱배수",ChapterTable!$S:$T,2,0)^D2293
    +VLOOKUP(SUBSTITUTE(SUBSTITUTE(F$1,"standard",""),"|Float","")&amp;"인게임누적합배수",ChapterTable!$S:$T,2,0)*D2293)
  )
  )
  )
)</f>
        <v>635955.34962773323</v>
      </c>
      <c r="G2293" t="s">
        <v>76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9.8000000000000007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IF(OR($L2294=TRUE,$A2294=0,MOD($A2294,ChapterTable!$S$20)&lt;&gt;0),
MAX(0,INT(($B2294+ChapterTable!$Q$26+VLOOKUP(SUBSTITUTE(C$1,"성장단계","")&amp;"단계오프셋",ChapterTable!$S:$T,2,0))/ChapterTable!$Q$23)),
MAX(0,INT(($B2294+ChapterTable!$S$26+VLOOKUP(SUBSTITUTE(C$1,"성장단계","")&amp;"보스단계오프셋",ChapterTable!$S:$T,2,0))/ChapterTable!$S$23)))</f>
        <v>0</v>
      </c>
      <c r="D2294">
        <f>IF(OR($L2294=TRUE,$A2294=0,MOD($A2294,ChapterTable!$S$20)&lt;&gt;0),
MAX(0,INT(($B2294+ChapterTable!$Q$26+VLOOKUP(SUBSTITUTE(D$1,"성장단계","")&amp;"단계오프셋",ChapterTable!$S:$T,2,0))/ChapterTable!$Q$23)),
MAX(0,INT(($B2294+ChapterTable!$S$26+VLOOKUP(SUBSTITUTE(D$1,"성장단계","")&amp;"보스단계오프셋",ChapterTable!$S:$T,2,0))/ChapterTable!$S$23)))</f>
        <v>0</v>
      </c>
      <c r="E2294" s="1">
        <f ca="1">IF(AND($A2294=0,$B2294=1),
    VLOOKUP(1,ChapterTable!$1:$1048576,MATCH("최종"&amp;SUBSTITUTE(SUBSTITUTE(E$1,"standard",""),"|Float",""),ChapterTable!$1:$1,0),0)*ChapterTable!$Q$17,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VLOOKUP($A2294-ChapterTable!$Q$11,ChapterTable!$1:$1048576,MATCH("최종"&amp;SUBSTITUTE(SUBSTITUTE(E$1,"standard",""),"|Float",""),ChapterTable!$1:$1,0),0)*ChapterTable!$Q$14
    ),
  OFFSET(E2294,-$B2294+IF($L2294,1,0),0)*
    (VLOOKUP(SUBSTITUTE(SUBSTITUTE(E$1,"standard",""),"|Float","")&amp;"인게임누적곱배수",ChapterTable!$S:$T,2,0)^C2294
    +VLOOKUP(SUBSTITUTE(SUBSTITUTE(E$1,"standard",""),"|Float","")&amp;"인게임누적합배수",ChapterTable!$S:$T,2,0)*C2294)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VLOOKUP(1,ChapterTable!$1:$1048576,MATCH("최종"&amp;SUBSTITUTE(SUBSTITUTE(F$1,"standard",""),"|Float",""),ChapterTable!$1:$1,0),0)*ChapterTable!$Q$17,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VLOOKUP($A2294-ChapterTable!$Q$11,ChapterTable!$1:$1048576,MATCH("최종"&amp;SUBSTITUTE(SUBSTITUTE(F$1,"standard",""),"|Float",""),ChapterTable!$1:$1,0),0)*ChapterTable!$Q$14
    ),
  OFFSET(F2294,-$B2294+IF($L2294,1,0),0)*
    (VLOOKUP(SUBSTITUTE(SUBSTITUTE(F$1,"standard",""),"|Float","")&amp;"인게임누적곱배수",ChapterTable!$S:$T,2,0)^D2294
    +VLOOKUP(SUBSTITUTE(SUBSTITUTE(F$1,"standard",""),"|Float","")&amp;"인게임누적합배수",ChapterTable!$S:$T,2,0)*D2294)
  )
  )
  )
)</f>
        <v>635955.34962773323</v>
      </c>
      <c r="G2294" t="s">
        <v>76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9.8000000000000007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IF(OR($L2295=TRUE,$A2295=0,MOD($A2295,ChapterTable!$S$20)&lt;&gt;0),
MAX(0,INT(($B2295+ChapterTable!$Q$26+VLOOKUP(SUBSTITUTE(C$1,"성장단계","")&amp;"단계오프셋",ChapterTable!$S:$T,2,0))/ChapterTable!$Q$23)),
MAX(0,INT(($B2295+ChapterTable!$S$26+VLOOKUP(SUBSTITUTE(C$1,"성장단계","")&amp;"보스단계오프셋",ChapterTable!$S:$T,2,0))/ChapterTable!$S$23)))</f>
        <v>0</v>
      </c>
      <c r="D2295">
        <f>IF(OR($L2295=TRUE,$A2295=0,MOD($A2295,ChapterTable!$S$20)&lt;&gt;0),
MAX(0,INT(($B2295+ChapterTable!$Q$26+VLOOKUP(SUBSTITUTE(D$1,"성장단계","")&amp;"단계오프셋",ChapterTable!$S:$T,2,0))/ChapterTable!$Q$23)),
MAX(0,INT(($B2295+ChapterTable!$S$26+VLOOKUP(SUBSTITUTE(D$1,"성장단계","")&amp;"보스단계오프셋",ChapterTable!$S:$T,2,0))/ChapterTable!$S$23)))</f>
        <v>0</v>
      </c>
      <c r="E2295" s="1">
        <f ca="1">IF(AND($A2295=0,$B2295=1),
    VLOOKUP(1,ChapterTable!$1:$1048576,MATCH("최종"&amp;SUBSTITUTE(SUBSTITUTE(E$1,"standard",""),"|Float",""),ChapterTable!$1:$1,0),0)*ChapterTable!$Q$17,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VLOOKUP($A2295-ChapterTable!$Q$11,ChapterTable!$1:$1048576,MATCH("최종"&amp;SUBSTITUTE(SUBSTITUTE(E$1,"standard",""),"|Float",""),ChapterTable!$1:$1,0),0)*ChapterTable!$Q$14
    ),
  OFFSET(E2295,-$B2295+IF($L2295,1,0),0)*
    (VLOOKUP(SUBSTITUTE(SUBSTITUTE(E$1,"standard",""),"|Float","")&amp;"인게임누적곱배수",ChapterTable!$S:$T,2,0)^C2295
    +VLOOKUP(SUBSTITUTE(SUBSTITUTE(E$1,"standard",""),"|Float","")&amp;"인게임누적합배수",ChapterTable!$S:$T,2,0)*C2295)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VLOOKUP(1,ChapterTable!$1:$1048576,MATCH("최종"&amp;SUBSTITUTE(SUBSTITUTE(F$1,"standard",""),"|Float",""),ChapterTable!$1:$1,0),0)*ChapterTable!$Q$17,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VLOOKUP($A2295-ChapterTable!$Q$11,ChapterTable!$1:$1048576,MATCH("최종"&amp;SUBSTITUTE(SUBSTITUTE(F$1,"standard",""),"|Float",""),ChapterTable!$1:$1,0),0)*ChapterTable!$Q$14
    ),
  OFFSET(F2295,-$B2295+IF($L2295,1,0),0)*
    (VLOOKUP(SUBSTITUTE(SUBSTITUTE(F$1,"standard",""),"|Float","")&amp;"인게임누적곱배수",ChapterTable!$S:$T,2,0)^D2295
    +VLOOKUP(SUBSTITUTE(SUBSTITUTE(F$1,"standard",""),"|Float","")&amp;"인게임누적합배수",ChapterTable!$S:$T,2,0)*D2295)
  )
  )
  )
)</f>
        <v>635955.34962773323</v>
      </c>
      <c r="G2295" t="s">
        <v>76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9.8000000000000007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IF(OR($L2296=TRUE,$A2296=0,MOD($A2296,ChapterTable!$S$20)&lt;&gt;0),
MAX(0,INT(($B2296+ChapterTable!$Q$26+VLOOKUP(SUBSTITUTE(C$1,"성장단계","")&amp;"단계오프셋",ChapterTable!$S:$T,2,0))/ChapterTable!$Q$23)),
MAX(0,INT(($B2296+ChapterTable!$S$26+VLOOKUP(SUBSTITUTE(C$1,"성장단계","")&amp;"보스단계오프셋",ChapterTable!$S:$T,2,0))/ChapterTable!$S$23)))</f>
        <v>0</v>
      </c>
      <c r="D2296">
        <f>IF(OR($L2296=TRUE,$A2296=0,MOD($A2296,ChapterTable!$S$20)&lt;&gt;0),
MAX(0,INT(($B2296+ChapterTable!$Q$26+VLOOKUP(SUBSTITUTE(D$1,"성장단계","")&amp;"단계오프셋",ChapterTable!$S:$T,2,0))/ChapterTable!$Q$23)),
MAX(0,INT(($B2296+ChapterTable!$S$26+VLOOKUP(SUBSTITUTE(D$1,"성장단계","")&amp;"보스단계오프셋",ChapterTable!$S:$T,2,0))/ChapterTable!$S$23)))</f>
        <v>0</v>
      </c>
      <c r="E2296" s="1">
        <f ca="1">IF(AND($A2296=0,$B2296=1),
    VLOOKUP(1,ChapterTable!$1:$1048576,MATCH("최종"&amp;SUBSTITUTE(SUBSTITUTE(E$1,"standard",""),"|Float",""),ChapterTable!$1:$1,0),0)*ChapterTable!$Q$17,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VLOOKUP($A2296-ChapterTable!$Q$11,ChapterTable!$1:$1048576,MATCH("최종"&amp;SUBSTITUTE(SUBSTITUTE(E$1,"standard",""),"|Float",""),ChapterTable!$1:$1,0),0)*ChapterTable!$Q$14
    ),
  OFFSET(E2296,-$B2296+IF($L2296,1,0),0)*
    (VLOOKUP(SUBSTITUTE(SUBSTITUTE(E$1,"standard",""),"|Float","")&amp;"인게임누적곱배수",ChapterTable!$S:$T,2,0)^C2296
    +VLOOKUP(SUBSTITUTE(SUBSTITUTE(E$1,"standard",""),"|Float","")&amp;"인게임누적합배수",ChapterTable!$S:$T,2,0)*C2296)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VLOOKUP(1,ChapterTable!$1:$1048576,MATCH("최종"&amp;SUBSTITUTE(SUBSTITUTE(F$1,"standard",""),"|Float",""),ChapterTable!$1:$1,0),0)*ChapterTable!$Q$17,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VLOOKUP($A2296-ChapterTable!$Q$11,ChapterTable!$1:$1048576,MATCH("최종"&amp;SUBSTITUTE(SUBSTITUTE(F$1,"standard",""),"|Float",""),ChapterTable!$1:$1,0),0)*ChapterTable!$Q$14
    ),
  OFFSET(F2296,-$B2296+IF($L2296,1,0),0)*
    (VLOOKUP(SUBSTITUTE(SUBSTITUTE(F$1,"standard",""),"|Float","")&amp;"인게임누적곱배수",ChapterTable!$S:$T,2,0)^D2296
    +VLOOKUP(SUBSTITUTE(SUBSTITUTE(F$1,"standard",""),"|Float","")&amp;"인게임누적합배수",ChapterTable!$S:$T,2,0)*D2296)
  )
  )
  )
)</f>
        <v>635955.34962773323</v>
      </c>
      <c r="G2296" t="s">
        <v>76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9.8000000000000007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IF(OR($L2297=TRUE,$A2297=0,MOD($A2297,ChapterTable!$S$20)&lt;&gt;0),
MAX(0,INT(($B2297+ChapterTable!$Q$26+VLOOKUP(SUBSTITUTE(C$1,"성장단계","")&amp;"단계오프셋",ChapterTable!$S:$T,2,0))/ChapterTable!$Q$23)),
MAX(0,INT(($B2297+ChapterTable!$S$26+VLOOKUP(SUBSTITUTE(C$1,"성장단계","")&amp;"보스단계오프셋",ChapterTable!$S:$T,2,0))/ChapterTable!$S$23)))</f>
        <v>1</v>
      </c>
      <c r="D2297">
        <f>IF(OR($L2297=TRUE,$A2297=0,MOD($A2297,ChapterTable!$S$20)&lt;&gt;0),
MAX(0,INT(($B2297+ChapterTable!$Q$26+VLOOKUP(SUBSTITUTE(D$1,"성장단계","")&amp;"단계오프셋",ChapterTable!$S:$T,2,0))/ChapterTable!$Q$23)),
MAX(0,INT(($B2297+ChapterTable!$S$26+VLOOKUP(SUBSTITUTE(D$1,"성장단계","")&amp;"보스단계오프셋",ChapterTable!$S:$T,2,0))/ChapterTable!$S$23)))</f>
        <v>0</v>
      </c>
      <c r="E2297" s="1">
        <f ca="1">IF(AND($A2297=0,$B2297=1),
    VLOOKUP(1,ChapterTable!$1:$1048576,MATCH("최종"&amp;SUBSTITUTE(SUBSTITUTE(E$1,"standard",""),"|Float",""),ChapterTable!$1:$1,0),0)*ChapterTable!$Q$17,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VLOOKUP($A2297-ChapterTable!$Q$11,ChapterTable!$1:$1048576,MATCH("최종"&amp;SUBSTITUTE(SUBSTITUTE(E$1,"standard",""),"|Float",""),ChapterTable!$1:$1,0),0)*ChapterTable!$Q$14
    ),
  OFFSET(E2297,-$B2297+IF($L2297,1,0),0)*
    (VLOOKUP(SUBSTITUTE(SUBSTITUTE(E$1,"standard",""),"|Float","")&amp;"인게임누적곱배수",ChapterTable!$S:$T,2,0)^C2297
    +VLOOKUP(SUBSTITUTE(SUBSTITUTE(E$1,"standard",""),"|Float","")&amp;"인게임누적합배수",ChapterTable!$S:$T,2,0)*C2297)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VLOOKUP(1,ChapterTable!$1:$1048576,MATCH("최종"&amp;SUBSTITUTE(SUBSTITUTE(F$1,"standard",""),"|Float",""),ChapterTable!$1:$1,0),0)*ChapterTable!$Q$17,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VLOOKUP($A2297-ChapterTable!$Q$11,ChapterTable!$1:$1048576,MATCH("최종"&amp;SUBSTITUTE(SUBSTITUTE(F$1,"standard",""),"|Float",""),ChapterTable!$1:$1,0),0)*ChapterTable!$Q$14
    ),
  OFFSET(F2297,-$B2297+IF($L2297,1,0),0)*
    (VLOOKUP(SUBSTITUTE(SUBSTITUTE(F$1,"standard",""),"|Float","")&amp;"인게임누적곱배수",ChapterTable!$S:$T,2,0)^D2297
    +VLOOKUP(SUBSTITUTE(SUBSTITUTE(F$1,"standard",""),"|Float","")&amp;"인게임누적합배수",ChapterTable!$S:$T,2,0)*D2297)
  )
  )
  )
)</f>
        <v>635955.34962773323</v>
      </c>
      <c r="G2297" t="s">
        <v>76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9.8000000000000007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IF(OR($L2298=TRUE,$A2298=0,MOD($A2298,ChapterTable!$S$20)&lt;&gt;0),
MAX(0,INT(($B2298+ChapterTable!$Q$26+VLOOKUP(SUBSTITUTE(C$1,"성장단계","")&amp;"단계오프셋",ChapterTable!$S:$T,2,0))/ChapterTable!$Q$23)),
MAX(0,INT(($B2298+ChapterTable!$S$26+VLOOKUP(SUBSTITUTE(C$1,"성장단계","")&amp;"보스단계오프셋",ChapterTable!$S:$T,2,0))/ChapterTable!$S$23)))</f>
        <v>1</v>
      </c>
      <c r="D2298">
        <f>IF(OR($L2298=TRUE,$A2298=0,MOD($A2298,ChapterTable!$S$20)&lt;&gt;0),
MAX(0,INT(($B2298+ChapterTable!$Q$26+VLOOKUP(SUBSTITUTE(D$1,"성장단계","")&amp;"단계오프셋",ChapterTable!$S:$T,2,0))/ChapterTable!$Q$23)),
MAX(0,INT(($B2298+ChapterTable!$S$26+VLOOKUP(SUBSTITUTE(D$1,"성장단계","")&amp;"보스단계오프셋",ChapterTable!$S:$T,2,0))/ChapterTable!$S$23)))</f>
        <v>0</v>
      </c>
      <c r="E2298" s="1">
        <f ca="1">IF(AND($A2298=0,$B2298=1),
    VLOOKUP(1,ChapterTable!$1:$1048576,MATCH("최종"&amp;SUBSTITUTE(SUBSTITUTE(E$1,"standard",""),"|Float",""),ChapterTable!$1:$1,0),0)*ChapterTable!$Q$17,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VLOOKUP($A2298-ChapterTable!$Q$11,ChapterTable!$1:$1048576,MATCH("최종"&amp;SUBSTITUTE(SUBSTITUTE(E$1,"standard",""),"|Float",""),ChapterTable!$1:$1,0),0)*ChapterTable!$Q$14
    ),
  OFFSET(E2298,-$B2298+IF($L2298,1,0),0)*
    (VLOOKUP(SUBSTITUTE(SUBSTITUTE(E$1,"standard",""),"|Float","")&amp;"인게임누적곱배수",ChapterTable!$S:$T,2,0)^C2298
    +VLOOKUP(SUBSTITUTE(SUBSTITUTE(E$1,"standard",""),"|Float","")&amp;"인게임누적합배수",ChapterTable!$S:$T,2,0)*C2298)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VLOOKUP(1,ChapterTable!$1:$1048576,MATCH("최종"&amp;SUBSTITUTE(SUBSTITUTE(F$1,"standard",""),"|Float",""),ChapterTable!$1:$1,0),0)*ChapterTable!$Q$17,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VLOOKUP($A2298-ChapterTable!$Q$11,ChapterTable!$1:$1048576,MATCH("최종"&amp;SUBSTITUTE(SUBSTITUTE(F$1,"standard",""),"|Float",""),ChapterTable!$1:$1,0),0)*ChapterTable!$Q$14
    ),
  OFFSET(F2298,-$B2298+IF($L2298,1,0),0)*
    (VLOOKUP(SUBSTITUTE(SUBSTITUTE(F$1,"standard",""),"|Float","")&amp;"인게임누적곱배수",ChapterTable!$S:$T,2,0)^D2298
    +VLOOKUP(SUBSTITUTE(SUBSTITUTE(F$1,"standard",""),"|Float","")&amp;"인게임누적합배수",ChapterTable!$S:$T,2,0)*D2298)
  )
  )
  )
)</f>
        <v>635955.34962773323</v>
      </c>
      <c r="G2298" t="s">
        <v>76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9.8000000000000007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IF(OR($L2299=TRUE,$A2299=0,MOD($A2299,ChapterTable!$S$20)&lt;&gt;0),
MAX(0,INT(($B2299+ChapterTable!$Q$26+VLOOKUP(SUBSTITUTE(C$1,"성장단계","")&amp;"단계오프셋",ChapterTable!$S:$T,2,0))/ChapterTable!$Q$23)),
MAX(0,INT(($B2299+ChapterTable!$S$26+VLOOKUP(SUBSTITUTE(C$1,"성장단계","")&amp;"보스단계오프셋",ChapterTable!$S:$T,2,0))/ChapterTable!$S$23)))</f>
        <v>1</v>
      </c>
      <c r="D2299">
        <f>IF(OR($L2299=TRUE,$A2299=0,MOD($A2299,ChapterTable!$S$20)&lt;&gt;0),
MAX(0,INT(($B2299+ChapterTable!$Q$26+VLOOKUP(SUBSTITUTE(D$1,"성장단계","")&amp;"단계오프셋",ChapterTable!$S:$T,2,0))/ChapterTable!$Q$23)),
MAX(0,INT(($B2299+ChapterTable!$S$26+VLOOKUP(SUBSTITUTE(D$1,"성장단계","")&amp;"보스단계오프셋",ChapterTable!$S:$T,2,0))/ChapterTable!$S$23)))</f>
        <v>0</v>
      </c>
      <c r="E2299" s="1">
        <f ca="1">IF(AND($A2299=0,$B2299=1),
    VLOOKUP(1,ChapterTable!$1:$1048576,MATCH("최종"&amp;SUBSTITUTE(SUBSTITUTE(E$1,"standard",""),"|Float",""),ChapterTable!$1:$1,0),0)*ChapterTable!$Q$17,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VLOOKUP($A2299-ChapterTable!$Q$11,ChapterTable!$1:$1048576,MATCH("최종"&amp;SUBSTITUTE(SUBSTITUTE(E$1,"standard",""),"|Float",""),ChapterTable!$1:$1,0),0)*ChapterTable!$Q$14
    ),
  OFFSET(E2299,-$B2299+IF($L2299,1,0),0)*
    (VLOOKUP(SUBSTITUTE(SUBSTITUTE(E$1,"standard",""),"|Float","")&amp;"인게임누적곱배수",ChapterTable!$S:$T,2,0)^C2299
    +VLOOKUP(SUBSTITUTE(SUBSTITUTE(E$1,"standard",""),"|Float","")&amp;"인게임누적합배수",ChapterTable!$S:$T,2,0)*C2299)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VLOOKUP(1,ChapterTable!$1:$1048576,MATCH("최종"&amp;SUBSTITUTE(SUBSTITUTE(F$1,"standard",""),"|Float",""),ChapterTable!$1:$1,0),0)*ChapterTable!$Q$17,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VLOOKUP($A2299-ChapterTable!$Q$11,ChapterTable!$1:$1048576,MATCH("최종"&amp;SUBSTITUTE(SUBSTITUTE(F$1,"standard",""),"|Float",""),ChapterTable!$1:$1,0),0)*ChapterTable!$Q$14
    ),
  OFFSET(F2299,-$B2299+IF($L2299,1,0),0)*
    (VLOOKUP(SUBSTITUTE(SUBSTITUTE(F$1,"standard",""),"|Float","")&amp;"인게임누적곱배수",ChapterTable!$S:$T,2,0)^D2299
    +VLOOKUP(SUBSTITUTE(SUBSTITUTE(F$1,"standard",""),"|Float","")&amp;"인게임누적합배수",ChapterTable!$S:$T,2,0)*D2299)
  )
  )
  )
)</f>
        <v>635955.34962773323</v>
      </c>
      <c r="G2299" t="s">
        <v>76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9.8000000000000007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IF(OR($L2300=TRUE,$A2300=0,MOD($A2300,ChapterTable!$S$20)&lt;&gt;0),
MAX(0,INT(($B2300+ChapterTable!$Q$26+VLOOKUP(SUBSTITUTE(C$1,"성장단계","")&amp;"단계오프셋",ChapterTable!$S:$T,2,0))/ChapterTable!$Q$23)),
MAX(0,INT(($B2300+ChapterTable!$S$26+VLOOKUP(SUBSTITUTE(C$1,"성장단계","")&amp;"보스단계오프셋",ChapterTable!$S:$T,2,0))/ChapterTable!$S$23)))</f>
        <v>1</v>
      </c>
      <c r="D2300">
        <f>IF(OR($L2300=TRUE,$A2300=0,MOD($A2300,ChapterTable!$S$20)&lt;&gt;0),
MAX(0,INT(($B2300+ChapterTable!$Q$26+VLOOKUP(SUBSTITUTE(D$1,"성장단계","")&amp;"단계오프셋",ChapterTable!$S:$T,2,0))/ChapterTable!$Q$23)),
MAX(0,INT(($B2300+ChapterTable!$S$26+VLOOKUP(SUBSTITUTE(D$1,"성장단계","")&amp;"보스단계오프셋",ChapterTable!$S:$T,2,0))/ChapterTable!$S$23)))</f>
        <v>0</v>
      </c>
      <c r="E2300" s="1">
        <f ca="1">IF(AND($A2300=0,$B2300=1),
    VLOOKUP(1,ChapterTable!$1:$1048576,MATCH("최종"&amp;SUBSTITUTE(SUBSTITUTE(E$1,"standard",""),"|Float",""),ChapterTable!$1:$1,0),0)*ChapterTable!$Q$17,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VLOOKUP($A2300-ChapterTable!$Q$11,ChapterTable!$1:$1048576,MATCH("최종"&amp;SUBSTITUTE(SUBSTITUTE(E$1,"standard",""),"|Float",""),ChapterTable!$1:$1,0),0)*ChapterTable!$Q$14
    ),
  OFFSET(E2300,-$B2300+IF($L2300,1,0),0)*
    (VLOOKUP(SUBSTITUTE(SUBSTITUTE(E$1,"standard",""),"|Float","")&amp;"인게임누적곱배수",ChapterTable!$S:$T,2,0)^C2300
    +VLOOKUP(SUBSTITUTE(SUBSTITUTE(E$1,"standard",""),"|Float","")&amp;"인게임누적합배수",ChapterTable!$S:$T,2,0)*C2300)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VLOOKUP(1,ChapterTable!$1:$1048576,MATCH("최종"&amp;SUBSTITUTE(SUBSTITUTE(F$1,"standard",""),"|Float",""),ChapterTable!$1:$1,0),0)*ChapterTable!$Q$17,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VLOOKUP($A2300-ChapterTable!$Q$11,ChapterTable!$1:$1048576,MATCH("최종"&amp;SUBSTITUTE(SUBSTITUTE(F$1,"standard",""),"|Float",""),ChapterTable!$1:$1,0),0)*ChapterTable!$Q$14
    ),
  OFFSET(F2300,-$B2300+IF($L2300,1,0),0)*
    (VLOOKUP(SUBSTITUTE(SUBSTITUTE(F$1,"standard",""),"|Float","")&amp;"인게임누적곱배수",ChapterTable!$S:$T,2,0)^D2300
    +VLOOKUP(SUBSTITUTE(SUBSTITUTE(F$1,"standard",""),"|Float","")&amp;"인게임누적합배수",ChapterTable!$S:$T,2,0)*D2300)
  )
  )
  )
)</f>
        <v>635955.34962773323</v>
      </c>
      <c r="G2300" t="s">
        <v>76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9.8000000000000007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IF(OR($L2301=TRUE,$A2301=0,MOD($A2301,ChapterTable!$S$20)&lt;&gt;0),
MAX(0,INT(($B2301+ChapterTable!$Q$26+VLOOKUP(SUBSTITUTE(C$1,"성장단계","")&amp;"단계오프셋",ChapterTable!$S:$T,2,0))/ChapterTable!$Q$23)),
MAX(0,INT(($B2301+ChapterTable!$S$26+VLOOKUP(SUBSTITUTE(C$1,"성장단계","")&amp;"보스단계오프셋",ChapterTable!$S:$T,2,0))/ChapterTable!$S$23)))</f>
        <v>1</v>
      </c>
      <c r="D2301">
        <f>IF(OR($L2301=TRUE,$A2301=0,MOD($A2301,ChapterTable!$S$20)&lt;&gt;0),
MAX(0,INT(($B2301+ChapterTable!$Q$26+VLOOKUP(SUBSTITUTE(D$1,"성장단계","")&amp;"단계오프셋",ChapterTable!$S:$T,2,0))/ChapterTable!$Q$23)),
MAX(0,INT(($B2301+ChapterTable!$S$26+VLOOKUP(SUBSTITUTE(D$1,"성장단계","")&amp;"보스단계오프셋",ChapterTable!$S:$T,2,0))/ChapterTable!$S$23)))</f>
        <v>0</v>
      </c>
      <c r="E2301" s="1">
        <f ca="1">IF(AND($A2301=0,$B2301=1),
    VLOOKUP(1,ChapterTable!$1:$1048576,MATCH("최종"&amp;SUBSTITUTE(SUBSTITUTE(E$1,"standard",""),"|Float",""),ChapterTable!$1:$1,0),0)*ChapterTable!$Q$17,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VLOOKUP($A2301-ChapterTable!$Q$11,ChapterTable!$1:$1048576,MATCH("최종"&amp;SUBSTITUTE(SUBSTITUTE(E$1,"standard",""),"|Float",""),ChapterTable!$1:$1,0),0)*ChapterTable!$Q$14
    ),
  OFFSET(E2301,-$B2301+IF($L2301,1,0),0)*
    (VLOOKUP(SUBSTITUTE(SUBSTITUTE(E$1,"standard",""),"|Float","")&amp;"인게임누적곱배수",ChapterTable!$S:$T,2,0)^C2301
    +VLOOKUP(SUBSTITUTE(SUBSTITUTE(E$1,"standard",""),"|Float","")&amp;"인게임누적합배수",ChapterTable!$S:$T,2,0)*C2301)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VLOOKUP(1,ChapterTable!$1:$1048576,MATCH("최종"&amp;SUBSTITUTE(SUBSTITUTE(F$1,"standard",""),"|Float",""),ChapterTable!$1:$1,0),0)*ChapterTable!$Q$17,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VLOOKUP($A2301-ChapterTable!$Q$11,ChapterTable!$1:$1048576,MATCH("최종"&amp;SUBSTITUTE(SUBSTITUTE(F$1,"standard",""),"|Float",""),ChapterTable!$1:$1,0),0)*ChapterTable!$Q$14
    ),
  OFFSET(F2301,-$B2301+IF($L2301,1,0),0)*
    (VLOOKUP(SUBSTITUTE(SUBSTITUTE(F$1,"standard",""),"|Float","")&amp;"인게임누적곱배수",ChapterTable!$S:$T,2,0)^D2301
    +VLOOKUP(SUBSTITUTE(SUBSTITUTE(F$1,"standard",""),"|Float","")&amp;"인게임누적합배수",ChapterTable!$S:$T,2,0)*D2301)
  )
  )
  )
)</f>
        <v>635955.34962773323</v>
      </c>
      <c r="G2301" t="s">
        <v>76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9.8000000000000007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IF(OR($L2302=TRUE,$A2302=0,MOD($A2302,ChapterTable!$S$20)&lt;&gt;0),
MAX(0,INT(($B2302+ChapterTable!$Q$26+VLOOKUP(SUBSTITUTE(C$1,"성장단계","")&amp;"단계오프셋",ChapterTable!$S:$T,2,0))/ChapterTable!$Q$23)),
MAX(0,INT(($B2302+ChapterTable!$S$26+VLOOKUP(SUBSTITUTE(C$1,"성장단계","")&amp;"보스단계오프셋",ChapterTable!$S:$T,2,0))/ChapterTable!$S$23)))</f>
        <v>1</v>
      </c>
      <c r="D2302">
        <f>IF(OR($L2302=TRUE,$A2302=0,MOD($A2302,ChapterTable!$S$20)&lt;&gt;0),
MAX(0,INT(($B2302+ChapterTable!$Q$26+VLOOKUP(SUBSTITUTE(D$1,"성장단계","")&amp;"단계오프셋",ChapterTable!$S:$T,2,0))/ChapterTable!$Q$23)),
MAX(0,INT(($B2302+ChapterTable!$S$26+VLOOKUP(SUBSTITUTE(D$1,"성장단계","")&amp;"보스단계오프셋",ChapterTable!$S:$T,2,0))/ChapterTable!$S$23)))</f>
        <v>1</v>
      </c>
      <c r="E2302" s="1">
        <f ca="1">IF(AND($A2302=0,$B2302=1),
    VLOOKUP(1,ChapterTable!$1:$1048576,MATCH("최종"&amp;SUBSTITUTE(SUBSTITUTE(E$1,"standard",""),"|Float",""),ChapterTable!$1:$1,0),0)*ChapterTable!$Q$17,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VLOOKUP($A2302-ChapterTable!$Q$11,ChapterTable!$1:$1048576,MATCH("최종"&amp;SUBSTITUTE(SUBSTITUTE(E$1,"standard",""),"|Float",""),ChapterTable!$1:$1,0),0)*ChapterTable!$Q$14
    ),
  OFFSET(E2302,-$B2302+IF($L2302,1,0),0)*
    (VLOOKUP(SUBSTITUTE(SUBSTITUTE(E$1,"standard",""),"|Float","")&amp;"인게임누적곱배수",ChapterTable!$S:$T,2,0)^C2302
    +VLOOKUP(SUBSTITUTE(SUBSTITUTE(E$1,"standard",""),"|Float","")&amp;"인게임누적합배수",ChapterTable!$S:$T,2,0)*C2302)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VLOOKUP(1,ChapterTable!$1:$1048576,MATCH("최종"&amp;SUBSTITUTE(SUBSTITUTE(F$1,"standard",""),"|Float",""),ChapterTable!$1:$1,0),0)*ChapterTable!$Q$17,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VLOOKUP($A2302-ChapterTable!$Q$11,ChapterTable!$1:$1048576,MATCH("최종"&amp;SUBSTITUTE(SUBSTITUTE(F$1,"standard",""),"|Float",""),ChapterTable!$1:$1,0),0)*ChapterTable!$Q$14
    ),
  OFFSET(F2302,-$B2302+IF($L2302,1,0),0)*
    (VLOOKUP(SUBSTITUTE(SUBSTITUTE(F$1,"standard",""),"|Float","")&amp;"인게임누적곱배수",ChapterTable!$S:$T,2,0)^D2302
    +VLOOKUP(SUBSTITUTE(SUBSTITUTE(F$1,"standard",""),"|Float","")&amp;"인게임누적합배수",ChapterTable!$S:$T,2,0)*D2302)
  )
  )
  )
)</f>
        <v>763146.41955327988</v>
      </c>
      <c r="G2302" t="s">
        <v>76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9.8000000000000007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IF(OR($L2303=TRUE,$A2303=0,MOD($A2303,ChapterTable!$S$20)&lt;&gt;0),
MAX(0,INT(($B2303+ChapterTable!$Q$26+VLOOKUP(SUBSTITUTE(C$1,"성장단계","")&amp;"단계오프셋",ChapterTable!$S:$T,2,0))/ChapterTable!$Q$23)),
MAX(0,INT(($B2303+ChapterTable!$S$26+VLOOKUP(SUBSTITUTE(C$1,"성장단계","")&amp;"보스단계오프셋",ChapterTable!$S:$T,2,0))/ChapterTable!$S$23)))</f>
        <v>1</v>
      </c>
      <c r="D2303">
        <f>IF(OR($L2303=TRUE,$A2303=0,MOD($A2303,ChapterTable!$S$20)&lt;&gt;0),
MAX(0,INT(($B2303+ChapterTable!$Q$26+VLOOKUP(SUBSTITUTE(D$1,"성장단계","")&amp;"단계오프셋",ChapterTable!$S:$T,2,0))/ChapterTable!$Q$23)),
MAX(0,INT(($B2303+ChapterTable!$S$26+VLOOKUP(SUBSTITUTE(D$1,"성장단계","")&amp;"보스단계오프셋",ChapterTable!$S:$T,2,0))/ChapterTable!$S$23)))</f>
        <v>1</v>
      </c>
      <c r="E2303" s="1">
        <f ca="1">IF(AND($A2303=0,$B2303=1),
    VLOOKUP(1,ChapterTable!$1:$1048576,MATCH("최종"&amp;SUBSTITUTE(SUBSTITUTE(E$1,"standard",""),"|Float",""),ChapterTable!$1:$1,0),0)*ChapterTable!$Q$17,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VLOOKUP($A2303-ChapterTable!$Q$11,ChapterTable!$1:$1048576,MATCH("최종"&amp;SUBSTITUTE(SUBSTITUTE(E$1,"standard",""),"|Float",""),ChapterTable!$1:$1,0),0)*ChapterTable!$Q$14
    ),
  OFFSET(E2303,-$B2303+IF($L2303,1,0),0)*
    (VLOOKUP(SUBSTITUTE(SUBSTITUTE(E$1,"standard",""),"|Float","")&amp;"인게임누적곱배수",ChapterTable!$S:$T,2,0)^C2303
    +VLOOKUP(SUBSTITUTE(SUBSTITUTE(E$1,"standard",""),"|Float","")&amp;"인게임누적합배수",ChapterTable!$S:$T,2,0)*C2303)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VLOOKUP(1,ChapterTable!$1:$1048576,MATCH("최종"&amp;SUBSTITUTE(SUBSTITUTE(F$1,"standard",""),"|Float",""),ChapterTable!$1:$1,0),0)*ChapterTable!$Q$17,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VLOOKUP($A2303-ChapterTable!$Q$11,ChapterTable!$1:$1048576,MATCH("최종"&amp;SUBSTITUTE(SUBSTITUTE(F$1,"standard",""),"|Float",""),ChapterTable!$1:$1,0),0)*ChapterTable!$Q$14
    ),
  OFFSET(F2303,-$B2303+IF($L2303,1,0),0)*
    (VLOOKUP(SUBSTITUTE(SUBSTITUTE(F$1,"standard",""),"|Float","")&amp;"인게임누적곱배수",ChapterTable!$S:$T,2,0)^D2303
    +VLOOKUP(SUBSTITUTE(SUBSTITUTE(F$1,"standard",""),"|Float","")&amp;"인게임누적합배수",ChapterTable!$S:$T,2,0)*D2303)
  )
  )
  )
)</f>
        <v>763146.41955327988</v>
      </c>
      <c r="G2303" t="s">
        <v>76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9.8000000000000007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IF(OR($L2304=TRUE,$A2304=0,MOD($A2304,ChapterTable!$S$20)&lt;&gt;0),
MAX(0,INT(($B2304+ChapterTable!$Q$26+VLOOKUP(SUBSTITUTE(C$1,"성장단계","")&amp;"단계오프셋",ChapterTable!$S:$T,2,0))/ChapterTable!$Q$23)),
MAX(0,INT(($B2304+ChapterTable!$S$26+VLOOKUP(SUBSTITUTE(C$1,"성장단계","")&amp;"보스단계오프셋",ChapterTable!$S:$T,2,0))/ChapterTable!$S$23)))</f>
        <v>1</v>
      </c>
      <c r="D2304">
        <f>IF(OR($L2304=TRUE,$A2304=0,MOD($A2304,ChapterTable!$S$20)&lt;&gt;0),
MAX(0,INT(($B2304+ChapterTable!$Q$26+VLOOKUP(SUBSTITUTE(D$1,"성장단계","")&amp;"단계오프셋",ChapterTable!$S:$T,2,0))/ChapterTable!$Q$23)),
MAX(0,INT(($B2304+ChapterTable!$S$26+VLOOKUP(SUBSTITUTE(D$1,"성장단계","")&amp;"보스단계오프셋",ChapterTable!$S:$T,2,0))/ChapterTable!$S$23)))</f>
        <v>1</v>
      </c>
      <c r="E2304" s="1">
        <f ca="1">IF(AND($A2304=0,$B2304=1),
    VLOOKUP(1,ChapterTable!$1:$1048576,MATCH("최종"&amp;SUBSTITUTE(SUBSTITUTE(E$1,"standard",""),"|Float",""),ChapterTable!$1:$1,0),0)*ChapterTable!$Q$17,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VLOOKUP($A2304-ChapterTable!$Q$11,ChapterTable!$1:$1048576,MATCH("최종"&amp;SUBSTITUTE(SUBSTITUTE(E$1,"standard",""),"|Float",""),ChapterTable!$1:$1,0),0)*ChapterTable!$Q$14
    ),
  OFFSET(E2304,-$B2304+IF($L2304,1,0),0)*
    (VLOOKUP(SUBSTITUTE(SUBSTITUTE(E$1,"standard",""),"|Float","")&amp;"인게임누적곱배수",ChapterTable!$S:$T,2,0)^C2304
    +VLOOKUP(SUBSTITUTE(SUBSTITUTE(E$1,"standard",""),"|Float","")&amp;"인게임누적합배수",ChapterTable!$S:$T,2,0)*C2304)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VLOOKUP(1,ChapterTable!$1:$1048576,MATCH("최종"&amp;SUBSTITUTE(SUBSTITUTE(F$1,"standard",""),"|Float",""),ChapterTable!$1:$1,0),0)*ChapterTable!$Q$17,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VLOOKUP($A2304-ChapterTable!$Q$11,ChapterTable!$1:$1048576,MATCH("최종"&amp;SUBSTITUTE(SUBSTITUTE(F$1,"standard",""),"|Float",""),ChapterTable!$1:$1,0),0)*ChapterTable!$Q$14
    ),
  OFFSET(F2304,-$B2304+IF($L2304,1,0),0)*
    (VLOOKUP(SUBSTITUTE(SUBSTITUTE(F$1,"standard",""),"|Float","")&amp;"인게임누적곱배수",ChapterTable!$S:$T,2,0)^D2304
    +VLOOKUP(SUBSTITUTE(SUBSTITUTE(F$1,"standard",""),"|Float","")&amp;"인게임누적합배수",ChapterTable!$S:$T,2,0)*D2304)
  )
  )
  )
)</f>
        <v>763146.41955327988</v>
      </c>
      <c r="G2304" t="s">
        <v>76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9.8000000000000007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IF(OR($L2305=TRUE,$A2305=0,MOD($A2305,ChapterTable!$S$20)&lt;&gt;0),
MAX(0,INT(($B2305+ChapterTable!$Q$26+VLOOKUP(SUBSTITUTE(C$1,"성장단계","")&amp;"단계오프셋",ChapterTable!$S:$T,2,0))/ChapterTable!$Q$23)),
MAX(0,INT(($B2305+ChapterTable!$S$26+VLOOKUP(SUBSTITUTE(C$1,"성장단계","")&amp;"보스단계오프셋",ChapterTable!$S:$T,2,0))/ChapterTable!$S$23)))</f>
        <v>1</v>
      </c>
      <c r="D2305">
        <f>IF(OR($L2305=TRUE,$A2305=0,MOD($A2305,ChapterTable!$S$20)&lt;&gt;0),
MAX(0,INT(($B2305+ChapterTable!$Q$26+VLOOKUP(SUBSTITUTE(D$1,"성장단계","")&amp;"단계오프셋",ChapterTable!$S:$T,2,0))/ChapterTable!$Q$23)),
MAX(0,INT(($B2305+ChapterTable!$S$26+VLOOKUP(SUBSTITUTE(D$1,"성장단계","")&amp;"보스단계오프셋",ChapterTable!$S:$T,2,0))/ChapterTable!$S$23)))</f>
        <v>1</v>
      </c>
      <c r="E2305" s="1">
        <f ca="1">IF(AND($A2305=0,$B2305=1),
    VLOOKUP(1,ChapterTable!$1:$1048576,MATCH("최종"&amp;SUBSTITUTE(SUBSTITUTE(E$1,"standard",""),"|Float",""),ChapterTable!$1:$1,0),0)*ChapterTable!$Q$17,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VLOOKUP($A2305-ChapterTable!$Q$11,ChapterTable!$1:$1048576,MATCH("최종"&amp;SUBSTITUTE(SUBSTITUTE(E$1,"standard",""),"|Float",""),ChapterTable!$1:$1,0),0)*ChapterTable!$Q$14
    ),
  OFFSET(E2305,-$B2305+IF($L2305,1,0),0)*
    (VLOOKUP(SUBSTITUTE(SUBSTITUTE(E$1,"standard",""),"|Float","")&amp;"인게임누적곱배수",ChapterTable!$S:$T,2,0)^C2305
    +VLOOKUP(SUBSTITUTE(SUBSTITUTE(E$1,"standard",""),"|Float","")&amp;"인게임누적합배수",ChapterTable!$S:$T,2,0)*C2305)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VLOOKUP(1,ChapterTable!$1:$1048576,MATCH("최종"&amp;SUBSTITUTE(SUBSTITUTE(F$1,"standard",""),"|Float",""),ChapterTable!$1:$1,0),0)*ChapterTable!$Q$17,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VLOOKUP($A2305-ChapterTable!$Q$11,ChapterTable!$1:$1048576,MATCH("최종"&amp;SUBSTITUTE(SUBSTITUTE(F$1,"standard",""),"|Float",""),ChapterTable!$1:$1,0),0)*ChapterTable!$Q$14
    ),
  OFFSET(F2305,-$B2305+IF($L2305,1,0),0)*
    (VLOOKUP(SUBSTITUTE(SUBSTITUTE(F$1,"standard",""),"|Float","")&amp;"인게임누적곱배수",ChapterTable!$S:$T,2,0)^D2305
    +VLOOKUP(SUBSTITUTE(SUBSTITUTE(F$1,"standard",""),"|Float","")&amp;"인게임누적합배수",ChapterTable!$S:$T,2,0)*D2305)
  )
  )
  )
)</f>
        <v>763146.41955327988</v>
      </c>
      <c r="G2305" t="s">
        <v>76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9.8000000000000007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IF(OR($L2306=TRUE,$A2306=0,MOD($A2306,ChapterTable!$S$20)&lt;&gt;0),
MAX(0,INT(($B2306+ChapterTable!$Q$26+VLOOKUP(SUBSTITUTE(C$1,"성장단계","")&amp;"단계오프셋",ChapterTable!$S:$T,2,0))/ChapterTable!$Q$23)),
MAX(0,INT(($B2306+ChapterTable!$S$26+VLOOKUP(SUBSTITUTE(C$1,"성장단계","")&amp;"보스단계오프셋",ChapterTable!$S:$T,2,0))/ChapterTable!$S$23)))</f>
        <v>1</v>
      </c>
      <c r="D2306">
        <f>IF(OR($L2306=TRUE,$A2306=0,MOD($A2306,ChapterTable!$S$20)&lt;&gt;0),
MAX(0,INT(($B2306+ChapterTable!$Q$26+VLOOKUP(SUBSTITUTE(D$1,"성장단계","")&amp;"단계오프셋",ChapterTable!$S:$T,2,0))/ChapterTable!$Q$23)),
MAX(0,INT(($B2306+ChapterTable!$S$26+VLOOKUP(SUBSTITUTE(D$1,"성장단계","")&amp;"보스단계오프셋",ChapterTable!$S:$T,2,0))/ChapterTable!$S$23)))</f>
        <v>1</v>
      </c>
      <c r="E2306" s="1">
        <f ca="1">IF(AND($A2306=0,$B2306=1),
    VLOOKUP(1,ChapterTable!$1:$1048576,MATCH("최종"&amp;SUBSTITUTE(SUBSTITUTE(E$1,"standard",""),"|Float",""),ChapterTable!$1:$1,0),0)*ChapterTable!$Q$17,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VLOOKUP($A2306-ChapterTable!$Q$11,ChapterTable!$1:$1048576,MATCH("최종"&amp;SUBSTITUTE(SUBSTITUTE(E$1,"standard",""),"|Float",""),ChapterTable!$1:$1,0),0)*ChapterTable!$Q$14
    ),
  OFFSET(E2306,-$B2306+IF($L2306,1,0),0)*
    (VLOOKUP(SUBSTITUTE(SUBSTITUTE(E$1,"standard",""),"|Float","")&amp;"인게임누적곱배수",ChapterTable!$S:$T,2,0)^C2306
    +VLOOKUP(SUBSTITUTE(SUBSTITUTE(E$1,"standard",""),"|Float","")&amp;"인게임누적합배수",ChapterTable!$S:$T,2,0)*C2306)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VLOOKUP(1,ChapterTable!$1:$1048576,MATCH("최종"&amp;SUBSTITUTE(SUBSTITUTE(F$1,"standard",""),"|Float",""),ChapterTable!$1:$1,0),0)*ChapterTable!$Q$17,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VLOOKUP($A2306-ChapterTable!$Q$11,ChapterTable!$1:$1048576,MATCH("최종"&amp;SUBSTITUTE(SUBSTITUTE(F$1,"standard",""),"|Float",""),ChapterTable!$1:$1,0),0)*ChapterTable!$Q$14
    ),
  OFFSET(F2306,-$B2306+IF($L2306,1,0),0)*
    (VLOOKUP(SUBSTITUTE(SUBSTITUTE(F$1,"standard",""),"|Float","")&amp;"인게임누적곱배수",ChapterTable!$S:$T,2,0)^D2306
    +VLOOKUP(SUBSTITUTE(SUBSTITUTE(F$1,"standard",""),"|Float","")&amp;"인게임누적합배수",ChapterTable!$S:$T,2,0)*D2306)
  )
  )
  )
)</f>
        <v>763146.41955327988</v>
      </c>
      <c r="G2306" t="s">
        <v>76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9.8000000000000007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IF(OR($L2307=TRUE,$A2307=0,MOD($A2307,ChapterTable!$S$20)&lt;&gt;0),
MAX(0,INT(($B2307+ChapterTable!$Q$26+VLOOKUP(SUBSTITUTE(C$1,"성장단계","")&amp;"단계오프셋",ChapterTable!$S:$T,2,0))/ChapterTable!$Q$23)),
MAX(0,INT(($B2307+ChapterTable!$S$26+VLOOKUP(SUBSTITUTE(C$1,"성장단계","")&amp;"보스단계오프셋",ChapterTable!$S:$T,2,0))/ChapterTable!$S$23)))</f>
        <v>2</v>
      </c>
      <c r="D2307">
        <f>IF(OR($L2307=TRUE,$A2307=0,MOD($A2307,ChapterTable!$S$20)&lt;&gt;0),
MAX(0,INT(($B2307+ChapterTable!$Q$26+VLOOKUP(SUBSTITUTE(D$1,"성장단계","")&amp;"단계오프셋",ChapterTable!$S:$T,2,0))/ChapterTable!$Q$23)),
MAX(0,INT(($B2307+ChapterTable!$S$26+VLOOKUP(SUBSTITUTE(D$1,"성장단계","")&amp;"보스단계오프셋",ChapterTable!$S:$T,2,0))/ChapterTable!$S$23)))</f>
        <v>1</v>
      </c>
      <c r="E2307" s="1">
        <f ca="1">IF(AND($A2307=0,$B2307=1),
    VLOOKUP(1,ChapterTable!$1:$1048576,MATCH("최종"&amp;SUBSTITUTE(SUBSTITUTE(E$1,"standard",""),"|Float",""),ChapterTable!$1:$1,0),0)*ChapterTable!$Q$17,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VLOOKUP($A2307-ChapterTable!$Q$11,ChapterTable!$1:$1048576,MATCH("최종"&amp;SUBSTITUTE(SUBSTITUTE(E$1,"standard",""),"|Float",""),ChapterTable!$1:$1,0),0)*ChapterTable!$Q$14
    ),
  OFFSET(E2307,-$B2307+IF($L2307,1,0),0)*
    (VLOOKUP(SUBSTITUTE(SUBSTITUTE(E$1,"standard",""),"|Float","")&amp;"인게임누적곱배수",ChapterTable!$S:$T,2,0)^C2307
    +VLOOKUP(SUBSTITUTE(SUBSTITUTE(E$1,"standard",""),"|Float","")&amp;"인게임누적합배수",ChapterTable!$S:$T,2,0)*C2307)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VLOOKUP(1,ChapterTable!$1:$1048576,MATCH("최종"&amp;SUBSTITUTE(SUBSTITUTE(F$1,"standard",""),"|Float",""),ChapterTable!$1:$1,0),0)*ChapterTable!$Q$17,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VLOOKUP($A2307-ChapterTable!$Q$11,ChapterTable!$1:$1048576,MATCH("최종"&amp;SUBSTITUTE(SUBSTITUTE(F$1,"standard",""),"|Float",""),ChapterTable!$1:$1,0),0)*ChapterTable!$Q$14
    ),
  OFFSET(F2307,-$B2307+IF($L2307,1,0),0)*
    (VLOOKUP(SUBSTITUTE(SUBSTITUTE(F$1,"standard",""),"|Float","")&amp;"인게임누적곱배수",ChapterTable!$S:$T,2,0)^D2307
    +VLOOKUP(SUBSTITUTE(SUBSTITUTE(F$1,"standard",""),"|Float","")&amp;"인게임누적합배수",ChapterTable!$S:$T,2,0)*D2307)
  )
  )
  )
)</f>
        <v>763146.41955327988</v>
      </c>
      <c r="G2307" t="s">
        <v>76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9.8000000000000007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IF(OR($L2308=TRUE,$A2308=0,MOD($A2308,ChapterTable!$S$20)&lt;&gt;0),
MAX(0,INT(($B2308+ChapterTable!$Q$26+VLOOKUP(SUBSTITUTE(C$1,"성장단계","")&amp;"단계오프셋",ChapterTable!$S:$T,2,0))/ChapterTable!$Q$23)),
MAX(0,INT(($B2308+ChapterTable!$S$26+VLOOKUP(SUBSTITUTE(C$1,"성장단계","")&amp;"보스단계오프셋",ChapterTable!$S:$T,2,0))/ChapterTable!$S$23)))</f>
        <v>2</v>
      </c>
      <c r="D2308">
        <f>IF(OR($L2308=TRUE,$A2308=0,MOD($A2308,ChapterTable!$S$20)&lt;&gt;0),
MAX(0,INT(($B2308+ChapterTable!$Q$26+VLOOKUP(SUBSTITUTE(D$1,"성장단계","")&amp;"단계오프셋",ChapterTable!$S:$T,2,0))/ChapterTable!$Q$23)),
MAX(0,INT(($B2308+ChapterTable!$S$26+VLOOKUP(SUBSTITUTE(D$1,"성장단계","")&amp;"보스단계오프셋",ChapterTable!$S:$T,2,0))/ChapterTable!$S$23)))</f>
        <v>1</v>
      </c>
      <c r="E2308" s="1">
        <f ca="1">IF(AND($A2308=0,$B2308=1),
    VLOOKUP(1,ChapterTable!$1:$1048576,MATCH("최종"&amp;SUBSTITUTE(SUBSTITUTE(E$1,"standard",""),"|Float",""),ChapterTable!$1:$1,0),0)*ChapterTable!$Q$17,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VLOOKUP($A2308-ChapterTable!$Q$11,ChapterTable!$1:$1048576,MATCH("최종"&amp;SUBSTITUTE(SUBSTITUTE(E$1,"standard",""),"|Float",""),ChapterTable!$1:$1,0),0)*ChapterTable!$Q$14
    ),
  OFFSET(E2308,-$B2308+IF($L2308,1,0),0)*
    (VLOOKUP(SUBSTITUTE(SUBSTITUTE(E$1,"standard",""),"|Float","")&amp;"인게임누적곱배수",ChapterTable!$S:$T,2,0)^C2308
    +VLOOKUP(SUBSTITUTE(SUBSTITUTE(E$1,"standard",""),"|Float","")&amp;"인게임누적합배수",ChapterTable!$S:$T,2,0)*C2308)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VLOOKUP(1,ChapterTable!$1:$1048576,MATCH("최종"&amp;SUBSTITUTE(SUBSTITUTE(F$1,"standard",""),"|Float",""),ChapterTable!$1:$1,0),0)*ChapterTable!$Q$17,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VLOOKUP($A2308-ChapterTable!$Q$11,ChapterTable!$1:$1048576,MATCH("최종"&amp;SUBSTITUTE(SUBSTITUTE(F$1,"standard",""),"|Float",""),ChapterTable!$1:$1,0),0)*ChapterTable!$Q$14
    ),
  OFFSET(F2308,-$B2308+IF($L2308,1,0),0)*
    (VLOOKUP(SUBSTITUTE(SUBSTITUTE(F$1,"standard",""),"|Float","")&amp;"인게임누적곱배수",ChapterTable!$S:$T,2,0)^D2308
    +VLOOKUP(SUBSTITUTE(SUBSTITUTE(F$1,"standard",""),"|Float","")&amp;"인게임누적합배수",ChapterTable!$S:$T,2,0)*D2308)
  )
  )
  )
)</f>
        <v>763146.41955327988</v>
      </c>
      <c r="G2308" t="s">
        <v>76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9.8000000000000007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IF(OR($L2309=TRUE,$A2309=0,MOD($A2309,ChapterTable!$S$20)&lt;&gt;0),
MAX(0,INT(($B2309+ChapterTable!$Q$26+VLOOKUP(SUBSTITUTE(C$1,"성장단계","")&amp;"단계오프셋",ChapterTable!$S:$T,2,0))/ChapterTable!$Q$23)),
MAX(0,INT(($B2309+ChapterTable!$S$26+VLOOKUP(SUBSTITUTE(C$1,"성장단계","")&amp;"보스단계오프셋",ChapterTable!$S:$T,2,0))/ChapterTable!$S$23)))</f>
        <v>2</v>
      </c>
      <c r="D2309">
        <f>IF(OR($L2309=TRUE,$A2309=0,MOD($A2309,ChapterTable!$S$20)&lt;&gt;0),
MAX(0,INT(($B2309+ChapterTable!$Q$26+VLOOKUP(SUBSTITUTE(D$1,"성장단계","")&amp;"단계오프셋",ChapterTable!$S:$T,2,0))/ChapterTable!$Q$23)),
MAX(0,INT(($B2309+ChapterTable!$S$26+VLOOKUP(SUBSTITUTE(D$1,"성장단계","")&amp;"보스단계오프셋",ChapterTable!$S:$T,2,0))/ChapterTable!$S$23)))</f>
        <v>1</v>
      </c>
      <c r="E2309" s="1">
        <f ca="1">IF(AND($A2309=0,$B2309=1),
    VLOOKUP(1,ChapterTable!$1:$1048576,MATCH("최종"&amp;SUBSTITUTE(SUBSTITUTE(E$1,"standard",""),"|Float",""),ChapterTable!$1:$1,0),0)*ChapterTable!$Q$17,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VLOOKUP($A2309-ChapterTable!$Q$11,ChapterTable!$1:$1048576,MATCH("최종"&amp;SUBSTITUTE(SUBSTITUTE(E$1,"standard",""),"|Float",""),ChapterTable!$1:$1,0),0)*ChapterTable!$Q$14
    ),
  OFFSET(E2309,-$B2309+IF($L2309,1,0),0)*
    (VLOOKUP(SUBSTITUTE(SUBSTITUTE(E$1,"standard",""),"|Float","")&amp;"인게임누적곱배수",ChapterTable!$S:$T,2,0)^C2309
    +VLOOKUP(SUBSTITUTE(SUBSTITUTE(E$1,"standard",""),"|Float","")&amp;"인게임누적합배수",ChapterTable!$S:$T,2,0)*C2309)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VLOOKUP(1,ChapterTable!$1:$1048576,MATCH("최종"&amp;SUBSTITUTE(SUBSTITUTE(F$1,"standard",""),"|Float",""),ChapterTable!$1:$1,0),0)*ChapterTable!$Q$17,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VLOOKUP($A2309-ChapterTable!$Q$11,ChapterTable!$1:$1048576,MATCH("최종"&amp;SUBSTITUTE(SUBSTITUTE(F$1,"standard",""),"|Float",""),ChapterTable!$1:$1,0),0)*ChapterTable!$Q$14
    ),
  OFFSET(F2309,-$B2309+IF($L2309,1,0),0)*
    (VLOOKUP(SUBSTITUTE(SUBSTITUTE(F$1,"standard",""),"|Float","")&amp;"인게임누적곱배수",ChapterTable!$S:$T,2,0)^D2309
    +VLOOKUP(SUBSTITUTE(SUBSTITUTE(F$1,"standard",""),"|Float","")&amp;"인게임누적합배수",ChapterTable!$S:$T,2,0)*D2309)
  )
  )
  )
)</f>
        <v>763146.41955327988</v>
      </c>
      <c r="G2309" t="s">
        <v>76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9.8000000000000007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IF(OR($L2310=TRUE,$A2310=0,MOD($A2310,ChapterTable!$S$20)&lt;&gt;0),
MAX(0,INT(($B2310+ChapterTable!$Q$26+VLOOKUP(SUBSTITUTE(C$1,"성장단계","")&amp;"단계오프셋",ChapterTable!$S:$T,2,0))/ChapterTable!$Q$23)),
MAX(0,INT(($B2310+ChapterTable!$S$26+VLOOKUP(SUBSTITUTE(C$1,"성장단계","")&amp;"보스단계오프셋",ChapterTable!$S:$T,2,0))/ChapterTable!$S$23)))</f>
        <v>2</v>
      </c>
      <c r="D2310">
        <f>IF(OR($L2310=TRUE,$A2310=0,MOD($A2310,ChapterTable!$S$20)&lt;&gt;0),
MAX(0,INT(($B2310+ChapterTable!$Q$26+VLOOKUP(SUBSTITUTE(D$1,"성장단계","")&amp;"단계오프셋",ChapterTable!$S:$T,2,0))/ChapterTable!$Q$23)),
MAX(0,INT(($B2310+ChapterTable!$S$26+VLOOKUP(SUBSTITUTE(D$1,"성장단계","")&amp;"보스단계오프셋",ChapterTable!$S:$T,2,0))/ChapterTable!$S$23)))</f>
        <v>1</v>
      </c>
      <c r="E2310" s="1">
        <f ca="1">IF(AND($A2310=0,$B2310=1),
    VLOOKUP(1,ChapterTable!$1:$1048576,MATCH("최종"&amp;SUBSTITUTE(SUBSTITUTE(E$1,"standard",""),"|Float",""),ChapterTable!$1:$1,0),0)*ChapterTable!$Q$17,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VLOOKUP($A2310-ChapterTable!$Q$11,ChapterTable!$1:$1048576,MATCH("최종"&amp;SUBSTITUTE(SUBSTITUTE(E$1,"standard",""),"|Float",""),ChapterTable!$1:$1,0),0)*ChapterTable!$Q$14
    ),
  OFFSET(E2310,-$B2310+IF($L2310,1,0),0)*
    (VLOOKUP(SUBSTITUTE(SUBSTITUTE(E$1,"standard",""),"|Float","")&amp;"인게임누적곱배수",ChapterTable!$S:$T,2,0)^C2310
    +VLOOKUP(SUBSTITUTE(SUBSTITUTE(E$1,"standard",""),"|Float","")&amp;"인게임누적합배수",ChapterTable!$S:$T,2,0)*C2310)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VLOOKUP(1,ChapterTable!$1:$1048576,MATCH("최종"&amp;SUBSTITUTE(SUBSTITUTE(F$1,"standard",""),"|Float",""),ChapterTable!$1:$1,0),0)*ChapterTable!$Q$17,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VLOOKUP($A2310-ChapterTable!$Q$11,ChapterTable!$1:$1048576,MATCH("최종"&amp;SUBSTITUTE(SUBSTITUTE(F$1,"standard",""),"|Float",""),ChapterTable!$1:$1,0),0)*ChapterTable!$Q$14
    ),
  OFFSET(F2310,-$B2310+IF($L2310,1,0),0)*
    (VLOOKUP(SUBSTITUTE(SUBSTITUTE(F$1,"standard",""),"|Float","")&amp;"인게임누적곱배수",ChapterTable!$S:$T,2,0)^D2310
    +VLOOKUP(SUBSTITUTE(SUBSTITUTE(F$1,"standard",""),"|Float","")&amp;"인게임누적합배수",ChapterTable!$S:$T,2,0)*D2310)
  )
  )
  )
)</f>
        <v>763146.41955327988</v>
      </c>
      <c r="G2310" t="s">
        <v>76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9.8000000000000007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IF(OR($L2311=TRUE,$A2311=0,MOD($A2311,ChapterTable!$S$20)&lt;&gt;0),
MAX(0,INT(($B2311+ChapterTable!$Q$26+VLOOKUP(SUBSTITUTE(C$1,"성장단계","")&amp;"단계오프셋",ChapterTable!$S:$T,2,0))/ChapterTable!$Q$23)),
MAX(0,INT(($B2311+ChapterTable!$S$26+VLOOKUP(SUBSTITUTE(C$1,"성장단계","")&amp;"보스단계오프셋",ChapterTable!$S:$T,2,0))/ChapterTable!$S$23)))</f>
        <v>2</v>
      </c>
      <c r="D2311">
        <f>IF(OR($L2311=TRUE,$A2311=0,MOD($A2311,ChapterTable!$S$20)&lt;&gt;0),
MAX(0,INT(($B2311+ChapterTable!$Q$26+VLOOKUP(SUBSTITUTE(D$1,"성장단계","")&amp;"단계오프셋",ChapterTable!$S:$T,2,0))/ChapterTable!$Q$23)),
MAX(0,INT(($B2311+ChapterTable!$S$26+VLOOKUP(SUBSTITUTE(D$1,"성장단계","")&amp;"보스단계오프셋",ChapterTable!$S:$T,2,0))/ChapterTable!$S$23)))</f>
        <v>1</v>
      </c>
      <c r="E2311" s="1">
        <f ca="1">IF(AND($A2311=0,$B2311=1),
    VLOOKUP(1,ChapterTable!$1:$1048576,MATCH("최종"&amp;SUBSTITUTE(SUBSTITUTE(E$1,"standard",""),"|Float",""),ChapterTable!$1:$1,0),0)*ChapterTable!$Q$17,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VLOOKUP($A2311-ChapterTable!$Q$11,ChapterTable!$1:$1048576,MATCH("최종"&amp;SUBSTITUTE(SUBSTITUTE(E$1,"standard",""),"|Float",""),ChapterTable!$1:$1,0),0)*ChapterTable!$Q$14
    ),
  OFFSET(E2311,-$B2311+IF($L2311,1,0),0)*
    (VLOOKUP(SUBSTITUTE(SUBSTITUTE(E$1,"standard",""),"|Float","")&amp;"인게임누적곱배수",ChapterTable!$S:$T,2,0)^C2311
    +VLOOKUP(SUBSTITUTE(SUBSTITUTE(E$1,"standard",""),"|Float","")&amp;"인게임누적합배수",ChapterTable!$S:$T,2,0)*C2311)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VLOOKUP(1,ChapterTable!$1:$1048576,MATCH("최종"&amp;SUBSTITUTE(SUBSTITUTE(F$1,"standard",""),"|Float",""),ChapterTable!$1:$1,0),0)*ChapterTable!$Q$17,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VLOOKUP($A2311-ChapterTable!$Q$11,ChapterTable!$1:$1048576,MATCH("최종"&amp;SUBSTITUTE(SUBSTITUTE(F$1,"standard",""),"|Float",""),ChapterTable!$1:$1,0),0)*ChapterTable!$Q$14
    ),
  OFFSET(F2311,-$B2311+IF($L2311,1,0),0)*
    (VLOOKUP(SUBSTITUTE(SUBSTITUTE(F$1,"standard",""),"|Float","")&amp;"인게임누적곱배수",ChapterTable!$S:$T,2,0)^D2311
    +VLOOKUP(SUBSTITUTE(SUBSTITUTE(F$1,"standard",""),"|Float","")&amp;"인게임누적합배수",ChapterTable!$S:$T,2,0)*D2311)
  )
  )
  )
)</f>
        <v>763146.41955327988</v>
      </c>
      <c r="G2311" t="s">
        <v>76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9.8000000000000007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IF(OR($L2312=TRUE,$A2312=0,MOD($A2312,ChapterTable!$S$20)&lt;&gt;0),
MAX(0,INT(($B2312+ChapterTable!$Q$26+VLOOKUP(SUBSTITUTE(C$1,"성장단계","")&amp;"단계오프셋",ChapterTable!$S:$T,2,0))/ChapterTable!$Q$23)),
MAX(0,INT(($B2312+ChapterTable!$S$26+VLOOKUP(SUBSTITUTE(C$1,"성장단계","")&amp;"보스단계오프셋",ChapterTable!$S:$T,2,0))/ChapterTable!$S$23)))</f>
        <v>2</v>
      </c>
      <c r="D2312">
        <f>IF(OR($L2312=TRUE,$A2312=0,MOD($A2312,ChapterTable!$S$20)&lt;&gt;0),
MAX(0,INT(($B2312+ChapterTable!$Q$26+VLOOKUP(SUBSTITUTE(D$1,"성장단계","")&amp;"단계오프셋",ChapterTable!$S:$T,2,0))/ChapterTable!$Q$23)),
MAX(0,INT(($B2312+ChapterTable!$S$26+VLOOKUP(SUBSTITUTE(D$1,"성장단계","")&amp;"보스단계오프셋",ChapterTable!$S:$T,2,0))/ChapterTable!$S$23)))</f>
        <v>2</v>
      </c>
      <c r="E2312" s="1">
        <f ca="1">IF(AND($A2312=0,$B2312=1),
    VLOOKUP(1,ChapterTable!$1:$1048576,MATCH("최종"&amp;SUBSTITUTE(SUBSTITUTE(E$1,"standard",""),"|Float",""),ChapterTable!$1:$1,0),0)*ChapterTable!$Q$17,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VLOOKUP($A2312-ChapterTable!$Q$11,ChapterTable!$1:$1048576,MATCH("최종"&amp;SUBSTITUTE(SUBSTITUTE(E$1,"standard",""),"|Float",""),ChapterTable!$1:$1,0),0)*ChapterTable!$Q$14
    ),
  OFFSET(E2312,-$B2312+IF($L2312,1,0),0)*
    (VLOOKUP(SUBSTITUTE(SUBSTITUTE(E$1,"standard",""),"|Float","")&amp;"인게임누적곱배수",ChapterTable!$S:$T,2,0)^C2312
    +VLOOKUP(SUBSTITUTE(SUBSTITUTE(E$1,"standard",""),"|Float","")&amp;"인게임누적합배수",ChapterTable!$S:$T,2,0)*C2312)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VLOOKUP(1,ChapterTable!$1:$1048576,MATCH("최종"&amp;SUBSTITUTE(SUBSTITUTE(F$1,"standard",""),"|Float",""),ChapterTable!$1:$1,0),0)*ChapterTable!$Q$17,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VLOOKUP($A2312-ChapterTable!$Q$11,ChapterTable!$1:$1048576,MATCH("최종"&amp;SUBSTITUTE(SUBSTITUTE(F$1,"standard",""),"|Float",""),ChapterTable!$1:$1,0),0)*ChapterTable!$Q$14
    ),
  OFFSET(F2312,-$B2312+IF($L2312,1,0),0)*
    (VLOOKUP(SUBSTITUTE(SUBSTITUTE(F$1,"standard",""),"|Float","")&amp;"인게임누적곱배수",ChapterTable!$S:$T,2,0)^D2312
    +VLOOKUP(SUBSTITUTE(SUBSTITUTE(F$1,"standard",""),"|Float","")&amp;"인게임누적합배수",ChapterTable!$S:$T,2,0)*D2312)
  )
  )
  )
)</f>
        <v>890337.48947882652</v>
      </c>
      <c r="G2312" t="s">
        <v>76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9.8000000000000007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IF(OR($L2313=TRUE,$A2313=0,MOD($A2313,ChapterTable!$S$20)&lt;&gt;0),
MAX(0,INT(($B2313+ChapterTable!$Q$26+VLOOKUP(SUBSTITUTE(C$1,"성장단계","")&amp;"단계오프셋",ChapterTable!$S:$T,2,0))/ChapterTable!$Q$23)),
MAX(0,INT(($B2313+ChapterTable!$S$26+VLOOKUP(SUBSTITUTE(C$1,"성장단계","")&amp;"보스단계오프셋",ChapterTable!$S:$T,2,0))/ChapterTable!$S$23)))</f>
        <v>2</v>
      </c>
      <c r="D2313">
        <f>IF(OR($L2313=TRUE,$A2313=0,MOD($A2313,ChapterTable!$S$20)&lt;&gt;0),
MAX(0,INT(($B2313+ChapterTable!$Q$26+VLOOKUP(SUBSTITUTE(D$1,"성장단계","")&amp;"단계오프셋",ChapterTable!$S:$T,2,0))/ChapterTable!$Q$23)),
MAX(0,INT(($B2313+ChapterTable!$S$26+VLOOKUP(SUBSTITUTE(D$1,"성장단계","")&amp;"보스단계오프셋",ChapterTable!$S:$T,2,0))/ChapterTable!$S$23)))</f>
        <v>2</v>
      </c>
      <c r="E2313" s="1">
        <f ca="1">IF(AND($A2313=0,$B2313=1),
    VLOOKUP(1,ChapterTable!$1:$1048576,MATCH("최종"&amp;SUBSTITUTE(SUBSTITUTE(E$1,"standard",""),"|Float",""),ChapterTable!$1:$1,0),0)*ChapterTable!$Q$17,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VLOOKUP($A2313-ChapterTable!$Q$11,ChapterTable!$1:$1048576,MATCH("최종"&amp;SUBSTITUTE(SUBSTITUTE(E$1,"standard",""),"|Float",""),ChapterTable!$1:$1,0),0)*ChapterTable!$Q$14
    ),
  OFFSET(E2313,-$B2313+IF($L2313,1,0),0)*
    (VLOOKUP(SUBSTITUTE(SUBSTITUTE(E$1,"standard",""),"|Float","")&amp;"인게임누적곱배수",ChapterTable!$S:$T,2,0)^C2313
    +VLOOKUP(SUBSTITUTE(SUBSTITUTE(E$1,"standard",""),"|Float","")&amp;"인게임누적합배수",ChapterTable!$S:$T,2,0)*C2313)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VLOOKUP(1,ChapterTable!$1:$1048576,MATCH("최종"&amp;SUBSTITUTE(SUBSTITUTE(F$1,"standard",""),"|Float",""),ChapterTable!$1:$1,0),0)*ChapterTable!$Q$17,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VLOOKUP($A2313-ChapterTable!$Q$11,ChapterTable!$1:$1048576,MATCH("최종"&amp;SUBSTITUTE(SUBSTITUTE(F$1,"standard",""),"|Float",""),ChapterTable!$1:$1,0),0)*ChapterTable!$Q$14
    ),
  OFFSET(F2313,-$B2313+IF($L2313,1,0),0)*
    (VLOOKUP(SUBSTITUTE(SUBSTITUTE(F$1,"standard",""),"|Float","")&amp;"인게임누적곱배수",ChapterTable!$S:$T,2,0)^D2313
    +VLOOKUP(SUBSTITUTE(SUBSTITUTE(F$1,"standard",""),"|Float","")&amp;"인게임누적합배수",ChapterTable!$S:$T,2,0)*D2313)
  )
  )
  )
)</f>
        <v>890337.48947882652</v>
      </c>
      <c r="G2313" t="s">
        <v>76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9.8000000000000007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IF(OR($L2314=TRUE,$A2314=0,MOD($A2314,ChapterTable!$S$20)&lt;&gt;0),
MAX(0,INT(($B2314+ChapterTable!$Q$26+VLOOKUP(SUBSTITUTE(C$1,"성장단계","")&amp;"단계오프셋",ChapterTable!$S:$T,2,0))/ChapterTable!$Q$23)),
MAX(0,INT(($B2314+ChapterTable!$S$26+VLOOKUP(SUBSTITUTE(C$1,"성장단계","")&amp;"보스단계오프셋",ChapterTable!$S:$T,2,0))/ChapterTable!$S$23)))</f>
        <v>2</v>
      </c>
      <c r="D2314">
        <f>IF(OR($L2314=TRUE,$A2314=0,MOD($A2314,ChapterTable!$S$20)&lt;&gt;0),
MAX(0,INT(($B2314+ChapterTable!$Q$26+VLOOKUP(SUBSTITUTE(D$1,"성장단계","")&amp;"단계오프셋",ChapterTable!$S:$T,2,0))/ChapterTable!$Q$23)),
MAX(0,INT(($B2314+ChapterTable!$S$26+VLOOKUP(SUBSTITUTE(D$1,"성장단계","")&amp;"보스단계오프셋",ChapterTable!$S:$T,2,0))/ChapterTable!$S$23)))</f>
        <v>2</v>
      </c>
      <c r="E2314" s="1">
        <f ca="1">IF(AND($A2314=0,$B2314=1),
    VLOOKUP(1,ChapterTable!$1:$1048576,MATCH("최종"&amp;SUBSTITUTE(SUBSTITUTE(E$1,"standard",""),"|Float",""),ChapterTable!$1:$1,0),0)*ChapterTable!$Q$17,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VLOOKUP($A2314-ChapterTable!$Q$11,ChapterTable!$1:$1048576,MATCH("최종"&amp;SUBSTITUTE(SUBSTITUTE(E$1,"standard",""),"|Float",""),ChapterTable!$1:$1,0),0)*ChapterTable!$Q$14
    ),
  OFFSET(E2314,-$B2314+IF($L2314,1,0),0)*
    (VLOOKUP(SUBSTITUTE(SUBSTITUTE(E$1,"standard",""),"|Float","")&amp;"인게임누적곱배수",ChapterTable!$S:$T,2,0)^C2314
    +VLOOKUP(SUBSTITUTE(SUBSTITUTE(E$1,"standard",""),"|Float","")&amp;"인게임누적합배수",ChapterTable!$S:$T,2,0)*C2314)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VLOOKUP(1,ChapterTable!$1:$1048576,MATCH("최종"&amp;SUBSTITUTE(SUBSTITUTE(F$1,"standard",""),"|Float",""),ChapterTable!$1:$1,0),0)*ChapterTable!$Q$17,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VLOOKUP($A2314-ChapterTable!$Q$11,ChapterTable!$1:$1048576,MATCH("최종"&amp;SUBSTITUTE(SUBSTITUTE(F$1,"standard",""),"|Float",""),ChapterTable!$1:$1,0),0)*ChapterTable!$Q$14
    ),
  OFFSET(F2314,-$B2314+IF($L2314,1,0),0)*
    (VLOOKUP(SUBSTITUTE(SUBSTITUTE(F$1,"standard",""),"|Float","")&amp;"인게임누적곱배수",ChapterTable!$S:$T,2,0)^D2314
    +VLOOKUP(SUBSTITUTE(SUBSTITUTE(F$1,"standard",""),"|Float","")&amp;"인게임누적합배수",ChapterTable!$S:$T,2,0)*D2314)
  )
  )
  )
)</f>
        <v>890337.48947882652</v>
      </c>
      <c r="G2314" t="s">
        <v>76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9.8000000000000007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IF(OR($L2315=TRUE,$A2315=0,MOD($A2315,ChapterTable!$S$20)&lt;&gt;0),
MAX(0,INT(($B2315+ChapterTable!$Q$26+VLOOKUP(SUBSTITUTE(C$1,"성장단계","")&amp;"단계오프셋",ChapterTable!$S:$T,2,0))/ChapterTable!$Q$23)),
MAX(0,INT(($B2315+ChapterTable!$S$26+VLOOKUP(SUBSTITUTE(C$1,"성장단계","")&amp;"보스단계오프셋",ChapterTable!$S:$T,2,0))/ChapterTable!$S$23)))</f>
        <v>2</v>
      </c>
      <c r="D2315">
        <f>IF(OR($L2315=TRUE,$A2315=0,MOD($A2315,ChapterTable!$S$20)&lt;&gt;0),
MAX(0,INT(($B2315+ChapterTable!$Q$26+VLOOKUP(SUBSTITUTE(D$1,"성장단계","")&amp;"단계오프셋",ChapterTable!$S:$T,2,0))/ChapterTable!$Q$23)),
MAX(0,INT(($B2315+ChapterTable!$S$26+VLOOKUP(SUBSTITUTE(D$1,"성장단계","")&amp;"보스단계오프셋",ChapterTable!$S:$T,2,0))/ChapterTable!$S$23)))</f>
        <v>2</v>
      </c>
      <c r="E2315" s="1">
        <f ca="1">IF(AND($A2315=0,$B2315=1),
    VLOOKUP(1,ChapterTable!$1:$1048576,MATCH("최종"&amp;SUBSTITUTE(SUBSTITUTE(E$1,"standard",""),"|Float",""),ChapterTable!$1:$1,0),0)*ChapterTable!$Q$17,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VLOOKUP($A2315-ChapterTable!$Q$11,ChapterTable!$1:$1048576,MATCH("최종"&amp;SUBSTITUTE(SUBSTITUTE(E$1,"standard",""),"|Float",""),ChapterTable!$1:$1,0),0)*ChapterTable!$Q$14
    ),
  OFFSET(E2315,-$B2315+IF($L2315,1,0),0)*
    (VLOOKUP(SUBSTITUTE(SUBSTITUTE(E$1,"standard",""),"|Float","")&amp;"인게임누적곱배수",ChapterTable!$S:$T,2,0)^C2315
    +VLOOKUP(SUBSTITUTE(SUBSTITUTE(E$1,"standard",""),"|Float","")&amp;"인게임누적합배수",ChapterTable!$S:$T,2,0)*C2315)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VLOOKUP(1,ChapterTable!$1:$1048576,MATCH("최종"&amp;SUBSTITUTE(SUBSTITUTE(F$1,"standard",""),"|Float",""),ChapterTable!$1:$1,0),0)*ChapterTable!$Q$17,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VLOOKUP($A2315-ChapterTable!$Q$11,ChapterTable!$1:$1048576,MATCH("최종"&amp;SUBSTITUTE(SUBSTITUTE(F$1,"standard",""),"|Float",""),ChapterTable!$1:$1,0),0)*ChapterTable!$Q$14
    ),
  OFFSET(F2315,-$B2315+IF($L2315,1,0),0)*
    (VLOOKUP(SUBSTITUTE(SUBSTITUTE(F$1,"standard",""),"|Float","")&amp;"인게임누적곱배수",ChapterTable!$S:$T,2,0)^D2315
    +VLOOKUP(SUBSTITUTE(SUBSTITUTE(F$1,"standard",""),"|Float","")&amp;"인게임누적합배수",ChapterTable!$S:$T,2,0)*D2315)
  )
  )
  )
)</f>
        <v>890337.48947882652</v>
      </c>
      <c r="G2315" t="s">
        <v>76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9.8000000000000007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IF(OR($L2316=TRUE,$A2316=0,MOD($A2316,ChapterTable!$S$20)&lt;&gt;0),
MAX(0,INT(($B2316+ChapterTable!$Q$26+VLOOKUP(SUBSTITUTE(C$1,"성장단계","")&amp;"단계오프셋",ChapterTable!$S:$T,2,0))/ChapterTable!$Q$23)),
MAX(0,INT(($B2316+ChapterTable!$S$26+VLOOKUP(SUBSTITUTE(C$1,"성장단계","")&amp;"보스단계오프셋",ChapterTable!$S:$T,2,0))/ChapterTable!$S$23)))</f>
        <v>2</v>
      </c>
      <c r="D2316">
        <f>IF(OR($L2316=TRUE,$A2316=0,MOD($A2316,ChapterTable!$S$20)&lt;&gt;0),
MAX(0,INT(($B2316+ChapterTable!$Q$26+VLOOKUP(SUBSTITUTE(D$1,"성장단계","")&amp;"단계오프셋",ChapterTable!$S:$T,2,0))/ChapterTable!$Q$23)),
MAX(0,INT(($B2316+ChapterTable!$S$26+VLOOKUP(SUBSTITUTE(D$1,"성장단계","")&amp;"보스단계오프셋",ChapterTable!$S:$T,2,0))/ChapterTable!$S$23)))</f>
        <v>2</v>
      </c>
      <c r="E2316" s="1">
        <f ca="1">IF(AND($A2316=0,$B2316=1),
    VLOOKUP(1,ChapterTable!$1:$1048576,MATCH("최종"&amp;SUBSTITUTE(SUBSTITUTE(E$1,"standard",""),"|Float",""),ChapterTable!$1:$1,0),0)*ChapterTable!$Q$17,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VLOOKUP($A2316-ChapterTable!$Q$11,ChapterTable!$1:$1048576,MATCH("최종"&amp;SUBSTITUTE(SUBSTITUTE(E$1,"standard",""),"|Float",""),ChapterTable!$1:$1,0),0)*ChapterTable!$Q$14
    ),
  OFFSET(E2316,-$B2316+IF($L2316,1,0),0)*
    (VLOOKUP(SUBSTITUTE(SUBSTITUTE(E$1,"standard",""),"|Float","")&amp;"인게임누적곱배수",ChapterTable!$S:$T,2,0)^C2316
    +VLOOKUP(SUBSTITUTE(SUBSTITUTE(E$1,"standard",""),"|Float","")&amp;"인게임누적합배수",ChapterTable!$S:$T,2,0)*C2316)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VLOOKUP(1,ChapterTable!$1:$1048576,MATCH("최종"&amp;SUBSTITUTE(SUBSTITUTE(F$1,"standard",""),"|Float",""),ChapterTable!$1:$1,0),0)*ChapterTable!$Q$17,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VLOOKUP($A2316-ChapterTable!$Q$11,ChapterTable!$1:$1048576,MATCH("최종"&amp;SUBSTITUTE(SUBSTITUTE(F$1,"standard",""),"|Float",""),ChapterTable!$1:$1,0),0)*ChapterTable!$Q$14
    ),
  OFFSET(F2316,-$B2316+IF($L2316,1,0),0)*
    (VLOOKUP(SUBSTITUTE(SUBSTITUTE(F$1,"standard",""),"|Float","")&amp;"인게임누적곱배수",ChapterTable!$S:$T,2,0)^D2316
    +VLOOKUP(SUBSTITUTE(SUBSTITUTE(F$1,"standard",""),"|Float","")&amp;"인게임누적합배수",ChapterTable!$S:$T,2,0)*D2316)
  )
  )
  )
)</f>
        <v>890337.48947882652</v>
      </c>
      <c r="G2316" t="s">
        <v>76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9.8000000000000007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IF(OR($L2317=TRUE,$A2317=0,MOD($A2317,ChapterTable!$S$20)&lt;&gt;0),
MAX(0,INT(($B2317+ChapterTable!$Q$26+VLOOKUP(SUBSTITUTE(C$1,"성장단계","")&amp;"단계오프셋",ChapterTable!$S:$T,2,0))/ChapterTable!$Q$23)),
MAX(0,INT(($B2317+ChapterTable!$S$26+VLOOKUP(SUBSTITUTE(C$1,"성장단계","")&amp;"보스단계오프셋",ChapterTable!$S:$T,2,0))/ChapterTable!$S$23)))</f>
        <v>3</v>
      </c>
      <c r="D2317">
        <f>IF(OR($L2317=TRUE,$A2317=0,MOD($A2317,ChapterTable!$S$20)&lt;&gt;0),
MAX(0,INT(($B2317+ChapterTable!$Q$26+VLOOKUP(SUBSTITUTE(D$1,"성장단계","")&amp;"단계오프셋",ChapterTable!$S:$T,2,0))/ChapterTable!$Q$23)),
MAX(0,INT(($B2317+ChapterTable!$S$26+VLOOKUP(SUBSTITUTE(D$1,"성장단계","")&amp;"보스단계오프셋",ChapterTable!$S:$T,2,0))/ChapterTable!$S$23)))</f>
        <v>2</v>
      </c>
      <c r="E2317" s="1">
        <f ca="1">IF(AND($A2317=0,$B2317=1),
    VLOOKUP(1,ChapterTable!$1:$1048576,MATCH("최종"&amp;SUBSTITUTE(SUBSTITUTE(E$1,"standard",""),"|Float",""),ChapterTable!$1:$1,0),0)*ChapterTable!$Q$17,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VLOOKUP($A2317-ChapterTable!$Q$11,ChapterTable!$1:$1048576,MATCH("최종"&amp;SUBSTITUTE(SUBSTITUTE(E$1,"standard",""),"|Float",""),ChapterTable!$1:$1,0),0)*ChapterTable!$Q$14
    ),
  OFFSET(E2317,-$B2317+IF($L2317,1,0),0)*
    (VLOOKUP(SUBSTITUTE(SUBSTITUTE(E$1,"standard",""),"|Float","")&amp;"인게임누적곱배수",ChapterTable!$S:$T,2,0)^C2317
    +VLOOKUP(SUBSTITUTE(SUBSTITUTE(E$1,"standard",""),"|Float","")&amp;"인게임누적합배수",ChapterTable!$S:$T,2,0)*C2317)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VLOOKUP(1,ChapterTable!$1:$1048576,MATCH("최종"&amp;SUBSTITUTE(SUBSTITUTE(F$1,"standard",""),"|Float",""),ChapterTable!$1:$1,0),0)*ChapterTable!$Q$17,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VLOOKUP($A2317-ChapterTable!$Q$11,ChapterTable!$1:$1048576,MATCH("최종"&amp;SUBSTITUTE(SUBSTITUTE(F$1,"standard",""),"|Float",""),ChapterTable!$1:$1,0),0)*ChapterTable!$Q$14
    ),
  OFFSET(F2317,-$B2317+IF($L2317,1,0),0)*
    (VLOOKUP(SUBSTITUTE(SUBSTITUTE(F$1,"standard",""),"|Float","")&amp;"인게임누적곱배수",ChapterTable!$S:$T,2,0)^D2317
    +VLOOKUP(SUBSTITUTE(SUBSTITUTE(F$1,"standard",""),"|Float","")&amp;"인게임누적합배수",ChapterTable!$S:$T,2,0)*D2317)
  )
  )
  )
)</f>
        <v>890337.48947882652</v>
      </c>
      <c r="G2317" t="s">
        <v>76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9.8000000000000007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IF(OR($L2318=TRUE,$A2318=0,MOD($A2318,ChapterTable!$S$20)&lt;&gt;0),
MAX(0,INT(($B2318+ChapterTable!$Q$26+VLOOKUP(SUBSTITUTE(C$1,"성장단계","")&amp;"단계오프셋",ChapterTable!$S:$T,2,0))/ChapterTable!$Q$23)),
MAX(0,INT(($B2318+ChapterTable!$S$26+VLOOKUP(SUBSTITUTE(C$1,"성장단계","")&amp;"보스단계오프셋",ChapterTable!$S:$T,2,0))/ChapterTable!$S$23)))</f>
        <v>3</v>
      </c>
      <c r="D2318">
        <f>IF(OR($L2318=TRUE,$A2318=0,MOD($A2318,ChapterTable!$S$20)&lt;&gt;0),
MAX(0,INT(($B2318+ChapterTable!$Q$26+VLOOKUP(SUBSTITUTE(D$1,"성장단계","")&amp;"단계오프셋",ChapterTable!$S:$T,2,0))/ChapterTable!$Q$23)),
MAX(0,INT(($B2318+ChapterTable!$S$26+VLOOKUP(SUBSTITUTE(D$1,"성장단계","")&amp;"보스단계오프셋",ChapterTable!$S:$T,2,0))/ChapterTable!$S$23)))</f>
        <v>2</v>
      </c>
      <c r="E2318" s="1">
        <f ca="1">IF(AND($A2318=0,$B2318=1),
    VLOOKUP(1,ChapterTable!$1:$1048576,MATCH("최종"&amp;SUBSTITUTE(SUBSTITUTE(E$1,"standard",""),"|Float",""),ChapterTable!$1:$1,0),0)*ChapterTable!$Q$17,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VLOOKUP($A2318-ChapterTable!$Q$11,ChapterTable!$1:$1048576,MATCH("최종"&amp;SUBSTITUTE(SUBSTITUTE(E$1,"standard",""),"|Float",""),ChapterTable!$1:$1,0),0)*ChapterTable!$Q$14
    ),
  OFFSET(E2318,-$B2318+IF($L2318,1,0),0)*
    (VLOOKUP(SUBSTITUTE(SUBSTITUTE(E$1,"standard",""),"|Float","")&amp;"인게임누적곱배수",ChapterTable!$S:$T,2,0)^C2318
    +VLOOKUP(SUBSTITUTE(SUBSTITUTE(E$1,"standard",""),"|Float","")&amp;"인게임누적합배수",ChapterTable!$S:$T,2,0)*C2318)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VLOOKUP(1,ChapterTable!$1:$1048576,MATCH("최종"&amp;SUBSTITUTE(SUBSTITUTE(F$1,"standard",""),"|Float",""),ChapterTable!$1:$1,0),0)*ChapterTable!$Q$17,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VLOOKUP($A2318-ChapterTable!$Q$11,ChapterTable!$1:$1048576,MATCH("최종"&amp;SUBSTITUTE(SUBSTITUTE(F$1,"standard",""),"|Float",""),ChapterTable!$1:$1,0),0)*ChapterTable!$Q$14
    ),
  OFFSET(F2318,-$B2318+IF($L2318,1,0),0)*
    (VLOOKUP(SUBSTITUTE(SUBSTITUTE(F$1,"standard",""),"|Float","")&amp;"인게임누적곱배수",ChapterTable!$S:$T,2,0)^D2318
    +VLOOKUP(SUBSTITUTE(SUBSTITUTE(F$1,"standard",""),"|Float","")&amp;"인게임누적합배수",ChapterTable!$S:$T,2,0)*D2318)
  )
  )
  )
)</f>
        <v>890337.48947882652</v>
      </c>
      <c r="G2318" t="s">
        <v>76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9.8000000000000007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IF(OR($L2319=TRUE,$A2319=0,MOD($A2319,ChapterTable!$S$20)&lt;&gt;0),
MAX(0,INT(($B2319+ChapterTable!$Q$26+VLOOKUP(SUBSTITUTE(C$1,"성장단계","")&amp;"단계오프셋",ChapterTable!$S:$T,2,0))/ChapterTable!$Q$23)),
MAX(0,INT(($B2319+ChapterTable!$S$26+VLOOKUP(SUBSTITUTE(C$1,"성장단계","")&amp;"보스단계오프셋",ChapterTable!$S:$T,2,0))/ChapterTable!$S$23)))</f>
        <v>3</v>
      </c>
      <c r="D2319">
        <f>IF(OR($L2319=TRUE,$A2319=0,MOD($A2319,ChapterTable!$S$20)&lt;&gt;0),
MAX(0,INT(($B2319+ChapterTable!$Q$26+VLOOKUP(SUBSTITUTE(D$1,"성장단계","")&amp;"단계오프셋",ChapterTable!$S:$T,2,0))/ChapterTable!$Q$23)),
MAX(0,INT(($B2319+ChapterTable!$S$26+VLOOKUP(SUBSTITUTE(D$1,"성장단계","")&amp;"보스단계오프셋",ChapterTable!$S:$T,2,0))/ChapterTable!$S$23)))</f>
        <v>2</v>
      </c>
      <c r="E2319" s="1">
        <f ca="1">IF(AND($A2319=0,$B2319=1),
    VLOOKUP(1,ChapterTable!$1:$1048576,MATCH("최종"&amp;SUBSTITUTE(SUBSTITUTE(E$1,"standard",""),"|Float",""),ChapterTable!$1:$1,0),0)*ChapterTable!$Q$17,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VLOOKUP($A2319-ChapterTable!$Q$11,ChapterTable!$1:$1048576,MATCH("최종"&amp;SUBSTITUTE(SUBSTITUTE(E$1,"standard",""),"|Float",""),ChapterTable!$1:$1,0),0)*ChapterTable!$Q$14
    ),
  OFFSET(E2319,-$B2319+IF($L2319,1,0),0)*
    (VLOOKUP(SUBSTITUTE(SUBSTITUTE(E$1,"standard",""),"|Float","")&amp;"인게임누적곱배수",ChapterTable!$S:$T,2,0)^C2319
    +VLOOKUP(SUBSTITUTE(SUBSTITUTE(E$1,"standard",""),"|Float","")&amp;"인게임누적합배수",ChapterTable!$S:$T,2,0)*C2319)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VLOOKUP(1,ChapterTable!$1:$1048576,MATCH("최종"&amp;SUBSTITUTE(SUBSTITUTE(F$1,"standard",""),"|Float",""),ChapterTable!$1:$1,0),0)*ChapterTable!$Q$17,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VLOOKUP($A2319-ChapterTable!$Q$11,ChapterTable!$1:$1048576,MATCH("최종"&amp;SUBSTITUTE(SUBSTITUTE(F$1,"standard",""),"|Float",""),ChapterTable!$1:$1,0),0)*ChapterTable!$Q$14
    ),
  OFFSET(F2319,-$B2319+IF($L2319,1,0),0)*
    (VLOOKUP(SUBSTITUTE(SUBSTITUTE(F$1,"standard",""),"|Float","")&amp;"인게임누적곱배수",ChapterTable!$S:$T,2,0)^D2319
    +VLOOKUP(SUBSTITUTE(SUBSTITUTE(F$1,"standard",""),"|Float","")&amp;"인게임누적합배수",ChapterTable!$S:$T,2,0)*D2319)
  )
  )
  )
)</f>
        <v>890337.48947882652</v>
      </c>
      <c r="G2319" t="s">
        <v>76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9.8000000000000007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IF(OR($L2320=TRUE,$A2320=0,MOD($A2320,ChapterTable!$S$20)&lt;&gt;0),
MAX(0,INT(($B2320+ChapterTable!$Q$26+VLOOKUP(SUBSTITUTE(C$1,"성장단계","")&amp;"단계오프셋",ChapterTable!$S:$T,2,0))/ChapterTable!$Q$23)),
MAX(0,INT(($B2320+ChapterTable!$S$26+VLOOKUP(SUBSTITUTE(C$1,"성장단계","")&amp;"보스단계오프셋",ChapterTable!$S:$T,2,0))/ChapterTable!$S$23)))</f>
        <v>3</v>
      </c>
      <c r="D2320">
        <f>IF(OR($L2320=TRUE,$A2320=0,MOD($A2320,ChapterTable!$S$20)&lt;&gt;0),
MAX(0,INT(($B2320+ChapterTable!$Q$26+VLOOKUP(SUBSTITUTE(D$1,"성장단계","")&amp;"단계오프셋",ChapterTable!$S:$T,2,0))/ChapterTable!$Q$23)),
MAX(0,INT(($B2320+ChapterTable!$S$26+VLOOKUP(SUBSTITUTE(D$1,"성장단계","")&amp;"보스단계오프셋",ChapterTable!$S:$T,2,0))/ChapterTable!$S$23)))</f>
        <v>2</v>
      </c>
      <c r="E2320" s="1">
        <f ca="1">IF(AND($A2320=0,$B2320=1),
    VLOOKUP(1,ChapterTable!$1:$1048576,MATCH("최종"&amp;SUBSTITUTE(SUBSTITUTE(E$1,"standard",""),"|Float",""),ChapterTable!$1:$1,0),0)*ChapterTable!$Q$17,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VLOOKUP($A2320-ChapterTable!$Q$11,ChapterTable!$1:$1048576,MATCH("최종"&amp;SUBSTITUTE(SUBSTITUTE(E$1,"standard",""),"|Float",""),ChapterTable!$1:$1,0),0)*ChapterTable!$Q$14
    ),
  OFFSET(E2320,-$B2320+IF($L2320,1,0),0)*
    (VLOOKUP(SUBSTITUTE(SUBSTITUTE(E$1,"standard",""),"|Float","")&amp;"인게임누적곱배수",ChapterTable!$S:$T,2,0)^C2320
    +VLOOKUP(SUBSTITUTE(SUBSTITUTE(E$1,"standard",""),"|Float","")&amp;"인게임누적합배수",ChapterTable!$S:$T,2,0)*C2320)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VLOOKUP(1,ChapterTable!$1:$1048576,MATCH("최종"&amp;SUBSTITUTE(SUBSTITUTE(F$1,"standard",""),"|Float",""),ChapterTable!$1:$1,0),0)*ChapterTable!$Q$17,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VLOOKUP($A2320-ChapterTable!$Q$11,ChapterTable!$1:$1048576,MATCH("최종"&amp;SUBSTITUTE(SUBSTITUTE(F$1,"standard",""),"|Float",""),ChapterTable!$1:$1,0),0)*ChapterTable!$Q$14
    ),
  OFFSET(F2320,-$B2320+IF($L2320,1,0),0)*
    (VLOOKUP(SUBSTITUTE(SUBSTITUTE(F$1,"standard",""),"|Float","")&amp;"인게임누적곱배수",ChapterTable!$S:$T,2,0)^D2320
    +VLOOKUP(SUBSTITUTE(SUBSTITUTE(F$1,"standard",""),"|Float","")&amp;"인게임누적합배수",ChapterTable!$S:$T,2,0)*D2320)
  )
  )
  )
)</f>
        <v>890337.48947882652</v>
      </c>
      <c r="G2320" t="s">
        <v>76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9.8000000000000007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IF(OR($L2321=TRUE,$A2321=0,MOD($A2321,ChapterTable!$S$20)&lt;&gt;0),
MAX(0,INT(($B2321+ChapterTable!$Q$26+VLOOKUP(SUBSTITUTE(C$1,"성장단계","")&amp;"단계오프셋",ChapterTable!$S:$T,2,0))/ChapterTable!$Q$23)),
MAX(0,INT(($B2321+ChapterTable!$S$26+VLOOKUP(SUBSTITUTE(C$1,"성장단계","")&amp;"보스단계오프셋",ChapterTable!$S:$T,2,0))/ChapterTable!$S$23)))</f>
        <v>3</v>
      </c>
      <c r="D2321">
        <f>IF(OR($L2321=TRUE,$A2321=0,MOD($A2321,ChapterTable!$S$20)&lt;&gt;0),
MAX(0,INT(($B2321+ChapterTable!$Q$26+VLOOKUP(SUBSTITUTE(D$1,"성장단계","")&amp;"단계오프셋",ChapterTable!$S:$T,2,0))/ChapterTable!$Q$23)),
MAX(0,INT(($B2321+ChapterTable!$S$26+VLOOKUP(SUBSTITUTE(D$1,"성장단계","")&amp;"보스단계오프셋",ChapterTable!$S:$T,2,0))/ChapterTable!$S$23)))</f>
        <v>2</v>
      </c>
      <c r="E2321" s="1">
        <f ca="1">IF(AND($A2321=0,$B2321=1),
    VLOOKUP(1,ChapterTable!$1:$1048576,MATCH("최종"&amp;SUBSTITUTE(SUBSTITUTE(E$1,"standard",""),"|Float",""),ChapterTable!$1:$1,0),0)*ChapterTable!$Q$17,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VLOOKUP($A2321-ChapterTable!$Q$11,ChapterTable!$1:$1048576,MATCH("최종"&amp;SUBSTITUTE(SUBSTITUTE(E$1,"standard",""),"|Float",""),ChapterTable!$1:$1,0),0)*ChapterTable!$Q$14
    ),
  OFFSET(E2321,-$B2321+IF($L2321,1,0),0)*
    (VLOOKUP(SUBSTITUTE(SUBSTITUTE(E$1,"standard",""),"|Float","")&amp;"인게임누적곱배수",ChapterTable!$S:$T,2,0)^C2321
    +VLOOKUP(SUBSTITUTE(SUBSTITUTE(E$1,"standard",""),"|Float","")&amp;"인게임누적합배수",ChapterTable!$S:$T,2,0)*C2321)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VLOOKUP(1,ChapterTable!$1:$1048576,MATCH("최종"&amp;SUBSTITUTE(SUBSTITUTE(F$1,"standard",""),"|Float",""),ChapterTable!$1:$1,0),0)*ChapterTable!$Q$17,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VLOOKUP($A2321-ChapterTable!$Q$11,ChapterTable!$1:$1048576,MATCH("최종"&amp;SUBSTITUTE(SUBSTITUTE(F$1,"standard",""),"|Float",""),ChapterTable!$1:$1,0),0)*ChapterTable!$Q$14
    ),
  OFFSET(F2321,-$B2321+IF($L2321,1,0),0)*
    (VLOOKUP(SUBSTITUTE(SUBSTITUTE(F$1,"standard",""),"|Float","")&amp;"인게임누적곱배수",ChapterTable!$S:$T,2,0)^D2321
    +VLOOKUP(SUBSTITUTE(SUBSTITUTE(F$1,"standard",""),"|Float","")&amp;"인게임누적합배수",ChapterTable!$S:$T,2,0)*D2321)
  )
  )
  )
)</f>
        <v>890337.48947882652</v>
      </c>
      <c r="G2321" t="s">
        <v>76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9.8000000000000007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IF(OR($L2322=TRUE,$A2322=0,MOD($A2322,ChapterTable!$S$20)&lt;&gt;0),
MAX(0,INT(($B2322+ChapterTable!$Q$26+VLOOKUP(SUBSTITUTE(C$1,"성장단계","")&amp;"단계오프셋",ChapterTable!$S:$T,2,0))/ChapterTable!$Q$23)),
MAX(0,INT(($B2322+ChapterTable!$S$26+VLOOKUP(SUBSTITUTE(C$1,"성장단계","")&amp;"보스단계오프셋",ChapterTable!$S:$T,2,0))/ChapterTable!$S$23)))</f>
        <v>3</v>
      </c>
      <c r="D2322">
        <f>IF(OR($L2322=TRUE,$A2322=0,MOD($A2322,ChapterTable!$S$20)&lt;&gt;0),
MAX(0,INT(($B2322+ChapterTable!$Q$26+VLOOKUP(SUBSTITUTE(D$1,"성장단계","")&amp;"단계오프셋",ChapterTable!$S:$T,2,0))/ChapterTable!$Q$23)),
MAX(0,INT(($B2322+ChapterTable!$S$26+VLOOKUP(SUBSTITUTE(D$1,"성장단계","")&amp;"보스단계오프셋",ChapterTable!$S:$T,2,0))/ChapterTable!$S$23)))</f>
        <v>3</v>
      </c>
      <c r="E2322" s="1">
        <f ca="1">IF(AND($A2322=0,$B2322=1),
    VLOOKUP(1,ChapterTable!$1:$1048576,MATCH("최종"&amp;SUBSTITUTE(SUBSTITUTE(E$1,"standard",""),"|Float",""),ChapterTable!$1:$1,0),0)*ChapterTable!$Q$17,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VLOOKUP($A2322-ChapterTable!$Q$11,ChapterTable!$1:$1048576,MATCH("최종"&amp;SUBSTITUTE(SUBSTITUTE(E$1,"standard",""),"|Float",""),ChapterTable!$1:$1,0),0)*ChapterTable!$Q$14
    ),
  OFFSET(E2322,-$B2322+IF($L2322,1,0),0)*
    (VLOOKUP(SUBSTITUTE(SUBSTITUTE(E$1,"standard",""),"|Float","")&amp;"인게임누적곱배수",ChapterTable!$S:$T,2,0)^C2322
    +VLOOKUP(SUBSTITUTE(SUBSTITUTE(E$1,"standard",""),"|Float","")&amp;"인게임누적합배수",ChapterTable!$S:$T,2,0)*C2322)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VLOOKUP(1,ChapterTable!$1:$1048576,MATCH("최종"&amp;SUBSTITUTE(SUBSTITUTE(F$1,"standard",""),"|Float",""),ChapterTable!$1:$1,0),0)*ChapterTable!$Q$17,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VLOOKUP($A2322-ChapterTable!$Q$11,ChapterTable!$1:$1048576,MATCH("최종"&amp;SUBSTITUTE(SUBSTITUTE(F$1,"standard",""),"|Float",""),ChapterTable!$1:$1,0),0)*ChapterTable!$Q$14
    ),
  OFFSET(F2322,-$B2322+IF($L2322,1,0),0)*
    (VLOOKUP(SUBSTITUTE(SUBSTITUTE(F$1,"standard",""),"|Float","")&amp;"인게임누적곱배수",ChapterTable!$S:$T,2,0)^D2322
    +VLOOKUP(SUBSTITUTE(SUBSTITUTE(F$1,"standard",""),"|Float","")&amp;"인게임누적합배수",ChapterTable!$S:$T,2,0)*D2322)
  )
  )
  )
)</f>
        <v>1017528.5594043732</v>
      </c>
      <c r="G2322" t="s">
        <v>76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9.8000000000000007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IF(OR($L2323=TRUE,$A2323=0,MOD($A2323,ChapterTable!$S$20)&lt;&gt;0),
MAX(0,INT(($B2323+ChapterTable!$Q$26+VLOOKUP(SUBSTITUTE(C$1,"성장단계","")&amp;"단계오프셋",ChapterTable!$S:$T,2,0))/ChapterTable!$Q$23)),
MAX(0,INT(($B2323+ChapterTable!$S$26+VLOOKUP(SUBSTITUTE(C$1,"성장단계","")&amp;"보스단계오프셋",ChapterTable!$S:$T,2,0))/ChapterTable!$S$23)))</f>
        <v>3</v>
      </c>
      <c r="D2323">
        <f>IF(OR($L2323=TRUE,$A2323=0,MOD($A2323,ChapterTable!$S$20)&lt;&gt;0),
MAX(0,INT(($B2323+ChapterTable!$Q$26+VLOOKUP(SUBSTITUTE(D$1,"성장단계","")&amp;"단계오프셋",ChapterTable!$S:$T,2,0))/ChapterTable!$Q$23)),
MAX(0,INT(($B2323+ChapterTable!$S$26+VLOOKUP(SUBSTITUTE(D$1,"성장단계","")&amp;"보스단계오프셋",ChapterTable!$S:$T,2,0))/ChapterTable!$S$23)))</f>
        <v>3</v>
      </c>
      <c r="E2323" s="1">
        <f ca="1">IF(AND($A2323=0,$B2323=1),
    VLOOKUP(1,ChapterTable!$1:$1048576,MATCH("최종"&amp;SUBSTITUTE(SUBSTITUTE(E$1,"standard",""),"|Float",""),ChapterTable!$1:$1,0),0)*ChapterTable!$Q$17,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VLOOKUP($A2323-ChapterTable!$Q$11,ChapterTable!$1:$1048576,MATCH("최종"&amp;SUBSTITUTE(SUBSTITUTE(E$1,"standard",""),"|Float",""),ChapterTable!$1:$1,0),0)*ChapterTable!$Q$14
    ),
  OFFSET(E2323,-$B2323+IF($L2323,1,0),0)*
    (VLOOKUP(SUBSTITUTE(SUBSTITUTE(E$1,"standard",""),"|Float","")&amp;"인게임누적곱배수",ChapterTable!$S:$T,2,0)^C2323
    +VLOOKUP(SUBSTITUTE(SUBSTITUTE(E$1,"standard",""),"|Float","")&amp;"인게임누적합배수",ChapterTable!$S:$T,2,0)*C2323)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VLOOKUP(1,ChapterTable!$1:$1048576,MATCH("최종"&amp;SUBSTITUTE(SUBSTITUTE(F$1,"standard",""),"|Float",""),ChapterTable!$1:$1,0),0)*ChapterTable!$Q$17,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VLOOKUP($A2323-ChapterTable!$Q$11,ChapterTable!$1:$1048576,MATCH("최종"&amp;SUBSTITUTE(SUBSTITUTE(F$1,"standard",""),"|Float",""),ChapterTable!$1:$1,0),0)*ChapterTable!$Q$14
    ),
  OFFSET(F2323,-$B2323+IF($L2323,1,0),0)*
    (VLOOKUP(SUBSTITUTE(SUBSTITUTE(F$1,"standard",""),"|Float","")&amp;"인게임누적곱배수",ChapterTable!$S:$T,2,0)^D2323
    +VLOOKUP(SUBSTITUTE(SUBSTITUTE(F$1,"standard",""),"|Float","")&amp;"인게임누적합배수",ChapterTable!$S:$T,2,0)*D2323)
  )
  )
  )
)</f>
        <v>1017528.5594043732</v>
      </c>
      <c r="G2323" t="s">
        <v>76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9.8000000000000007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IF(OR($L2324=TRUE,$A2324=0,MOD($A2324,ChapterTable!$S$20)&lt;&gt;0),
MAX(0,INT(($B2324+ChapterTable!$Q$26+VLOOKUP(SUBSTITUTE(C$1,"성장단계","")&amp;"단계오프셋",ChapterTable!$S:$T,2,0))/ChapterTable!$Q$23)),
MAX(0,INT(($B2324+ChapterTable!$S$26+VLOOKUP(SUBSTITUTE(C$1,"성장단계","")&amp;"보스단계오프셋",ChapterTable!$S:$T,2,0))/ChapterTable!$S$23)))</f>
        <v>3</v>
      </c>
      <c r="D2324">
        <f>IF(OR($L2324=TRUE,$A2324=0,MOD($A2324,ChapterTable!$S$20)&lt;&gt;0),
MAX(0,INT(($B2324+ChapterTable!$Q$26+VLOOKUP(SUBSTITUTE(D$1,"성장단계","")&amp;"단계오프셋",ChapterTable!$S:$T,2,0))/ChapterTable!$Q$23)),
MAX(0,INT(($B2324+ChapterTable!$S$26+VLOOKUP(SUBSTITUTE(D$1,"성장단계","")&amp;"보스단계오프셋",ChapterTable!$S:$T,2,0))/ChapterTable!$S$23)))</f>
        <v>3</v>
      </c>
      <c r="E2324" s="1">
        <f ca="1">IF(AND($A2324=0,$B2324=1),
    VLOOKUP(1,ChapterTable!$1:$1048576,MATCH("최종"&amp;SUBSTITUTE(SUBSTITUTE(E$1,"standard",""),"|Float",""),ChapterTable!$1:$1,0),0)*ChapterTable!$Q$17,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VLOOKUP($A2324-ChapterTable!$Q$11,ChapterTable!$1:$1048576,MATCH("최종"&amp;SUBSTITUTE(SUBSTITUTE(E$1,"standard",""),"|Float",""),ChapterTable!$1:$1,0),0)*ChapterTable!$Q$14
    ),
  OFFSET(E2324,-$B2324+IF($L2324,1,0),0)*
    (VLOOKUP(SUBSTITUTE(SUBSTITUTE(E$1,"standard",""),"|Float","")&amp;"인게임누적곱배수",ChapterTable!$S:$T,2,0)^C2324
    +VLOOKUP(SUBSTITUTE(SUBSTITUTE(E$1,"standard",""),"|Float","")&amp;"인게임누적합배수",ChapterTable!$S:$T,2,0)*C2324)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VLOOKUP(1,ChapterTable!$1:$1048576,MATCH("최종"&amp;SUBSTITUTE(SUBSTITUTE(F$1,"standard",""),"|Float",""),ChapterTable!$1:$1,0),0)*ChapterTable!$Q$17,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VLOOKUP($A2324-ChapterTable!$Q$11,ChapterTable!$1:$1048576,MATCH("최종"&amp;SUBSTITUTE(SUBSTITUTE(F$1,"standard",""),"|Float",""),ChapterTable!$1:$1,0),0)*ChapterTable!$Q$14
    ),
  OFFSET(F2324,-$B2324+IF($L2324,1,0),0)*
    (VLOOKUP(SUBSTITUTE(SUBSTITUTE(F$1,"standard",""),"|Float","")&amp;"인게임누적곱배수",ChapterTable!$S:$T,2,0)^D2324
    +VLOOKUP(SUBSTITUTE(SUBSTITUTE(F$1,"standard",""),"|Float","")&amp;"인게임누적합배수",ChapterTable!$S:$T,2,0)*D2324)
  )
  )
  )
)</f>
        <v>1017528.5594043732</v>
      </c>
      <c r="G2324" t="s">
        <v>76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9.8000000000000007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IF(OR($L2325=TRUE,$A2325=0,MOD($A2325,ChapterTable!$S$20)&lt;&gt;0),
MAX(0,INT(($B2325+ChapterTable!$Q$26+VLOOKUP(SUBSTITUTE(C$1,"성장단계","")&amp;"단계오프셋",ChapterTable!$S:$T,2,0))/ChapterTable!$Q$23)),
MAX(0,INT(($B2325+ChapterTable!$S$26+VLOOKUP(SUBSTITUTE(C$1,"성장단계","")&amp;"보스단계오프셋",ChapterTable!$S:$T,2,0))/ChapterTable!$S$23)))</f>
        <v>3</v>
      </c>
      <c r="D2325">
        <f>IF(OR($L2325=TRUE,$A2325=0,MOD($A2325,ChapterTable!$S$20)&lt;&gt;0),
MAX(0,INT(($B2325+ChapterTable!$Q$26+VLOOKUP(SUBSTITUTE(D$1,"성장단계","")&amp;"단계오프셋",ChapterTable!$S:$T,2,0))/ChapterTable!$Q$23)),
MAX(0,INT(($B2325+ChapterTable!$S$26+VLOOKUP(SUBSTITUTE(D$1,"성장단계","")&amp;"보스단계오프셋",ChapterTable!$S:$T,2,0))/ChapterTable!$S$23)))</f>
        <v>3</v>
      </c>
      <c r="E2325" s="1">
        <f ca="1">IF(AND($A2325=0,$B2325=1),
    VLOOKUP(1,ChapterTable!$1:$1048576,MATCH("최종"&amp;SUBSTITUTE(SUBSTITUTE(E$1,"standard",""),"|Float",""),ChapterTable!$1:$1,0),0)*ChapterTable!$Q$17,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VLOOKUP($A2325-ChapterTable!$Q$11,ChapterTable!$1:$1048576,MATCH("최종"&amp;SUBSTITUTE(SUBSTITUTE(E$1,"standard",""),"|Float",""),ChapterTable!$1:$1,0),0)*ChapterTable!$Q$14
    ),
  OFFSET(E2325,-$B2325+IF($L2325,1,0),0)*
    (VLOOKUP(SUBSTITUTE(SUBSTITUTE(E$1,"standard",""),"|Float","")&amp;"인게임누적곱배수",ChapterTable!$S:$T,2,0)^C2325
    +VLOOKUP(SUBSTITUTE(SUBSTITUTE(E$1,"standard",""),"|Float","")&amp;"인게임누적합배수",ChapterTable!$S:$T,2,0)*C2325)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VLOOKUP(1,ChapterTable!$1:$1048576,MATCH("최종"&amp;SUBSTITUTE(SUBSTITUTE(F$1,"standard",""),"|Float",""),ChapterTable!$1:$1,0),0)*ChapterTable!$Q$17,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VLOOKUP($A2325-ChapterTable!$Q$11,ChapterTable!$1:$1048576,MATCH("최종"&amp;SUBSTITUTE(SUBSTITUTE(F$1,"standard",""),"|Float",""),ChapterTable!$1:$1,0),0)*ChapterTable!$Q$14
    ),
  OFFSET(F2325,-$B2325+IF($L2325,1,0),0)*
    (VLOOKUP(SUBSTITUTE(SUBSTITUTE(F$1,"standard",""),"|Float","")&amp;"인게임누적곱배수",ChapterTable!$S:$T,2,0)^D2325
    +VLOOKUP(SUBSTITUTE(SUBSTITUTE(F$1,"standard",""),"|Float","")&amp;"인게임누적합배수",ChapterTable!$S:$T,2,0)*D2325)
  )
  )
  )
)</f>
        <v>1017528.5594043732</v>
      </c>
      <c r="G2325" t="s">
        <v>76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9.8000000000000007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IF(OR($L2326=TRUE,$A2326=0,MOD($A2326,ChapterTable!$S$20)&lt;&gt;0),
MAX(0,INT(($B2326+ChapterTable!$Q$26+VLOOKUP(SUBSTITUTE(C$1,"성장단계","")&amp;"단계오프셋",ChapterTable!$S:$T,2,0))/ChapterTable!$Q$23)),
MAX(0,INT(($B2326+ChapterTable!$S$26+VLOOKUP(SUBSTITUTE(C$1,"성장단계","")&amp;"보스단계오프셋",ChapterTable!$S:$T,2,0))/ChapterTable!$S$23)))</f>
        <v>3</v>
      </c>
      <c r="D2326">
        <f>IF(OR($L2326=TRUE,$A2326=0,MOD($A2326,ChapterTable!$S$20)&lt;&gt;0),
MAX(0,INT(($B2326+ChapterTable!$Q$26+VLOOKUP(SUBSTITUTE(D$1,"성장단계","")&amp;"단계오프셋",ChapterTable!$S:$T,2,0))/ChapterTable!$Q$23)),
MAX(0,INT(($B2326+ChapterTable!$S$26+VLOOKUP(SUBSTITUTE(D$1,"성장단계","")&amp;"보스단계오프셋",ChapterTable!$S:$T,2,0))/ChapterTable!$S$23)))</f>
        <v>3</v>
      </c>
      <c r="E2326" s="1">
        <f ca="1">IF(AND($A2326=0,$B2326=1),
    VLOOKUP(1,ChapterTable!$1:$1048576,MATCH("최종"&amp;SUBSTITUTE(SUBSTITUTE(E$1,"standard",""),"|Float",""),ChapterTable!$1:$1,0),0)*ChapterTable!$Q$17,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VLOOKUP($A2326-ChapterTable!$Q$11,ChapterTable!$1:$1048576,MATCH("최종"&amp;SUBSTITUTE(SUBSTITUTE(E$1,"standard",""),"|Float",""),ChapterTable!$1:$1,0),0)*ChapterTable!$Q$14
    ),
  OFFSET(E2326,-$B2326+IF($L2326,1,0),0)*
    (VLOOKUP(SUBSTITUTE(SUBSTITUTE(E$1,"standard",""),"|Float","")&amp;"인게임누적곱배수",ChapterTable!$S:$T,2,0)^C2326
    +VLOOKUP(SUBSTITUTE(SUBSTITUTE(E$1,"standard",""),"|Float","")&amp;"인게임누적합배수",ChapterTable!$S:$T,2,0)*C2326)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VLOOKUP(1,ChapterTable!$1:$1048576,MATCH("최종"&amp;SUBSTITUTE(SUBSTITUTE(F$1,"standard",""),"|Float",""),ChapterTable!$1:$1,0),0)*ChapterTable!$Q$17,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VLOOKUP($A2326-ChapterTable!$Q$11,ChapterTable!$1:$1048576,MATCH("최종"&amp;SUBSTITUTE(SUBSTITUTE(F$1,"standard",""),"|Float",""),ChapterTable!$1:$1,0),0)*ChapterTable!$Q$14
    ),
  OFFSET(F2326,-$B2326+IF($L2326,1,0),0)*
    (VLOOKUP(SUBSTITUTE(SUBSTITUTE(F$1,"standard",""),"|Float","")&amp;"인게임누적곱배수",ChapterTable!$S:$T,2,0)^D2326
    +VLOOKUP(SUBSTITUTE(SUBSTITUTE(F$1,"standard",""),"|Float","")&amp;"인게임누적합배수",ChapterTable!$S:$T,2,0)*D2326)
  )
  )
  )
)</f>
        <v>1017528.5594043732</v>
      </c>
      <c r="G2326" t="s">
        <v>76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9.8000000000000007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IF(OR($L2327=TRUE,$A2327=0,MOD($A2327,ChapterTable!$S$20)&lt;&gt;0),
MAX(0,INT(($B2327+ChapterTable!$Q$26+VLOOKUP(SUBSTITUTE(C$1,"성장단계","")&amp;"단계오프셋",ChapterTable!$S:$T,2,0))/ChapterTable!$Q$23)),
MAX(0,INT(($B2327+ChapterTable!$S$26+VLOOKUP(SUBSTITUTE(C$1,"성장단계","")&amp;"보스단계오프셋",ChapterTable!$S:$T,2,0))/ChapterTable!$S$23)))</f>
        <v>4</v>
      </c>
      <c r="D2327">
        <f>IF(OR($L2327=TRUE,$A2327=0,MOD($A2327,ChapterTable!$S$20)&lt;&gt;0),
MAX(0,INT(($B2327+ChapterTable!$Q$26+VLOOKUP(SUBSTITUTE(D$1,"성장단계","")&amp;"단계오프셋",ChapterTable!$S:$T,2,0))/ChapterTable!$Q$23)),
MAX(0,INT(($B2327+ChapterTable!$S$26+VLOOKUP(SUBSTITUTE(D$1,"성장단계","")&amp;"보스단계오프셋",ChapterTable!$S:$T,2,0))/ChapterTable!$S$23)))</f>
        <v>3</v>
      </c>
      <c r="E2327" s="1">
        <f ca="1">IF(AND($A2327=0,$B2327=1),
    VLOOKUP(1,ChapterTable!$1:$1048576,MATCH("최종"&amp;SUBSTITUTE(SUBSTITUTE(E$1,"standard",""),"|Float",""),ChapterTable!$1:$1,0),0)*ChapterTable!$Q$17,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VLOOKUP($A2327-ChapterTable!$Q$11,ChapterTable!$1:$1048576,MATCH("최종"&amp;SUBSTITUTE(SUBSTITUTE(E$1,"standard",""),"|Float",""),ChapterTable!$1:$1,0),0)*ChapterTable!$Q$14
    ),
  OFFSET(E2327,-$B2327+IF($L2327,1,0),0)*
    (VLOOKUP(SUBSTITUTE(SUBSTITUTE(E$1,"standard",""),"|Float","")&amp;"인게임누적곱배수",ChapterTable!$S:$T,2,0)^C2327
    +VLOOKUP(SUBSTITUTE(SUBSTITUTE(E$1,"standard",""),"|Float","")&amp;"인게임누적합배수",ChapterTable!$S:$T,2,0)*C2327)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VLOOKUP(1,ChapterTable!$1:$1048576,MATCH("최종"&amp;SUBSTITUTE(SUBSTITUTE(F$1,"standard",""),"|Float",""),ChapterTable!$1:$1,0),0)*ChapterTable!$Q$17,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VLOOKUP($A2327-ChapterTable!$Q$11,ChapterTable!$1:$1048576,MATCH("최종"&amp;SUBSTITUTE(SUBSTITUTE(F$1,"standard",""),"|Float",""),ChapterTable!$1:$1,0),0)*ChapterTable!$Q$14
    ),
  OFFSET(F2327,-$B2327+IF($L2327,1,0),0)*
    (VLOOKUP(SUBSTITUTE(SUBSTITUTE(F$1,"standard",""),"|Float","")&amp;"인게임누적곱배수",ChapterTable!$S:$T,2,0)^D2327
    +VLOOKUP(SUBSTITUTE(SUBSTITUTE(F$1,"standard",""),"|Float","")&amp;"인게임누적합배수",ChapterTable!$S:$T,2,0)*D2327)
  )
  )
  )
)</f>
        <v>1017528.5594043732</v>
      </c>
      <c r="G2327" t="s">
        <v>76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9.8000000000000007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IF(OR($L2328=TRUE,$A2328=0,MOD($A2328,ChapterTable!$S$20)&lt;&gt;0),
MAX(0,INT(($B2328+ChapterTable!$Q$26+VLOOKUP(SUBSTITUTE(C$1,"성장단계","")&amp;"단계오프셋",ChapterTable!$S:$T,2,0))/ChapterTable!$Q$23)),
MAX(0,INT(($B2328+ChapterTable!$S$26+VLOOKUP(SUBSTITUTE(C$1,"성장단계","")&amp;"보스단계오프셋",ChapterTable!$S:$T,2,0))/ChapterTable!$S$23)))</f>
        <v>4</v>
      </c>
      <c r="D2328">
        <f>IF(OR($L2328=TRUE,$A2328=0,MOD($A2328,ChapterTable!$S$20)&lt;&gt;0),
MAX(0,INT(($B2328+ChapterTable!$Q$26+VLOOKUP(SUBSTITUTE(D$1,"성장단계","")&amp;"단계오프셋",ChapterTable!$S:$T,2,0))/ChapterTable!$Q$23)),
MAX(0,INT(($B2328+ChapterTable!$S$26+VLOOKUP(SUBSTITUTE(D$1,"성장단계","")&amp;"보스단계오프셋",ChapterTable!$S:$T,2,0))/ChapterTable!$S$23)))</f>
        <v>3</v>
      </c>
      <c r="E2328" s="1">
        <f ca="1">IF(AND($A2328=0,$B2328=1),
    VLOOKUP(1,ChapterTable!$1:$1048576,MATCH("최종"&amp;SUBSTITUTE(SUBSTITUTE(E$1,"standard",""),"|Float",""),ChapterTable!$1:$1,0),0)*ChapterTable!$Q$17,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VLOOKUP($A2328-ChapterTable!$Q$11,ChapterTable!$1:$1048576,MATCH("최종"&amp;SUBSTITUTE(SUBSTITUTE(E$1,"standard",""),"|Float",""),ChapterTable!$1:$1,0),0)*ChapterTable!$Q$14
    ),
  OFFSET(E2328,-$B2328+IF($L2328,1,0),0)*
    (VLOOKUP(SUBSTITUTE(SUBSTITUTE(E$1,"standard",""),"|Float","")&amp;"인게임누적곱배수",ChapterTable!$S:$T,2,0)^C2328
    +VLOOKUP(SUBSTITUTE(SUBSTITUTE(E$1,"standard",""),"|Float","")&amp;"인게임누적합배수",ChapterTable!$S:$T,2,0)*C2328)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VLOOKUP(1,ChapterTable!$1:$1048576,MATCH("최종"&amp;SUBSTITUTE(SUBSTITUTE(F$1,"standard",""),"|Float",""),ChapterTable!$1:$1,0),0)*ChapterTable!$Q$17,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VLOOKUP($A2328-ChapterTable!$Q$11,ChapterTable!$1:$1048576,MATCH("최종"&amp;SUBSTITUTE(SUBSTITUTE(F$1,"standard",""),"|Float",""),ChapterTable!$1:$1,0),0)*ChapterTable!$Q$14
    ),
  OFFSET(F2328,-$B2328+IF($L2328,1,0),0)*
    (VLOOKUP(SUBSTITUTE(SUBSTITUTE(F$1,"standard",""),"|Float","")&amp;"인게임누적곱배수",ChapterTable!$S:$T,2,0)^D2328
    +VLOOKUP(SUBSTITUTE(SUBSTITUTE(F$1,"standard",""),"|Float","")&amp;"인게임누적합배수",ChapterTable!$S:$T,2,0)*D2328)
  )
  )
  )
)</f>
        <v>1017528.5594043732</v>
      </c>
      <c r="G2328" t="s">
        <v>76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9.8000000000000007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IF(OR($L2329=TRUE,$A2329=0,MOD($A2329,ChapterTable!$S$20)&lt;&gt;0),
MAX(0,INT(($B2329+ChapterTable!$Q$26+VLOOKUP(SUBSTITUTE(C$1,"성장단계","")&amp;"단계오프셋",ChapterTable!$S:$T,2,0))/ChapterTable!$Q$23)),
MAX(0,INT(($B2329+ChapterTable!$S$26+VLOOKUP(SUBSTITUTE(C$1,"성장단계","")&amp;"보스단계오프셋",ChapterTable!$S:$T,2,0))/ChapterTable!$S$23)))</f>
        <v>4</v>
      </c>
      <c r="D2329">
        <f>IF(OR($L2329=TRUE,$A2329=0,MOD($A2329,ChapterTable!$S$20)&lt;&gt;0),
MAX(0,INT(($B2329+ChapterTable!$Q$26+VLOOKUP(SUBSTITUTE(D$1,"성장단계","")&amp;"단계오프셋",ChapterTable!$S:$T,2,0))/ChapterTable!$Q$23)),
MAX(0,INT(($B2329+ChapterTable!$S$26+VLOOKUP(SUBSTITUTE(D$1,"성장단계","")&amp;"보스단계오프셋",ChapterTable!$S:$T,2,0))/ChapterTable!$S$23)))</f>
        <v>3</v>
      </c>
      <c r="E2329" s="1">
        <f ca="1">IF(AND($A2329=0,$B2329=1),
    VLOOKUP(1,ChapterTable!$1:$1048576,MATCH("최종"&amp;SUBSTITUTE(SUBSTITUTE(E$1,"standard",""),"|Float",""),ChapterTable!$1:$1,0),0)*ChapterTable!$Q$17,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VLOOKUP($A2329-ChapterTable!$Q$11,ChapterTable!$1:$1048576,MATCH("최종"&amp;SUBSTITUTE(SUBSTITUTE(E$1,"standard",""),"|Float",""),ChapterTable!$1:$1,0),0)*ChapterTable!$Q$14
    ),
  OFFSET(E2329,-$B2329+IF($L2329,1,0),0)*
    (VLOOKUP(SUBSTITUTE(SUBSTITUTE(E$1,"standard",""),"|Float","")&amp;"인게임누적곱배수",ChapterTable!$S:$T,2,0)^C2329
    +VLOOKUP(SUBSTITUTE(SUBSTITUTE(E$1,"standard",""),"|Float","")&amp;"인게임누적합배수",ChapterTable!$S:$T,2,0)*C2329)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VLOOKUP(1,ChapterTable!$1:$1048576,MATCH("최종"&amp;SUBSTITUTE(SUBSTITUTE(F$1,"standard",""),"|Float",""),ChapterTable!$1:$1,0),0)*ChapterTable!$Q$17,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VLOOKUP($A2329-ChapterTable!$Q$11,ChapterTable!$1:$1048576,MATCH("최종"&amp;SUBSTITUTE(SUBSTITUTE(F$1,"standard",""),"|Float",""),ChapterTable!$1:$1,0),0)*ChapterTable!$Q$14
    ),
  OFFSET(F2329,-$B2329+IF($L2329,1,0),0)*
    (VLOOKUP(SUBSTITUTE(SUBSTITUTE(F$1,"standard",""),"|Float","")&amp;"인게임누적곱배수",ChapterTable!$S:$T,2,0)^D2329
    +VLOOKUP(SUBSTITUTE(SUBSTITUTE(F$1,"standard",""),"|Float","")&amp;"인게임누적합배수",ChapterTable!$S:$T,2,0)*D2329)
  )
  )
  )
)</f>
        <v>1017528.5594043732</v>
      </c>
      <c r="G2329" t="s">
        <v>76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9.8000000000000007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IF(OR($L2330=TRUE,$A2330=0,MOD($A2330,ChapterTable!$S$20)&lt;&gt;0),
MAX(0,INT(($B2330+ChapterTable!$Q$26+VLOOKUP(SUBSTITUTE(C$1,"성장단계","")&amp;"단계오프셋",ChapterTable!$S:$T,2,0))/ChapterTable!$Q$23)),
MAX(0,INT(($B2330+ChapterTable!$S$26+VLOOKUP(SUBSTITUTE(C$1,"성장단계","")&amp;"보스단계오프셋",ChapterTable!$S:$T,2,0))/ChapterTable!$S$23)))</f>
        <v>4</v>
      </c>
      <c r="D2330">
        <f>IF(OR($L2330=TRUE,$A2330=0,MOD($A2330,ChapterTable!$S$20)&lt;&gt;0),
MAX(0,INT(($B2330+ChapterTable!$Q$26+VLOOKUP(SUBSTITUTE(D$1,"성장단계","")&amp;"단계오프셋",ChapterTable!$S:$T,2,0))/ChapterTable!$Q$23)),
MAX(0,INT(($B2330+ChapterTable!$S$26+VLOOKUP(SUBSTITUTE(D$1,"성장단계","")&amp;"보스단계오프셋",ChapterTable!$S:$T,2,0))/ChapterTable!$S$23)))</f>
        <v>3</v>
      </c>
      <c r="E2330" s="1">
        <f ca="1">IF(AND($A2330=0,$B2330=1),
    VLOOKUP(1,ChapterTable!$1:$1048576,MATCH("최종"&amp;SUBSTITUTE(SUBSTITUTE(E$1,"standard",""),"|Float",""),ChapterTable!$1:$1,0),0)*ChapterTable!$Q$17,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VLOOKUP($A2330-ChapterTable!$Q$11,ChapterTable!$1:$1048576,MATCH("최종"&amp;SUBSTITUTE(SUBSTITUTE(E$1,"standard",""),"|Float",""),ChapterTable!$1:$1,0),0)*ChapterTable!$Q$14
    ),
  OFFSET(E2330,-$B2330+IF($L2330,1,0),0)*
    (VLOOKUP(SUBSTITUTE(SUBSTITUTE(E$1,"standard",""),"|Float","")&amp;"인게임누적곱배수",ChapterTable!$S:$T,2,0)^C2330
    +VLOOKUP(SUBSTITUTE(SUBSTITUTE(E$1,"standard",""),"|Float","")&amp;"인게임누적합배수",ChapterTable!$S:$T,2,0)*C2330)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VLOOKUP(1,ChapterTable!$1:$1048576,MATCH("최종"&amp;SUBSTITUTE(SUBSTITUTE(F$1,"standard",""),"|Float",""),ChapterTable!$1:$1,0),0)*ChapterTable!$Q$17,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VLOOKUP($A2330-ChapterTable!$Q$11,ChapterTable!$1:$1048576,MATCH("최종"&amp;SUBSTITUTE(SUBSTITUTE(F$1,"standard",""),"|Float",""),ChapterTable!$1:$1,0),0)*ChapterTable!$Q$14
    ),
  OFFSET(F2330,-$B2330+IF($L2330,1,0),0)*
    (VLOOKUP(SUBSTITUTE(SUBSTITUTE(F$1,"standard",""),"|Float","")&amp;"인게임누적곱배수",ChapterTable!$S:$T,2,0)^D2330
    +VLOOKUP(SUBSTITUTE(SUBSTITUTE(F$1,"standard",""),"|Float","")&amp;"인게임누적합배수",ChapterTable!$S:$T,2,0)*D2330)
  )
  )
  )
)</f>
        <v>1017528.5594043732</v>
      </c>
      <c r="G2330" t="s">
        <v>76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9.8000000000000007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IF(OR($L2331=TRUE,$A2331=0,MOD($A2331,ChapterTable!$S$20)&lt;&gt;0),
MAX(0,INT(($B2331+ChapterTable!$Q$26+VLOOKUP(SUBSTITUTE(C$1,"성장단계","")&amp;"단계오프셋",ChapterTable!$S:$T,2,0))/ChapterTable!$Q$23)),
MAX(0,INT(($B2331+ChapterTable!$S$26+VLOOKUP(SUBSTITUTE(C$1,"성장단계","")&amp;"보스단계오프셋",ChapterTable!$S:$T,2,0))/ChapterTable!$S$23)))</f>
        <v>4</v>
      </c>
      <c r="D2331">
        <f>IF(OR($L2331=TRUE,$A2331=0,MOD($A2331,ChapterTable!$S$20)&lt;&gt;0),
MAX(0,INT(($B2331+ChapterTable!$Q$26+VLOOKUP(SUBSTITUTE(D$1,"성장단계","")&amp;"단계오프셋",ChapterTable!$S:$T,2,0))/ChapterTable!$Q$23)),
MAX(0,INT(($B2331+ChapterTable!$S$26+VLOOKUP(SUBSTITUTE(D$1,"성장단계","")&amp;"보스단계오프셋",ChapterTable!$S:$T,2,0))/ChapterTable!$S$23)))</f>
        <v>3</v>
      </c>
      <c r="E2331" s="1">
        <f ca="1">IF(AND($A2331=0,$B2331=1),
    VLOOKUP(1,ChapterTable!$1:$1048576,MATCH("최종"&amp;SUBSTITUTE(SUBSTITUTE(E$1,"standard",""),"|Float",""),ChapterTable!$1:$1,0),0)*ChapterTable!$Q$17,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VLOOKUP($A2331-ChapterTable!$Q$11,ChapterTable!$1:$1048576,MATCH("최종"&amp;SUBSTITUTE(SUBSTITUTE(E$1,"standard",""),"|Float",""),ChapterTable!$1:$1,0),0)*ChapterTable!$Q$14
    ),
  OFFSET(E2331,-$B2331+IF($L2331,1,0),0)*
    (VLOOKUP(SUBSTITUTE(SUBSTITUTE(E$1,"standard",""),"|Float","")&amp;"인게임누적곱배수",ChapterTable!$S:$T,2,0)^C2331
    +VLOOKUP(SUBSTITUTE(SUBSTITUTE(E$1,"standard",""),"|Float","")&amp;"인게임누적합배수",ChapterTable!$S:$T,2,0)*C2331)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VLOOKUP(1,ChapterTable!$1:$1048576,MATCH("최종"&amp;SUBSTITUTE(SUBSTITUTE(F$1,"standard",""),"|Float",""),ChapterTable!$1:$1,0),0)*ChapterTable!$Q$17,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VLOOKUP($A2331-ChapterTable!$Q$11,ChapterTable!$1:$1048576,MATCH("최종"&amp;SUBSTITUTE(SUBSTITUTE(F$1,"standard",""),"|Float",""),ChapterTable!$1:$1,0),0)*ChapterTable!$Q$14
    ),
  OFFSET(F2331,-$B2331+IF($L2331,1,0),0)*
    (VLOOKUP(SUBSTITUTE(SUBSTITUTE(F$1,"standard",""),"|Float","")&amp;"인게임누적곱배수",ChapterTable!$S:$T,2,0)^D2331
    +VLOOKUP(SUBSTITUTE(SUBSTITUTE(F$1,"standard",""),"|Float","")&amp;"인게임누적합배수",ChapterTable!$S:$T,2,0)*D2331)
  )
  )
  )
)</f>
        <v>1017528.5594043732</v>
      </c>
      <c r="G2331" t="s">
        <v>76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9.8000000000000007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IF(OR($L2332=TRUE,$A2332=0,MOD($A2332,ChapterTable!$S$20)&lt;&gt;0),
MAX(0,INT(($B2332+ChapterTable!$Q$26+VLOOKUP(SUBSTITUTE(C$1,"성장단계","")&amp;"단계오프셋",ChapterTable!$S:$T,2,0))/ChapterTable!$Q$23)),
MAX(0,INT(($B2332+ChapterTable!$S$26+VLOOKUP(SUBSTITUTE(C$1,"성장단계","")&amp;"보스단계오프셋",ChapterTable!$S:$T,2,0))/ChapterTable!$S$23)))</f>
        <v>4</v>
      </c>
      <c r="D2332">
        <f>IF(OR($L2332=TRUE,$A2332=0,MOD($A2332,ChapterTable!$S$20)&lt;&gt;0),
MAX(0,INT(($B2332+ChapterTable!$Q$26+VLOOKUP(SUBSTITUTE(D$1,"성장단계","")&amp;"단계오프셋",ChapterTable!$S:$T,2,0))/ChapterTable!$Q$23)),
MAX(0,INT(($B2332+ChapterTable!$S$26+VLOOKUP(SUBSTITUTE(D$1,"성장단계","")&amp;"보스단계오프셋",ChapterTable!$S:$T,2,0))/ChapterTable!$S$23)))</f>
        <v>4</v>
      </c>
      <c r="E2332" s="1">
        <f ca="1">IF(AND($A2332=0,$B2332=1),
    VLOOKUP(1,ChapterTable!$1:$1048576,MATCH("최종"&amp;SUBSTITUTE(SUBSTITUTE(E$1,"standard",""),"|Float",""),ChapterTable!$1:$1,0),0)*ChapterTable!$Q$17,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VLOOKUP($A2332-ChapterTable!$Q$11,ChapterTable!$1:$1048576,MATCH("최종"&amp;SUBSTITUTE(SUBSTITUTE(E$1,"standard",""),"|Float",""),ChapterTable!$1:$1,0),0)*ChapterTable!$Q$14
    ),
  OFFSET(E2332,-$B2332+IF($L2332,1,0),0)*
    (VLOOKUP(SUBSTITUTE(SUBSTITUTE(E$1,"standard",""),"|Float","")&amp;"인게임누적곱배수",ChapterTable!$S:$T,2,0)^C2332
    +VLOOKUP(SUBSTITUTE(SUBSTITUTE(E$1,"standard",""),"|Float","")&amp;"인게임누적합배수",ChapterTable!$S:$T,2,0)*C2332)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VLOOKUP(1,ChapterTable!$1:$1048576,MATCH("최종"&amp;SUBSTITUTE(SUBSTITUTE(F$1,"standard",""),"|Float",""),ChapterTable!$1:$1,0),0)*ChapterTable!$Q$17,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VLOOKUP($A2332-ChapterTable!$Q$11,ChapterTable!$1:$1048576,MATCH("최종"&amp;SUBSTITUTE(SUBSTITUTE(F$1,"standard",""),"|Float",""),ChapterTable!$1:$1,0),0)*ChapterTable!$Q$14
    ),
  OFFSET(F2332,-$B2332+IF($L2332,1,0),0)*
    (VLOOKUP(SUBSTITUTE(SUBSTITUTE(F$1,"standard",""),"|Float","")&amp;"인게임누적곱배수",ChapterTable!$S:$T,2,0)^D2332
    +VLOOKUP(SUBSTITUTE(SUBSTITUTE(F$1,"standard",""),"|Float","")&amp;"인게임누적합배수",ChapterTable!$S:$T,2,0)*D2332)
  )
  )
  )
)</f>
        <v>1144719.6293299198</v>
      </c>
      <c r="G2332" t="s">
        <v>76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9.8000000000000007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IF(OR($L2333=TRUE,$A2333=0,MOD($A2333,ChapterTable!$S$20)&lt;&gt;0),
MAX(0,INT(($B2333+ChapterTable!$Q$26+VLOOKUP(SUBSTITUTE(C$1,"성장단계","")&amp;"단계오프셋",ChapterTable!$S:$T,2,0))/ChapterTable!$Q$23)),
MAX(0,INT(($B2333+ChapterTable!$S$26+VLOOKUP(SUBSTITUTE(C$1,"성장단계","")&amp;"보스단계오프셋",ChapterTable!$S:$T,2,0))/ChapterTable!$S$23)))</f>
        <v>4</v>
      </c>
      <c r="D2333">
        <f>IF(OR($L2333=TRUE,$A2333=0,MOD($A2333,ChapterTable!$S$20)&lt;&gt;0),
MAX(0,INT(($B2333+ChapterTable!$Q$26+VLOOKUP(SUBSTITUTE(D$1,"성장단계","")&amp;"단계오프셋",ChapterTable!$S:$T,2,0))/ChapterTable!$Q$23)),
MAX(0,INT(($B2333+ChapterTable!$S$26+VLOOKUP(SUBSTITUTE(D$1,"성장단계","")&amp;"보스단계오프셋",ChapterTable!$S:$T,2,0))/ChapterTable!$S$23)))</f>
        <v>4</v>
      </c>
      <c r="E2333" s="1">
        <f ca="1">IF(AND($A2333=0,$B2333=1),
    VLOOKUP(1,ChapterTable!$1:$1048576,MATCH("최종"&amp;SUBSTITUTE(SUBSTITUTE(E$1,"standard",""),"|Float",""),ChapterTable!$1:$1,0),0)*ChapterTable!$Q$17,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VLOOKUP($A2333-ChapterTable!$Q$11,ChapterTable!$1:$1048576,MATCH("최종"&amp;SUBSTITUTE(SUBSTITUTE(E$1,"standard",""),"|Float",""),ChapterTable!$1:$1,0),0)*ChapterTable!$Q$14
    ),
  OFFSET(E2333,-$B2333+IF($L2333,1,0),0)*
    (VLOOKUP(SUBSTITUTE(SUBSTITUTE(E$1,"standard",""),"|Float","")&amp;"인게임누적곱배수",ChapterTable!$S:$T,2,0)^C2333
    +VLOOKUP(SUBSTITUTE(SUBSTITUTE(E$1,"standard",""),"|Float","")&amp;"인게임누적합배수",ChapterTable!$S:$T,2,0)*C2333)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VLOOKUP(1,ChapterTable!$1:$1048576,MATCH("최종"&amp;SUBSTITUTE(SUBSTITUTE(F$1,"standard",""),"|Float",""),ChapterTable!$1:$1,0),0)*ChapterTable!$Q$17,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VLOOKUP($A2333-ChapterTable!$Q$11,ChapterTable!$1:$1048576,MATCH("최종"&amp;SUBSTITUTE(SUBSTITUTE(F$1,"standard",""),"|Float",""),ChapterTable!$1:$1,0),0)*ChapterTable!$Q$14
    ),
  OFFSET(F2333,-$B2333+IF($L2333,1,0),0)*
    (VLOOKUP(SUBSTITUTE(SUBSTITUTE(F$1,"standard",""),"|Float","")&amp;"인게임누적곱배수",ChapterTable!$S:$T,2,0)^D2333
    +VLOOKUP(SUBSTITUTE(SUBSTITUTE(F$1,"standard",""),"|Float","")&amp;"인게임누적합배수",ChapterTable!$S:$T,2,0)*D2333)
  )
  )
  )
)</f>
        <v>1144719.6293299198</v>
      </c>
      <c r="G2333" t="s">
        <v>76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9.8000000000000007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IF(OR($L2334=TRUE,$A2334=0,MOD($A2334,ChapterTable!$S$20)&lt;&gt;0),
MAX(0,INT(($B2334+ChapterTable!$Q$26+VLOOKUP(SUBSTITUTE(C$1,"성장단계","")&amp;"단계오프셋",ChapterTable!$S:$T,2,0))/ChapterTable!$Q$23)),
MAX(0,INT(($B2334+ChapterTable!$S$26+VLOOKUP(SUBSTITUTE(C$1,"성장단계","")&amp;"보스단계오프셋",ChapterTable!$S:$T,2,0))/ChapterTable!$S$23)))</f>
        <v>4</v>
      </c>
      <c r="D2334">
        <f>IF(OR($L2334=TRUE,$A2334=0,MOD($A2334,ChapterTable!$S$20)&lt;&gt;0),
MAX(0,INT(($B2334+ChapterTable!$Q$26+VLOOKUP(SUBSTITUTE(D$1,"성장단계","")&amp;"단계오프셋",ChapterTable!$S:$T,2,0))/ChapterTable!$Q$23)),
MAX(0,INT(($B2334+ChapterTable!$S$26+VLOOKUP(SUBSTITUTE(D$1,"성장단계","")&amp;"보스단계오프셋",ChapterTable!$S:$T,2,0))/ChapterTable!$S$23)))</f>
        <v>4</v>
      </c>
      <c r="E2334" s="1">
        <f ca="1">IF(AND($A2334=0,$B2334=1),
    VLOOKUP(1,ChapterTable!$1:$1048576,MATCH("최종"&amp;SUBSTITUTE(SUBSTITUTE(E$1,"standard",""),"|Float",""),ChapterTable!$1:$1,0),0)*ChapterTable!$Q$17,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VLOOKUP($A2334-ChapterTable!$Q$11,ChapterTable!$1:$1048576,MATCH("최종"&amp;SUBSTITUTE(SUBSTITUTE(E$1,"standard",""),"|Float",""),ChapterTable!$1:$1,0),0)*ChapterTable!$Q$14
    ),
  OFFSET(E2334,-$B2334+IF($L2334,1,0),0)*
    (VLOOKUP(SUBSTITUTE(SUBSTITUTE(E$1,"standard",""),"|Float","")&amp;"인게임누적곱배수",ChapterTable!$S:$T,2,0)^C2334
    +VLOOKUP(SUBSTITUTE(SUBSTITUTE(E$1,"standard",""),"|Float","")&amp;"인게임누적합배수",ChapterTable!$S:$T,2,0)*C2334)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VLOOKUP(1,ChapterTable!$1:$1048576,MATCH("최종"&amp;SUBSTITUTE(SUBSTITUTE(F$1,"standard",""),"|Float",""),ChapterTable!$1:$1,0),0)*ChapterTable!$Q$17,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VLOOKUP($A2334-ChapterTable!$Q$11,ChapterTable!$1:$1048576,MATCH("최종"&amp;SUBSTITUTE(SUBSTITUTE(F$1,"standard",""),"|Float",""),ChapterTable!$1:$1,0),0)*ChapterTable!$Q$14
    ),
  OFFSET(F2334,-$B2334+IF($L2334,1,0),0)*
    (VLOOKUP(SUBSTITUTE(SUBSTITUTE(F$1,"standard",""),"|Float","")&amp;"인게임누적곱배수",ChapterTable!$S:$T,2,0)^D2334
    +VLOOKUP(SUBSTITUTE(SUBSTITUTE(F$1,"standard",""),"|Float","")&amp;"인게임누적합배수",ChapterTable!$S:$T,2,0)*D2334)
  )
  )
  )
)</f>
        <v>1144719.6293299198</v>
      </c>
      <c r="G2334" t="s">
        <v>76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9.8000000000000007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IF(OR($L2335=TRUE,$A2335=0,MOD($A2335,ChapterTable!$S$20)&lt;&gt;0),
MAX(0,INT(($B2335+ChapterTable!$Q$26+VLOOKUP(SUBSTITUTE(C$1,"성장단계","")&amp;"단계오프셋",ChapterTable!$S:$T,2,0))/ChapterTable!$Q$23)),
MAX(0,INT(($B2335+ChapterTable!$S$26+VLOOKUP(SUBSTITUTE(C$1,"성장단계","")&amp;"보스단계오프셋",ChapterTable!$S:$T,2,0))/ChapterTable!$S$23)))</f>
        <v>4</v>
      </c>
      <c r="D2335">
        <f>IF(OR($L2335=TRUE,$A2335=0,MOD($A2335,ChapterTable!$S$20)&lt;&gt;0),
MAX(0,INT(($B2335+ChapterTable!$Q$26+VLOOKUP(SUBSTITUTE(D$1,"성장단계","")&amp;"단계오프셋",ChapterTable!$S:$T,2,0))/ChapterTable!$Q$23)),
MAX(0,INT(($B2335+ChapterTable!$S$26+VLOOKUP(SUBSTITUTE(D$1,"성장단계","")&amp;"보스단계오프셋",ChapterTable!$S:$T,2,0))/ChapterTable!$S$23)))</f>
        <v>4</v>
      </c>
      <c r="E2335" s="1">
        <f ca="1">IF(AND($A2335=0,$B2335=1),
    VLOOKUP(1,ChapterTable!$1:$1048576,MATCH("최종"&amp;SUBSTITUTE(SUBSTITUTE(E$1,"standard",""),"|Float",""),ChapterTable!$1:$1,0),0)*ChapterTable!$Q$17,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VLOOKUP($A2335-ChapterTable!$Q$11,ChapterTable!$1:$1048576,MATCH("최종"&amp;SUBSTITUTE(SUBSTITUTE(E$1,"standard",""),"|Float",""),ChapterTable!$1:$1,0),0)*ChapterTable!$Q$14
    ),
  OFFSET(E2335,-$B2335+IF($L2335,1,0),0)*
    (VLOOKUP(SUBSTITUTE(SUBSTITUTE(E$1,"standard",""),"|Float","")&amp;"인게임누적곱배수",ChapterTable!$S:$T,2,0)^C2335
    +VLOOKUP(SUBSTITUTE(SUBSTITUTE(E$1,"standard",""),"|Float","")&amp;"인게임누적합배수",ChapterTable!$S:$T,2,0)*C2335)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VLOOKUP(1,ChapterTable!$1:$1048576,MATCH("최종"&amp;SUBSTITUTE(SUBSTITUTE(F$1,"standard",""),"|Float",""),ChapterTable!$1:$1,0),0)*ChapterTable!$Q$17,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VLOOKUP($A2335-ChapterTable!$Q$11,ChapterTable!$1:$1048576,MATCH("최종"&amp;SUBSTITUTE(SUBSTITUTE(F$1,"standard",""),"|Float",""),ChapterTable!$1:$1,0),0)*ChapterTable!$Q$14
    ),
  OFFSET(F2335,-$B2335+IF($L2335,1,0),0)*
    (VLOOKUP(SUBSTITUTE(SUBSTITUTE(F$1,"standard",""),"|Float","")&amp;"인게임누적곱배수",ChapterTable!$S:$T,2,0)^D2335
    +VLOOKUP(SUBSTITUTE(SUBSTITUTE(F$1,"standard",""),"|Float","")&amp;"인게임누적합배수",ChapterTable!$S:$T,2,0)*D2335)
  )
  )
  )
)</f>
        <v>1144719.6293299198</v>
      </c>
      <c r="G2335" t="s">
        <v>76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9.8000000000000007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IF(OR($L2336=TRUE,$A2336=0,MOD($A2336,ChapterTable!$S$20)&lt;&gt;0),
MAX(0,INT(($B2336+ChapterTable!$Q$26+VLOOKUP(SUBSTITUTE(C$1,"성장단계","")&amp;"단계오프셋",ChapterTable!$S:$T,2,0))/ChapterTable!$Q$23)),
MAX(0,INT(($B2336+ChapterTable!$S$26+VLOOKUP(SUBSTITUTE(C$1,"성장단계","")&amp;"보스단계오프셋",ChapterTable!$S:$T,2,0))/ChapterTable!$S$23)))</f>
        <v>4</v>
      </c>
      <c r="D2336">
        <f>IF(OR($L2336=TRUE,$A2336=0,MOD($A2336,ChapterTable!$S$20)&lt;&gt;0),
MAX(0,INT(($B2336+ChapterTable!$Q$26+VLOOKUP(SUBSTITUTE(D$1,"성장단계","")&amp;"단계오프셋",ChapterTable!$S:$T,2,0))/ChapterTable!$Q$23)),
MAX(0,INT(($B2336+ChapterTable!$S$26+VLOOKUP(SUBSTITUTE(D$1,"성장단계","")&amp;"보스단계오프셋",ChapterTable!$S:$T,2,0))/ChapterTable!$S$23)))</f>
        <v>4</v>
      </c>
      <c r="E2336" s="1">
        <f ca="1">IF(AND($A2336=0,$B2336=1),
    VLOOKUP(1,ChapterTable!$1:$1048576,MATCH("최종"&amp;SUBSTITUTE(SUBSTITUTE(E$1,"standard",""),"|Float",""),ChapterTable!$1:$1,0),0)*ChapterTable!$Q$17,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VLOOKUP($A2336-ChapterTable!$Q$11,ChapterTable!$1:$1048576,MATCH("최종"&amp;SUBSTITUTE(SUBSTITUTE(E$1,"standard",""),"|Float",""),ChapterTable!$1:$1,0),0)*ChapterTable!$Q$14
    ),
  OFFSET(E2336,-$B2336+IF($L2336,1,0),0)*
    (VLOOKUP(SUBSTITUTE(SUBSTITUTE(E$1,"standard",""),"|Float","")&amp;"인게임누적곱배수",ChapterTable!$S:$T,2,0)^C2336
    +VLOOKUP(SUBSTITUTE(SUBSTITUTE(E$1,"standard",""),"|Float","")&amp;"인게임누적합배수",ChapterTable!$S:$T,2,0)*C2336)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VLOOKUP(1,ChapterTable!$1:$1048576,MATCH("최종"&amp;SUBSTITUTE(SUBSTITUTE(F$1,"standard",""),"|Float",""),ChapterTable!$1:$1,0),0)*ChapterTable!$Q$17,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VLOOKUP($A2336-ChapterTable!$Q$11,ChapterTable!$1:$1048576,MATCH("최종"&amp;SUBSTITUTE(SUBSTITUTE(F$1,"standard",""),"|Float",""),ChapterTable!$1:$1,0),0)*ChapterTable!$Q$14
    ),
  OFFSET(F2336,-$B2336+IF($L2336,1,0),0)*
    (VLOOKUP(SUBSTITUTE(SUBSTITUTE(F$1,"standard",""),"|Float","")&amp;"인게임누적곱배수",ChapterTable!$S:$T,2,0)^D2336
    +VLOOKUP(SUBSTITUTE(SUBSTITUTE(F$1,"standard",""),"|Float","")&amp;"인게임누적합배수",ChapterTable!$S:$T,2,0)*D2336)
  )
  )
  )
)</f>
        <v>1144719.6293299198</v>
      </c>
      <c r="G2336" t="s">
        <v>76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9.8000000000000007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IF(OR($L2337=TRUE,$A2337=0,MOD($A2337,ChapterTable!$S$20)&lt;&gt;0),
MAX(0,INT(($B2337+ChapterTable!$Q$26+VLOOKUP(SUBSTITUTE(C$1,"성장단계","")&amp;"단계오프셋",ChapterTable!$S:$T,2,0))/ChapterTable!$Q$23)),
MAX(0,INT(($B2337+ChapterTable!$S$26+VLOOKUP(SUBSTITUTE(C$1,"성장단계","")&amp;"보스단계오프셋",ChapterTable!$S:$T,2,0))/ChapterTable!$S$23)))</f>
        <v>5</v>
      </c>
      <c r="D2337">
        <f>IF(OR($L2337=TRUE,$A2337=0,MOD($A2337,ChapterTable!$S$20)&lt;&gt;0),
MAX(0,INT(($B2337+ChapterTable!$Q$26+VLOOKUP(SUBSTITUTE(D$1,"성장단계","")&amp;"단계오프셋",ChapterTable!$S:$T,2,0))/ChapterTable!$Q$23)),
MAX(0,INT(($B2337+ChapterTable!$S$26+VLOOKUP(SUBSTITUTE(D$1,"성장단계","")&amp;"보스단계오프셋",ChapterTable!$S:$T,2,0))/ChapterTable!$S$23)))</f>
        <v>4</v>
      </c>
      <c r="E2337" s="1">
        <f ca="1">IF(AND($A2337=0,$B2337=1),
    VLOOKUP(1,ChapterTable!$1:$1048576,MATCH("최종"&amp;SUBSTITUTE(SUBSTITUTE(E$1,"standard",""),"|Float",""),ChapterTable!$1:$1,0),0)*ChapterTable!$Q$17,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VLOOKUP($A2337-ChapterTable!$Q$11,ChapterTable!$1:$1048576,MATCH("최종"&amp;SUBSTITUTE(SUBSTITUTE(E$1,"standard",""),"|Float",""),ChapterTable!$1:$1,0),0)*ChapterTable!$Q$14
    ),
  OFFSET(E2337,-$B2337+IF($L2337,1,0),0)*
    (VLOOKUP(SUBSTITUTE(SUBSTITUTE(E$1,"standard",""),"|Float","")&amp;"인게임누적곱배수",ChapterTable!$S:$T,2,0)^C2337
    +VLOOKUP(SUBSTITUTE(SUBSTITUTE(E$1,"standard",""),"|Float","")&amp;"인게임누적합배수",ChapterTable!$S:$T,2,0)*C2337)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VLOOKUP(1,ChapterTable!$1:$1048576,MATCH("최종"&amp;SUBSTITUTE(SUBSTITUTE(F$1,"standard",""),"|Float",""),ChapterTable!$1:$1,0),0)*ChapterTable!$Q$17,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VLOOKUP($A2337-ChapterTable!$Q$11,ChapterTable!$1:$1048576,MATCH("최종"&amp;SUBSTITUTE(SUBSTITUTE(F$1,"standard",""),"|Float",""),ChapterTable!$1:$1,0),0)*ChapterTable!$Q$14
    ),
  OFFSET(F2337,-$B2337+IF($L2337,1,0),0)*
    (VLOOKUP(SUBSTITUTE(SUBSTITUTE(F$1,"standard",""),"|Float","")&amp;"인게임누적곱배수",ChapterTable!$S:$T,2,0)^D2337
    +VLOOKUP(SUBSTITUTE(SUBSTITUTE(F$1,"standard",""),"|Float","")&amp;"인게임누적합배수",ChapterTable!$S:$T,2,0)*D2337)
  )
  )
  )
)</f>
        <v>1144719.6293299198</v>
      </c>
      <c r="G2337" t="s">
        <v>76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9.8000000000000007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IF(OR($L2338=TRUE,$A2338=0,MOD($A2338,ChapterTable!$S$20)&lt;&gt;0),
MAX(0,INT(($B2338+ChapterTable!$Q$26+VLOOKUP(SUBSTITUTE(C$1,"성장단계","")&amp;"단계오프셋",ChapterTable!$S:$T,2,0))/ChapterTable!$Q$23)),
MAX(0,INT(($B2338+ChapterTable!$S$26+VLOOKUP(SUBSTITUTE(C$1,"성장단계","")&amp;"보스단계오프셋",ChapterTable!$S:$T,2,0))/ChapterTable!$S$23)))</f>
        <v>5</v>
      </c>
      <c r="D2338">
        <f>IF(OR($L2338=TRUE,$A2338=0,MOD($A2338,ChapterTable!$S$20)&lt;&gt;0),
MAX(0,INT(($B2338+ChapterTable!$Q$26+VLOOKUP(SUBSTITUTE(D$1,"성장단계","")&amp;"단계오프셋",ChapterTable!$S:$T,2,0))/ChapterTable!$Q$23)),
MAX(0,INT(($B2338+ChapterTable!$S$26+VLOOKUP(SUBSTITUTE(D$1,"성장단계","")&amp;"보스단계오프셋",ChapterTable!$S:$T,2,0))/ChapterTable!$S$23)))</f>
        <v>4</v>
      </c>
      <c r="E2338" s="1">
        <f ca="1">IF(AND($A2338=0,$B2338=1),
    VLOOKUP(1,ChapterTable!$1:$1048576,MATCH("최종"&amp;SUBSTITUTE(SUBSTITUTE(E$1,"standard",""),"|Float",""),ChapterTable!$1:$1,0),0)*ChapterTable!$Q$17,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VLOOKUP($A2338-ChapterTable!$Q$11,ChapterTable!$1:$1048576,MATCH("최종"&amp;SUBSTITUTE(SUBSTITUTE(E$1,"standard",""),"|Float",""),ChapterTable!$1:$1,0),0)*ChapterTable!$Q$14
    ),
  OFFSET(E2338,-$B2338+IF($L2338,1,0),0)*
    (VLOOKUP(SUBSTITUTE(SUBSTITUTE(E$1,"standard",""),"|Float","")&amp;"인게임누적곱배수",ChapterTable!$S:$T,2,0)^C2338
    +VLOOKUP(SUBSTITUTE(SUBSTITUTE(E$1,"standard",""),"|Float","")&amp;"인게임누적합배수",ChapterTable!$S:$T,2,0)*C2338)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VLOOKUP(1,ChapterTable!$1:$1048576,MATCH("최종"&amp;SUBSTITUTE(SUBSTITUTE(F$1,"standard",""),"|Float",""),ChapterTable!$1:$1,0),0)*ChapterTable!$Q$17,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VLOOKUP($A2338-ChapterTable!$Q$11,ChapterTable!$1:$1048576,MATCH("최종"&amp;SUBSTITUTE(SUBSTITUTE(F$1,"standard",""),"|Float",""),ChapterTable!$1:$1,0),0)*ChapterTable!$Q$14
    ),
  OFFSET(F2338,-$B2338+IF($L2338,1,0),0)*
    (VLOOKUP(SUBSTITUTE(SUBSTITUTE(F$1,"standard",""),"|Float","")&amp;"인게임누적곱배수",ChapterTable!$S:$T,2,0)^D2338
    +VLOOKUP(SUBSTITUTE(SUBSTITUTE(F$1,"standard",""),"|Float","")&amp;"인게임누적합배수",ChapterTable!$S:$T,2,0)*D2338)
  )
  )
  )
)</f>
        <v>1144719.6293299198</v>
      </c>
      <c r="G2338" t="s">
        <v>76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9.8000000000000007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IF(OR($L2339=TRUE,$A2339=0,MOD($A2339,ChapterTable!$S$20)&lt;&gt;0),
MAX(0,INT(($B2339+ChapterTable!$Q$26+VLOOKUP(SUBSTITUTE(C$1,"성장단계","")&amp;"단계오프셋",ChapterTable!$S:$T,2,0))/ChapterTable!$Q$23)),
MAX(0,INT(($B2339+ChapterTable!$S$26+VLOOKUP(SUBSTITUTE(C$1,"성장단계","")&amp;"보스단계오프셋",ChapterTable!$S:$T,2,0))/ChapterTable!$S$23)))</f>
        <v>5</v>
      </c>
      <c r="D2339">
        <f>IF(OR($L2339=TRUE,$A2339=0,MOD($A2339,ChapterTable!$S$20)&lt;&gt;0),
MAX(0,INT(($B2339+ChapterTable!$Q$26+VLOOKUP(SUBSTITUTE(D$1,"성장단계","")&amp;"단계오프셋",ChapterTable!$S:$T,2,0))/ChapterTable!$Q$23)),
MAX(0,INT(($B2339+ChapterTable!$S$26+VLOOKUP(SUBSTITUTE(D$1,"성장단계","")&amp;"보스단계오프셋",ChapterTable!$S:$T,2,0))/ChapterTable!$S$23)))</f>
        <v>4</v>
      </c>
      <c r="E2339" s="1">
        <f ca="1">IF(AND($A2339=0,$B2339=1),
    VLOOKUP(1,ChapterTable!$1:$1048576,MATCH("최종"&amp;SUBSTITUTE(SUBSTITUTE(E$1,"standard",""),"|Float",""),ChapterTable!$1:$1,0),0)*ChapterTable!$Q$17,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VLOOKUP($A2339-ChapterTable!$Q$11,ChapterTable!$1:$1048576,MATCH("최종"&amp;SUBSTITUTE(SUBSTITUTE(E$1,"standard",""),"|Float",""),ChapterTable!$1:$1,0),0)*ChapterTable!$Q$14
    ),
  OFFSET(E2339,-$B2339+IF($L2339,1,0),0)*
    (VLOOKUP(SUBSTITUTE(SUBSTITUTE(E$1,"standard",""),"|Float","")&amp;"인게임누적곱배수",ChapterTable!$S:$T,2,0)^C2339
    +VLOOKUP(SUBSTITUTE(SUBSTITUTE(E$1,"standard",""),"|Float","")&amp;"인게임누적합배수",ChapterTable!$S:$T,2,0)*C2339)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VLOOKUP(1,ChapterTable!$1:$1048576,MATCH("최종"&amp;SUBSTITUTE(SUBSTITUTE(F$1,"standard",""),"|Float",""),ChapterTable!$1:$1,0),0)*ChapterTable!$Q$17,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VLOOKUP($A2339-ChapterTable!$Q$11,ChapterTable!$1:$1048576,MATCH("최종"&amp;SUBSTITUTE(SUBSTITUTE(F$1,"standard",""),"|Float",""),ChapterTable!$1:$1,0),0)*ChapterTable!$Q$14
    ),
  OFFSET(F2339,-$B2339+IF($L2339,1,0),0)*
    (VLOOKUP(SUBSTITUTE(SUBSTITUTE(F$1,"standard",""),"|Float","")&amp;"인게임누적곱배수",ChapterTable!$S:$T,2,0)^D2339
    +VLOOKUP(SUBSTITUTE(SUBSTITUTE(F$1,"standard",""),"|Float","")&amp;"인게임누적합배수",ChapterTable!$S:$T,2,0)*D2339)
  )
  )
  )
)</f>
        <v>1144719.6293299198</v>
      </c>
      <c r="G2339" t="s">
        <v>76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9.8000000000000007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IF(OR($L2340=TRUE,$A2340=0,MOD($A2340,ChapterTable!$S$20)&lt;&gt;0),
MAX(0,INT(($B2340+ChapterTable!$Q$26+VLOOKUP(SUBSTITUTE(C$1,"성장단계","")&amp;"단계오프셋",ChapterTable!$S:$T,2,0))/ChapterTable!$Q$23)),
MAX(0,INT(($B2340+ChapterTable!$S$26+VLOOKUP(SUBSTITUTE(C$1,"성장단계","")&amp;"보스단계오프셋",ChapterTable!$S:$T,2,0))/ChapterTable!$S$23)))</f>
        <v>5</v>
      </c>
      <c r="D2340">
        <f>IF(OR($L2340=TRUE,$A2340=0,MOD($A2340,ChapterTable!$S$20)&lt;&gt;0),
MAX(0,INT(($B2340+ChapterTable!$Q$26+VLOOKUP(SUBSTITUTE(D$1,"성장단계","")&amp;"단계오프셋",ChapterTable!$S:$T,2,0))/ChapterTable!$Q$23)),
MAX(0,INT(($B2340+ChapterTable!$S$26+VLOOKUP(SUBSTITUTE(D$1,"성장단계","")&amp;"보스단계오프셋",ChapterTable!$S:$T,2,0))/ChapterTable!$S$23)))</f>
        <v>4</v>
      </c>
      <c r="E2340" s="1">
        <f ca="1">IF(AND($A2340=0,$B2340=1),
    VLOOKUP(1,ChapterTable!$1:$1048576,MATCH("최종"&amp;SUBSTITUTE(SUBSTITUTE(E$1,"standard",""),"|Float",""),ChapterTable!$1:$1,0),0)*ChapterTable!$Q$17,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VLOOKUP($A2340-ChapterTable!$Q$11,ChapterTable!$1:$1048576,MATCH("최종"&amp;SUBSTITUTE(SUBSTITUTE(E$1,"standard",""),"|Float",""),ChapterTable!$1:$1,0),0)*ChapterTable!$Q$14
    ),
  OFFSET(E2340,-$B2340+IF($L2340,1,0),0)*
    (VLOOKUP(SUBSTITUTE(SUBSTITUTE(E$1,"standard",""),"|Float","")&amp;"인게임누적곱배수",ChapterTable!$S:$T,2,0)^C2340
    +VLOOKUP(SUBSTITUTE(SUBSTITUTE(E$1,"standard",""),"|Float","")&amp;"인게임누적합배수",ChapterTable!$S:$T,2,0)*C2340)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VLOOKUP(1,ChapterTable!$1:$1048576,MATCH("최종"&amp;SUBSTITUTE(SUBSTITUTE(F$1,"standard",""),"|Float",""),ChapterTable!$1:$1,0),0)*ChapterTable!$Q$17,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VLOOKUP($A2340-ChapterTable!$Q$11,ChapterTable!$1:$1048576,MATCH("최종"&amp;SUBSTITUTE(SUBSTITUTE(F$1,"standard",""),"|Float",""),ChapterTable!$1:$1,0),0)*ChapterTable!$Q$14
    ),
  OFFSET(F2340,-$B2340+IF($L2340,1,0),0)*
    (VLOOKUP(SUBSTITUTE(SUBSTITUTE(F$1,"standard",""),"|Float","")&amp;"인게임누적곱배수",ChapterTable!$S:$T,2,0)^D2340
    +VLOOKUP(SUBSTITUTE(SUBSTITUTE(F$1,"standard",""),"|Float","")&amp;"인게임누적합배수",ChapterTable!$S:$T,2,0)*D2340)
  )
  )
  )
)</f>
        <v>1144719.6293299198</v>
      </c>
      <c r="G2340" t="s">
        <v>76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9.8000000000000007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IF(OR($L2341=TRUE,$A2341=0,MOD($A2341,ChapterTable!$S$20)&lt;&gt;0),
MAX(0,INT(($B2341+ChapterTable!$Q$26+VLOOKUP(SUBSTITUTE(C$1,"성장단계","")&amp;"단계오프셋",ChapterTable!$S:$T,2,0))/ChapterTable!$Q$23)),
MAX(0,INT(($B2341+ChapterTable!$S$26+VLOOKUP(SUBSTITUTE(C$1,"성장단계","")&amp;"보스단계오프셋",ChapterTable!$S:$T,2,0))/ChapterTable!$S$23)))</f>
        <v>5</v>
      </c>
      <c r="D2341">
        <f>IF(OR($L2341=TRUE,$A2341=0,MOD($A2341,ChapterTable!$S$20)&lt;&gt;0),
MAX(0,INT(($B2341+ChapterTable!$Q$26+VLOOKUP(SUBSTITUTE(D$1,"성장단계","")&amp;"단계오프셋",ChapterTable!$S:$T,2,0))/ChapterTable!$Q$23)),
MAX(0,INT(($B2341+ChapterTable!$S$26+VLOOKUP(SUBSTITUTE(D$1,"성장단계","")&amp;"보스단계오프셋",ChapterTable!$S:$T,2,0))/ChapterTable!$S$23)))</f>
        <v>4</v>
      </c>
      <c r="E2341" s="1">
        <f ca="1">IF(AND($A2341=0,$B2341=1),
    VLOOKUP(1,ChapterTable!$1:$1048576,MATCH("최종"&amp;SUBSTITUTE(SUBSTITUTE(E$1,"standard",""),"|Float",""),ChapterTable!$1:$1,0),0)*ChapterTable!$Q$17,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VLOOKUP($A2341-ChapterTable!$Q$11,ChapterTable!$1:$1048576,MATCH("최종"&amp;SUBSTITUTE(SUBSTITUTE(E$1,"standard",""),"|Float",""),ChapterTable!$1:$1,0),0)*ChapterTable!$Q$14
    ),
  OFFSET(E2341,-$B2341+IF($L2341,1,0),0)*
    (VLOOKUP(SUBSTITUTE(SUBSTITUTE(E$1,"standard",""),"|Float","")&amp;"인게임누적곱배수",ChapterTable!$S:$T,2,0)^C2341
    +VLOOKUP(SUBSTITUTE(SUBSTITUTE(E$1,"standard",""),"|Float","")&amp;"인게임누적합배수",ChapterTable!$S:$T,2,0)*C2341)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VLOOKUP(1,ChapterTable!$1:$1048576,MATCH("최종"&amp;SUBSTITUTE(SUBSTITUTE(F$1,"standard",""),"|Float",""),ChapterTable!$1:$1,0),0)*ChapterTable!$Q$17,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VLOOKUP($A2341-ChapterTable!$Q$11,ChapterTable!$1:$1048576,MATCH("최종"&amp;SUBSTITUTE(SUBSTITUTE(F$1,"standard",""),"|Float",""),ChapterTable!$1:$1,0),0)*ChapterTable!$Q$14
    ),
  OFFSET(F2341,-$B2341+IF($L2341,1,0),0)*
    (VLOOKUP(SUBSTITUTE(SUBSTITUTE(F$1,"standard",""),"|Float","")&amp;"인게임누적곱배수",ChapterTable!$S:$T,2,0)^D2341
    +VLOOKUP(SUBSTITUTE(SUBSTITUTE(F$1,"standard",""),"|Float","")&amp;"인게임누적합배수",ChapterTable!$S:$T,2,0)*D2341)
  )
  )
  )
)</f>
        <v>1144719.6293299198</v>
      </c>
      <c r="G2341" t="s">
        <v>76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9.8000000000000007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IF(OR($L2342=TRUE,$A2342=0,MOD($A2342,ChapterTable!$S$20)&lt;&gt;0),
MAX(0,INT(($B2342+ChapterTable!$Q$26+VLOOKUP(SUBSTITUTE(C$1,"성장단계","")&amp;"단계오프셋",ChapterTable!$S:$T,2,0))/ChapterTable!$Q$23)),
MAX(0,INT(($B2342+ChapterTable!$S$26+VLOOKUP(SUBSTITUTE(C$1,"성장단계","")&amp;"보스단계오프셋",ChapterTable!$S:$T,2,0))/ChapterTable!$S$23)))</f>
        <v>0</v>
      </c>
      <c r="D2342">
        <f>IF(OR($L2342=TRUE,$A2342=0,MOD($A2342,ChapterTable!$S$20)&lt;&gt;0),
MAX(0,INT(($B2342+ChapterTable!$Q$26+VLOOKUP(SUBSTITUTE(D$1,"성장단계","")&amp;"단계오프셋",ChapterTable!$S:$T,2,0))/ChapterTable!$Q$23)),
MAX(0,INT(($B2342+ChapterTable!$S$26+VLOOKUP(SUBSTITUTE(D$1,"성장단계","")&amp;"보스단계오프셋",ChapterTable!$S:$T,2,0))/ChapterTable!$S$23)))</f>
        <v>0</v>
      </c>
      <c r="E2342" s="1">
        <f ca="1">IF(AND($A2342=0,$B2342=1),
    VLOOKUP(1,ChapterTable!$1:$1048576,MATCH("최종"&amp;SUBSTITUTE(SUBSTITUTE(E$1,"standard",""),"|Float",""),ChapterTable!$1:$1,0),0)*ChapterTable!$Q$17,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VLOOKUP($A2342-ChapterTable!$Q$11,ChapterTable!$1:$1048576,MATCH("최종"&amp;SUBSTITUTE(SUBSTITUTE(E$1,"standard",""),"|Float",""),ChapterTable!$1:$1,0),0)*ChapterTable!$Q$14
    ),
  OFFSET(E2342,-$B2342+IF($L2342,1,0),0)*
    (VLOOKUP(SUBSTITUTE(SUBSTITUTE(E$1,"standard",""),"|Float","")&amp;"인게임누적곱배수",ChapterTable!$S:$T,2,0)^C2342
    +VLOOKUP(SUBSTITUTE(SUBSTITUTE(E$1,"standard",""),"|Float","")&amp;"인게임누적합배수",ChapterTable!$S:$T,2,0)*C2342)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VLOOKUP(1,ChapterTable!$1:$1048576,MATCH("최종"&amp;SUBSTITUTE(SUBSTITUTE(F$1,"standard",""),"|Float",""),ChapterTable!$1:$1,0),0)*ChapterTable!$Q$17,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VLOOKUP($A2342-ChapterTable!$Q$11,ChapterTable!$1:$1048576,MATCH("최종"&amp;SUBSTITUTE(SUBSTITUTE(F$1,"standard",""),"|Float",""),ChapterTable!$1:$1,0),0)*ChapterTable!$Q$14
    ),
  OFFSET(F2342,-$B2342+IF($L2342,1,0),0)*
    (VLOOKUP(SUBSTITUTE(SUBSTITUTE(F$1,"standard",""),"|Float","")&amp;"인게임누적곱배수",ChapterTable!$S:$T,2,0)^D2342
    +VLOOKUP(SUBSTITUTE(SUBSTITUTE(F$1,"standard",""),"|Float","")&amp;"인게임누적합배수",ChapterTable!$S:$T,2,0)*D2342)
  )
  )
  )
)</f>
        <v>953933.02444159985</v>
      </c>
      <c r="G2342" t="s">
        <v>76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9.8000000000000007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IF(OR($L2343=TRUE,$A2343=0,MOD($A2343,ChapterTable!$S$20)&lt;&gt;0),
MAX(0,INT(($B2343+ChapterTable!$Q$26+VLOOKUP(SUBSTITUTE(C$1,"성장단계","")&amp;"단계오프셋",ChapterTable!$S:$T,2,0))/ChapterTable!$Q$23)),
MAX(0,INT(($B2343+ChapterTable!$S$26+VLOOKUP(SUBSTITUTE(C$1,"성장단계","")&amp;"보스단계오프셋",ChapterTable!$S:$T,2,0))/ChapterTable!$S$23)))</f>
        <v>0</v>
      </c>
      <c r="D2343">
        <f>IF(OR($L2343=TRUE,$A2343=0,MOD($A2343,ChapterTable!$S$20)&lt;&gt;0),
MAX(0,INT(($B2343+ChapterTable!$Q$26+VLOOKUP(SUBSTITUTE(D$1,"성장단계","")&amp;"단계오프셋",ChapterTable!$S:$T,2,0))/ChapterTable!$Q$23)),
MAX(0,INT(($B2343+ChapterTable!$S$26+VLOOKUP(SUBSTITUTE(D$1,"성장단계","")&amp;"보스단계오프셋",ChapterTable!$S:$T,2,0))/ChapterTable!$S$23)))</f>
        <v>0</v>
      </c>
      <c r="E2343" s="1">
        <f ca="1">IF(AND($A2343=0,$B2343=1),
    VLOOKUP(1,ChapterTable!$1:$1048576,MATCH("최종"&amp;SUBSTITUTE(SUBSTITUTE(E$1,"standard",""),"|Float",""),ChapterTable!$1:$1,0),0)*ChapterTable!$Q$17,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VLOOKUP($A2343-ChapterTable!$Q$11,ChapterTable!$1:$1048576,MATCH("최종"&amp;SUBSTITUTE(SUBSTITUTE(E$1,"standard",""),"|Float",""),ChapterTable!$1:$1,0),0)*ChapterTable!$Q$14
    ),
  OFFSET(E2343,-$B2343+IF($L2343,1,0),0)*
    (VLOOKUP(SUBSTITUTE(SUBSTITUTE(E$1,"standard",""),"|Float","")&amp;"인게임누적곱배수",ChapterTable!$S:$T,2,0)^C2343
    +VLOOKUP(SUBSTITUTE(SUBSTITUTE(E$1,"standard",""),"|Float","")&amp;"인게임누적합배수",ChapterTable!$S:$T,2,0)*C2343)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VLOOKUP(1,ChapterTable!$1:$1048576,MATCH("최종"&amp;SUBSTITUTE(SUBSTITUTE(F$1,"standard",""),"|Float",""),ChapterTable!$1:$1,0),0)*ChapterTable!$Q$17,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VLOOKUP($A2343-ChapterTable!$Q$11,ChapterTable!$1:$1048576,MATCH("최종"&amp;SUBSTITUTE(SUBSTITUTE(F$1,"standard",""),"|Float",""),ChapterTable!$1:$1,0),0)*ChapterTable!$Q$14
    ),
  OFFSET(F2343,-$B2343+IF($L2343,1,0),0)*
    (VLOOKUP(SUBSTITUTE(SUBSTITUTE(F$1,"standard",""),"|Float","")&amp;"인게임누적곱배수",ChapterTable!$S:$T,2,0)^D2343
    +VLOOKUP(SUBSTITUTE(SUBSTITUTE(F$1,"standard",""),"|Float","")&amp;"인게임누적합배수",ChapterTable!$S:$T,2,0)*D2343)
  )
  )
  )
)</f>
        <v>953933.02444159985</v>
      </c>
      <c r="G2343" t="s">
        <v>76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9.8000000000000007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IF(OR($L2344=TRUE,$A2344=0,MOD($A2344,ChapterTable!$S$20)&lt;&gt;0),
MAX(0,INT(($B2344+ChapterTable!$Q$26+VLOOKUP(SUBSTITUTE(C$1,"성장단계","")&amp;"단계오프셋",ChapterTable!$S:$T,2,0))/ChapterTable!$Q$23)),
MAX(0,INT(($B2344+ChapterTable!$S$26+VLOOKUP(SUBSTITUTE(C$1,"성장단계","")&amp;"보스단계오프셋",ChapterTable!$S:$T,2,0))/ChapterTable!$S$23)))</f>
        <v>0</v>
      </c>
      <c r="D2344">
        <f>IF(OR($L2344=TRUE,$A2344=0,MOD($A2344,ChapterTable!$S$20)&lt;&gt;0),
MAX(0,INT(($B2344+ChapterTable!$Q$26+VLOOKUP(SUBSTITUTE(D$1,"성장단계","")&amp;"단계오프셋",ChapterTable!$S:$T,2,0))/ChapterTable!$Q$23)),
MAX(0,INT(($B2344+ChapterTable!$S$26+VLOOKUP(SUBSTITUTE(D$1,"성장단계","")&amp;"보스단계오프셋",ChapterTable!$S:$T,2,0))/ChapterTable!$S$23)))</f>
        <v>0</v>
      </c>
      <c r="E2344" s="1">
        <f ca="1">IF(AND($A2344=0,$B2344=1),
    VLOOKUP(1,ChapterTable!$1:$1048576,MATCH("최종"&amp;SUBSTITUTE(SUBSTITUTE(E$1,"standard",""),"|Float",""),ChapterTable!$1:$1,0),0)*ChapterTable!$Q$17,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VLOOKUP($A2344-ChapterTable!$Q$11,ChapterTable!$1:$1048576,MATCH("최종"&amp;SUBSTITUTE(SUBSTITUTE(E$1,"standard",""),"|Float",""),ChapterTable!$1:$1,0),0)*ChapterTable!$Q$14
    ),
  OFFSET(E2344,-$B2344+IF($L2344,1,0),0)*
    (VLOOKUP(SUBSTITUTE(SUBSTITUTE(E$1,"standard",""),"|Float","")&amp;"인게임누적곱배수",ChapterTable!$S:$T,2,0)^C2344
    +VLOOKUP(SUBSTITUTE(SUBSTITUTE(E$1,"standard",""),"|Float","")&amp;"인게임누적합배수",ChapterTable!$S:$T,2,0)*C2344)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VLOOKUP(1,ChapterTable!$1:$1048576,MATCH("최종"&amp;SUBSTITUTE(SUBSTITUTE(F$1,"standard",""),"|Float",""),ChapterTable!$1:$1,0),0)*ChapterTable!$Q$17,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VLOOKUP($A2344-ChapterTable!$Q$11,ChapterTable!$1:$1048576,MATCH("최종"&amp;SUBSTITUTE(SUBSTITUTE(F$1,"standard",""),"|Float",""),ChapterTable!$1:$1,0),0)*ChapterTable!$Q$14
    ),
  OFFSET(F2344,-$B2344+IF($L2344,1,0),0)*
    (VLOOKUP(SUBSTITUTE(SUBSTITUTE(F$1,"standard",""),"|Float","")&amp;"인게임누적곱배수",ChapterTable!$S:$T,2,0)^D2344
    +VLOOKUP(SUBSTITUTE(SUBSTITUTE(F$1,"standard",""),"|Float","")&amp;"인게임누적합배수",ChapterTable!$S:$T,2,0)*D2344)
  )
  )
  )
)</f>
        <v>953933.02444159985</v>
      </c>
      <c r="G2344" t="s">
        <v>76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9.8000000000000007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IF(OR($L2345=TRUE,$A2345=0,MOD($A2345,ChapterTable!$S$20)&lt;&gt;0),
MAX(0,INT(($B2345+ChapterTable!$Q$26+VLOOKUP(SUBSTITUTE(C$1,"성장단계","")&amp;"단계오프셋",ChapterTable!$S:$T,2,0))/ChapterTable!$Q$23)),
MAX(0,INT(($B2345+ChapterTable!$S$26+VLOOKUP(SUBSTITUTE(C$1,"성장단계","")&amp;"보스단계오프셋",ChapterTable!$S:$T,2,0))/ChapterTable!$S$23)))</f>
        <v>0</v>
      </c>
      <c r="D2345">
        <f>IF(OR($L2345=TRUE,$A2345=0,MOD($A2345,ChapterTable!$S$20)&lt;&gt;0),
MAX(0,INT(($B2345+ChapterTable!$Q$26+VLOOKUP(SUBSTITUTE(D$1,"성장단계","")&amp;"단계오프셋",ChapterTable!$S:$T,2,0))/ChapterTable!$Q$23)),
MAX(0,INT(($B2345+ChapterTable!$S$26+VLOOKUP(SUBSTITUTE(D$1,"성장단계","")&amp;"보스단계오프셋",ChapterTable!$S:$T,2,0))/ChapterTable!$S$23)))</f>
        <v>0</v>
      </c>
      <c r="E2345" s="1">
        <f ca="1">IF(AND($A2345=0,$B2345=1),
    VLOOKUP(1,ChapterTable!$1:$1048576,MATCH("최종"&amp;SUBSTITUTE(SUBSTITUTE(E$1,"standard",""),"|Float",""),ChapterTable!$1:$1,0),0)*ChapterTable!$Q$17,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VLOOKUP($A2345-ChapterTable!$Q$11,ChapterTable!$1:$1048576,MATCH("최종"&amp;SUBSTITUTE(SUBSTITUTE(E$1,"standard",""),"|Float",""),ChapterTable!$1:$1,0),0)*ChapterTable!$Q$14
    ),
  OFFSET(E2345,-$B2345+IF($L2345,1,0),0)*
    (VLOOKUP(SUBSTITUTE(SUBSTITUTE(E$1,"standard",""),"|Float","")&amp;"인게임누적곱배수",ChapterTable!$S:$T,2,0)^C2345
    +VLOOKUP(SUBSTITUTE(SUBSTITUTE(E$1,"standard",""),"|Float","")&amp;"인게임누적합배수",ChapterTable!$S:$T,2,0)*C2345)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VLOOKUP(1,ChapterTable!$1:$1048576,MATCH("최종"&amp;SUBSTITUTE(SUBSTITUTE(F$1,"standard",""),"|Float",""),ChapterTable!$1:$1,0),0)*ChapterTable!$Q$17,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VLOOKUP($A2345-ChapterTable!$Q$11,ChapterTable!$1:$1048576,MATCH("최종"&amp;SUBSTITUTE(SUBSTITUTE(F$1,"standard",""),"|Float",""),ChapterTable!$1:$1,0),0)*ChapterTable!$Q$14
    ),
  OFFSET(F2345,-$B2345+IF($L2345,1,0),0)*
    (VLOOKUP(SUBSTITUTE(SUBSTITUTE(F$1,"standard",""),"|Float","")&amp;"인게임누적곱배수",ChapterTable!$S:$T,2,0)^D2345
    +VLOOKUP(SUBSTITUTE(SUBSTITUTE(F$1,"standard",""),"|Float","")&amp;"인게임누적합배수",ChapterTable!$S:$T,2,0)*D2345)
  )
  )
  )
)</f>
        <v>953933.02444159985</v>
      </c>
      <c r="G2345" t="s">
        <v>76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9.8000000000000007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IF(OR($L2346=TRUE,$A2346=0,MOD($A2346,ChapterTable!$S$20)&lt;&gt;0),
MAX(0,INT(($B2346+ChapterTable!$Q$26+VLOOKUP(SUBSTITUTE(C$1,"성장단계","")&amp;"단계오프셋",ChapterTable!$S:$T,2,0))/ChapterTable!$Q$23)),
MAX(0,INT(($B2346+ChapterTable!$S$26+VLOOKUP(SUBSTITUTE(C$1,"성장단계","")&amp;"보스단계오프셋",ChapterTable!$S:$T,2,0))/ChapterTable!$S$23)))</f>
        <v>0</v>
      </c>
      <c r="D2346">
        <f>IF(OR($L2346=TRUE,$A2346=0,MOD($A2346,ChapterTable!$S$20)&lt;&gt;0),
MAX(0,INT(($B2346+ChapterTable!$Q$26+VLOOKUP(SUBSTITUTE(D$1,"성장단계","")&amp;"단계오프셋",ChapterTable!$S:$T,2,0))/ChapterTable!$Q$23)),
MAX(0,INT(($B2346+ChapterTable!$S$26+VLOOKUP(SUBSTITUTE(D$1,"성장단계","")&amp;"보스단계오프셋",ChapterTable!$S:$T,2,0))/ChapterTable!$S$23)))</f>
        <v>0</v>
      </c>
      <c r="E2346" s="1">
        <f ca="1">IF(AND($A2346=0,$B2346=1),
    VLOOKUP(1,ChapterTable!$1:$1048576,MATCH("최종"&amp;SUBSTITUTE(SUBSTITUTE(E$1,"standard",""),"|Float",""),ChapterTable!$1:$1,0),0)*ChapterTable!$Q$17,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VLOOKUP($A2346-ChapterTable!$Q$11,ChapterTable!$1:$1048576,MATCH("최종"&amp;SUBSTITUTE(SUBSTITUTE(E$1,"standard",""),"|Float",""),ChapterTable!$1:$1,0),0)*ChapterTable!$Q$14
    ),
  OFFSET(E2346,-$B2346+IF($L2346,1,0),0)*
    (VLOOKUP(SUBSTITUTE(SUBSTITUTE(E$1,"standard",""),"|Float","")&amp;"인게임누적곱배수",ChapterTable!$S:$T,2,0)^C2346
    +VLOOKUP(SUBSTITUTE(SUBSTITUTE(E$1,"standard",""),"|Float","")&amp;"인게임누적합배수",ChapterTable!$S:$T,2,0)*C2346)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VLOOKUP(1,ChapterTable!$1:$1048576,MATCH("최종"&amp;SUBSTITUTE(SUBSTITUTE(F$1,"standard",""),"|Float",""),ChapterTable!$1:$1,0),0)*ChapterTable!$Q$17,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VLOOKUP($A2346-ChapterTable!$Q$11,ChapterTable!$1:$1048576,MATCH("최종"&amp;SUBSTITUTE(SUBSTITUTE(F$1,"standard",""),"|Float",""),ChapterTable!$1:$1,0),0)*ChapterTable!$Q$14
    ),
  OFFSET(F2346,-$B2346+IF($L2346,1,0),0)*
    (VLOOKUP(SUBSTITUTE(SUBSTITUTE(F$1,"standard",""),"|Float","")&amp;"인게임누적곱배수",ChapterTable!$S:$T,2,0)^D2346
    +VLOOKUP(SUBSTITUTE(SUBSTITUTE(F$1,"standard",""),"|Float","")&amp;"인게임누적합배수",ChapterTable!$S:$T,2,0)*D2346)
  )
  )
  )
)</f>
        <v>953933.02444159985</v>
      </c>
      <c r="G2346" t="s">
        <v>76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9.8000000000000007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IF(OR($L2347=TRUE,$A2347=0,MOD($A2347,ChapterTable!$S$20)&lt;&gt;0),
MAX(0,INT(($B2347+ChapterTable!$Q$26+VLOOKUP(SUBSTITUTE(C$1,"성장단계","")&amp;"단계오프셋",ChapterTable!$S:$T,2,0))/ChapterTable!$Q$23)),
MAX(0,INT(($B2347+ChapterTable!$S$26+VLOOKUP(SUBSTITUTE(C$1,"성장단계","")&amp;"보스단계오프셋",ChapterTable!$S:$T,2,0))/ChapterTable!$S$23)))</f>
        <v>1</v>
      </c>
      <c r="D2347">
        <f>IF(OR($L2347=TRUE,$A2347=0,MOD($A2347,ChapterTable!$S$20)&lt;&gt;0),
MAX(0,INT(($B2347+ChapterTable!$Q$26+VLOOKUP(SUBSTITUTE(D$1,"성장단계","")&amp;"단계오프셋",ChapterTable!$S:$T,2,0))/ChapterTable!$Q$23)),
MAX(0,INT(($B2347+ChapterTable!$S$26+VLOOKUP(SUBSTITUTE(D$1,"성장단계","")&amp;"보스단계오프셋",ChapterTable!$S:$T,2,0))/ChapterTable!$S$23)))</f>
        <v>0</v>
      </c>
      <c r="E2347" s="1">
        <f ca="1">IF(AND($A2347=0,$B2347=1),
    VLOOKUP(1,ChapterTable!$1:$1048576,MATCH("최종"&amp;SUBSTITUTE(SUBSTITUTE(E$1,"standard",""),"|Float",""),ChapterTable!$1:$1,0),0)*ChapterTable!$Q$17,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VLOOKUP($A2347-ChapterTable!$Q$11,ChapterTable!$1:$1048576,MATCH("최종"&amp;SUBSTITUTE(SUBSTITUTE(E$1,"standard",""),"|Float",""),ChapterTable!$1:$1,0),0)*ChapterTable!$Q$14
    ),
  OFFSET(E2347,-$B2347+IF($L2347,1,0),0)*
    (VLOOKUP(SUBSTITUTE(SUBSTITUTE(E$1,"standard",""),"|Float","")&amp;"인게임누적곱배수",ChapterTable!$S:$T,2,0)^C2347
    +VLOOKUP(SUBSTITUTE(SUBSTITUTE(E$1,"standard",""),"|Float","")&amp;"인게임누적합배수",ChapterTable!$S:$T,2,0)*C2347)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VLOOKUP(1,ChapterTable!$1:$1048576,MATCH("최종"&amp;SUBSTITUTE(SUBSTITUTE(F$1,"standard",""),"|Float",""),ChapterTable!$1:$1,0),0)*ChapterTable!$Q$17,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VLOOKUP($A2347-ChapterTable!$Q$11,ChapterTable!$1:$1048576,MATCH("최종"&amp;SUBSTITUTE(SUBSTITUTE(F$1,"standard",""),"|Float",""),ChapterTable!$1:$1,0),0)*ChapterTable!$Q$14
    ),
  OFFSET(F2347,-$B2347+IF($L2347,1,0),0)*
    (VLOOKUP(SUBSTITUTE(SUBSTITUTE(F$1,"standard",""),"|Float","")&amp;"인게임누적곱배수",ChapterTable!$S:$T,2,0)^D2347
    +VLOOKUP(SUBSTITUTE(SUBSTITUTE(F$1,"standard",""),"|Float","")&amp;"인게임누적합배수",ChapterTable!$S:$T,2,0)*D2347)
  )
  )
  )
)</f>
        <v>953933.02444159985</v>
      </c>
      <c r="G2347" t="s">
        <v>76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9.8000000000000007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IF(OR($L2348=TRUE,$A2348=0,MOD($A2348,ChapterTable!$S$20)&lt;&gt;0),
MAX(0,INT(($B2348+ChapterTable!$Q$26+VLOOKUP(SUBSTITUTE(C$1,"성장단계","")&amp;"단계오프셋",ChapterTable!$S:$T,2,0))/ChapterTable!$Q$23)),
MAX(0,INT(($B2348+ChapterTable!$S$26+VLOOKUP(SUBSTITUTE(C$1,"성장단계","")&amp;"보스단계오프셋",ChapterTable!$S:$T,2,0))/ChapterTable!$S$23)))</f>
        <v>1</v>
      </c>
      <c r="D2348">
        <f>IF(OR($L2348=TRUE,$A2348=0,MOD($A2348,ChapterTable!$S$20)&lt;&gt;0),
MAX(0,INT(($B2348+ChapterTable!$Q$26+VLOOKUP(SUBSTITUTE(D$1,"성장단계","")&amp;"단계오프셋",ChapterTable!$S:$T,2,0))/ChapterTable!$Q$23)),
MAX(0,INT(($B2348+ChapterTable!$S$26+VLOOKUP(SUBSTITUTE(D$1,"성장단계","")&amp;"보스단계오프셋",ChapterTable!$S:$T,2,0))/ChapterTable!$S$23)))</f>
        <v>0</v>
      </c>
      <c r="E2348" s="1">
        <f ca="1">IF(AND($A2348=0,$B2348=1),
    VLOOKUP(1,ChapterTable!$1:$1048576,MATCH("최종"&amp;SUBSTITUTE(SUBSTITUTE(E$1,"standard",""),"|Float",""),ChapterTable!$1:$1,0),0)*ChapterTable!$Q$17,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VLOOKUP($A2348-ChapterTable!$Q$11,ChapterTable!$1:$1048576,MATCH("최종"&amp;SUBSTITUTE(SUBSTITUTE(E$1,"standard",""),"|Float",""),ChapterTable!$1:$1,0),0)*ChapterTable!$Q$14
    ),
  OFFSET(E2348,-$B2348+IF($L2348,1,0),0)*
    (VLOOKUP(SUBSTITUTE(SUBSTITUTE(E$1,"standard",""),"|Float","")&amp;"인게임누적곱배수",ChapterTable!$S:$T,2,0)^C2348
    +VLOOKUP(SUBSTITUTE(SUBSTITUTE(E$1,"standard",""),"|Float","")&amp;"인게임누적합배수",ChapterTable!$S:$T,2,0)*C2348)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VLOOKUP(1,ChapterTable!$1:$1048576,MATCH("최종"&amp;SUBSTITUTE(SUBSTITUTE(F$1,"standard",""),"|Float",""),ChapterTable!$1:$1,0),0)*ChapterTable!$Q$17,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VLOOKUP($A2348-ChapterTable!$Q$11,ChapterTable!$1:$1048576,MATCH("최종"&amp;SUBSTITUTE(SUBSTITUTE(F$1,"standard",""),"|Float",""),ChapterTable!$1:$1,0),0)*ChapterTable!$Q$14
    ),
  OFFSET(F2348,-$B2348+IF($L2348,1,0),0)*
    (VLOOKUP(SUBSTITUTE(SUBSTITUTE(F$1,"standard",""),"|Float","")&amp;"인게임누적곱배수",ChapterTable!$S:$T,2,0)^D2348
    +VLOOKUP(SUBSTITUTE(SUBSTITUTE(F$1,"standard",""),"|Float","")&amp;"인게임누적합배수",ChapterTable!$S:$T,2,0)*D2348)
  )
  )
  )
)</f>
        <v>953933.02444159985</v>
      </c>
      <c r="G2348" t="s">
        <v>76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9.8000000000000007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IF(OR($L2349=TRUE,$A2349=0,MOD($A2349,ChapterTable!$S$20)&lt;&gt;0),
MAX(0,INT(($B2349+ChapterTable!$Q$26+VLOOKUP(SUBSTITUTE(C$1,"성장단계","")&amp;"단계오프셋",ChapterTable!$S:$T,2,0))/ChapterTable!$Q$23)),
MAX(0,INT(($B2349+ChapterTable!$S$26+VLOOKUP(SUBSTITUTE(C$1,"성장단계","")&amp;"보스단계오프셋",ChapterTable!$S:$T,2,0))/ChapterTable!$S$23)))</f>
        <v>1</v>
      </c>
      <c r="D2349">
        <f>IF(OR($L2349=TRUE,$A2349=0,MOD($A2349,ChapterTable!$S$20)&lt;&gt;0),
MAX(0,INT(($B2349+ChapterTable!$Q$26+VLOOKUP(SUBSTITUTE(D$1,"성장단계","")&amp;"단계오프셋",ChapterTable!$S:$T,2,0))/ChapterTable!$Q$23)),
MAX(0,INT(($B2349+ChapterTable!$S$26+VLOOKUP(SUBSTITUTE(D$1,"성장단계","")&amp;"보스단계오프셋",ChapterTable!$S:$T,2,0))/ChapterTable!$S$23)))</f>
        <v>0</v>
      </c>
      <c r="E2349" s="1">
        <f ca="1">IF(AND($A2349=0,$B2349=1),
    VLOOKUP(1,ChapterTable!$1:$1048576,MATCH("최종"&amp;SUBSTITUTE(SUBSTITUTE(E$1,"standard",""),"|Float",""),ChapterTable!$1:$1,0),0)*ChapterTable!$Q$17,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VLOOKUP($A2349-ChapterTable!$Q$11,ChapterTable!$1:$1048576,MATCH("최종"&amp;SUBSTITUTE(SUBSTITUTE(E$1,"standard",""),"|Float",""),ChapterTable!$1:$1,0),0)*ChapterTable!$Q$14
    ),
  OFFSET(E2349,-$B2349+IF($L2349,1,0),0)*
    (VLOOKUP(SUBSTITUTE(SUBSTITUTE(E$1,"standard",""),"|Float","")&amp;"인게임누적곱배수",ChapterTable!$S:$T,2,0)^C2349
    +VLOOKUP(SUBSTITUTE(SUBSTITUTE(E$1,"standard",""),"|Float","")&amp;"인게임누적합배수",ChapterTable!$S:$T,2,0)*C2349)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VLOOKUP(1,ChapterTable!$1:$1048576,MATCH("최종"&amp;SUBSTITUTE(SUBSTITUTE(F$1,"standard",""),"|Float",""),ChapterTable!$1:$1,0),0)*ChapterTable!$Q$17,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VLOOKUP($A2349-ChapterTable!$Q$11,ChapterTable!$1:$1048576,MATCH("최종"&amp;SUBSTITUTE(SUBSTITUTE(F$1,"standard",""),"|Float",""),ChapterTable!$1:$1,0),0)*ChapterTable!$Q$14
    ),
  OFFSET(F2349,-$B2349+IF($L2349,1,0),0)*
    (VLOOKUP(SUBSTITUTE(SUBSTITUTE(F$1,"standard",""),"|Float","")&amp;"인게임누적곱배수",ChapterTable!$S:$T,2,0)^D2349
    +VLOOKUP(SUBSTITUTE(SUBSTITUTE(F$1,"standard",""),"|Float","")&amp;"인게임누적합배수",ChapterTable!$S:$T,2,0)*D2349)
  )
  )
  )
)</f>
        <v>953933.02444159985</v>
      </c>
      <c r="G2349" t="s">
        <v>76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9.8000000000000007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IF(OR($L2350=TRUE,$A2350=0,MOD($A2350,ChapterTable!$S$20)&lt;&gt;0),
MAX(0,INT(($B2350+ChapterTable!$Q$26+VLOOKUP(SUBSTITUTE(C$1,"성장단계","")&amp;"단계오프셋",ChapterTable!$S:$T,2,0))/ChapterTable!$Q$23)),
MAX(0,INT(($B2350+ChapterTable!$S$26+VLOOKUP(SUBSTITUTE(C$1,"성장단계","")&amp;"보스단계오프셋",ChapterTable!$S:$T,2,0))/ChapterTable!$S$23)))</f>
        <v>1</v>
      </c>
      <c r="D2350">
        <f>IF(OR($L2350=TRUE,$A2350=0,MOD($A2350,ChapterTable!$S$20)&lt;&gt;0),
MAX(0,INT(($B2350+ChapterTable!$Q$26+VLOOKUP(SUBSTITUTE(D$1,"성장단계","")&amp;"단계오프셋",ChapterTable!$S:$T,2,0))/ChapterTable!$Q$23)),
MAX(0,INT(($B2350+ChapterTable!$S$26+VLOOKUP(SUBSTITUTE(D$1,"성장단계","")&amp;"보스단계오프셋",ChapterTable!$S:$T,2,0))/ChapterTable!$S$23)))</f>
        <v>0</v>
      </c>
      <c r="E2350" s="1">
        <f ca="1">IF(AND($A2350=0,$B2350=1),
    VLOOKUP(1,ChapterTable!$1:$1048576,MATCH("최종"&amp;SUBSTITUTE(SUBSTITUTE(E$1,"standard",""),"|Float",""),ChapterTable!$1:$1,0),0)*ChapterTable!$Q$17,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VLOOKUP($A2350-ChapterTable!$Q$11,ChapterTable!$1:$1048576,MATCH("최종"&amp;SUBSTITUTE(SUBSTITUTE(E$1,"standard",""),"|Float",""),ChapterTable!$1:$1,0),0)*ChapterTable!$Q$14
    ),
  OFFSET(E2350,-$B2350+IF($L2350,1,0),0)*
    (VLOOKUP(SUBSTITUTE(SUBSTITUTE(E$1,"standard",""),"|Float","")&amp;"인게임누적곱배수",ChapterTable!$S:$T,2,0)^C2350
    +VLOOKUP(SUBSTITUTE(SUBSTITUTE(E$1,"standard",""),"|Float","")&amp;"인게임누적합배수",ChapterTable!$S:$T,2,0)*C2350)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VLOOKUP(1,ChapterTable!$1:$1048576,MATCH("최종"&amp;SUBSTITUTE(SUBSTITUTE(F$1,"standard",""),"|Float",""),ChapterTable!$1:$1,0),0)*ChapterTable!$Q$17,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VLOOKUP($A2350-ChapterTable!$Q$11,ChapterTable!$1:$1048576,MATCH("최종"&amp;SUBSTITUTE(SUBSTITUTE(F$1,"standard",""),"|Float",""),ChapterTable!$1:$1,0),0)*ChapterTable!$Q$14
    ),
  OFFSET(F2350,-$B2350+IF($L2350,1,0),0)*
    (VLOOKUP(SUBSTITUTE(SUBSTITUTE(F$1,"standard",""),"|Float","")&amp;"인게임누적곱배수",ChapterTable!$S:$T,2,0)^D2350
    +VLOOKUP(SUBSTITUTE(SUBSTITUTE(F$1,"standard",""),"|Float","")&amp;"인게임누적합배수",ChapterTable!$S:$T,2,0)*D2350)
  )
  )
  )
)</f>
        <v>953933.02444159985</v>
      </c>
      <c r="G2350" t="s">
        <v>76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9.8000000000000007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IF(OR($L2351=TRUE,$A2351=0,MOD($A2351,ChapterTable!$S$20)&lt;&gt;0),
MAX(0,INT(($B2351+ChapterTable!$Q$26+VLOOKUP(SUBSTITUTE(C$1,"성장단계","")&amp;"단계오프셋",ChapterTable!$S:$T,2,0))/ChapterTable!$Q$23)),
MAX(0,INT(($B2351+ChapterTable!$S$26+VLOOKUP(SUBSTITUTE(C$1,"성장단계","")&amp;"보스단계오프셋",ChapterTable!$S:$T,2,0))/ChapterTable!$S$23)))</f>
        <v>1</v>
      </c>
      <c r="D2351">
        <f>IF(OR($L2351=TRUE,$A2351=0,MOD($A2351,ChapterTable!$S$20)&lt;&gt;0),
MAX(0,INT(($B2351+ChapterTable!$Q$26+VLOOKUP(SUBSTITUTE(D$1,"성장단계","")&amp;"단계오프셋",ChapterTable!$S:$T,2,0))/ChapterTable!$Q$23)),
MAX(0,INT(($B2351+ChapterTable!$S$26+VLOOKUP(SUBSTITUTE(D$1,"성장단계","")&amp;"보스단계오프셋",ChapterTable!$S:$T,2,0))/ChapterTable!$S$23)))</f>
        <v>0</v>
      </c>
      <c r="E2351" s="1">
        <f ca="1">IF(AND($A2351=0,$B2351=1),
    VLOOKUP(1,ChapterTable!$1:$1048576,MATCH("최종"&amp;SUBSTITUTE(SUBSTITUTE(E$1,"standard",""),"|Float",""),ChapterTable!$1:$1,0),0)*ChapterTable!$Q$17,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VLOOKUP($A2351-ChapterTable!$Q$11,ChapterTable!$1:$1048576,MATCH("최종"&amp;SUBSTITUTE(SUBSTITUTE(E$1,"standard",""),"|Float",""),ChapterTable!$1:$1,0),0)*ChapterTable!$Q$14
    ),
  OFFSET(E2351,-$B2351+IF($L2351,1,0),0)*
    (VLOOKUP(SUBSTITUTE(SUBSTITUTE(E$1,"standard",""),"|Float","")&amp;"인게임누적곱배수",ChapterTable!$S:$T,2,0)^C2351
    +VLOOKUP(SUBSTITUTE(SUBSTITUTE(E$1,"standard",""),"|Float","")&amp;"인게임누적합배수",ChapterTable!$S:$T,2,0)*C2351)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VLOOKUP(1,ChapterTable!$1:$1048576,MATCH("최종"&amp;SUBSTITUTE(SUBSTITUTE(F$1,"standard",""),"|Float",""),ChapterTable!$1:$1,0),0)*ChapterTable!$Q$17,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VLOOKUP($A2351-ChapterTable!$Q$11,ChapterTable!$1:$1048576,MATCH("최종"&amp;SUBSTITUTE(SUBSTITUTE(F$1,"standard",""),"|Float",""),ChapterTable!$1:$1,0),0)*ChapterTable!$Q$14
    ),
  OFFSET(F2351,-$B2351+IF($L2351,1,0),0)*
    (VLOOKUP(SUBSTITUTE(SUBSTITUTE(F$1,"standard",""),"|Float","")&amp;"인게임누적곱배수",ChapterTable!$S:$T,2,0)^D2351
    +VLOOKUP(SUBSTITUTE(SUBSTITUTE(F$1,"standard",""),"|Float","")&amp;"인게임누적합배수",ChapterTable!$S:$T,2,0)*D2351)
  )
  )
  )
)</f>
        <v>953933.02444159985</v>
      </c>
      <c r="G2351" t="s">
        <v>76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9.8000000000000007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IF(OR($L2352=TRUE,$A2352=0,MOD($A2352,ChapterTable!$S$20)&lt;&gt;0),
MAX(0,INT(($B2352+ChapterTable!$Q$26+VLOOKUP(SUBSTITUTE(C$1,"성장단계","")&amp;"단계오프셋",ChapterTable!$S:$T,2,0))/ChapterTable!$Q$23)),
MAX(0,INT(($B2352+ChapterTable!$S$26+VLOOKUP(SUBSTITUTE(C$1,"성장단계","")&amp;"보스단계오프셋",ChapterTable!$S:$T,2,0))/ChapterTable!$S$23)))</f>
        <v>1</v>
      </c>
      <c r="D2352">
        <f>IF(OR($L2352=TRUE,$A2352=0,MOD($A2352,ChapterTable!$S$20)&lt;&gt;0),
MAX(0,INT(($B2352+ChapterTable!$Q$26+VLOOKUP(SUBSTITUTE(D$1,"성장단계","")&amp;"단계오프셋",ChapterTable!$S:$T,2,0))/ChapterTable!$Q$23)),
MAX(0,INT(($B2352+ChapterTable!$S$26+VLOOKUP(SUBSTITUTE(D$1,"성장단계","")&amp;"보스단계오프셋",ChapterTable!$S:$T,2,0))/ChapterTable!$S$23)))</f>
        <v>1</v>
      </c>
      <c r="E2352" s="1">
        <f ca="1">IF(AND($A2352=0,$B2352=1),
    VLOOKUP(1,ChapterTable!$1:$1048576,MATCH("최종"&amp;SUBSTITUTE(SUBSTITUTE(E$1,"standard",""),"|Float",""),ChapterTable!$1:$1,0),0)*ChapterTable!$Q$17,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VLOOKUP($A2352-ChapterTable!$Q$11,ChapterTable!$1:$1048576,MATCH("최종"&amp;SUBSTITUTE(SUBSTITUTE(E$1,"standard",""),"|Float",""),ChapterTable!$1:$1,0),0)*ChapterTable!$Q$14
    ),
  OFFSET(E2352,-$B2352+IF($L2352,1,0),0)*
    (VLOOKUP(SUBSTITUTE(SUBSTITUTE(E$1,"standard",""),"|Float","")&amp;"인게임누적곱배수",ChapterTable!$S:$T,2,0)^C2352
    +VLOOKUP(SUBSTITUTE(SUBSTITUTE(E$1,"standard",""),"|Float","")&amp;"인게임누적합배수",ChapterTable!$S:$T,2,0)*C2352)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VLOOKUP(1,ChapterTable!$1:$1048576,MATCH("최종"&amp;SUBSTITUTE(SUBSTITUTE(F$1,"standard",""),"|Float",""),ChapterTable!$1:$1,0),0)*ChapterTable!$Q$17,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VLOOKUP($A2352-ChapterTable!$Q$11,ChapterTable!$1:$1048576,MATCH("최종"&amp;SUBSTITUTE(SUBSTITUTE(F$1,"standard",""),"|Float",""),ChapterTable!$1:$1,0),0)*ChapterTable!$Q$14
    ),
  OFFSET(F2352,-$B2352+IF($L2352,1,0),0)*
    (VLOOKUP(SUBSTITUTE(SUBSTITUTE(F$1,"standard",""),"|Float","")&amp;"인게임누적곱배수",ChapterTable!$S:$T,2,0)^D2352
    +VLOOKUP(SUBSTITUTE(SUBSTITUTE(F$1,"standard",""),"|Float","")&amp;"인게임누적합배수",ChapterTable!$S:$T,2,0)*D2352)
  )
  )
  )
)</f>
        <v>1144719.6293299198</v>
      </c>
      <c r="G2352" t="s">
        <v>76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9.8000000000000007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IF(OR($L2353=TRUE,$A2353=0,MOD($A2353,ChapterTable!$S$20)&lt;&gt;0),
MAX(0,INT(($B2353+ChapterTable!$Q$26+VLOOKUP(SUBSTITUTE(C$1,"성장단계","")&amp;"단계오프셋",ChapterTable!$S:$T,2,0))/ChapterTable!$Q$23)),
MAX(0,INT(($B2353+ChapterTable!$S$26+VLOOKUP(SUBSTITUTE(C$1,"성장단계","")&amp;"보스단계오프셋",ChapterTable!$S:$T,2,0))/ChapterTable!$S$23)))</f>
        <v>1</v>
      </c>
      <c r="D2353">
        <f>IF(OR($L2353=TRUE,$A2353=0,MOD($A2353,ChapterTable!$S$20)&lt;&gt;0),
MAX(0,INT(($B2353+ChapterTable!$Q$26+VLOOKUP(SUBSTITUTE(D$1,"성장단계","")&amp;"단계오프셋",ChapterTable!$S:$T,2,0))/ChapterTable!$Q$23)),
MAX(0,INT(($B2353+ChapterTable!$S$26+VLOOKUP(SUBSTITUTE(D$1,"성장단계","")&amp;"보스단계오프셋",ChapterTable!$S:$T,2,0))/ChapterTable!$S$23)))</f>
        <v>1</v>
      </c>
      <c r="E2353" s="1">
        <f ca="1">IF(AND($A2353=0,$B2353=1),
    VLOOKUP(1,ChapterTable!$1:$1048576,MATCH("최종"&amp;SUBSTITUTE(SUBSTITUTE(E$1,"standard",""),"|Float",""),ChapterTable!$1:$1,0),0)*ChapterTable!$Q$17,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VLOOKUP($A2353-ChapterTable!$Q$11,ChapterTable!$1:$1048576,MATCH("최종"&amp;SUBSTITUTE(SUBSTITUTE(E$1,"standard",""),"|Float",""),ChapterTable!$1:$1,0),0)*ChapterTable!$Q$14
    ),
  OFFSET(E2353,-$B2353+IF($L2353,1,0),0)*
    (VLOOKUP(SUBSTITUTE(SUBSTITUTE(E$1,"standard",""),"|Float","")&amp;"인게임누적곱배수",ChapterTable!$S:$T,2,0)^C2353
    +VLOOKUP(SUBSTITUTE(SUBSTITUTE(E$1,"standard",""),"|Float","")&amp;"인게임누적합배수",ChapterTable!$S:$T,2,0)*C2353)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VLOOKUP(1,ChapterTable!$1:$1048576,MATCH("최종"&amp;SUBSTITUTE(SUBSTITUTE(F$1,"standard",""),"|Float",""),ChapterTable!$1:$1,0),0)*ChapterTable!$Q$17,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VLOOKUP($A2353-ChapterTable!$Q$11,ChapterTable!$1:$1048576,MATCH("최종"&amp;SUBSTITUTE(SUBSTITUTE(F$1,"standard",""),"|Float",""),ChapterTable!$1:$1,0),0)*ChapterTable!$Q$14
    ),
  OFFSET(F2353,-$B2353+IF($L2353,1,0),0)*
    (VLOOKUP(SUBSTITUTE(SUBSTITUTE(F$1,"standard",""),"|Float","")&amp;"인게임누적곱배수",ChapterTable!$S:$T,2,0)^D2353
    +VLOOKUP(SUBSTITUTE(SUBSTITUTE(F$1,"standard",""),"|Float","")&amp;"인게임누적합배수",ChapterTable!$S:$T,2,0)*D2353)
  )
  )
  )
)</f>
        <v>1144719.6293299198</v>
      </c>
      <c r="G2353" t="s">
        <v>76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9.8000000000000007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IF(OR($L2354=TRUE,$A2354=0,MOD($A2354,ChapterTable!$S$20)&lt;&gt;0),
MAX(0,INT(($B2354+ChapterTable!$Q$26+VLOOKUP(SUBSTITUTE(C$1,"성장단계","")&amp;"단계오프셋",ChapterTable!$S:$T,2,0))/ChapterTable!$Q$23)),
MAX(0,INT(($B2354+ChapterTable!$S$26+VLOOKUP(SUBSTITUTE(C$1,"성장단계","")&amp;"보스단계오프셋",ChapterTable!$S:$T,2,0))/ChapterTable!$S$23)))</f>
        <v>1</v>
      </c>
      <c r="D2354">
        <f>IF(OR($L2354=TRUE,$A2354=0,MOD($A2354,ChapterTable!$S$20)&lt;&gt;0),
MAX(0,INT(($B2354+ChapterTable!$Q$26+VLOOKUP(SUBSTITUTE(D$1,"성장단계","")&amp;"단계오프셋",ChapterTable!$S:$T,2,0))/ChapterTable!$Q$23)),
MAX(0,INT(($B2354+ChapterTable!$S$26+VLOOKUP(SUBSTITUTE(D$1,"성장단계","")&amp;"보스단계오프셋",ChapterTable!$S:$T,2,0))/ChapterTable!$S$23)))</f>
        <v>1</v>
      </c>
      <c r="E2354" s="1">
        <f ca="1">IF(AND($A2354=0,$B2354=1),
    VLOOKUP(1,ChapterTable!$1:$1048576,MATCH("최종"&amp;SUBSTITUTE(SUBSTITUTE(E$1,"standard",""),"|Float",""),ChapterTable!$1:$1,0),0)*ChapterTable!$Q$17,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VLOOKUP($A2354-ChapterTable!$Q$11,ChapterTable!$1:$1048576,MATCH("최종"&amp;SUBSTITUTE(SUBSTITUTE(E$1,"standard",""),"|Float",""),ChapterTable!$1:$1,0),0)*ChapterTable!$Q$14
    ),
  OFFSET(E2354,-$B2354+IF($L2354,1,0),0)*
    (VLOOKUP(SUBSTITUTE(SUBSTITUTE(E$1,"standard",""),"|Float","")&amp;"인게임누적곱배수",ChapterTable!$S:$T,2,0)^C2354
    +VLOOKUP(SUBSTITUTE(SUBSTITUTE(E$1,"standard",""),"|Float","")&amp;"인게임누적합배수",ChapterTable!$S:$T,2,0)*C2354)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VLOOKUP(1,ChapterTable!$1:$1048576,MATCH("최종"&amp;SUBSTITUTE(SUBSTITUTE(F$1,"standard",""),"|Float",""),ChapterTable!$1:$1,0),0)*ChapterTable!$Q$17,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VLOOKUP($A2354-ChapterTable!$Q$11,ChapterTable!$1:$1048576,MATCH("최종"&amp;SUBSTITUTE(SUBSTITUTE(F$1,"standard",""),"|Float",""),ChapterTable!$1:$1,0),0)*ChapterTable!$Q$14
    ),
  OFFSET(F2354,-$B2354+IF($L2354,1,0),0)*
    (VLOOKUP(SUBSTITUTE(SUBSTITUTE(F$1,"standard",""),"|Float","")&amp;"인게임누적곱배수",ChapterTable!$S:$T,2,0)^D2354
    +VLOOKUP(SUBSTITUTE(SUBSTITUTE(F$1,"standard",""),"|Float","")&amp;"인게임누적합배수",ChapterTable!$S:$T,2,0)*D2354)
  )
  )
  )
)</f>
        <v>1144719.6293299198</v>
      </c>
      <c r="G2354" t="s">
        <v>76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9.8000000000000007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IF(OR($L2355=TRUE,$A2355=0,MOD($A2355,ChapterTable!$S$20)&lt;&gt;0),
MAX(0,INT(($B2355+ChapterTable!$Q$26+VLOOKUP(SUBSTITUTE(C$1,"성장단계","")&amp;"단계오프셋",ChapterTable!$S:$T,2,0))/ChapterTable!$Q$23)),
MAX(0,INT(($B2355+ChapterTable!$S$26+VLOOKUP(SUBSTITUTE(C$1,"성장단계","")&amp;"보스단계오프셋",ChapterTable!$S:$T,2,0))/ChapterTable!$S$23)))</f>
        <v>1</v>
      </c>
      <c r="D2355">
        <f>IF(OR($L2355=TRUE,$A2355=0,MOD($A2355,ChapterTable!$S$20)&lt;&gt;0),
MAX(0,INT(($B2355+ChapterTable!$Q$26+VLOOKUP(SUBSTITUTE(D$1,"성장단계","")&amp;"단계오프셋",ChapterTable!$S:$T,2,0))/ChapterTable!$Q$23)),
MAX(0,INT(($B2355+ChapterTable!$S$26+VLOOKUP(SUBSTITUTE(D$1,"성장단계","")&amp;"보스단계오프셋",ChapterTable!$S:$T,2,0))/ChapterTable!$S$23)))</f>
        <v>1</v>
      </c>
      <c r="E2355" s="1">
        <f ca="1">IF(AND($A2355=0,$B2355=1),
    VLOOKUP(1,ChapterTable!$1:$1048576,MATCH("최종"&amp;SUBSTITUTE(SUBSTITUTE(E$1,"standard",""),"|Float",""),ChapterTable!$1:$1,0),0)*ChapterTable!$Q$17,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VLOOKUP($A2355-ChapterTable!$Q$11,ChapterTable!$1:$1048576,MATCH("최종"&amp;SUBSTITUTE(SUBSTITUTE(E$1,"standard",""),"|Float",""),ChapterTable!$1:$1,0),0)*ChapterTable!$Q$14
    ),
  OFFSET(E2355,-$B2355+IF($L2355,1,0),0)*
    (VLOOKUP(SUBSTITUTE(SUBSTITUTE(E$1,"standard",""),"|Float","")&amp;"인게임누적곱배수",ChapterTable!$S:$T,2,0)^C2355
    +VLOOKUP(SUBSTITUTE(SUBSTITUTE(E$1,"standard",""),"|Float","")&amp;"인게임누적합배수",ChapterTable!$S:$T,2,0)*C2355)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VLOOKUP(1,ChapterTable!$1:$1048576,MATCH("최종"&amp;SUBSTITUTE(SUBSTITUTE(F$1,"standard",""),"|Float",""),ChapterTable!$1:$1,0),0)*ChapterTable!$Q$17,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VLOOKUP($A2355-ChapterTable!$Q$11,ChapterTable!$1:$1048576,MATCH("최종"&amp;SUBSTITUTE(SUBSTITUTE(F$1,"standard",""),"|Float",""),ChapterTable!$1:$1,0),0)*ChapterTable!$Q$14
    ),
  OFFSET(F2355,-$B2355+IF($L2355,1,0),0)*
    (VLOOKUP(SUBSTITUTE(SUBSTITUTE(F$1,"standard",""),"|Float","")&amp;"인게임누적곱배수",ChapterTable!$S:$T,2,0)^D2355
    +VLOOKUP(SUBSTITUTE(SUBSTITUTE(F$1,"standard",""),"|Float","")&amp;"인게임누적합배수",ChapterTable!$S:$T,2,0)*D2355)
  )
  )
  )
)</f>
        <v>1144719.6293299198</v>
      </c>
      <c r="G2355" t="s">
        <v>76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9.8000000000000007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IF(OR($L2356=TRUE,$A2356=0,MOD($A2356,ChapterTable!$S$20)&lt;&gt;0),
MAX(0,INT(($B2356+ChapterTable!$Q$26+VLOOKUP(SUBSTITUTE(C$1,"성장단계","")&amp;"단계오프셋",ChapterTable!$S:$T,2,0))/ChapterTable!$Q$23)),
MAX(0,INT(($B2356+ChapterTable!$S$26+VLOOKUP(SUBSTITUTE(C$1,"성장단계","")&amp;"보스단계오프셋",ChapterTable!$S:$T,2,0))/ChapterTable!$S$23)))</f>
        <v>1</v>
      </c>
      <c r="D2356">
        <f>IF(OR($L2356=TRUE,$A2356=0,MOD($A2356,ChapterTable!$S$20)&lt;&gt;0),
MAX(0,INT(($B2356+ChapterTable!$Q$26+VLOOKUP(SUBSTITUTE(D$1,"성장단계","")&amp;"단계오프셋",ChapterTable!$S:$T,2,0))/ChapterTable!$Q$23)),
MAX(0,INT(($B2356+ChapterTable!$S$26+VLOOKUP(SUBSTITUTE(D$1,"성장단계","")&amp;"보스단계오프셋",ChapterTable!$S:$T,2,0))/ChapterTable!$S$23)))</f>
        <v>1</v>
      </c>
      <c r="E2356" s="1">
        <f ca="1">IF(AND($A2356=0,$B2356=1),
    VLOOKUP(1,ChapterTable!$1:$1048576,MATCH("최종"&amp;SUBSTITUTE(SUBSTITUTE(E$1,"standard",""),"|Float",""),ChapterTable!$1:$1,0),0)*ChapterTable!$Q$17,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VLOOKUP($A2356-ChapterTable!$Q$11,ChapterTable!$1:$1048576,MATCH("최종"&amp;SUBSTITUTE(SUBSTITUTE(E$1,"standard",""),"|Float",""),ChapterTable!$1:$1,0),0)*ChapterTable!$Q$14
    ),
  OFFSET(E2356,-$B2356+IF($L2356,1,0),0)*
    (VLOOKUP(SUBSTITUTE(SUBSTITUTE(E$1,"standard",""),"|Float","")&amp;"인게임누적곱배수",ChapterTable!$S:$T,2,0)^C2356
    +VLOOKUP(SUBSTITUTE(SUBSTITUTE(E$1,"standard",""),"|Float","")&amp;"인게임누적합배수",ChapterTable!$S:$T,2,0)*C2356)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VLOOKUP(1,ChapterTable!$1:$1048576,MATCH("최종"&amp;SUBSTITUTE(SUBSTITUTE(F$1,"standard",""),"|Float",""),ChapterTable!$1:$1,0),0)*ChapterTable!$Q$17,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VLOOKUP($A2356-ChapterTable!$Q$11,ChapterTable!$1:$1048576,MATCH("최종"&amp;SUBSTITUTE(SUBSTITUTE(F$1,"standard",""),"|Float",""),ChapterTable!$1:$1,0),0)*ChapterTable!$Q$14
    ),
  OFFSET(F2356,-$B2356+IF($L2356,1,0),0)*
    (VLOOKUP(SUBSTITUTE(SUBSTITUTE(F$1,"standard",""),"|Float","")&amp;"인게임누적곱배수",ChapterTable!$S:$T,2,0)^D2356
    +VLOOKUP(SUBSTITUTE(SUBSTITUTE(F$1,"standard",""),"|Float","")&amp;"인게임누적합배수",ChapterTable!$S:$T,2,0)*D2356)
  )
  )
  )
)</f>
        <v>1144719.6293299198</v>
      </c>
      <c r="G2356" t="s">
        <v>76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9.8000000000000007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IF(OR($L2357=TRUE,$A2357=0,MOD($A2357,ChapterTable!$S$20)&lt;&gt;0),
MAX(0,INT(($B2357+ChapterTable!$Q$26+VLOOKUP(SUBSTITUTE(C$1,"성장단계","")&amp;"단계오프셋",ChapterTable!$S:$T,2,0))/ChapterTable!$Q$23)),
MAX(0,INT(($B2357+ChapterTable!$S$26+VLOOKUP(SUBSTITUTE(C$1,"성장단계","")&amp;"보스단계오프셋",ChapterTable!$S:$T,2,0))/ChapterTable!$S$23)))</f>
        <v>2</v>
      </c>
      <c r="D2357">
        <f>IF(OR($L2357=TRUE,$A2357=0,MOD($A2357,ChapterTable!$S$20)&lt;&gt;0),
MAX(0,INT(($B2357+ChapterTable!$Q$26+VLOOKUP(SUBSTITUTE(D$1,"성장단계","")&amp;"단계오프셋",ChapterTable!$S:$T,2,0))/ChapterTable!$Q$23)),
MAX(0,INT(($B2357+ChapterTable!$S$26+VLOOKUP(SUBSTITUTE(D$1,"성장단계","")&amp;"보스단계오프셋",ChapterTable!$S:$T,2,0))/ChapterTable!$S$23)))</f>
        <v>1</v>
      </c>
      <c r="E2357" s="1">
        <f ca="1">IF(AND($A2357=0,$B2357=1),
    VLOOKUP(1,ChapterTable!$1:$1048576,MATCH("최종"&amp;SUBSTITUTE(SUBSTITUTE(E$1,"standard",""),"|Float",""),ChapterTable!$1:$1,0),0)*ChapterTable!$Q$17,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VLOOKUP($A2357-ChapterTable!$Q$11,ChapterTable!$1:$1048576,MATCH("최종"&amp;SUBSTITUTE(SUBSTITUTE(E$1,"standard",""),"|Float",""),ChapterTable!$1:$1,0),0)*ChapterTable!$Q$14
    ),
  OFFSET(E2357,-$B2357+IF($L2357,1,0),0)*
    (VLOOKUP(SUBSTITUTE(SUBSTITUTE(E$1,"standard",""),"|Float","")&amp;"인게임누적곱배수",ChapterTable!$S:$T,2,0)^C2357
    +VLOOKUP(SUBSTITUTE(SUBSTITUTE(E$1,"standard",""),"|Float","")&amp;"인게임누적합배수",ChapterTable!$S:$T,2,0)*C2357)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VLOOKUP(1,ChapterTable!$1:$1048576,MATCH("최종"&amp;SUBSTITUTE(SUBSTITUTE(F$1,"standard",""),"|Float",""),ChapterTable!$1:$1,0),0)*ChapterTable!$Q$17,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VLOOKUP($A2357-ChapterTable!$Q$11,ChapterTable!$1:$1048576,MATCH("최종"&amp;SUBSTITUTE(SUBSTITUTE(F$1,"standard",""),"|Float",""),ChapterTable!$1:$1,0),0)*ChapterTable!$Q$14
    ),
  OFFSET(F2357,-$B2357+IF($L2357,1,0),0)*
    (VLOOKUP(SUBSTITUTE(SUBSTITUTE(F$1,"standard",""),"|Float","")&amp;"인게임누적곱배수",ChapterTable!$S:$T,2,0)^D2357
    +VLOOKUP(SUBSTITUTE(SUBSTITUTE(F$1,"standard",""),"|Float","")&amp;"인게임누적합배수",ChapterTable!$S:$T,2,0)*D2357)
  )
  )
  )
)</f>
        <v>1144719.6293299198</v>
      </c>
      <c r="G2357" t="s">
        <v>76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9.8000000000000007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IF(OR($L2358=TRUE,$A2358=0,MOD($A2358,ChapterTable!$S$20)&lt;&gt;0),
MAX(0,INT(($B2358+ChapterTable!$Q$26+VLOOKUP(SUBSTITUTE(C$1,"성장단계","")&amp;"단계오프셋",ChapterTable!$S:$T,2,0))/ChapterTable!$Q$23)),
MAX(0,INT(($B2358+ChapterTable!$S$26+VLOOKUP(SUBSTITUTE(C$1,"성장단계","")&amp;"보스단계오프셋",ChapterTable!$S:$T,2,0))/ChapterTable!$S$23)))</f>
        <v>2</v>
      </c>
      <c r="D2358">
        <f>IF(OR($L2358=TRUE,$A2358=0,MOD($A2358,ChapterTable!$S$20)&lt;&gt;0),
MAX(0,INT(($B2358+ChapterTable!$Q$26+VLOOKUP(SUBSTITUTE(D$1,"성장단계","")&amp;"단계오프셋",ChapterTable!$S:$T,2,0))/ChapterTable!$Q$23)),
MAX(0,INT(($B2358+ChapterTable!$S$26+VLOOKUP(SUBSTITUTE(D$1,"성장단계","")&amp;"보스단계오프셋",ChapterTable!$S:$T,2,0))/ChapterTable!$S$23)))</f>
        <v>1</v>
      </c>
      <c r="E2358" s="1">
        <f ca="1">IF(AND($A2358=0,$B2358=1),
    VLOOKUP(1,ChapterTable!$1:$1048576,MATCH("최종"&amp;SUBSTITUTE(SUBSTITUTE(E$1,"standard",""),"|Float",""),ChapterTable!$1:$1,0),0)*ChapterTable!$Q$17,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VLOOKUP($A2358-ChapterTable!$Q$11,ChapterTable!$1:$1048576,MATCH("최종"&amp;SUBSTITUTE(SUBSTITUTE(E$1,"standard",""),"|Float",""),ChapterTable!$1:$1,0),0)*ChapterTable!$Q$14
    ),
  OFFSET(E2358,-$B2358+IF($L2358,1,0),0)*
    (VLOOKUP(SUBSTITUTE(SUBSTITUTE(E$1,"standard",""),"|Float","")&amp;"인게임누적곱배수",ChapterTable!$S:$T,2,0)^C2358
    +VLOOKUP(SUBSTITUTE(SUBSTITUTE(E$1,"standard",""),"|Float","")&amp;"인게임누적합배수",ChapterTable!$S:$T,2,0)*C2358)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VLOOKUP(1,ChapterTable!$1:$1048576,MATCH("최종"&amp;SUBSTITUTE(SUBSTITUTE(F$1,"standard",""),"|Float",""),ChapterTable!$1:$1,0),0)*ChapterTable!$Q$17,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VLOOKUP($A2358-ChapterTable!$Q$11,ChapterTable!$1:$1048576,MATCH("최종"&amp;SUBSTITUTE(SUBSTITUTE(F$1,"standard",""),"|Float",""),ChapterTable!$1:$1,0),0)*ChapterTable!$Q$14
    ),
  OFFSET(F2358,-$B2358+IF($L2358,1,0),0)*
    (VLOOKUP(SUBSTITUTE(SUBSTITUTE(F$1,"standard",""),"|Float","")&amp;"인게임누적곱배수",ChapterTable!$S:$T,2,0)^D2358
    +VLOOKUP(SUBSTITUTE(SUBSTITUTE(F$1,"standard",""),"|Float","")&amp;"인게임누적합배수",ChapterTable!$S:$T,2,0)*D2358)
  )
  )
  )
)</f>
        <v>1144719.6293299198</v>
      </c>
      <c r="G2358" t="s">
        <v>76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9.8000000000000007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IF(OR($L2359=TRUE,$A2359=0,MOD($A2359,ChapterTable!$S$20)&lt;&gt;0),
MAX(0,INT(($B2359+ChapterTable!$Q$26+VLOOKUP(SUBSTITUTE(C$1,"성장단계","")&amp;"단계오프셋",ChapterTable!$S:$T,2,0))/ChapterTable!$Q$23)),
MAX(0,INT(($B2359+ChapterTable!$S$26+VLOOKUP(SUBSTITUTE(C$1,"성장단계","")&amp;"보스단계오프셋",ChapterTable!$S:$T,2,0))/ChapterTable!$S$23)))</f>
        <v>2</v>
      </c>
      <c r="D2359">
        <f>IF(OR($L2359=TRUE,$A2359=0,MOD($A2359,ChapterTable!$S$20)&lt;&gt;0),
MAX(0,INT(($B2359+ChapterTable!$Q$26+VLOOKUP(SUBSTITUTE(D$1,"성장단계","")&amp;"단계오프셋",ChapterTable!$S:$T,2,0))/ChapterTable!$Q$23)),
MAX(0,INT(($B2359+ChapterTable!$S$26+VLOOKUP(SUBSTITUTE(D$1,"성장단계","")&amp;"보스단계오프셋",ChapterTable!$S:$T,2,0))/ChapterTable!$S$23)))</f>
        <v>1</v>
      </c>
      <c r="E2359" s="1">
        <f ca="1">IF(AND($A2359=0,$B2359=1),
    VLOOKUP(1,ChapterTable!$1:$1048576,MATCH("최종"&amp;SUBSTITUTE(SUBSTITUTE(E$1,"standard",""),"|Float",""),ChapterTable!$1:$1,0),0)*ChapterTable!$Q$17,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VLOOKUP($A2359-ChapterTable!$Q$11,ChapterTable!$1:$1048576,MATCH("최종"&amp;SUBSTITUTE(SUBSTITUTE(E$1,"standard",""),"|Float",""),ChapterTable!$1:$1,0),0)*ChapterTable!$Q$14
    ),
  OFFSET(E2359,-$B2359+IF($L2359,1,0),0)*
    (VLOOKUP(SUBSTITUTE(SUBSTITUTE(E$1,"standard",""),"|Float","")&amp;"인게임누적곱배수",ChapterTable!$S:$T,2,0)^C2359
    +VLOOKUP(SUBSTITUTE(SUBSTITUTE(E$1,"standard",""),"|Float","")&amp;"인게임누적합배수",ChapterTable!$S:$T,2,0)*C2359)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VLOOKUP(1,ChapterTable!$1:$1048576,MATCH("최종"&amp;SUBSTITUTE(SUBSTITUTE(F$1,"standard",""),"|Float",""),ChapterTable!$1:$1,0),0)*ChapterTable!$Q$17,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VLOOKUP($A2359-ChapterTable!$Q$11,ChapterTable!$1:$1048576,MATCH("최종"&amp;SUBSTITUTE(SUBSTITUTE(F$1,"standard",""),"|Float",""),ChapterTable!$1:$1,0),0)*ChapterTable!$Q$14
    ),
  OFFSET(F2359,-$B2359+IF($L2359,1,0),0)*
    (VLOOKUP(SUBSTITUTE(SUBSTITUTE(F$1,"standard",""),"|Float","")&amp;"인게임누적곱배수",ChapterTable!$S:$T,2,0)^D2359
    +VLOOKUP(SUBSTITUTE(SUBSTITUTE(F$1,"standard",""),"|Float","")&amp;"인게임누적합배수",ChapterTable!$S:$T,2,0)*D2359)
  )
  )
  )
)</f>
        <v>1144719.6293299198</v>
      </c>
      <c r="G2359" t="s">
        <v>76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9.8000000000000007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IF(OR($L2360=TRUE,$A2360=0,MOD($A2360,ChapterTable!$S$20)&lt;&gt;0),
MAX(0,INT(($B2360+ChapterTable!$Q$26+VLOOKUP(SUBSTITUTE(C$1,"성장단계","")&amp;"단계오프셋",ChapterTable!$S:$T,2,0))/ChapterTable!$Q$23)),
MAX(0,INT(($B2360+ChapterTable!$S$26+VLOOKUP(SUBSTITUTE(C$1,"성장단계","")&amp;"보스단계오프셋",ChapterTable!$S:$T,2,0))/ChapterTable!$S$23)))</f>
        <v>2</v>
      </c>
      <c r="D2360">
        <f>IF(OR($L2360=TRUE,$A2360=0,MOD($A2360,ChapterTable!$S$20)&lt;&gt;0),
MAX(0,INT(($B2360+ChapterTable!$Q$26+VLOOKUP(SUBSTITUTE(D$1,"성장단계","")&amp;"단계오프셋",ChapterTable!$S:$T,2,0))/ChapterTable!$Q$23)),
MAX(0,INT(($B2360+ChapterTable!$S$26+VLOOKUP(SUBSTITUTE(D$1,"성장단계","")&amp;"보스단계오프셋",ChapterTable!$S:$T,2,0))/ChapterTable!$S$23)))</f>
        <v>1</v>
      </c>
      <c r="E2360" s="1">
        <f ca="1">IF(AND($A2360=0,$B2360=1),
    VLOOKUP(1,ChapterTable!$1:$1048576,MATCH("최종"&amp;SUBSTITUTE(SUBSTITUTE(E$1,"standard",""),"|Float",""),ChapterTable!$1:$1,0),0)*ChapterTable!$Q$17,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VLOOKUP($A2360-ChapterTable!$Q$11,ChapterTable!$1:$1048576,MATCH("최종"&amp;SUBSTITUTE(SUBSTITUTE(E$1,"standard",""),"|Float",""),ChapterTable!$1:$1,0),0)*ChapterTable!$Q$14
    ),
  OFFSET(E2360,-$B2360+IF($L2360,1,0),0)*
    (VLOOKUP(SUBSTITUTE(SUBSTITUTE(E$1,"standard",""),"|Float","")&amp;"인게임누적곱배수",ChapterTable!$S:$T,2,0)^C2360
    +VLOOKUP(SUBSTITUTE(SUBSTITUTE(E$1,"standard",""),"|Float","")&amp;"인게임누적합배수",ChapterTable!$S:$T,2,0)*C2360)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VLOOKUP(1,ChapterTable!$1:$1048576,MATCH("최종"&amp;SUBSTITUTE(SUBSTITUTE(F$1,"standard",""),"|Float",""),ChapterTable!$1:$1,0),0)*ChapterTable!$Q$17,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VLOOKUP($A2360-ChapterTable!$Q$11,ChapterTable!$1:$1048576,MATCH("최종"&amp;SUBSTITUTE(SUBSTITUTE(F$1,"standard",""),"|Float",""),ChapterTable!$1:$1,0),0)*ChapterTable!$Q$14
    ),
  OFFSET(F2360,-$B2360+IF($L2360,1,0),0)*
    (VLOOKUP(SUBSTITUTE(SUBSTITUTE(F$1,"standard",""),"|Float","")&amp;"인게임누적곱배수",ChapterTable!$S:$T,2,0)^D2360
    +VLOOKUP(SUBSTITUTE(SUBSTITUTE(F$1,"standard",""),"|Float","")&amp;"인게임누적합배수",ChapterTable!$S:$T,2,0)*D2360)
  )
  )
  )
)</f>
        <v>1144719.6293299198</v>
      </c>
      <c r="G2360" t="s">
        <v>76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9.8000000000000007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IF(OR($L2361=TRUE,$A2361=0,MOD($A2361,ChapterTable!$S$20)&lt;&gt;0),
MAX(0,INT(($B2361+ChapterTable!$Q$26+VLOOKUP(SUBSTITUTE(C$1,"성장단계","")&amp;"단계오프셋",ChapterTable!$S:$T,2,0))/ChapterTable!$Q$23)),
MAX(0,INT(($B2361+ChapterTable!$S$26+VLOOKUP(SUBSTITUTE(C$1,"성장단계","")&amp;"보스단계오프셋",ChapterTable!$S:$T,2,0))/ChapterTable!$S$23)))</f>
        <v>2</v>
      </c>
      <c r="D2361">
        <f>IF(OR($L2361=TRUE,$A2361=0,MOD($A2361,ChapterTable!$S$20)&lt;&gt;0),
MAX(0,INT(($B2361+ChapterTable!$Q$26+VLOOKUP(SUBSTITUTE(D$1,"성장단계","")&amp;"단계오프셋",ChapterTable!$S:$T,2,0))/ChapterTable!$Q$23)),
MAX(0,INT(($B2361+ChapterTable!$S$26+VLOOKUP(SUBSTITUTE(D$1,"성장단계","")&amp;"보스단계오프셋",ChapterTable!$S:$T,2,0))/ChapterTable!$S$23)))</f>
        <v>1</v>
      </c>
      <c r="E2361" s="1">
        <f ca="1">IF(AND($A2361=0,$B2361=1),
    VLOOKUP(1,ChapterTable!$1:$1048576,MATCH("최종"&amp;SUBSTITUTE(SUBSTITUTE(E$1,"standard",""),"|Float",""),ChapterTable!$1:$1,0),0)*ChapterTable!$Q$17,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VLOOKUP($A2361-ChapterTable!$Q$11,ChapterTable!$1:$1048576,MATCH("최종"&amp;SUBSTITUTE(SUBSTITUTE(E$1,"standard",""),"|Float",""),ChapterTable!$1:$1,0),0)*ChapterTable!$Q$14
    ),
  OFFSET(E2361,-$B2361+IF($L2361,1,0),0)*
    (VLOOKUP(SUBSTITUTE(SUBSTITUTE(E$1,"standard",""),"|Float","")&amp;"인게임누적곱배수",ChapterTable!$S:$T,2,0)^C2361
    +VLOOKUP(SUBSTITUTE(SUBSTITUTE(E$1,"standard",""),"|Float","")&amp;"인게임누적합배수",ChapterTable!$S:$T,2,0)*C2361)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VLOOKUP(1,ChapterTable!$1:$1048576,MATCH("최종"&amp;SUBSTITUTE(SUBSTITUTE(F$1,"standard",""),"|Float",""),ChapterTable!$1:$1,0),0)*ChapterTable!$Q$17,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VLOOKUP($A2361-ChapterTable!$Q$11,ChapterTable!$1:$1048576,MATCH("최종"&amp;SUBSTITUTE(SUBSTITUTE(F$1,"standard",""),"|Float",""),ChapterTable!$1:$1,0),0)*ChapterTable!$Q$14
    ),
  OFFSET(F2361,-$B2361+IF($L2361,1,0),0)*
    (VLOOKUP(SUBSTITUTE(SUBSTITUTE(F$1,"standard",""),"|Float","")&amp;"인게임누적곱배수",ChapterTable!$S:$T,2,0)^D2361
    +VLOOKUP(SUBSTITUTE(SUBSTITUTE(F$1,"standard",""),"|Float","")&amp;"인게임누적합배수",ChapterTable!$S:$T,2,0)*D2361)
  )
  )
  )
)</f>
        <v>1144719.6293299198</v>
      </c>
      <c r="G2361" t="s">
        <v>76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9.8000000000000007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IF(OR($L2362=TRUE,$A2362=0,MOD($A2362,ChapterTable!$S$20)&lt;&gt;0),
MAX(0,INT(($B2362+ChapterTable!$Q$26+VLOOKUP(SUBSTITUTE(C$1,"성장단계","")&amp;"단계오프셋",ChapterTable!$S:$T,2,0))/ChapterTable!$Q$23)),
MAX(0,INT(($B2362+ChapterTable!$S$26+VLOOKUP(SUBSTITUTE(C$1,"성장단계","")&amp;"보스단계오프셋",ChapterTable!$S:$T,2,0))/ChapterTable!$S$23)))</f>
        <v>2</v>
      </c>
      <c r="D2362">
        <f>IF(OR($L2362=TRUE,$A2362=0,MOD($A2362,ChapterTable!$S$20)&lt;&gt;0),
MAX(0,INT(($B2362+ChapterTable!$Q$26+VLOOKUP(SUBSTITUTE(D$1,"성장단계","")&amp;"단계오프셋",ChapterTable!$S:$T,2,0))/ChapterTable!$Q$23)),
MAX(0,INT(($B2362+ChapterTable!$S$26+VLOOKUP(SUBSTITUTE(D$1,"성장단계","")&amp;"보스단계오프셋",ChapterTable!$S:$T,2,0))/ChapterTable!$S$23)))</f>
        <v>2</v>
      </c>
      <c r="E2362" s="1">
        <f ca="1">IF(AND($A2362=0,$B2362=1),
    VLOOKUP(1,ChapterTable!$1:$1048576,MATCH("최종"&amp;SUBSTITUTE(SUBSTITUTE(E$1,"standard",""),"|Float",""),ChapterTable!$1:$1,0),0)*ChapterTable!$Q$17,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VLOOKUP($A2362-ChapterTable!$Q$11,ChapterTable!$1:$1048576,MATCH("최종"&amp;SUBSTITUTE(SUBSTITUTE(E$1,"standard",""),"|Float",""),ChapterTable!$1:$1,0),0)*ChapterTable!$Q$14
    ),
  OFFSET(E2362,-$B2362+IF($L2362,1,0),0)*
    (VLOOKUP(SUBSTITUTE(SUBSTITUTE(E$1,"standard",""),"|Float","")&amp;"인게임누적곱배수",ChapterTable!$S:$T,2,0)^C2362
    +VLOOKUP(SUBSTITUTE(SUBSTITUTE(E$1,"standard",""),"|Float","")&amp;"인게임누적합배수",ChapterTable!$S:$T,2,0)*C2362)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VLOOKUP(1,ChapterTable!$1:$1048576,MATCH("최종"&amp;SUBSTITUTE(SUBSTITUTE(F$1,"standard",""),"|Float",""),ChapterTable!$1:$1,0),0)*ChapterTable!$Q$17,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VLOOKUP($A2362-ChapterTable!$Q$11,ChapterTable!$1:$1048576,MATCH("최종"&amp;SUBSTITUTE(SUBSTITUTE(F$1,"standard",""),"|Float",""),ChapterTable!$1:$1,0),0)*ChapterTable!$Q$14
    ),
  OFFSET(F2362,-$B2362+IF($L2362,1,0),0)*
    (VLOOKUP(SUBSTITUTE(SUBSTITUTE(F$1,"standard",""),"|Float","")&amp;"인게임누적곱배수",ChapterTable!$S:$T,2,0)^D2362
    +VLOOKUP(SUBSTITUTE(SUBSTITUTE(F$1,"standard",""),"|Float","")&amp;"인게임누적합배수",ChapterTable!$S:$T,2,0)*D2362)
  )
  )
  )
)</f>
        <v>1335506.2342182398</v>
      </c>
      <c r="G2362" t="s">
        <v>76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9.8000000000000007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IF(OR($L2363=TRUE,$A2363=0,MOD($A2363,ChapterTable!$S$20)&lt;&gt;0),
MAX(0,INT(($B2363+ChapterTable!$Q$26+VLOOKUP(SUBSTITUTE(C$1,"성장단계","")&amp;"단계오프셋",ChapterTable!$S:$T,2,0))/ChapterTable!$Q$23)),
MAX(0,INT(($B2363+ChapterTable!$S$26+VLOOKUP(SUBSTITUTE(C$1,"성장단계","")&amp;"보스단계오프셋",ChapterTable!$S:$T,2,0))/ChapterTable!$S$23)))</f>
        <v>2</v>
      </c>
      <c r="D2363">
        <f>IF(OR($L2363=TRUE,$A2363=0,MOD($A2363,ChapterTable!$S$20)&lt;&gt;0),
MAX(0,INT(($B2363+ChapterTable!$Q$26+VLOOKUP(SUBSTITUTE(D$1,"성장단계","")&amp;"단계오프셋",ChapterTable!$S:$T,2,0))/ChapterTable!$Q$23)),
MAX(0,INT(($B2363+ChapterTable!$S$26+VLOOKUP(SUBSTITUTE(D$1,"성장단계","")&amp;"보스단계오프셋",ChapterTable!$S:$T,2,0))/ChapterTable!$S$23)))</f>
        <v>2</v>
      </c>
      <c r="E2363" s="1">
        <f ca="1">IF(AND($A2363=0,$B2363=1),
    VLOOKUP(1,ChapterTable!$1:$1048576,MATCH("최종"&amp;SUBSTITUTE(SUBSTITUTE(E$1,"standard",""),"|Float",""),ChapterTable!$1:$1,0),0)*ChapterTable!$Q$17,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VLOOKUP($A2363-ChapterTable!$Q$11,ChapterTable!$1:$1048576,MATCH("최종"&amp;SUBSTITUTE(SUBSTITUTE(E$1,"standard",""),"|Float",""),ChapterTable!$1:$1,0),0)*ChapterTable!$Q$14
    ),
  OFFSET(E2363,-$B2363+IF($L2363,1,0),0)*
    (VLOOKUP(SUBSTITUTE(SUBSTITUTE(E$1,"standard",""),"|Float","")&amp;"인게임누적곱배수",ChapterTable!$S:$T,2,0)^C2363
    +VLOOKUP(SUBSTITUTE(SUBSTITUTE(E$1,"standard",""),"|Float","")&amp;"인게임누적합배수",ChapterTable!$S:$T,2,0)*C2363)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VLOOKUP(1,ChapterTable!$1:$1048576,MATCH("최종"&amp;SUBSTITUTE(SUBSTITUTE(F$1,"standard",""),"|Float",""),ChapterTable!$1:$1,0),0)*ChapterTable!$Q$17,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VLOOKUP($A2363-ChapterTable!$Q$11,ChapterTable!$1:$1048576,MATCH("최종"&amp;SUBSTITUTE(SUBSTITUTE(F$1,"standard",""),"|Float",""),ChapterTable!$1:$1,0),0)*ChapterTable!$Q$14
    ),
  OFFSET(F2363,-$B2363+IF($L2363,1,0),0)*
    (VLOOKUP(SUBSTITUTE(SUBSTITUTE(F$1,"standard",""),"|Float","")&amp;"인게임누적곱배수",ChapterTable!$S:$T,2,0)^D2363
    +VLOOKUP(SUBSTITUTE(SUBSTITUTE(F$1,"standard",""),"|Float","")&amp;"인게임누적합배수",ChapterTable!$S:$T,2,0)*D2363)
  )
  )
  )
)</f>
        <v>1335506.2342182398</v>
      </c>
      <c r="G2363" t="s">
        <v>76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9.8000000000000007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IF(OR($L2364=TRUE,$A2364=0,MOD($A2364,ChapterTable!$S$20)&lt;&gt;0),
MAX(0,INT(($B2364+ChapterTable!$Q$26+VLOOKUP(SUBSTITUTE(C$1,"성장단계","")&amp;"단계오프셋",ChapterTable!$S:$T,2,0))/ChapterTable!$Q$23)),
MAX(0,INT(($B2364+ChapterTable!$S$26+VLOOKUP(SUBSTITUTE(C$1,"성장단계","")&amp;"보스단계오프셋",ChapterTable!$S:$T,2,0))/ChapterTable!$S$23)))</f>
        <v>2</v>
      </c>
      <c r="D2364">
        <f>IF(OR($L2364=TRUE,$A2364=0,MOD($A2364,ChapterTable!$S$20)&lt;&gt;0),
MAX(0,INT(($B2364+ChapterTable!$Q$26+VLOOKUP(SUBSTITUTE(D$1,"성장단계","")&amp;"단계오프셋",ChapterTable!$S:$T,2,0))/ChapterTable!$Q$23)),
MAX(0,INT(($B2364+ChapterTable!$S$26+VLOOKUP(SUBSTITUTE(D$1,"성장단계","")&amp;"보스단계오프셋",ChapterTable!$S:$T,2,0))/ChapterTable!$S$23)))</f>
        <v>2</v>
      </c>
      <c r="E2364" s="1">
        <f ca="1">IF(AND($A2364=0,$B2364=1),
    VLOOKUP(1,ChapterTable!$1:$1048576,MATCH("최종"&amp;SUBSTITUTE(SUBSTITUTE(E$1,"standard",""),"|Float",""),ChapterTable!$1:$1,0),0)*ChapterTable!$Q$17,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VLOOKUP($A2364-ChapterTable!$Q$11,ChapterTable!$1:$1048576,MATCH("최종"&amp;SUBSTITUTE(SUBSTITUTE(E$1,"standard",""),"|Float",""),ChapterTable!$1:$1,0),0)*ChapterTable!$Q$14
    ),
  OFFSET(E2364,-$B2364+IF($L2364,1,0),0)*
    (VLOOKUP(SUBSTITUTE(SUBSTITUTE(E$1,"standard",""),"|Float","")&amp;"인게임누적곱배수",ChapterTable!$S:$T,2,0)^C2364
    +VLOOKUP(SUBSTITUTE(SUBSTITUTE(E$1,"standard",""),"|Float","")&amp;"인게임누적합배수",ChapterTable!$S:$T,2,0)*C2364)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VLOOKUP(1,ChapterTable!$1:$1048576,MATCH("최종"&amp;SUBSTITUTE(SUBSTITUTE(F$1,"standard",""),"|Float",""),ChapterTable!$1:$1,0),0)*ChapterTable!$Q$17,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VLOOKUP($A2364-ChapterTable!$Q$11,ChapterTable!$1:$1048576,MATCH("최종"&amp;SUBSTITUTE(SUBSTITUTE(F$1,"standard",""),"|Float",""),ChapterTable!$1:$1,0),0)*ChapterTable!$Q$14
    ),
  OFFSET(F2364,-$B2364+IF($L2364,1,0),0)*
    (VLOOKUP(SUBSTITUTE(SUBSTITUTE(F$1,"standard",""),"|Float","")&amp;"인게임누적곱배수",ChapterTable!$S:$T,2,0)^D2364
    +VLOOKUP(SUBSTITUTE(SUBSTITUTE(F$1,"standard",""),"|Float","")&amp;"인게임누적합배수",ChapterTable!$S:$T,2,0)*D2364)
  )
  )
  )
)</f>
        <v>1335506.2342182398</v>
      </c>
      <c r="G2364" t="s">
        <v>76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9.8000000000000007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IF(OR($L2365=TRUE,$A2365=0,MOD($A2365,ChapterTable!$S$20)&lt;&gt;0),
MAX(0,INT(($B2365+ChapterTable!$Q$26+VLOOKUP(SUBSTITUTE(C$1,"성장단계","")&amp;"단계오프셋",ChapterTable!$S:$T,2,0))/ChapterTable!$Q$23)),
MAX(0,INT(($B2365+ChapterTable!$S$26+VLOOKUP(SUBSTITUTE(C$1,"성장단계","")&amp;"보스단계오프셋",ChapterTable!$S:$T,2,0))/ChapterTable!$S$23)))</f>
        <v>2</v>
      </c>
      <c r="D2365">
        <f>IF(OR($L2365=TRUE,$A2365=0,MOD($A2365,ChapterTable!$S$20)&lt;&gt;0),
MAX(0,INT(($B2365+ChapterTable!$Q$26+VLOOKUP(SUBSTITUTE(D$1,"성장단계","")&amp;"단계오프셋",ChapterTable!$S:$T,2,0))/ChapterTable!$Q$23)),
MAX(0,INT(($B2365+ChapterTable!$S$26+VLOOKUP(SUBSTITUTE(D$1,"성장단계","")&amp;"보스단계오프셋",ChapterTable!$S:$T,2,0))/ChapterTable!$S$23)))</f>
        <v>2</v>
      </c>
      <c r="E2365" s="1">
        <f ca="1">IF(AND($A2365=0,$B2365=1),
    VLOOKUP(1,ChapterTable!$1:$1048576,MATCH("최종"&amp;SUBSTITUTE(SUBSTITUTE(E$1,"standard",""),"|Float",""),ChapterTable!$1:$1,0),0)*ChapterTable!$Q$17,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VLOOKUP($A2365-ChapterTable!$Q$11,ChapterTable!$1:$1048576,MATCH("최종"&amp;SUBSTITUTE(SUBSTITUTE(E$1,"standard",""),"|Float",""),ChapterTable!$1:$1,0),0)*ChapterTable!$Q$14
    ),
  OFFSET(E2365,-$B2365+IF($L2365,1,0),0)*
    (VLOOKUP(SUBSTITUTE(SUBSTITUTE(E$1,"standard",""),"|Float","")&amp;"인게임누적곱배수",ChapterTable!$S:$T,2,0)^C2365
    +VLOOKUP(SUBSTITUTE(SUBSTITUTE(E$1,"standard",""),"|Float","")&amp;"인게임누적합배수",ChapterTable!$S:$T,2,0)*C2365)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VLOOKUP(1,ChapterTable!$1:$1048576,MATCH("최종"&amp;SUBSTITUTE(SUBSTITUTE(F$1,"standard",""),"|Float",""),ChapterTable!$1:$1,0),0)*ChapterTable!$Q$17,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VLOOKUP($A2365-ChapterTable!$Q$11,ChapterTable!$1:$1048576,MATCH("최종"&amp;SUBSTITUTE(SUBSTITUTE(F$1,"standard",""),"|Float",""),ChapterTable!$1:$1,0),0)*ChapterTable!$Q$14
    ),
  OFFSET(F2365,-$B2365+IF($L2365,1,0),0)*
    (VLOOKUP(SUBSTITUTE(SUBSTITUTE(F$1,"standard",""),"|Float","")&amp;"인게임누적곱배수",ChapterTable!$S:$T,2,0)^D2365
    +VLOOKUP(SUBSTITUTE(SUBSTITUTE(F$1,"standard",""),"|Float","")&amp;"인게임누적합배수",ChapterTable!$S:$T,2,0)*D2365)
  )
  )
  )
)</f>
        <v>1335506.2342182398</v>
      </c>
      <c r="G2365" t="s">
        <v>76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9.8000000000000007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IF(OR($L2366=TRUE,$A2366=0,MOD($A2366,ChapterTable!$S$20)&lt;&gt;0),
MAX(0,INT(($B2366+ChapterTable!$Q$26+VLOOKUP(SUBSTITUTE(C$1,"성장단계","")&amp;"단계오프셋",ChapterTable!$S:$T,2,0))/ChapterTable!$Q$23)),
MAX(0,INT(($B2366+ChapterTable!$S$26+VLOOKUP(SUBSTITUTE(C$1,"성장단계","")&amp;"보스단계오프셋",ChapterTable!$S:$T,2,0))/ChapterTable!$S$23)))</f>
        <v>2</v>
      </c>
      <c r="D2366">
        <f>IF(OR($L2366=TRUE,$A2366=0,MOD($A2366,ChapterTable!$S$20)&lt;&gt;0),
MAX(0,INT(($B2366+ChapterTable!$Q$26+VLOOKUP(SUBSTITUTE(D$1,"성장단계","")&amp;"단계오프셋",ChapterTable!$S:$T,2,0))/ChapterTable!$Q$23)),
MAX(0,INT(($B2366+ChapterTable!$S$26+VLOOKUP(SUBSTITUTE(D$1,"성장단계","")&amp;"보스단계오프셋",ChapterTable!$S:$T,2,0))/ChapterTable!$S$23)))</f>
        <v>2</v>
      </c>
      <c r="E2366" s="1">
        <f ca="1">IF(AND($A2366=0,$B2366=1),
    VLOOKUP(1,ChapterTable!$1:$1048576,MATCH("최종"&amp;SUBSTITUTE(SUBSTITUTE(E$1,"standard",""),"|Float",""),ChapterTable!$1:$1,0),0)*ChapterTable!$Q$17,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VLOOKUP($A2366-ChapterTable!$Q$11,ChapterTable!$1:$1048576,MATCH("최종"&amp;SUBSTITUTE(SUBSTITUTE(E$1,"standard",""),"|Float",""),ChapterTable!$1:$1,0),0)*ChapterTable!$Q$14
    ),
  OFFSET(E2366,-$B2366+IF($L2366,1,0),0)*
    (VLOOKUP(SUBSTITUTE(SUBSTITUTE(E$1,"standard",""),"|Float","")&amp;"인게임누적곱배수",ChapterTable!$S:$T,2,0)^C2366
    +VLOOKUP(SUBSTITUTE(SUBSTITUTE(E$1,"standard",""),"|Float","")&amp;"인게임누적합배수",ChapterTable!$S:$T,2,0)*C2366)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VLOOKUP(1,ChapterTable!$1:$1048576,MATCH("최종"&amp;SUBSTITUTE(SUBSTITUTE(F$1,"standard",""),"|Float",""),ChapterTable!$1:$1,0),0)*ChapterTable!$Q$17,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VLOOKUP($A2366-ChapterTable!$Q$11,ChapterTable!$1:$1048576,MATCH("최종"&amp;SUBSTITUTE(SUBSTITUTE(F$1,"standard",""),"|Float",""),ChapterTable!$1:$1,0),0)*ChapterTable!$Q$14
    ),
  OFFSET(F2366,-$B2366+IF($L2366,1,0),0)*
    (VLOOKUP(SUBSTITUTE(SUBSTITUTE(F$1,"standard",""),"|Float","")&amp;"인게임누적곱배수",ChapterTable!$S:$T,2,0)^D2366
    +VLOOKUP(SUBSTITUTE(SUBSTITUTE(F$1,"standard",""),"|Float","")&amp;"인게임누적합배수",ChapterTable!$S:$T,2,0)*D2366)
  )
  )
  )
)</f>
        <v>1335506.2342182398</v>
      </c>
      <c r="G2366" t="s">
        <v>76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9.8000000000000007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IF(OR($L2367=TRUE,$A2367=0,MOD($A2367,ChapterTable!$S$20)&lt;&gt;0),
MAX(0,INT(($B2367+ChapterTable!$Q$26+VLOOKUP(SUBSTITUTE(C$1,"성장단계","")&amp;"단계오프셋",ChapterTable!$S:$T,2,0))/ChapterTable!$Q$23)),
MAX(0,INT(($B2367+ChapterTable!$S$26+VLOOKUP(SUBSTITUTE(C$1,"성장단계","")&amp;"보스단계오프셋",ChapterTable!$S:$T,2,0))/ChapterTable!$S$23)))</f>
        <v>3</v>
      </c>
      <c r="D2367">
        <f>IF(OR($L2367=TRUE,$A2367=0,MOD($A2367,ChapterTable!$S$20)&lt;&gt;0),
MAX(0,INT(($B2367+ChapterTable!$Q$26+VLOOKUP(SUBSTITUTE(D$1,"성장단계","")&amp;"단계오프셋",ChapterTable!$S:$T,2,0))/ChapterTable!$Q$23)),
MAX(0,INT(($B2367+ChapterTable!$S$26+VLOOKUP(SUBSTITUTE(D$1,"성장단계","")&amp;"보스단계오프셋",ChapterTable!$S:$T,2,0))/ChapterTable!$S$23)))</f>
        <v>2</v>
      </c>
      <c r="E2367" s="1">
        <f ca="1">IF(AND($A2367=0,$B2367=1),
    VLOOKUP(1,ChapterTable!$1:$1048576,MATCH("최종"&amp;SUBSTITUTE(SUBSTITUTE(E$1,"standard",""),"|Float",""),ChapterTable!$1:$1,0),0)*ChapterTable!$Q$17,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VLOOKUP($A2367-ChapterTable!$Q$11,ChapterTable!$1:$1048576,MATCH("최종"&amp;SUBSTITUTE(SUBSTITUTE(E$1,"standard",""),"|Float",""),ChapterTable!$1:$1,0),0)*ChapterTable!$Q$14
    ),
  OFFSET(E2367,-$B2367+IF($L2367,1,0),0)*
    (VLOOKUP(SUBSTITUTE(SUBSTITUTE(E$1,"standard",""),"|Float","")&amp;"인게임누적곱배수",ChapterTable!$S:$T,2,0)^C2367
    +VLOOKUP(SUBSTITUTE(SUBSTITUTE(E$1,"standard",""),"|Float","")&amp;"인게임누적합배수",ChapterTable!$S:$T,2,0)*C2367)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VLOOKUP(1,ChapterTable!$1:$1048576,MATCH("최종"&amp;SUBSTITUTE(SUBSTITUTE(F$1,"standard",""),"|Float",""),ChapterTable!$1:$1,0),0)*ChapterTable!$Q$17,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VLOOKUP($A2367-ChapterTable!$Q$11,ChapterTable!$1:$1048576,MATCH("최종"&amp;SUBSTITUTE(SUBSTITUTE(F$1,"standard",""),"|Float",""),ChapterTable!$1:$1,0),0)*ChapterTable!$Q$14
    ),
  OFFSET(F2367,-$B2367+IF($L2367,1,0),0)*
    (VLOOKUP(SUBSTITUTE(SUBSTITUTE(F$1,"standard",""),"|Float","")&amp;"인게임누적곱배수",ChapterTable!$S:$T,2,0)^D2367
    +VLOOKUP(SUBSTITUTE(SUBSTITUTE(F$1,"standard",""),"|Float","")&amp;"인게임누적합배수",ChapterTable!$S:$T,2,0)*D2367)
  )
  )
  )
)</f>
        <v>1335506.2342182398</v>
      </c>
      <c r="G2367" t="s">
        <v>76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9.8000000000000007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IF(OR($L2368=TRUE,$A2368=0,MOD($A2368,ChapterTable!$S$20)&lt;&gt;0),
MAX(0,INT(($B2368+ChapterTable!$Q$26+VLOOKUP(SUBSTITUTE(C$1,"성장단계","")&amp;"단계오프셋",ChapterTable!$S:$T,2,0))/ChapterTable!$Q$23)),
MAX(0,INT(($B2368+ChapterTable!$S$26+VLOOKUP(SUBSTITUTE(C$1,"성장단계","")&amp;"보스단계오프셋",ChapterTable!$S:$T,2,0))/ChapterTable!$S$23)))</f>
        <v>3</v>
      </c>
      <c r="D2368">
        <f>IF(OR($L2368=TRUE,$A2368=0,MOD($A2368,ChapterTable!$S$20)&lt;&gt;0),
MAX(0,INT(($B2368+ChapterTable!$Q$26+VLOOKUP(SUBSTITUTE(D$1,"성장단계","")&amp;"단계오프셋",ChapterTable!$S:$T,2,0))/ChapterTable!$Q$23)),
MAX(0,INT(($B2368+ChapterTable!$S$26+VLOOKUP(SUBSTITUTE(D$1,"성장단계","")&amp;"보스단계오프셋",ChapterTable!$S:$T,2,0))/ChapterTable!$S$23)))</f>
        <v>2</v>
      </c>
      <c r="E2368" s="1">
        <f ca="1">IF(AND($A2368=0,$B2368=1),
    VLOOKUP(1,ChapterTable!$1:$1048576,MATCH("최종"&amp;SUBSTITUTE(SUBSTITUTE(E$1,"standard",""),"|Float",""),ChapterTable!$1:$1,0),0)*ChapterTable!$Q$17,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VLOOKUP($A2368-ChapterTable!$Q$11,ChapterTable!$1:$1048576,MATCH("최종"&amp;SUBSTITUTE(SUBSTITUTE(E$1,"standard",""),"|Float",""),ChapterTable!$1:$1,0),0)*ChapterTable!$Q$14
    ),
  OFFSET(E2368,-$B2368+IF($L2368,1,0),0)*
    (VLOOKUP(SUBSTITUTE(SUBSTITUTE(E$1,"standard",""),"|Float","")&amp;"인게임누적곱배수",ChapterTable!$S:$T,2,0)^C2368
    +VLOOKUP(SUBSTITUTE(SUBSTITUTE(E$1,"standard",""),"|Float","")&amp;"인게임누적합배수",ChapterTable!$S:$T,2,0)*C2368)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VLOOKUP(1,ChapterTable!$1:$1048576,MATCH("최종"&amp;SUBSTITUTE(SUBSTITUTE(F$1,"standard",""),"|Float",""),ChapterTable!$1:$1,0),0)*ChapterTable!$Q$17,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VLOOKUP($A2368-ChapterTable!$Q$11,ChapterTable!$1:$1048576,MATCH("최종"&amp;SUBSTITUTE(SUBSTITUTE(F$1,"standard",""),"|Float",""),ChapterTable!$1:$1,0),0)*ChapterTable!$Q$14
    ),
  OFFSET(F2368,-$B2368+IF($L2368,1,0),0)*
    (VLOOKUP(SUBSTITUTE(SUBSTITUTE(F$1,"standard",""),"|Float","")&amp;"인게임누적곱배수",ChapterTable!$S:$T,2,0)^D2368
    +VLOOKUP(SUBSTITUTE(SUBSTITUTE(F$1,"standard",""),"|Float","")&amp;"인게임누적합배수",ChapterTable!$S:$T,2,0)*D2368)
  )
  )
  )
)</f>
        <v>1335506.2342182398</v>
      </c>
      <c r="G2368" t="s">
        <v>76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9.8000000000000007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IF(OR($L2369=TRUE,$A2369=0,MOD($A2369,ChapterTable!$S$20)&lt;&gt;0),
MAX(0,INT(($B2369+ChapterTable!$Q$26+VLOOKUP(SUBSTITUTE(C$1,"성장단계","")&amp;"단계오프셋",ChapterTable!$S:$T,2,0))/ChapterTable!$Q$23)),
MAX(0,INT(($B2369+ChapterTable!$S$26+VLOOKUP(SUBSTITUTE(C$1,"성장단계","")&amp;"보스단계오프셋",ChapterTable!$S:$T,2,0))/ChapterTable!$S$23)))</f>
        <v>3</v>
      </c>
      <c r="D2369">
        <f>IF(OR($L2369=TRUE,$A2369=0,MOD($A2369,ChapterTable!$S$20)&lt;&gt;0),
MAX(0,INT(($B2369+ChapterTable!$Q$26+VLOOKUP(SUBSTITUTE(D$1,"성장단계","")&amp;"단계오프셋",ChapterTable!$S:$T,2,0))/ChapterTable!$Q$23)),
MAX(0,INT(($B2369+ChapterTable!$S$26+VLOOKUP(SUBSTITUTE(D$1,"성장단계","")&amp;"보스단계오프셋",ChapterTable!$S:$T,2,0))/ChapterTable!$S$23)))</f>
        <v>2</v>
      </c>
      <c r="E2369" s="1">
        <f ca="1">IF(AND($A2369=0,$B2369=1),
    VLOOKUP(1,ChapterTable!$1:$1048576,MATCH("최종"&amp;SUBSTITUTE(SUBSTITUTE(E$1,"standard",""),"|Float",""),ChapterTable!$1:$1,0),0)*ChapterTable!$Q$17,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VLOOKUP($A2369-ChapterTable!$Q$11,ChapterTable!$1:$1048576,MATCH("최종"&amp;SUBSTITUTE(SUBSTITUTE(E$1,"standard",""),"|Float",""),ChapterTable!$1:$1,0),0)*ChapterTable!$Q$14
    ),
  OFFSET(E2369,-$B2369+IF($L2369,1,0),0)*
    (VLOOKUP(SUBSTITUTE(SUBSTITUTE(E$1,"standard",""),"|Float","")&amp;"인게임누적곱배수",ChapterTable!$S:$T,2,0)^C2369
    +VLOOKUP(SUBSTITUTE(SUBSTITUTE(E$1,"standard",""),"|Float","")&amp;"인게임누적합배수",ChapterTable!$S:$T,2,0)*C2369)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VLOOKUP(1,ChapterTable!$1:$1048576,MATCH("최종"&amp;SUBSTITUTE(SUBSTITUTE(F$1,"standard",""),"|Float",""),ChapterTable!$1:$1,0),0)*ChapterTable!$Q$17,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VLOOKUP($A2369-ChapterTable!$Q$11,ChapterTable!$1:$1048576,MATCH("최종"&amp;SUBSTITUTE(SUBSTITUTE(F$1,"standard",""),"|Float",""),ChapterTable!$1:$1,0),0)*ChapterTable!$Q$14
    ),
  OFFSET(F2369,-$B2369+IF($L2369,1,0),0)*
    (VLOOKUP(SUBSTITUTE(SUBSTITUTE(F$1,"standard",""),"|Float","")&amp;"인게임누적곱배수",ChapterTable!$S:$T,2,0)^D2369
    +VLOOKUP(SUBSTITUTE(SUBSTITUTE(F$1,"standard",""),"|Float","")&amp;"인게임누적합배수",ChapterTable!$S:$T,2,0)*D2369)
  )
  )
  )
)</f>
        <v>1335506.2342182398</v>
      </c>
      <c r="G2369" t="s">
        <v>76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9.8000000000000007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IF(OR($L2370=TRUE,$A2370=0,MOD($A2370,ChapterTable!$S$20)&lt;&gt;0),
MAX(0,INT(($B2370+ChapterTable!$Q$26+VLOOKUP(SUBSTITUTE(C$1,"성장단계","")&amp;"단계오프셋",ChapterTable!$S:$T,2,0))/ChapterTable!$Q$23)),
MAX(0,INT(($B2370+ChapterTable!$S$26+VLOOKUP(SUBSTITUTE(C$1,"성장단계","")&amp;"보스단계오프셋",ChapterTable!$S:$T,2,0))/ChapterTable!$S$23)))</f>
        <v>3</v>
      </c>
      <c r="D2370">
        <f>IF(OR($L2370=TRUE,$A2370=0,MOD($A2370,ChapterTable!$S$20)&lt;&gt;0),
MAX(0,INT(($B2370+ChapterTable!$Q$26+VLOOKUP(SUBSTITUTE(D$1,"성장단계","")&amp;"단계오프셋",ChapterTable!$S:$T,2,0))/ChapterTable!$Q$23)),
MAX(0,INT(($B2370+ChapterTable!$S$26+VLOOKUP(SUBSTITUTE(D$1,"성장단계","")&amp;"보스단계오프셋",ChapterTable!$S:$T,2,0))/ChapterTable!$S$23)))</f>
        <v>2</v>
      </c>
      <c r="E2370" s="1">
        <f ca="1">IF(AND($A2370=0,$B2370=1),
    VLOOKUP(1,ChapterTable!$1:$1048576,MATCH("최종"&amp;SUBSTITUTE(SUBSTITUTE(E$1,"standard",""),"|Float",""),ChapterTable!$1:$1,0),0)*ChapterTable!$Q$17,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VLOOKUP($A2370-ChapterTable!$Q$11,ChapterTable!$1:$1048576,MATCH("최종"&amp;SUBSTITUTE(SUBSTITUTE(E$1,"standard",""),"|Float",""),ChapterTable!$1:$1,0),0)*ChapterTable!$Q$14
    ),
  OFFSET(E2370,-$B2370+IF($L2370,1,0),0)*
    (VLOOKUP(SUBSTITUTE(SUBSTITUTE(E$1,"standard",""),"|Float","")&amp;"인게임누적곱배수",ChapterTable!$S:$T,2,0)^C2370
    +VLOOKUP(SUBSTITUTE(SUBSTITUTE(E$1,"standard",""),"|Float","")&amp;"인게임누적합배수",ChapterTable!$S:$T,2,0)*C2370)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VLOOKUP(1,ChapterTable!$1:$1048576,MATCH("최종"&amp;SUBSTITUTE(SUBSTITUTE(F$1,"standard",""),"|Float",""),ChapterTable!$1:$1,0),0)*ChapterTable!$Q$17,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VLOOKUP($A2370-ChapterTable!$Q$11,ChapterTable!$1:$1048576,MATCH("최종"&amp;SUBSTITUTE(SUBSTITUTE(F$1,"standard",""),"|Float",""),ChapterTable!$1:$1,0),0)*ChapterTable!$Q$14
    ),
  OFFSET(F2370,-$B2370+IF($L2370,1,0),0)*
    (VLOOKUP(SUBSTITUTE(SUBSTITUTE(F$1,"standard",""),"|Float","")&amp;"인게임누적곱배수",ChapterTable!$S:$T,2,0)^D2370
    +VLOOKUP(SUBSTITUTE(SUBSTITUTE(F$1,"standard",""),"|Float","")&amp;"인게임누적합배수",ChapterTable!$S:$T,2,0)*D2370)
  )
  )
  )
)</f>
        <v>1335506.2342182398</v>
      </c>
      <c r="G2370" t="s">
        <v>76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9.8000000000000007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IF(OR($L2371=TRUE,$A2371=0,MOD($A2371,ChapterTable!$S$20)&lt;&gt;0),
MAX(0,INT(($B2371+ChapterTable!$Q$26+VLOOKUP(SUBSTITUTE(C$1,"성장단계","")&amp;"단계오프셋",ChapterTable!$S:$T,2,0))/ChapterTable!$Q$23)),
MAX(0,INT(($B2371+ChapterTable!$S$26+VLOOKUP(SUBSTITUTE(C$1,"성장단계","")&amp;"보스단계오프셋",ChapterTable!$S:$T,2,0))/ChapterTable!$S$23)))</f>
        <v>3</v>
      </c>
      <c r="D2371">
        <f>IF(OR($L2371=TRUE,$A2371=0,MOD($A2371,ChapterTable!$S$20)&lt;&gt;0),
MAX(0,INT(($B2371+ChapterTable!$Q$26+VLOOKUP(SUBSTITUTE(D$1,"성장단계","")&amp;"단계오프셋",ChapterTable!$S:$T,2,0))/ChapterTable!$Q$23)),
MAX(0,INT(($B2371+ChapterTable!$S$26+VLOOKUP(SUBSTITUTE(D$1,"성장단계","")&amp;"보스단계오프셋",ChapterTable!$S:$T,2,0))/ChapterTable!$S$23)))</f>
        <v>2</v>
      </c>
      <c r="E2371" s="1">
        <f ca="1">IF(AND($A2371=0,$B2371=1),
    VLOOKUP(1,ChapterTable!$1:$1048576,MATCH("최종"&amp;SUBSTITUTE(SUBSTITUTE(E$1,"standard",""),"|Float",""),ChapterTable!$1:$1,0),0)*ChapterTable!$Q$17,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VLOOKUP($A2371-ChapterTable!$Q$11,ChapterTable!$1:$1048576,MATCH("최종"&amp;SUBSTITUTE(SUBSTITUTE(E$1,"standard",""),"|Float",""),ChapterTable!$1:$1,0),0)*ChapterTable!$Q$14
    ),
  OFFSET(E2371,-$B2371+IF($L2371,1,0),0)*
    (VLOOKUP(SUBSTITUTE(SUBSTITUTE(E$1,"standard",""),"|Float","")&amp;"인게임누적곱배수",ChapterTable!$S:$T,2,0)^C2371
    +VLOOKUP(SUBSTITUTE(SUBSTITUTE(E$1,"standard",""),"|Float","")&amp;"인게임누적합배수",ChapterTable!$S:$T,2,0)*C2371)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VLOOKUP(1,ChapterTable!$1:$1048576,MATCH("최종"&amp;SUBSTITUTE(SUBSTITUTE(F$1,"standard",""),"|Float",""),ChapterTable!$1:$1,0),0)*ChapterTable!$Q$17,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VLOOKUP($A2371-ChapterTable!$Q$11,ChapterTable!$1:$1048576,MATCH("최종"&amp;SUBSTITUTE(SUBSTITUTE(F$1,"standard",""),"|Float",""),ChapterTable!$1:$1,0),0)*ChapterTable!$Q$14
    ),
  OFFSET(F2371,-$B2371+IF($L2371,1,0),0)*
    (VLOOKUP(SUBSTITUTE(SUBSTITUTE(F$1,"standard",""),"|Float","")&amp;"인게임누적곱배수",ChapterTable!$S:$T,2,0)^D2371
    +VLOOKUP(SUBSTITUTE(SUBSTITUTE(F$1,"standard",""),"|Float","")&amp;"인게임누적합배수",ChapterTable!$S:$T,2,0)*D2371)
  )
  )
  )
)</f>
        <v>1335506.2342182398</v>
      </c>
      <c r="G2371" t="s">
        <v>76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9.8000000000000007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IF(OR($L2372=TRUE,$A2372=0,MOD($A2372,ChapterTable!$S$20)&lt;&gt;0),
MAX(0,INT(($B2372+ChapterTable!$Q$26+VLOOKUP(SUBSTITUTE(C$1,"성장단계","")&amp;"단계오프셋",ChapterTable!$S:$T,2,0))/ChapterTable!$Q$23)),
MAX(0,INT(($B2372+ChapterTable!$S$26+VLOOKUP(SUBSTITUTE(C$1,"성장단계","")&amp;"보스단계오프셋",ChapterTable!$S:$T,2,0))/ChapterTable!$S$23)))</f>
        <v>3</v>
      </c>
      <c r="D2372">
        <f>IF(OR($L2372=TRUE,$A2372=0,MOD($A2372,ChapterTable!$S$20)&lt;&gt;0),
MAX(0,INT(($B2372+ChapterTable!$Q$26+VLOOKUP(SUBSTITUTE(D$1,"성장단계","")&amp;"단계오프셋",ChapterTable!$S:$T,2,0))/ChapterTable!$Q$23)),
MAX(0,INT(($B2372+ChapterTable!$S$26+VLOOKUP(SUBSTITUTE(D$1,"성장단계","")&amp;"보스단계오프셋",ChapterTable!$S:$T,2,0))/ChapterTable!$S$23)))</f>
        <v>3</v>
      </c>
      <c r="E2372" s="1">
        <f ca="1">IF(AND($A2372=0,$B2372=1),
    VLOOKUP(1,ChapterTable!$1:$1048576,MATCH("최종"&amp;SUBSTITUTE(SUBSTITUTE(E$1,"standard",""),"|Float",""),ChapterTable!$1:$1,0),0)*ChapterTable!$Q$17,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VLOOKUP($A2372-ChapterTable!$Q$11,ChapterTable!$1:$1048576,MATCH("최종"&amp;SUBSTITUTE(SUBSTITUTE(E$1,"standard",""),"|Float",""),ChapterTable!$1:$1,0),0)*ChapterTable!$Q$14
    ),
  OFFSET(E2372,-$B2372+IF($L2372,1,0),0)*
    (VLOOKUP(SUBSTITUTE(SUBSTITUTE(E$1,"standard",""),"|Float","")&amp;"인게임누적곱배수",ChapterTable!$S:$T,2,0)^C2372
    +VLOOKUP(SUBSTITUTE(SUBSTITUTE(E$1,"standard",""),"|Float","")&amp;"인게임누적합배수",ChapterTable!$S:$T,2,0)*C2372)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VLOOKUP(1,ChapterTable!$1:$1048576,MATCH("최종"&amp;SUBSTITUTE(SUBSTITUTE(F$1,"standard",""),"|Float",""),ChapterTable!$1:$1,0),0)*ChapterTable!$Q$17,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VLOOKUP($A2372-ChapterTable!$Q$11,ChapterTable!$1:$1048576,MATCH("최종"&amp;SUBSTITUTE(SUBSTITUTE(F$1,"standard",""),"|Float",""),ChapterTable!$1:$1,0),0)*ChapterTable!$Q$14
    ),
  OFFSET(F2372,-$B2372+IF($L2372,1,0),0)*
    (VLOOKUP(SUBSTITUTE(SUBSTITUTE(F$1,"standard",""),"|Float","")&amp;"인게임누적곱배수",ChapterTable!$S:$T,2,0)^D2372
    +VLOOKUP(SUBSTITUTE(SUBSTITUTE(F$1,"standard",""),"|Float","")&amp;"인게임누적합배수",ChapterTable!$S:$T,2,0)*D2372)
  )
  )
  )
)</f>
        <v>1526292.8391065598</v>
      </c>
      <c r="G2372" t="s">
        <v>76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9.8000000000000007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IF(OR($L2373=TRUE,$A2373=0,MOD($A2373,ChapterTable!$S$20)&lt;&gt;0),
MAX(0,INT(($B2373+ChapterTable!$Q$26+VLOOKUP(SUBSTITUTE(C$1,"성장단계","")&amp;"단계오프셋",ChapterTable!$S:$T,2,0))/ChapterTable!$Q$23)),
MAX(0,INT(($B2373+ChapterTable!$S$26+VLOOKUP(SUBSTITUTE(C$1,"성장단계","")&amp;"보스단계오프셋",ChapterTable!$S:$T,2,0))/ChapterTable!$S$23)))</f>
        <v>3</v>
      </c>
      <c r="D2373">
        <f>IF(OR($L2373=TRUE,$A2373=0,MOD($A2373,ChapterTable!$S$20)&lt;&gt;0),
MAX(0,INT(($B2373+ChapterTable!$Q$26+VLOOKUP(SUBSTITUTE(D$1,"성장단계","")&amp;"단계오프셋",ChapterTable!$S:$T,2,0))/ChapterTable!$Q$23)),
MAX(0,INT(($B2373+ChapterTable!$S$26+VLOOKUP(SUBSTITUTE(D$1,"성장단계","")&amp;"보스단계오프셋",ChapterTable!$S:$T,2,0))/ChapterTable!$S$23)))</f>
        <v>3</v>
      </c>
      <c r="E2373" s="1">
        <f ca="1">IF(AND($A2373=0,$B2373=1),
    VLOOKUP(1,ChapterTable!$1:$1048576,MATCH("최종"&amp;SUBSTITUTE(SUBSTITUTE(E$1,"standard",""),"|Float",""),ChapterTable!$1:$1,0),0)*ChapterTable!$Q$17,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VLOOKUP($A2373-ChapterTable!$Q$11,ChapterTable!$1:$1048576,MATCH("최종"&amp;SUBSTITUTE(SUBSTITUTE(E$1,"standard",""),"|Float",""),ChapterTable!$1:$1,0),0)*ChapterTable!$Q$14
    ),
  OFFSET(E2373,-$B2373+IF($L2373,1,0),0)*
    (VLOOKUP(SUBSTITUTE(SUBSTITUTE(E$1,"standard",""),"|Float","")&amp;"인게임누적곱배수",ChapterTable!$S:$T,2,0)^C2373
    +VLOOKUP(SUBSTITUTE(SUBSTITUTE(E$1,"standard",""),"|Float","")&amp;"인게임누적합배수",ChapterTable!$S:$T,2,0)*C2373)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VLOOKUP(1,ChapterTable!$1:$1048576,MATCH("최종"&amp;SUBSTITUTE(SUBSTITUTE(F$1,"standard",""),"|Float",""),ChapterTable!$1:$1,0),0)*ChapterTable!$Q$17,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VLOOKUP($A2373-ChapterTable!$Q$11,ChapterTable!$1:$1048576,MATCH("최종"&amp;SUBSTITUTE(SUBSTITUTE(F$1,"standard",""),"|Float",""),ChapterTable!$1:$1,0),0)*ChapterTable!$Q$14
    ),
  OFFSET(F2373,-$B2373+IF($L2373,1,0),0)*
    (VLOOKUP(SUBSTITUTE(SUBSTITUTE(F$1,"standard",""),"|Float","")&amp;"인게임누적곱배수",ChapterTable!$S:$T,2,0)^D2373
    +VLOOKUP(SUBSTITUTE(SUBSTITUTE(F$1,"standard",""),"|Float","")&amp;"인게임누적합배수",ChapterTable!$S:$T,2,0)*D2373)
  )
  )
  )
)</f>
        <v>1526292.8391065598</v>
      </c>
      <c r="G2373" t="s">
        <v>76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9.8000000000000007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IF(OR($L2374=TRUE,$A2374=0,MOD($A2374,ChapterTable!$S$20)&lt;&gt;0),
MAX(0,INT(($B2374+ChapterTable!$Q$26+VLOOKUP(SUBSTITUTE(C$1,"성장단계","")&amp;"단계오프셋",ChapterTable!$S:$T,2,0))/ChapterTable!$Q$23)),
MAX(0,INT(($B2374+ChapterTable!$S$26+VLOOKUP(SUBSTITUTE(C$1,"성장단계","")&amp;"보스단계오프셋",ChapterTable!$S:$T,2,0))/ChapterTable!$S$23)))</f>
        <v>3</v>
      </c>
      <c r="D2374">
        <f>IF(OR($L2374=TRUE,$A2374=0,MOD($A2374,ChapterTable!$S$20)&lt;&gt;0),
MAX(0,INT(($B2374+ChapterTable!$Q$26+VLOOKUP(SUBSTITUTE(D$1,"성장단계","")&amp;"단계오프셋",ChapterTable!$S:$T,2,0))/ChapterTable!$Q$23)),
MAX(0,INT(($B2374+ChapterTable!$S$26+VLOOKUP(SUBSTITUTE(D$1,"성장단계","")&amp;"보스단계오프셋",ChapterTable!$S:$T,2,0))/ChapterTable!$S$23)))</f>
        <v>3</v>
      </c>
      <c r="E2374" s="1">
        <f ca="1">IF(AND($A2374=0,$B2374=1),
    VLOOKUP(1,ChapterTable!$1:$1048576,MATCH("최종"&amp;SUBSTITUTE(SUBSTITUTE(E$1,"standard",""),"|Float",""),ChapterTable!$1:$1,0),0)*ChapterTable!$Q$17,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VLOOKUP($A2374-ChapterTable!$Q$11,ChapterTable!$1:$1048576,MATCH("최종"&amp;SUBSTITUTE(SUBSTITUTE(E$1,"standard",""),"|Float",""),ChapterTable!$1:$1,0),0)*ChapterTable!$Q$14
    ),
  OFFSET(E2374,-$B2374+IF($L2374,1,0),0)*
    (VLOOKUP(SUBSTITUTE(SUBSTITUTE(E$1,"standard",""),"|Float","")&amp;"인게임누적곱배수",ChapterTable!$S:$T,2,0)^C2374
    +VLOOKUP(SUBSTITUTE(SUBSTITUTE(E$1,"standard",""),"|Float","")&amp;"인게임누적합배수",ChapterTable!$S:$T,2,0)*C2374)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VLOOKUP(1,ChapterTable!$1:$1048576,MATCH("최종"&amp;SUBSTITUTE(SUBSTITUTE(F$1,"standard",""),"|Float",""),ChapterTable!$1:$1,0),0)*ChapterTable!$Q$17,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VLOOKUP($A2374-ChapterTable!$Q$11,ChapterTable!$1:$1048576,MATCH("최종"&amp;SUBSTITUTE(SUBSTITUTE(F$1,"standard",""),"|Float",""),ChapterTable!$1:$1,0),0)*ChapterTable!$Q$14
    ),
  OFFSET(F2374,-$B2374+IF($L2374,1,0),0)*
    (VLOOKUP(SUBSTITUTE(SUBSTITUTE(F$1,"standard",""),"|Float","")&amp;"인게임누적곱배수",ChapterTable!$S:$T,2,0)^D2374
    +VLOOKUP(SUBSTITUTE(SUBSTITUTE(F$1,"standard",""),"|Float","")&amp;"인게임누적합배수",ChapterTable!$S:$T,2,0)*D2374)
  )
  )
  )
)</f>
        <v>1526292.8391065598</v>
      </c>
      <c r="G2374" t="s">
        <v>76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9.8000000000000007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IF(OR($L2375=TRUE,$A2375=0,MOD($A2375,ChapterTable!$S$20)&lt;&gt;0),
MAX(0,INT(($B2375+ChapterTable!$Q$26+VLOOKUP(SUBSTITUTE(C$1,"성장단계","")&amp;"단계오프셋",ChapterTable!$S:$T,2,0))/ChapterTable!$Q$23)),
MAX(0,INT(($B2375+ChapterTable!$S$26+VLOOKUP(SUBSTITUTE(C$1,"성장단계","")&amp;"보스단계오프셋",ChapterTable!$S:$T,2,0))/ChapterTable!$S$23)))</f>
        <v>3</v>
      </c>
      <c r="D2375">
        <f>IF(OR($L2375=TRUE,$A2375=0,MOD($A2375,ChapterTable!$S$20)&lt;&gt;0),
MAX(0,INT(($B2375+ChapterTable!$Q$26+VLOOKUP(SUBSTITUTE(D$1,"성장단계","")&amp;"단계오프셋",ChapterTable!$S:$T,2,0))/ChapterTable!$Q$23)),
MAX(0,INT(($B2375+ChapterTable!$S$26+VLOOKUP(SUBSTITUTE(D$1,"성장단계","")&amp;"보스단계오프셋",ChapterTable!$S:$T,2,0))/ChapterTable!$S$23)))</f>
        <v>3</v>
      </c>
      <c r="E2375" s="1">
        <f ca="1">IF(AND($A2375=0,$B2375=1),
    VLOOKUP(1,ChapterTable!$1:$1048576,MATCH("최종"&amp;SUBSTITUTE(SUBSTITUTE(E$1,"standard",""),"|Float",""),ChapterTable!$1:$1,0),0)*ChapterTable!$Q$17,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VLOOKUP($A2375-ChapterTable!$Q$11,ChapterTable!$1:$1048576,MATCH("최종"&amp;SUBSTITUTE(SUBSTITUTE(E$1,"standard",""),"|Float",""),ChapterTable!$1:$1,0),0)*ChapterTable!$Q$14
    ),
  OFFSET(E2375,-$B2375+IF($L2375,1,0),0)*
    (VLOOKUP(SUBSTITUTE(SUBSTITUTE(E$1,"standard",""),"|Float","")&amp;"인게임누적곱배수",ChapterTable!$S:$T,2,0)^C2375
    +VLOOKUP(SUBSTITUTE(SUBSTITUTE(E$1,"standard",""),"|Float","")&amp;"인게임누적합배수",ChapterTable!$S:$T,2,0)*C2375)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VLOOKUP(1,ChapterTable!$1:$1048576,MATCH("최종"&amp;SUBSTITUTE(SUBSTITUTE(F$1,"standard",""),"|Float",""),ChapterTable!$1:$1,0),0)*ChapterTable!$Q$17,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VLOOKUP($A2375-ChapterTable!$Q$11,ChapterTable!$1:$1048576,MATCH("최종"&amp;SUBSTITUTE(SUBSTITUTE(F$1,"standard",""),"|Float",""),ChapterTable!$1:$1,0),0)*ChapterTable!$Q$14
    ),
  OFFSET(F2375,-$B2375+IF($L2375,1,0),0)*
    (VLOOKUP(SUBSTITUTE(SUBSTITUTE(F$1,"standard",""),"|Float","")&amp;"인게임누적곱배수",ChapterTable!$S:$T,2,0)^D2375
    +VLOOKUP(SUBSTITUTE(SUBSTITUTE(F$1,"standard",""),"|Float","")&amp;"인게임누적합배수",ChapterTable!$S:$T,2,0)*D2375)
  )
  )
  )
)</f>
        <v>1526292.8391065598</v>
      </c>
      <c r="G2375" t="s">
        <v>76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9.8000000000000007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IF(OR($L2376=TRUE,$A2376=0,MOD($A2376,ChapterTable!$S$20)&lt;&gt;0),
MAX(0,INT(($B2376+ChapterTable!$Q$26+VLOOKUP(SUBSTITUTE(C$1,"성장단계","")&amp;"단계오프셋",ChapterTable!$S:$T,2,0))/ChapterTable!$Q$23)),
MAX(0,INT(($B2376+ChapterTable!$S$26+VLOOKUP(SUBSTITUTE(C$1,"성장단계","")&amp;"보스단계오프셋",ChapterTable!$S:$T,2,0))/ChapterTable!$S$23)))</f>
        <v>3</v>
      </c>
      <c r="D2376">
        <f>IF(OR($L2376=TRUE,$A2376=0,MOD($A2376,ChapterTable!$S$20)&lt;&gt;0),
MAX(0,INT(($B2376+ChapterTable!$Q$26+VLOOKUP(SUBSTITUTE(D$1,"성장단계","")&amp;"단계오프셋",ChapterTable!$S:$T,2,0))/ChapterTable!$Q$23)),
MAX(0,INT(($B2376+ChapterTable!$S$26+VLOOKUP(SUBSTITUTE(D$1,"성장단계","")&amp;"보스단계오프셋",ChapterTable!$S:$T,2,0))/ChapterTable!$S$23)))</f>
        <v>3</v>
      </c>
      <c r="E2376" s="1">
        <f ca="1">IF(AND($A2376=0,$B2376=1),
    VLOOKUP(1,ChapterTable!$1:$1048576,MATCH("최종"&amp;SUBSTITUTE(SUBSTITUTE(E$1,"standard",""),"|Float",""),ChapterTable!$1:$1,0),0)*ChapterTable!$Q$17,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VLOOKUP($A2376-ChapterTable!$Q$11,ChapterTable!$1:$1048576,MATCH("최종"&amp;SUBSTITUTE(SUBSTITUTE(E$1,"standard",""),"|Float",""),ChapterTable!$1:$1,0),0)*ChapterTable!$Q$14
    ),
  OFFSET(E2376,-$B2376+IF($L2376,1,0),0)*
    (VLOOKUP(SUBSTITUTE(SUBSTITUTE(E$1,"standard",""),"|Float","")&amp;"인게임누적곱배수",ChapterTable!$S:$T,2,0)^C2376
    +VLOOKUP(SUBSTITUTE(SUBSTITUTE(E$1,"standard",""),"|Float","")&amp;"인게임누적합배수",ChapterTable!$S:$T,2,0)*C2376)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VLOOKUP(1,ChapterTable!$1:$1048576,MATCH("최종"&amp;SUBSTITUTE(SUBSTITUTE(F$1,"standard",""),"|Float",""),ChapterTable!$1:$1,0),0)*ChapterTable!$Q$17,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VLOOKUP($A2376-ChapterTable!$Q$11,ChapterTable!$1:$1048576,MATCH("최종"&amp;SUBSTITUTE(SUBSTITUTE(F$1,"standard",""),"|Float",""),ChapterTable!$1:$1,0),0)*ChapterTable!$Q$14
    ),
  OFFSET(F2376,-$B2376+IF($L2376,1,0),0)*
    (VLOOKUP(SUBSTITUTE(SUBSTITUTE(F$1,"standard",""),"|Float","")&amp;"인게임누적곱배수",ChapterTable!$S:$T,2,0)^D2376
    +VLOOKUP(SUBSTITUTE(SUBSTITUTE(F$1,"standard",""),"|Float","")&amp;"인게임누적합배수",ChapterTable!$S:$T,2,0)*D2376)
  )
  )
  )
)</f>
        <v>1526292.8391065598</v>
      </c>
      <c r="G2376" t="s">
        <v>76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9.8000000000000007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IF(OR($L2377=TRUE,$A2377=0,MOD($A2377,ChapterTable!$S$20)&lt;&gt;0),
MAX(0,INT(($B2377+ChapterTable!$Q$26+VLOOKUP(SUBSTITUTE(C$1,"성장단계","")&amp;"단계오프셋",ChapterTable!$S:$T,2,0))/ChapterTable!$Q$23)),
MAX(0,INT(($B2377+ChapterTable!$S$26+VLOOKUP(SUBSTITUTE(C$1,"성장단계","")&amp;"보스단계오프셋",ChapterTable!$S:$T,2,0))/ChapterTable!$S$23)))</f>
        <v>4</v>
      </c>
      <c r="D2377">
        <f>IF(OR($L2377=TRUE,$A2377=0,MOD($A2377,ChapterTable!$S$20)&lt;&gt;0),
MAX(0,INT(($B2377+ChapterTable!$Q$26+VLOOKUP(SUBSTITUTE(D$1,"성장단계","")&amp;"단계오프셋",ChapterTable!$S:$T,2,0))/ChapterTable!$Q$23)),
MAX(0,INT(($B2377+ChapterTable!$S$26+VLOOKUP(SUBSTITUTE(D$1,"성장단계","")&amp;"보스단계오프셋",ChapterTable!$S:$T,2,0))/ChapterTable!$S$23)))</f>
        <v>3</v>
      </c>
      <c r="E2377" s="1">
        <f ca="1">IF(AND($A2377=0,$B2377=1),
    VLOOKUP(1,ChapterTable!$1:$1048576,MATCH("최종"&amp;SUBSTITUTE(SUBSTITUTE(E$1,"standard",""),"|Float",""),ChapterTable!$1:$1,0),0)*ChapterTable!$Q$17,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VLOOKUP($A2377-ChapterTable!$Q$11,ChapterTable!$1:$1048576,MATCH("최종"&amp;SUBSTITUTE(SUBSTITUTE(E$1,"standard",""),"|Float",""),ChapterTable!$1:$1,0),0)*ChapterTable!$Q$14
    ),
  OFFSET(E2377,-$B2377+IF($L2377,1,0),0)*
    (VLOOKUP(SUBSTITUTE(SUBSTITUTE(E$1,"standard",""),"|Float","")&amp;"인게임누적곱배수",ChapterTable!$S:$T,2,0)^C2377
    +VLOOKUP(SUBSTITUTE(SUBSTITUTE(E$1,"standard",""),"|Float","")&amp;"인게임누적합배수",ChapterTable!$S:$T,2,0)*C2377)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VLOOKUP(1,ChapterTable!$1:$1048576,MATCH("최종"&amp;SUBSTITUTE(SUBSTITUTE(F$1,"standard",""),"|Float",""),ChapterTable!$1:$1,0),0)*ChapterTable!$Q$17,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VLOOKUP($A2377-ChapterTable!$Q$11,ChapterTable!$1:$1048576,MATCH("최종"&amp;SUBSTITUTE(SUBSTITUTE(F$1,"standard",""),"|Float",""),ChapterTable!$1:$1,0),0)*ChapterTable!$Q$14
    ),
  OFFSET(F2377,-$B2377+IF($L2377,1,0),0)*
    (VLOOKUP(SUBSTITUTE(SUBSTITUTE(F$1,"standard",""),"|Float","")&amp;"인게임누적곱배수",ChapterTable!$S:$T,2,0)^D2377
    +VLOOKUP(SUBSTITUTE(SUBSTITUTE(F$1,"standard",""),"|Float","")&amp;"인게임누적합배수",ChapterTable!$S:$T,2,0)*D2377)
  )
  )
  )
)</f>
        <v>1526292.8391065598</v>
      </c>
      <c r="G2377" t="s">
        <v>76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9.8000000000000007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IF(OR($L2378=TRUE,$A2378=0,MOD($A2378,ChapterTable!$S$20)&lt;&gt;0),
MAX(0,INT(($B2378+ChapterTable!$Q$26+VLOOKUP(SUBSTITUTE(C$1,"성장단계","")&amp;"단계오프셋",ChapterTable!$S:$T,2,0))/ChapterTable!$Q$23)),
MAX(0,INT(($B2378+ChapterTable!$S$26+VLOOKUP(SUBSTITUTE(C$1,"성장단계","")&amp;"보스단계오프셋",ChapterTable!$S:$T,2,0))/ChapterTable!$S$23)))</f>
        <v>4</v>
      </c>
      <c r="D2378">
        <f>IF(OR($L2378=TRUE,$A2378=0,MOD($A2378,ChapterTable!$S$20)&lt;&gt;0),
MAX(0,INT(($B2378+ChapterTable!$Q$26+VLOOKUP(SUBSTITUTE(D$1,"성장단계","")&amp;"단계오프셋",ChapterTable!$S:$T,2,0))/ChapterTable!$Q$23)),
MAX(0,INT(($B2378+ChapterTable!$S$26+VLOOKUP(SUBSTITUTE(D$1,"성장단계","")&amp;"보스단계오프셋",ChapterTable!$S:$T,2,0))/ChapterTable!$S$23)))</f>
        <v>3</v>
      </c>
      <c r="E2378" s="1">
        <f ca="1">IF(AND($A2378=0,$B2378=1),
    VLOOKUP(1,ChapterTable!$1:$1048576,MATCH("최종"&amp;SUBSTITUTE(SUBSTITUTE(E$1,"standard",""),"|Float",""),ChapterTable!$1:$1,0),0)*ChapterTable!$Q$17,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VLOOKUP($A2378-ChapterTable!$Q$11,ChapterTable!$1:$1048576,MATCH("최종"&amp;SUBSTITUTE(SUBSTITUTE(E$1,"standard",""),"|Float",""),ChapterTable!$1:$1,0),0)*ChapterTable!$Q$14
    ),
  OFFSET(E2378,-$B2378+IF($L2378,1,0),0)*
    (VLOOKUP(SUBSTITUTE(SUBSTITUTE(E$1,"standard",""),"|Float","")&amp;"인게임누적곱배수",ChapterTable!$S:$T,2,0)^C2378
    +VLOOKUP(SUBSTITUTE(SUBSTITUTE(E$1,"standard",""),"|Float","")&amp;"인게임누적합배수",ChapterTable!$S:$T,2,0)*C2378)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VLOOKUP(1,ChapterTable!$1:$1048576,MATCH("최종"&amp;SUBSTITUTE(SUBSTITUTE(F$1,"standard",""),"|Float",""),ChapterTable!$1:$1,0),0)*ChapterTable!$Q$17,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VLOOKUP($A2378-ChapterTable!$Q$11,ChapterTable!$1:$1048576,MATCH("최종"&amp;SUBSTITUTE(SUBSTITUTE(F$1,"standard",""),"|Float",""),ChapterTable!$1:$1,0),0)*ChapterTable!$Q$14
    ),
  OFFSET(F2378,-$B2378+IF($L2378,1,0),0)*
    (VLOOKUP(SUBSTITUTE(SUBSTITUTE(F$1,"standard",""),"|Float","")&amp;"인게임누적곱배수",ChapterTable!$S:$T,2,0)^D2378
    +VLOOKUP(SUBSTITUTE(SUBSTITUTE(F$1,"standard",""),"|Float","")&amp;"인게임누적합배수",ChapterTable!$S:$T,2,0)*D2378)
  )
  )
  )
)</f>
        <v>1526292.8391065598</v>
      </c>
      <c r="G2378" t="s">
        <v>76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9.8000000000000007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IF(OR($L2379=TRUE,$A2379=0,MOD($A2379,ChapterTable!$S$20)&lt;&gt;0),
MAX(0,INT(($B2379+ChapterTable!$Q$26+VLOOKUP(SUBSTITUTE(C$1,"성장단계","")&amp;"단계오프셋",ChapterTable!$S:$T,2,0))/ChapterTable!$Q$23)),
MAX(0,INT(($B2379+ChapterTable!$S$26+VLOOKUP(SUBSTITUTE(C$1,"성장단계","")&amp;"보스단계오프셋",ChapterTable!$S:$T,2,0))/ChapterTable!$S$23)))</f>
        <v>4</v>
      </c>
      <c r="D2379">
        <f>IF(OR($L2379=TRUE,$A2379=0,MOD($A2379,ChapterTable!$S$20)&lt;&gt;0),
MAX(0,INT(($B2379+ChapterTable!$Q$26+VLOOKUP(SUBSTITUTE(D$1,"성장단계","")&amp;"단계오프셋",ChapterTable!$S:$T,2,0))/ChapterTable!$Q$23)),
MAX(0,INT(($B2379+ChapterTable!$S$26+VLOOKUP(SUBSTITUTE(D$1,"성장단계","")&amp;"보스단계오프셋",ChapterTable!$S:$T,2,0))/ChapterTable!$S$23)))</f>
        <v>3</v>
      </c>
      <c r="E2379" s="1">
        <f ca="1">IF(AND($A2379=0,$B2379=1),
    VLOOKUP(1,ChapterTable!$1:$1048576,MATCH("최종"&amp;SUBSTITUTE(SUBSTITUTE(E$1,"standard",""),"|Float",""),ChapterTable!$1:$1,0),0)*ChapterTable!$Q$17,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VLOOKUP($A2379-ChapterTable!$Q$11,ChapterTable!$1:$1048576,MATCH("최종"&amp;SUBSTITUTE(SUBSTITUTE(E$1,"standard",""),"|Float",""),ChapterTable!$1:$1,0),0)*ChapterTable!$Q$14
    ),
  OFFSET(E2379,-$B2379+IF($L2379,1,0),0)*
    (VLOOKUP(SUBSTITUTE(SUBSTITUTE(E$1,"standard",""),"|Float","")&amp;"인게임누적곱배수",ChapterTable!$S:$T,2,0)^C2379
    +VLOOKUP(SUBSTITUTE(SUBSTITUTE(E$1,"standard",""),"|Float","")&amp;"인게임누적합배수",ChapterTable!$S:$T,2,0)*C2379)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VLOOKUP(1,ChapterTable!$1:$1048576,MATCH("최종"&amp;SUBSTITUTE(SUBSTITUTE(F$1,"standard",""),"|Float",""),ChapterTable!$1:$1,0),0)*ChapterTable!$Q$17,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VLOOKUP($A2379-ChapterTable!$Q$11,ChapterTable!$1:$1048576,MATCH("최종"&amp;SUBSTITUTE(SUBSTITUTE(F$1,"standard",""),"|Float",""),ChapterTable!$1:$1,0),0)*ChapterTable!$Q$14
    ),
  OFFSET(F2379,-$B2379+IF($L2379,1,0),0)*
    (VLOOKUP(SUBSTITUTE(SUBSTITUTE(F$1,"standard",""),"|Float","")&amp;"인게임누적곱배수",ChapterTable!$S:$T,2,0)^D2379
    +VLOOKUP(SUBSTITUTE(SUBSTITUTE(F$1,"standard",""),"|Float","")&amp;"인게임누적합배수",ChapterTable!$S:$T,2,0)*D2379)
  )
  )
  )
)</f>
        <v>1526292.8391065598</v>
      </c>
      <c r="G2379" t="s">
        <v>76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9.8000000000000007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IF(OR($L2380=TRUE,$A2380=0,MOD($A2380,ChapterTable!$S$20)&lt;&gt;0),
MAX(0,INT(($B2380+ChapterTable!$Q$26+VLOOKUP(SUBSTITUTE(C$1,"성장단계","")&amp;"단계오프셋",ChapterTable!$S:$T,2,0))/ChapterTable!$Q$23)),
MAX(0,INT(($B2380+ChapterTable!$S$26+VLOOKUP(SUBSTITUTE(C$1,"성장단계","")&amp;"보스단계오프셋",ChapterTable!$S:$T,2,0))/ChapterTable!$S$23)))</f>
        <v>4</v>
      </c>
      <c r="D2380">
        <f>IF(OR($L2380=TRUE,$A2380=0,MOD($A2380,ChapterTable!$S$20)&lt;&gt;0),
MAX(0,INT(($B2380+ChapterTable!$Q$26+VLOOKUP(SUBSTITUTE(D$1,"성장단계","")&amp;"단계오프셋",ChapterTable!$S:$T,2,0))/ChapterTable!$Q$23)),
MAX(0,INT(($B2380+ChapterTable!$S$26+VLOOKUP(SUBSTITUTE(D$1,"성장단계","")&amp;"보스단계오프셋",ChapterTable!$S:$T,2,0))/ChapterTable!$S$23)))</f>
        <v>3</v>
      </c>
      <c r="E2380" s="1">
        <f ca="1">IF(AND($A2380=0,$B2380=1),
    VLOOKUP(1,ChapterTable!$1:$1048576,MATCH("최종"&amp;SUBSTITUTE(SUBSTITUTE(E$1,"standard",""),"|Float",""),ChapterTable!$1:$1,0),0)*ChapterTable!$Q$17,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VLOOKUP($A2380-ChapterTable!$Q$11,ChapterTable!$1:$1048576,MATCH("최종"&amp;SUBSTITUTE(SUBSTITUTE(E$1,"standard",""),"|Float",""),ChapterTable!$1:$1,0),0)*ChapterTable!$Q$14
    ),
  OFFSET(E2380,-$B2380+IF($L2380,1,0),0)*
    (VLOOKUP(SUBSTITUTE(SUBSTITUTE(E$1,"standard",""),"|Float","")&amp;"인게임누적곱배수",ChapterTable!$S:$T,2,0)^C2380
    +VLOOKUP(SUBSTITUTE(SUBSTITUTE(E$1,"standard",""),"|Float","")&amp;"인게임누적합배수",ChapterTable!$S:$T,2,0)*C2380)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VLOOKUP(1,ChapterTable!$1:$1048576,MATCH("최종"&amp;SUBSTITUTE(SUBSTITUTE(F$1,"standard",""),"|Float",""),ChapterTable!$1:$1,0),0)*ChapterTable!$Q$17,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VLOOKUP($A2380-ChapterTable!$Q$11,ChapterTable!$1:$1048576,MATCH("최종"&amp;SUBSTITUTE(SUBSTITUTE(F$1,"standard",""),"|Float",""),ChapterTable!$1:$1,0),0)*ChapterTable!$Q$14
    ),
  OFFSET(F2380,-$B2380+IF($L2380,1,0),0)*
    (VLOOKUP(SUBSTITUTE(SUBSTITUTE(F$1,"standard",""),"|Float","")&amp;"인게임누적곱배수",ChapterTable!$S:$T,2,0)^D2380
    +VLOOKUP(SUBSTITUTE(SUBSTITUTE(F$1,"standard",""),"|Float","")&amp;"인게임누적합배수",ChapterTable!$S:$T,2,0)*D2380)
  )
  )
  )
)</f>
        <v>1526292.8391065598</v>
      </c>
      <c r="G2380" t="s">
        <v>76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9.8000000000000007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IF(OR($L2381=TRUE,$A2381=0,MOD($A2381,ChapterTable!$S$20)&lt;&gt;0),
MAX(0,INT(($B2381+ChapterTable!$Q$26+VLOOKUP(SUBSTITUTE(C$1,"성장단계","")&amp;"단계오프셋",ChapterTable!$S:$T,2,0))/ChapterTable!$Q$23)),
MAX(0,INT(($B2381+ChapterTable!$S$26+VLOOKUP(SUBSTITUTE(C$1,"성장단계","")&amp;"보스단계오프셋",ChapterTable!$S:$T,2,0))/ChapterTable!$S$23)))</f>
        <v>4</v>
      </c>
      <c r="D2381">
        <f>IF(OR($L2381=TRUE,$A2381=0,MOD($A2381,ChapterTable!$S$20)&lt;&gt;0),
MAX(0,INT(($B2381+ChapterTable!$Q$26+VLOOKUP(SUBSTITUTE(D$1,"성장단계","")&amp;"단계오프셋",ChapterTable!$S:$T,2,0))/ChapterTable!$Q$23)),
MAX(0,INT(($B2381+ChapterTable!$S$26+VLOOKUP(SUBSTITUTE(D$1,"성장단계","")&amp;"보스단계오프셋",ChapterTable!$S:$T,2,0))/ChapterTable!$S$23)))</f>
        <v>3</v>
      </c>
      <c r="E2381" s="1">
        <f ca="1">IF(AND($A2381=0,$B2381=1),
    VLOOKUP(1,ChapterTable!$1:$1048576,MATCH("최종"&amp;SUBSTITUTE(SUBSTITUTE(E$1,"standard",""),"|Float",""),ChapterTable!$1:$1,0),0)*ChapterTable!$Q$17,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VLOOKUP($A2381-ChapterTable!$Q$11,ChapterTable!$1:$1048576,MATCH("최종"&amp;SUBSTITUTE(SUBSTITUTE(E$1,"standard",""),"|Float",""),ChapterTable!$1:$1,0),0)*ChapterTable!$Q$14
    ),
  OFFSET(E2381,-$B2381+IF($L2381,1,0),0)*
    (VLOOKUP(SUBSTITUTE(SUBSTITUTE(E$1,"standard",""),"|Float","")&amp;"인게임누적곱배수",ChapterTable!$S:$T,2,0)^C2381
    +VLOOKUP(SUBSTITUTE(SUBSTITUTE(E$1,"standard",""),"|Float","")&amp;"인게임누적합배수",ChapterTable!$S:$T,2,0)*C2381)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VLOOKUP(1,ChapterTable!$1:$1048576,MATCH("최종"&amp;SUBSTITUTE(SUBSTITUTE(F$1,"standard",""),"|Float",""),ChapterTable!$1:$1,0),0)*ChapterTable!$Q$17,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VLOOKUP($A2381-ChapterTable!$Q$11,ChapterTable!$1:$1048576,MATCH("최종"&amp;SUBSTITUTE(SUBSTITUTE(F$1,"standard",""),"|Float",""),ChapterTable!$1:$1,0),0)*ChapterTable!$Q$14
    ),
  OFFSET(F2381,-$B2381+IF($L2381,1,0),0)*
    (VLOOKUP(SUBSTITUTE(SUBSTITUTE(F$1,"standard",""),"|Float","")&amp;"인게임누적곱배수",ChapterTable!$S:$T,2,0)^D2381
    +VLOOKUP(SUBSTITUTE(SUBSTITUTE(F$1,"standard",""),"|Float","")&amp;"인게임누적합배수",ChapterTable!$S:$T,2,0)*D2381)
  )
  )
  )
)</f>
        <v>1526292.8391065598</v>
      </c>
      <c r="G2381" t="s">
        <v>76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9.8000000000000007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IF(OR($L2382=TRUE,$A2382=0,MOD($A2382,ChapterTable!$S$20)&lt;&gt;0),
MAX(0,INT(($B2382+ChapterTable!$Q$26+VLOOKUP(SUBSTITUTE(C$1,"성장단계","")&amp;"단계오프셋",ChapterTable!$S:$T,2,0))/ChapterTable!$Q$23)),
MAX(0,INT(($B2382+ChapterTable!$S$26+VLOOKUP(SUBSTITUTE(C$1,"성장단계","")&amp;"보스단계오프셋",ChapterTable!$S:$T,2,0))/ChapterTable!$S$23)))</f>
        <v>4</v>
      </c>
      <c r="D2382">
        <f>IF(OR($L2382=TRUE,$A2382=0,MOD($A2382,ChapterTable!$S$20)&lt;&gt;0),
MAX(0,INT(($B2382+ChapterTable!$Q$26+VLOOKUP(SUBSTITUTE(D$1,"성장단계","")&amp;"단계오프셋",ChapterTable!$S:$T,2,0))/ChapterTable!$Q$23)),
MAX(0,INT(($B2382+ChapterTable!$S$26+VLOOKUP(SUBSTITUTE(D$1,"성장단계","")&amp;"보스단계오프셋",ChapterTable!$S:$T,2,0))/ChapterTable!$S$23)))</f>
        <v>4</v>
      </c>
      <c r="E2382" s="1">
        <f ca="1">IF(AND($A2382=0,$B2382=1),
    VLOOKUP(1,ChapterTable!$1:$1048576,MATCH("최종"&amp;SUBSTITUTE(SUBSTITUTE(E$1,"standard",""),"|Float",""),ChapterTable!$1:$1,0),0)*ChapterTable!$Q$17,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VLOOKUP($A2382-ChapterTable!$Q$11,ChapterTable!$1:$1048576,MATCH("최종"&amp;SUBSTITUTE(SUBSTITUTE(E$1,"standard",""),"|Float",""),ChapterTable!$1:$1,0),0)*ChapterTable!$Q$14
    ),
  OFFSET(E2382,-$B2382+IF($L2382,1,0),0)*
    (VLOOKUP(SUBSTITUTE(SUBSTITUTE(E$1,"standard",""),"|Float","")&amp;"인게임누적곱배수",ChapterTable!$S:$T,2,0)^C2382
    +VLOOKUP(SUBSTITUTE(SUBSTITUTE(E$1,"standard",""),"|Float","")&amp;"인게임누적합배수",ChapterTable!$S:$T,2,0)*C2382)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VLOOKUP(1,ChapterTable!$1:$1048576,MATCH("최종"&amp;SUBSTITUTE(SUBSTITUTE(F$1,"standard",""),"|Float",""),ChapterTable!$1:$1,0),0)*ChapterTable!$Q$17,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VLOOKUP($A2382-ChapterTable!$Q$11,ChapterTable!$1:$1048576,MATCH("최종"&amp;SUBSTITUTE(SUBSTITUTE(F$1,"standard",""),"|Float",""),ChapterTable!$1:$1,0),0)*ChapterTable!$Q$14
    ),
  OFFSET(F2382,-$B2382+IF($L2382,1,0),0)*
    (VLOOKUP(SUBSTITUTE(SUBSTITUTE(F$1,"standard",""),"|Float","")&amp;"인게임누적곱배수",ChapterTable!$S:$T,2,0)^D2382
    +VLOOKUP(SUBSTITUTE(SUBSTITUTE(F$1,"standard",""),"|Float","")&amp;"인게임누적합배수",ChapterTable!$S:$T,2,0)*D2382)
  )
  )
  )
)</f>
        <v>1717079.4439948797</v>
      </c>
      <c r="G2382" t="s">
        <v>76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9.8000000000000007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IF(OR($L2383=TRUE,$A2383=0,MOD($A2383,ChapterTable!$S$20)&lt;&gt;0),
MAX(0,INT(($B2383+ChapterTable!$Q$26+VLOOKUP(SUBSTITUTE(C$1,"성장단계","")&amp;"단계오프셋",ChapterTable!$S:$T,2,0))/ChapterTable!$Q$23)),
MAX(0,INT(($B2383+ChapterTable!$S$26+VLOOKUP(SUBSTITUTE(C$1,"성장단계","")&amp;"보스단계오프셋",ChapterTable!$S:$T,2,0))/ChapterTable!$S$23)))</f>
        <v>4</v>
      </c>
      <c r="D2383">
        <f>IF(OR($L2383=TRUE,$A2383=0,MOD($A2383,ChapterTable!$S$20)&lt;&gt;0),
MAX(0,INT(($B2383+ChapterTable!$Q$26+VLOOKUP(SUBSTITUTE(D$1,"성장단계","")&amp;"단계오프셋",ChapterTable!$S:$T,2,0))/ChapterTable!$Q$23)),
MAX(0,INT(($B2383+ChapterTable!$S$26+VLOOKUP(SUBSTITUTE(D$1,"성장단계","")&amp;"보스단계오프셋",ChapterTable!$S:$T,2,0))/ChapterTable!$S$23)))</f>
        <v>4</v>
      </c>
      <c r="E2383" s="1">
        <f ca="1">IF(AND($A2383=0,$B2383=1),
    VLOOKUP(1,ChapterTable!$1:$1048576,MATCH("최종"&amp;SUBSTITUTE(SUBSTITUTE(E$1,"standard",""),"|Float",""),ChapterTable!$1:$1,0),0)*ChapterTable!$Q$17,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VLOOKUP($A2383-ChapterTable!$Q$11,ChapterTable!$1:$1048576,MATCH("최종"&amp;SUBSTITUTE(SUBSTITUTE(E$1,"standard",""),"|Float",""),ChapterTable!$1:$1,0),0)*ChapterTable!$Q$14
    ),
  OFFSET(E2383,-$B2383+IF($L2383,1,0),0)*
    (VLOOKUP(SUBSTITUTE(SUBSTITUTE(E$1,"standard",""),"|Float","")&amp;"인게임누적곱배수",ChapterTable!$S:$T,2,0)^C2383
    +VLOOKUP(SUBSTITUTE(SUBSTITUTE(E$1,"standard",""),"|Float","")&amp;"인게임누적합배수",ChapterTable!$S:$T,2,0)*C2383)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VLOOKUP(1,ChapterTable!$1:$1048576,MATCH("최종"&amp;SUBSTITUTE(SUBSTITUTE(F$1,"standard",""),"|Float",""),ChapterTable!$1:$1,0),0)*ChapterTable!$Q$17,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VLOOKUP($A2383-ChapterTable!$Q$11,ChapterTable!$1:$1048576,MATCH("최종"&amp;SUBSTITUTE(SUBSTITUTE(F$1,"standard",""),"|Float",""),ChapterTable!$1:$1,0),0)*ChapterTable!$Q$14
    ),
  OFFSET(F2383,-$B2383+IF($L2383,1,0),0)*
    (VLOOKUP(SUBSTITUTE(SUBSTITUTE(F$1,"standard",""),"|Float","")&amp;"인게임누적곱배수",ChapterTable!$S:$T,2,0)^D2383
    +VLOOKUP(SUBSTITUTE(SUBSTITUTE(F$1,"standard",""),"|Float","")&amp;"인게임누적합배수",ChapterTable!$S:$T,2,0)*D2383)
  )
  )
  )
)</f>
        <v>1717079.4439948797</v>
      </c>
      <c r="G2383" t="s">
        <v>76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9.8000000000000007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IF(OR($L2384=TRUE,$A2384=0,MOD($A2384,ChapterTable!$S$20)&lt;&gt;0),
MAX(0,INT(($B2384+ChapterTable!$Q$26+VLOOKUP(SUBSTITUTE(C$1,"성장단계","")&amp;"단계오프셋",ChapterTable!$S:$T,2,0))/ChapterTable!$Q$23)),
MAX(0,INT(($B2384+ChapterTable!$S$26+VLOOKUP(SUBSTITUTE(C$1,"성장단계","")&amp;"보스단계오프셋",ChapterTable!$S:$T,2,0))/ChapterTable!$S$23)))</f>
        <v>4</v>
      </c>
      <c r="D2384">
        <f>IF(OR($L2384=TRUE,$A2384=0,MOD($A2384,ChapterTable!$S$20)&lt;&gt;0),
MAX(0,INT(($B2384+ChapterTable!$Q$26+VLOOKUP(SUBSTITUTE(D$1,"성장단계","")&amp;"단계오프셋",ChapterTable!$S:$T,2,0))/ChapterTable!$Q$23)),
MAX(0,INT(($B2384+ChapterTable!$S$26+VLOOKUP(SUBSTITUTE(D$1,"성장단계","")&amp;"보스단계오프셋",ChapterTable!$S:$T,2,0))/ChapterTable!$S$23)))</f>
        <v>4</v>
      </c>
      <c r="E2384" s="1">
        <f ca="1">IF(AND($A2384=0,$B2384=1),
    VLOOKUP(1,ChapterTable!$1:$1048576,MATCH("최종"&amp;SUBSTITUTE(SUBSTITUTE(E$1,"standard",""),"|Float",""),ChapterTable!$1:$1,0),0)*ChapterTable!$Q$17,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VLOOKUP($A2384-ChapterTable!$Q$11,ChapterTable!$1:$1048576,MATCH("최종"&amp;SUBSTITUTE(SUBSTITUTE(E$1,"standard",""),"|Float",""),ChapterTable!$1:$1,0),0)*ChapterTable!$Q$14
    ),
  OFFSET(E2384,-$B2384+IF($L2384,1,0),0)*
    (VLOOKUP(SUBSTITUTE(SUBSTITUTE(E$1,"standard",""),"|Float","")&amp;"인게임누적곱배수",ChapterTable!$S:$T,2,0)^C2384
    +VLOOKUP(SUBSTITUTE(SUBSTITUTE(E$1,"standard",""),"|Float","")&amp;"인게임누적합배수",ChapterTable!$S:$T,2,0)*C2384)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VLOOKUP(1,ChapterTable!$1:$1048576,MATCH("최종"&amp;SUBSTITUTE(SUBSTITUTE(F$1,"standard",""),"|Float",""),ChapterTable!$1:$1,0),0)*ChapterTable!$Q$17,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VLOOKUP($A2384-ChapterTable!$Q$11,ChapterTable!$1:$1048576,MATCH("최종"&amp;SUBSTITUTE(SUBSTITUTE(F$1,"standard",""),"|Float",""),ChapterTable!$1:$1,0),0)*ChapterTable!$Q$14
    ),
  OFFSET(F2384,-$B2384+IF($L2384,1,0),0)*
    (VLOOKUP(SUBSTITUTE(SUBSTITUTE(F$1,"standard",""),"|Float","")&amp;"인게임누적곱배수",ChapterTable!$S:$T,2,0)^D2384
    +VLOOKUP(SUBSTITUTE(SUBSTITUTE(F$1,"standard",""),"|Float","")&amp;"인게임누적합배수",ChapterTable!$S:$T,2,0)*D2384)
  )
  )
  )
)</f>
        <v>1717079.4439948797</v>
      </c>
      <c r="G2384" t="s">
        <v>76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9.8000000000000007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IF(OR($L2385=TRUE,$A2385=0,MOD($A2385,ChapterTable!$S$20)&lt;&gt;0),
MAX(0,INT(($B2385+ChapterTable!$Q$26+VLOOKUP(SUBSTITUTE(C$1,"성장단계","")&amp;"단계오프셋",ChapterTable!$S:$T,2,0))/ChapterTable!$Q$23)),
MAX(0,INT(($B2385+ChapterTable!$S$26+VLOOKUP(SUBSTITUTE(C$1,"성장단계","")&amp;"보스단계오프셋",ChapterTable!$S:$T,2,0))/ChapterTable!$S$23)))</f>
        <v>4</v>
      </c>
      <c r="D2385">
        <f>IF(OR($L2385=TRUE,$A2385=0,MOD($A2385,ChapterTable!$S$20)&lt;&gt;0),
MAX(0,INT(($B2385+ChapterTable!$Q$26+VLOOKUP(SUBSTITUTE(D$1,"성장단계","")&amp;"단계오프셋",ChapterTable!$S:$T,2,0))/ChapterTable!$Q$23)),
MAX(0,INT(($B2385+ChapterTable!$S$26+VLOOKUP(SUBSTITUTE(D$1,"성장단계","")&amp;"보스단계오프셋",ChapterTable!$S:$T,2,0))/ChapterTable!$S$23)))</f>
        <v>4</v>
      </c>
      <c r="E2385" s="1">
        <f ca="1">IF(AND($A2385=0,$B2385=1),
    VLOOKUP(1,ChapterTable!$1:$1048576,MATCH("최종"&amp;SUBSTITUTE(SUBSTITUTE(E$1,"standard",""),"|Float",""),ChapterTable!$1:$1,0),0)*ChapterTable!$Q$17,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VLOOKUP($A2385-ChapterTable!$Q$11,ChapterTable!$1:$1048576,MATCH("최종"&amp;SUBSTITUTE(SUBSTITUTE(E$1,"standard",""),"|Float",""),ChapterTable!$1:$1,0),0)*ChapterTable!$Q$14
    ),
  OFFSET(E2385,-$B2385+IF($L2385,1,0),0)*
    (VLOOKUP(SUBSTITUTE(SUBSTITUTE(E$1,"standard",""),"|Float","")&amp;"인게임누적곱배수",ChapterTable!$S:$T,2,0)^C2385
    +VLOOKUP(SUBSTITUTE(SUBSTITUTE(E$1,"standard",""),"|Float","")&amp;"인게임누적합배수",ChapterTable!$S:$T,2,0)*C2385)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VLOOKUP(1,ChapterTable!$1:$1048576,MATCH("최종"&amp;SUBSTITUTE(SUBSTITUTE(F$1,"standard",""),"|Float",""),ChapterTable!$1:$1,0),0)*ChapterTable!$Q$17,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VLOOKUP($A2385-ChapterTable!$Q$11,ChapterTable!$1:$1048576,MATCH("최종"&amp;SUBSTITUTE(SUBSTITUTE(F$1,"standard",""),"|Float",""),ChapterTable!$1:$1,0),0)*ChapterTable!$Q$14
    ),
  OFFSET(F2385,-$B2385+IF($L2385,1,0),0)*
    (VLOOKUP(SUBSTITUTE(SUBSTITUTE(F$1,"standard",""),"|Float","")&amp;"인게임누적곱배수",ChapterTable!$S:$T,2,0)^D2385
    +VLOOKUP(SUBSTITUTE(SUBSTITUTE(F$1,"standard",""),"|Float","")&amp;"인게임누적합배수",ChapterTable!$S:$T,2,0)*D2385)
  )
  )
  )
)</f>
        <v>1717079.4439948797</v>
      </c>
      <c r="G2385" t="s">
        <v>76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9.8000000000000007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IF(OR($L2386=TRUE,$A2386=0,MOD($A2386,ChapterTable!$S$20)&lt;&gt;0),
MAX(0,INT(($B2386+ChapterTable!$Q$26+VLOOKUP(SUBSTITUTE(C$1,"성장단계","")&amp;"단계오프셋",ChapterTable!$S:$T,2,0))/ChapterTable!$Q$23)),
MAX(0,INT(($B2386+ChapterTable!$S$26+VLOOKUP(SUBSTITUTE(C$1,"성장단계","")&amp;"보스단계오프셋",ChapterTable!$S:$T,2,0))/ChapterTable!$S$23)))</f>
        <v>4</v>
      </c>
      <c r="D2386">
        <f>IF(OR($L2386=TRUE,$A2386=0,MOD($A2386,ChapterTable!$S$20)&lt;&gt;0),
MAX(0,INT(($B2386+ChapterTable!$Q$26+VLOOKUP(SUBSTITUTE(D$1,"성장단계","")&amp;"단계오프셋",ChapterTable!$S:$T,2,0))/ChapterTable!$Q$23)),
MAX(0,INT(($B2386+ChapterTable!$S$26+VLOOKUP(SUBSTITUTE(D$1,"성장단계","")&amp;"보스단계오프셋",ChapterTable!$S:$T,2,0))/ChapterTable!$S$23)))</f>
        <v>4</v>
      </c>
      <c r="E2386" s="1">
        <f ca="1">IF(AND($A2386=0,$B2386=1),
    VLOOKUP(1,ChapterTable!$1:$1048576,MATCH("최종"&amp;SUBSTITUTE(SUBSTITUTE(E$1,"standard",""),"|Float",""),ChapterTable!$1:$1,0),0)*ChapterTable!$Q$17,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VLOOKUP($A2386-ChapterTable!$Q$11,ChapterTable!$1:$1048576,MATCH("최종"&amp;SUBSTITUTE(SUBSTITUTE(E$1,"standard",""),"|Float",""),ChapterTable!$1:$1,0),0)*ChapterTable!$Q$14
    ),
  OFFSET(E2386,-$B2386+IF($L2386,1,0),0)*
    (VLOOKUP(SUBSTITUTE(SUBSTITUTE(E$1,"standard",""),"|Float","")&amp;"인게임누적곱배수",ChapterTable!$S:$T,2,0)^C2386
    +VLOOKUP(SUBSTITUTE(SUBSTITUTE(E$1,"standard",""),"|Float","")&amp;"인게임누적합배수",ChapterTable!$S:$T,2,0)*C2386)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VLOOKUP(1,ChapterTable!$1:$1048576,MATCH("최종"&amp;SUBSTITUTE(SUBSTITUTE(F$1,"standard",""),"|Float",""),ChapterTable!$1:$1,0),0)*ChapterTable!$Q$17,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VLOOKUP($A2386-ChapterTable!$Q$11,ChapterTable!$1:$1048576,MATCH("최종"&amp;SUBSTITUTE(SUBSTITUTE(F$1,"standard",""),"|Float",""),ChapterTable!$1:$1,0),0)*ChapterTable!$Q$14
    ),
  OFFSET(F2386,-$B2386+IF($L2386,1,0),0)*
    (VLOOKUP(SUBSTITUTE(SUBSTITUTE(F$1,"standard",""),"|Float","")&amp;"인게임누적곱배수",ChapterTable!$S:$T,2,0)^D2386
    +VLOOKUP(SUBSTITUTE(SUBSTITUTE(F$1,"standard",""),"|Float","")&amp;"인게임누적합배수",ChapterTable!$S:$T,2,0)*D2386)
  )
  )
  )
)</f>
        <v>1717079.4439948797</v>
      </c>
      <c r="G2386" t="s">
        <v>76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9.8000000000000007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IF(OR($L2387=TRUE,$A2387=0,MOD($A2387,ChapterTable!$S$20)&lt;&gt;0),
MAX(0,INT(($B2387+ChapterTable!$Q$26+VLOOKUP(SUBSTITUTE(C$1,"성장단계","")&amp;"단계오프셋",ChapterTable!$S:$T,2,0))/ChapterTable!$Q$23)),
MAX(0,INT(($B2387+ChapterTable!$S$26+VLOOKUP(SUBSTITUTE(C$1,"성장단계","")&amp;"보스단계오프셋",ChapterTable!$S:$T,2,0))/ChapterTable!$S$23)))</f>
        <v>5</v>
      </c>
      <c r="D2387">
        <f>IF(OR($L2387=TRUE,$A2387=0,MOD($A2387,ChapterTable!$S$20)&lt;&gt;0),
MAX(0,INT(($B2387+ChapterTable!$Q$26+VLOOKUP(SUBSTITUTE(D$1,"성장단계","")&amp;"단계오프셋",ChapterTable!$S:$T,2,0))/ChapterTable!$Q$23)),
MAX(0,INT(($B2387+ChapterTable!$S$26+VLOOKUP(SUBSTITUTE(D$1,"성장단계","")&amp;"보스단계오프셋",ChapterTable!$S:$T,2,0))/ChapterTable!$S$23)))</f>
        <v>4</v>
      </c>
      <c r="E2387" s="1">
        <f ca="1">IF(AND($A2387=0,$B2387=1),
    VLOOKUP(1,ChapterTable!$1:$1048576,MATCH("최종"&amp;SUBSTITUTE(SUBSTITUTE(E$1,"standard",""),"|Float",""),ChapterTable!$1:$1,0),0)*ChapterTable!$Q$17,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VLOOKUP($A2387-ChapterTable!$Q$11,ChapterTable!$1:$1048576,MATCH("최종"&amp;SUBSTITUTE(SUBSTITUTE(E$1,"standard",""),"|Float",""),ChapterTable!$1:$1,0),0)*ChapterTable!$Q$14
    ),
  OFFSET(E2387,-$B2387+IF($L2387,1,0),0)*
    (VLOOKUP(SUBSTITUTE(SUBSTITUTE(E$1,"standard",""),"|Float","")&amp;"인게임누적곱배수",ChapterTable!$S:$T,2,0)^C2387
    +VLOOKUP(SUBSTITUTE(SUBSTITUTE(E$1,"standard",""),"|Float","")&amp;"인게임누적합배수",ChapterTable!$S:$T,2,0)*C2387)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VLOOKUP(1,ChapterTable!$1:$1048576,MATCH("최종"&amp;SUBSTITUTE(SUBSTITUTE(F$1,"standard",""),"|Float",""),ChapterTable!$1:$1,0),0)*ChapterTable!$Q$17,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VLOOKUP($A2387-ChapterTable!$Q$11,ChapterTable!$1:$1048576,MATCH("최종"&amp;SUBSTITUTE(SUBSTITUTE(F$1,"standard",""),"|Float",""),ChapterTable!$1:$1,0),0)*ChapterTable!$Q$14
    ),
  OFFSET(F2387,-$B2387+IF($L2387,1,0),0)*
    (VLOOKUP(SUBSTITUTE(SUBSTITUTE(F$1,"standard",""),"|Float","")&amp;"인게임누적곱배수",ChapterTable!$S:$T,2,0)^D2387
    +VLOOKUP(SUBSTITUTE(SUBSTITUTE(F$1,"standard",""),"|Float","")&amp;"인게임누적합배수",ChapterTable!$S:$T,2,0)*D2387)
  )
  )
  )
)</f>
        <v>1717079.4439948797</v>
      </c>
      <c r="G2387" t="s">
        <v>76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9.8000000000000007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IF(OR($L2388=TRUE,$A2388=0,MOD($A2388,ChapterTable!$S$20)&lt;&gt;0),
MAX(0,INT(($B2388+ChapterTable!$Q$26+VLOOKUP(SUBSTITUTE(C$1,"성장단계","")&amp;"단계오프셋",ChapterTable!$S:$T,2,0))/ChapterTable!$Q$23)),
MAX(0,INT(($B2388+ChapterTable!$S$26+VLOOKUP(SUBSTITUTE(C$1,"성장단계","")&amp;"보스단계오프셋",ChapterTable!$S:$T,2,0))/ChapterTable!$S$23)))</f>
        <v>5</v>
      </c>
      <c r="D2388">
        <f>IF(OR($L2388=TRUE,$A2388=0,MOD($A2388,ChapterTable!$S$20)&lt;&gt;0),
MAX(0,INT(($B2388+ChapterTable!$Q$26+VLOOKUP(SUBSTITUTE(D$1,"성장단계","")&amp;"단계오프셋",ChapterTable!$S:$T,2,0))/ChapterTable!$Q$23)),
MAX(0,INT(($B2388+ChapterTable!$S$26+VLOOKUP(SUBSTITUTE(D$1,"성장단계","")&amp;"보스단계오프셋",ChapterTable!$S:$T,2,0))/ChapterTable!$S$23)))</f>
        <v>4</v>
      </c>
      <c r="E2388" s="1">
        <f ca="1">IF(AND($A2388=0,$B2388=1),
    VLOOKUP(1,ChapterTable!$1:$1048576,MATCH("최종"&amp;SUBSTITUTE(SUBSTITUTE(E$1,"standard",""),"|Float",""),ChapterTable!$1:$1,0),0)*ChapterTable!$Q$17,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VLOOKUP($A2388-ChapterTable!$Q$11,ChapterTable!$1:$1048576,MATCH("최종"&amp;SUBSTITUTE(SUBSTITUTE(E$1,"standard",""),"|Float",""),ChapterTable!$1:$1,0),0)*ChapterTable!$Q$14
    ),
  OFFSET(E2388,-$B2388+IF($L2388,1,0),0)*
    (VLOOKUP(SUBSTITUTE(SUBSTITUTE(E$1,"standard",""),"|Float","")&amp;"인게임누적곱배수",ChapterTable!$S:$T,2,0)^C2388
    +VLOOKUP(SUBSTITUTE(SUBSTITUTE(E$1,"standard",""),"|Float","")&amp;"인게임누적합배수",ChapterTable!$S:$T,2,0)*C2388)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VLOOKUP(1,ChapterTable!$1:$1048576,MATCH("최종"&amp;SUBSTITUTE(SUBSTITUTE(F$1,"standard",""),"|Float",""),ChapterTable!$1:$1,0),0)*ChapterTable!$Q$17,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VLOOKUP($A2388-ChapterTable!$Q$11,ChapterTable!$1:$1048576,MATCH("최종"&amp;SUBSTITUTE(SUBSTITUTE(F$1,"standard",""),"|Float",""),ChapterTable!$1:$1,0),0)*ChapterTable!$Q$14
    ),
  OFFSET(F2388,-$B2388+IF($L2388,1,0),0)*
    (VLOOKUP(SUBSTITUTE(SUBSTITUTE(F$1,"standard",""),"|Float","")&amp;"인게임누적곱배수",ChapterTable!$S:$T,2,0)^D2388
    +VLOOKUP(SUBSTITUTE(SUBSTITUTE(F$1,"standard",""),"|Float","")&amp;"인게임누적합배수",ChapterTable!$S:$T,2,0)*D2388)
  )
  )
  )
)</f>
        <v>1717079.4439948797</v>
      </c>
      <c r="G2388" t="s">
        <v>76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9.8000000000000007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IF(OR($L2389=TRUE,$A2389=0,MOD($A2389,ChapterTable!$S$20)&lt;&gt;0),
MAX(0,INT(($B2389+ChapterTable!$Q$26+VLOOKUP(SUBSTITUTE(C$1,"성장단계","")&amp;"단계오프셋",ChapterTable!$S:$T,2,0))/ChapterTable!$Q$23)),
MAX(0,INT(($B2389+ChapterTable!$S$26+VLOOKUP(SUBSTITUTE(C$1,"성장단계","")&amp;"보스단계오프셋",ChapterTable!$S:$T,2,0))/ChapterTable!$S$23)))</f>
        <v>5</v>
      </c>
      <c r="D2389">
        <f>IF(OR($L2389=TRUE,$A2389=0,MOD($A2389,ChapterTable!$S$20)&lt;&gt;0),
MAX(0,INT(($B2389+ChapterTable!$Q$26+VLOOKUP(SUBSTITUTE(D$1,"성장단계","")&amp;"단계오프셋",ChapterTable!$S:$T,2,0))/ChapterTable!$Q$23)),
MAX(0,INT(($B2389+ChapterTable!$S$26+VLOOKUP(SUBSTITUTE(D$1,"성장단계","")&amp;"보스단계오프셋",ChapterTable!$S:$T,2,0))/ChapterTable!$S$23)))</f>
        <v>4</v>
      </c>
      <c r="E2389" s="1">
        <f ca="1">IF(AND($A2389=0,$B2389=1),
    VLOOKUP(1,ChapterTable!$1:$1048576,MATCH("최종"&amp;SUBSTITUTE(SUBSTITUTE(E$1,"standard",""),"|Float",""),ChapterTable!$1:$1,0),0)*ChapterTable!$Q$17,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VLOOKUP($A2389-ChapterTable!$Q$11,ChapterTable!$1:$1048576,MATCH("최종"&amp;SUBSTITUTE(SUBSTITUTE(E$1,"standard",""),"|Float",""),ChapterTable!$1:$1,0),0)*ChapterTable!$Q$14
    ),
  OFFSET(E2389,-$B2389+IF($L2389,1,0),0)*
    (VLOOKUP(SUBSTITUTE(SUBSTITUTE(E$1,"standard",""),"|Float","")&amp;"인게임누적곱배수",ChapterTable!$S:$T,2,0)^C2389
    +VLOOKUP(SUBSTITUTE(SUBSTITUTE(E$1,"standard",""),"|Float","")&amp;"인게임누적합배수",ChapterTable!$S:$T,2,0)*C2389)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VLOOKUP(1,ChapterTable!$1:$1048576,MATCH("최종"&amp;SUBSTITUTE(SUBSTITUTE(F$1,"standard",""),"|Float",""),ChapterTable!$1:$1,0),0)*ChapterTable!$Q$17,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VLOOKUP($A2389-ChapterTable!$Q$11,ChapterTable!$1:$1048576,MATCH("최종"&amp;SUBSTITUTE(SUBSTITUTE(F$1,"standard",""),"|Float",""),ChapterTable!$1:$1,0),0)*ChapterTable!$Q$14
    ),
  OFFSET(F2389,-$B2389+IF($L2389,1,0),0)*
    (VLOOKUP(SUBSTITUTE(SUBSTITUTE(F$1,"standard",""),"|Float","")&amp;"인게임누적곱배수",ChapterTable!$S:$T,2,0)^D2389
    +VLOOKUP(SUBSTITUTE(SUBSTITUTE(F$1,"standard",""),"|Float","")&amp;"인게임누적합배수",ChapterTable!$S:$T,2,0)*D2389)
  )
  )
  )
)</f>
        <v>1717079.4439948797</v>
      </c>
      <c r="G2389" t="s">
        <v>76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9.8000000000000007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IF(OR($L2390=TRUE,$A2390=0,MOD($A2390,ChapterTable!$S$20)&lt;&gt;0),
MAX(0,INT(($B2390+ChapterTable!$Q$26+VLOOKUP(SUBSTITUTE(C$1,"성장단계","")&amp;"단계오프셋",ChapterTable!$S:$T,2,0))/ChapterTable!$Q$23)),
MAX(0,INT(($B2390+ChapterTable!$S$26+VLOOKUP(SUBSTITUTE(C$1,"성장단계","")&amp;"보스단계오프셋",ChapterTable!$S:$T,2,0))/ChapterTable!$S$23)))</f>
        <v>5</v>
      </c>
      <c r="D2390">
        <f>IF(OR($L2390=TRUE,$A2390=0,MOD($A2390,ChapterTable!$S$20)&lt;&gt;0),
MAX(0,INT(($B2390+ChapterTable!$Q$26+VLOOKUP(SUBSTITUTE(D$1,"성장단계","")&amp;"단계오프셋",ChapterTable!$S:$T,2,0))/ChapterTable!$Q$23)),
MAX(0,INT(($B2390+ChapterTable!$S$26+VLOOKUP(SUBSTITUTE(D$1,"성장단계","")&amp;"보스단계오프셋",ChapterTable!$S:$T,2,0))/ChapterTable!$S$23)))</f>
        <v>4</v>
      </c>
      <c r="E2390" s="1">
        <f ca="1">IF(AND($A2390=0,$B2390=1),
    VLOOKUP(1,ChapterTable!$1:$1048576,MATCH("최종"&amp;SUBSTITUTE(SUBSTITUTE(E$1,"standard",""),"|Float",""),ChapterTable!$1:$1,0),0)*ChapterTable!$Q$17,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VLOOKUP($A2390-ChapterTable!$Q$11,ChapterTable!$1:$1048576,MATCH("최종"&amp;SUBSTITUTE(SUBSTITUTE(E$1,"standard",""),"|Float",""),ChapterTable!$1:$1,0),0)*ChapterTable!$Q$14
    ),
  OFFSET(E2390,-$B2390+IF($L2390,1,0),0)*
    (VLOOKUP(SUBSTITUTE(SUBSTITUTE(E$1,"standard",""),"|Float","")&amp;"인게임누적곱배수",ChapterTable!$S:$T,2,0)^C2390
    +VLOOKUP(SUBSTITUTE(SUBSTITUTE(E$1,"standard",""),"|Float","")&amp;"인게임누적합배수",ChapterTable!$S:$T,2,0)*C2390)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VLOOKUP(1,ChapterTable!$1:$1048576,MATCH("최종"&amp;SUBSTITUTE(SUBSTITUTE(F$1,"standard",""),"|Float",""),ChapterTable!$1:$1,0),0)*ChapterTable!$Q$17,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VLOOKUP($A2390-ChapterTable!$Q$11,ChapterTable!$1:$1048576,MATCH("최종"&amp;SUBSTITUTE(SUBSTITUTE(F$1,"standard",""),"|Float",""),ChapterTable!$1:$1,0),0)*ChapterTable!$Q$14
    ),
  OFFSET(F2390,-$B2390+IF($L2390,1,0),0)*
    (VLOOKUP(SUBSTITUTE(SUBSTITUTE(F$1,"standard",""),"|Float","")&amp;"인게임누적곱배수",ChapterTable!$S:$T,2,0)^D2390
    +VLOOKUP(SUBSTITUTE(SUBSTITUTE(F$1,"standard",""),"|Float","")&amp;"인게임누적합배수",ChapterTable!$S:$T,2,0)*D2390)
  )
  )
  )
)</f>
        <v>1717079.4439948797</v>
      </c>
      <c r="G2390" t="s">
        <v>76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9.8000000000000007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IF(OR($L2391=TRUE,$A2391=0,MOD($A2391,ChapterTable!$S$20)&lt;&gt;0),
MAX(0,INT(($B2391+ChapterTable!$Q$26+VLOOKUP(SUBSTITUTE(C$1,"성장단계","")&amp;"단계오프셋",ChapterTable!$S:$T,2,0))/ChapterTable!$Q$23)),
MAX(0,INT(($B2391+ChapterTable!$S$26+VLOOKUP(SUBSTITUTE(C$1,"성장단계","")&amp;"보스단계오프셋",ChapterTable!$S:$T,2,0))/ChapterTable!$S$23)))</f>
        <v>5</v>
      </c>
      <c r="D2391">
        <f>IF(OR($L2391=TRUE,$A2391=0,MOD($A2391,ChapterTable!$S$20)&lt;&gt;0),
MAX(0,INT(($B2391+ChapterTable!$Q$26+VLOOKUP(SUBSTITUTE(D$1,"성장단계","")&amp;"단계오프셋",ChapterTable!$S:$T,2,0))/ChapterTable!$Q$23)),
MAX(0,INT(($B2391+ChapterTable!$S$26+VLOOKUP(SUBSTITUTE(D$1,"성장단계","")&amp;"보스단계오프셋",ChapterTable!$S:$T,2,0))/ChapterTable!$S$23)))</f>
        <v>4</v>
      </c>
      <c r="E2391" s="1">
        <f ca="1">IF(AND($A2391=0,$B2391=1),
    VLOOKUP(1,ChapterTable!$1:$1048576,MATCH("최종"&amp;SUBSTITUTE(SUBSTITUTE(E$1,"standard",""),"|Float",""),ChapterTable!$1:$1,0),0)*ChapterTable!$Q$17,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VLOOKUP($A2391-ChapterTable!$Q$11,ChapterTable!$1:$1048576,MATCH("최종"&amp;SUBSTITUTE(SUBSTITUTE(E$1,"standard",""),"|Float",""),ChapterTable!$1:$1,0),0)*ChapterTable!$Q$14
    ),
  OFFSET(E2391,-$B2391+IF($L2391,1,0),0)*
    (VLOOKUP(SUBSTITUTE(SUBSTITUTE(E$1,"standard",""),"|Float","")&amp;"인게임누적곱배수",ChapterTable!$S:$T,2,0)^C2391
    +VLOOKUP(SUBSTITUTE(SUBSTITUTE(E$1,"standard",""),"|Float","")&amp;"인게임누적합배수",ChapterTable!$S:$T,2,0)*C2391)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VLOOKUP(1,ChapterTable!$1:$1048576,MATCH("최종"&amp;SUBSTITUTE(SUBSTITUTE(F$1,"standard",""),"|Float",""),ChapterTable!$1:$1,0),0)*ChapterTable!$Q$17,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VLOOKUP($A2391-ChapterTable!$Q$11,ChapterTable!$1:$1048576,MATCH("최종"&amp;SUBSTITUTE(SUBSTITUTE(F$1,"standard",""),"|Float",""),ChapterTable!$1:$1,0),0)*ChapterTable!$Q$14
    ),
  OFFSET(F2391,-$B2391+IF($L2391,1,0),0)*
    (VLOOKUP(SUBSTITUTE(SUBSTITUTE(F$1,"standard",""),"|Float","")&amp;"인게임누적곱배수",ChapterTable!$S:$T,2,0)^D2391
    +VLOOKUP(SUBSTITUTE(SUBSTITUTE(F$1,"standard",""),"|Float","")&amp;"인게임누적합배수",ChapterTable!$S:$T,2,0)*D2391)
  )
  )
  )
)</f>
        <v>1717079.4439948797</v>
      </c>
      <c r="G2391" t="s">
        <v>76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9.8000000000000007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IF(OR($L2392=TRUE,$A2392=0,MOD($A2392,ChapterTable!$S$20)&lt;&gt;0),
MAX(0,INT(($B2392+ChapterTable!$Q$26+VLOOKUP(SUBSTITUTE(C$1,"성장단계","")&amp;"단계오프셋",ChapterTable!$S:$T,2,0))/ChapterTable!$Q$23)),
MAX(0,INT(($B2392+ChapterTable!$S$26+VLOOKUP(SUBSTITUTE(C$1,"성장단계","")&amp;"보스단계오프셋",ChapterTable!$S:$T,2,0))/ChapterTable!$S$23)))</f>
        <v>0</v>
      </c>
      <c r="D2392">
        <f>IF(OR($L2392=TRUE,$A2392=0,MOD($A2392,ChapterTable!$S$20)&lt;&gt;0),
MAX(0,INT(($B2392+ChapterTable!$Q$26+VLOOKUP(SUBSTITUTE(D$1,"성장단계","")&amp;"단계오프셋",ChapterTable!$S:$T,2,0))/ChapterTable!$Q$23)),
MAX(0,INT(($B2392+ChapterTable!$S$26+VLOOKUP(SUBSTITUTE(D$1,"성장단계","")&amp;"보스단계오프셋",ChapterTable!$S:$T,2,0))/ChapterTable!$S$23)))</f>
        <v>0</v>
      </c>
      <c r="E2392" s="1">
        <f ca="1">IF(AND($A2392=0,$B2392=1),
    VLOOKUP(1,ChapterTable!$1:$1048576,MATCH("최종"&amp;SUBSTITUTE(SUBSTITUTE(E$1,"standard",""),"|Float",""),ChapterTable!$1:$1,0),0)*ChapterTable!$Q$17,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VLOOKUP($A2392-ChapterTable!$Q$11,ChapterTable!$1:$1048576,MATCH("최종"&amp;SUBSTITUTE(SUBSTITUTE(E$1,"standard",""),"|Float",""),ChapterTable!$1:$1,0),0)*ChapterTable!$Q$14
    ),
  OFFSET(E2392,-$B2392+IF($L2392,1,0),0)*
    (VLOOKUP(SUBSTITUTE(SUBSTITUTE(E$1,"standard",""),"|Float","")&amp;"인게임누적곱배수",ChapterTable!$S:$T,2,0)^C2392
    +VLOOKUP(SUBSTITUTE(SUBSTITUTE(E$1,"standard",""),"|Float","")&amp;"인게임누적합배수",ChapterTable!$S:$T,2,0)*C2392)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VLOOKUP(1,ChapterTable!$1:$1048576,MATCH("최종"&amp;SUBSTITUTE(SUBSTITUTE(F$1,"standard",""),"|Float",""),ChapterTable!$1:$1,0),0)*ChapterTable!$Q$17,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VLOOKUP($A2392-ChapterTable!$Q$11,ChapterTable!$1:$1048576,MATCH("최종"&amp;SUBSTITUTE(SUBSTITUTE(F$1,"standard",""),"|Float",""),ChapterTable!$1:$1,0),0)*ChapterTable!$Q$14
    ),
  OFFSET(F2392,-$B2392+IF($L2392,1,0),0)*
    (VLOOKUP(SUBSTITUTE(SUBSTITUTE(F$1,"standard",""),"|Float","")&amp;"인게임누적곱배수",ChapterTable!$S:$T,2,0)^D2392
    +VLOOKUP(SUBSTITUTE(SUBSTITUTE(F$1,"standard",""),"|Float","")&amp;"인게임누적합배수",ChapterTable!$S:$T,2,0)*D2392)
  )
  )
  )
)</f>
        <v>1430899.5366623998</v>
      </c>
      <c r="G2392" t="s">
        <v>76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9.8000000000000007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IF(OR($L2393=TRUE,$A2393=0,MOD($A2393,ChapterTable!$S$20)&lt;&gt;0),
MAX(0,INT(($B2393+ChapterTable!$Q$26+VLOOKUP(SUBSTITUTE(C$1,"성장단계","")&amp;"단계오프셋",ChapterTable!$S:$T,2,0))/ChapterTable!$Q$23)),
MAX(0,INT(($B2393+ChapterTable!$S$26+VLOOKUP(SUBSTITUTE(C$1,"성장단계","")&amp;"보스단계오프셋",ChapterTable!$S:$T,2,0))/ChapterTable!$S$23)))</f>
        <v>0</v>
      </c>
      <c r="D2393">
        <f>IF(OR($L2393=TRUE,$A2393=0,MOD($A2393,ChapterTable!$S$20)&lt;&gt;0),
MAX(0,INT(($B2393+ChapterTable!$Q$26+VLOOKUP(SUBSTITUTE(D$1,"성장단계","")&amp;"단계오프셋",ChapterTable!$S:$T,2,0))/ChapterTable!$Q$23)),
MAX(0,INT(($B2393+ChapterTable!$S$26+VLOOKUP(SUBSTITUTE(D$1,"성장단계","")&amp;"보스단계오프셋",ChapterTable!$S:$T,2,0))/ChapterTable!$S$23)))</f>
        <v>0</v>
      </c>
      <c r="E2393" s="1">
        <f ca="1">IF(AND($A2393=0,$B2393=1),
    VLOOKUP(1,ChapterTable!$1:$1048576,MATCH("최종"&amp;SUBSTITUTE(SUBSTITUTE(E$1,"standard",""),"|Float",""),ChapterTable!$1:$1,0),0)*ChapterTable!$Q$17,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VLOOKUP($A2393-ChapterTable!$Q$11,ChapterTable!$1:$1048576,MATCH("최종"&amp;SUBSTITUTE(SUBSTITUTE(E$1,"standard",""),"|Float",""),ChapterTable!$1:$1,0),0)*ChapterTable!$Q$14
    ),
  OFFSET(E2393,-$B2393+IF($L2393,1,0),0)*
    (VLOOKUP(SUBSTITUTE(SUBSTITUTE(E$1,"standard",""),"|Float","")&amp;"인게임누적곱배수",ChapterTable!$S:$T,2,0)^C2393
    +VLOOKUP(SUBSTITUTE(SUBSTITUTE(E$1,"standard",""),"|Float","")&amp;"인게임누적합배수",ChapterTable!$S:$T,2,0)*C2393)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VLOOKUP(1,ChapterTable!$1:$1048576,MATCH("최종"&amp;SUBSTITUTE(SUBSTITUTE(F$1,"standard",""),"|Float",""),ChapterTable!$1:$1,0),0)*ChapterTable!$Q$17,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VLOOKUP($A2393-ChapterTable!$Q$11,ChapterTable!$1:$1048576,MATCH("최종"&amp;SUBSTITUTE(SUBSTITUTE(F$1,"standard",""),"|Float",""),ChapterTable!$1:$1,0),0)*ChapterTable!$Q$14
    ),
  OFFSET(F2393,-$B2393+IF($L2393,1,0),0)*
    (VLOOKUP(SUBSTITUTE(SUBSTITUTE(F$1,"standard",""),"|Float","")&amp;"인게임누적곱배수",ChapterTable!$S:$T,2,0)^D2393
    +VLOOKUP(SUBSTITUTE(SUBSTITUTE(F$1,"standard",""),"|Float","")&amp;"인게임누적합배수",ChapterTable!$S:$T,2,0)*D2393)
  )
  )
  )
)</f>
        <v>1430899.5366623998</v>
      </c>
      <c r="G2393" t="s">
        <v>76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9.8000000000000007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IF(OR($L2394=TRUE,$A2394=0,MOD($A2394,ChapterTable!$S$20)&lt;&gt;0),
MAX(0,INT(($B2394+ChapterTable!$Q$26+VLOOKUP(SUBSTITUTE(C$1,"성장단계","")&amp;"단계오프셋",ChapterTable!$S:$T,2,0))/ChapterTable!$Q$23)),
MAX(0,INT(($B2394+ChapterTable!$S$26+VLOOKUP(SUBSTITUTE(C$1,"성장단계","")&amp;"보스단계오프셋",ChapterTable!$S:$T,2,0))/ChapterTable!$S$23)))</f>
        <v>0</v>
      </c>
      <c r="D2394">
        <f>IF(OR($L2394=TRUE,$A2394=0,MOD($A2394,ChapterTable!$S$20)&lt;&gt;0),
MAX(0,INT(($B2394+ChapterTable!$Q$26+VLOOKUP(SUBSTITUTE(D$1,"성장단계","")&amp;"단계오프셋",ChapterTable!$S:$T,2,0))/ChapterTable!$Q$23)),
MAX(0,INT(($B2394+ChapterTable!$S$26+VLOOKUP(SUBSTITUTE(D$1,"성장단계","")&amp;"보스단계오프셋",ChapterTable!$S:$T,2,0))/ChapterTable!$S$23)))</f>
        <v>0</v>
      </c>
      <c r="E2394" s="1">
        <f ca="1">IF(AND($A2394=0,$B2394=1),
    VLOOKUP(1,ChapterTable!$1:$1048576,MATCH("최종"&amp;SUBSTITUTE(SUBSTITUTE(E$1,"standard",""),"|Float",""),ChapterTable!$1:$1,0),0)*ChapterTable!$Q$17,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VLOOKUP($A2394-ChapterTable!$Q$11,ChapterTable!$1:$1048576,MATCH("최종"&amp;SUBSTITUTE(SUBSTITUTE(E$1,"standard",""),"|Float",""),ChapterTable!$1:$1,0),0)*ChapterTable!$Q$14
    ),
  OFFSET(E2394,-$B2394+IF($L2394,1,0),0)*
    (VLOOKUP(SUBSTITUTE(SUBSTITUTE(E$1,"standard",""),"|Float","")&amp;"인게임누적곱배수",ChapterTable!$S:$T,2,0)^C2394
    +VLOOKUP(SUBSTITUTE(SUBSTITUTE(E$1,"standard",""),"|Float","")&amp;"인게임누적합배수",ChapterTable!$S:$T,2,0)*C2394)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VLOOKUP(1,ChapterTable!$1:$1048576,MATCH("최종"&amp;SUBSTITUTE(SUBSTITUTE(F$1,"standard",""),"|Float",""),ChapterTable!$1:$1,0),0)*ChapterTable!$Q$17,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VLOOKUP($A2394-ChapterTable!$Q$11,ChapterTable!$1:$1048576,MATCH("최종"&amp;SUBSTITUTE(SUBSTITUTE(F$1,"standard",""),"|Float",""),ChapterTable!$1:$1,0),0)*ChapterTable!$Q$14
    ),
  OFFSET(F2394,-$B2394+IF($L2394,1,0),0)*
    (VLOOKUP(SUBSTITUTE(SUBSTITUTE(F$1,"standard",""),"|Float","")&amp;"인게임누적곱배수",ChapterTable!$S:$T,2,0)^D2394
    +VLOOKUP(SUBSTITUTE(SUBSTITUTE(F$1,"standard",""),"|Float","")&amp;"인게임누적합배수",ChapterTable!$S:$T,2,0)*D2394)
  )
  )
  )
)</f>
        <v>1430899.5366623998</v>
      </c>
      <c r="G2394" t="s">
        <v>76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9.8000000000000007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IF(OR($L2395=TRUE,$A2395=0,MOD($A2395,ChapterTable!$S$20)&lt;&gt;0),
MAX(0,INT(($B2395+ChapterTable!$Q$26+VLOOKUP(SUBSTITUTE(C$1,"성장단계","")&amp;"단계오프셋",ChapterTable!$S:$T,2,0))/ChapterTable!$Q$23)),
MAX(0,INT(($B2395+ChapterTable!$S$26+VLOOKUP(SUBSTITUTE(C$1,"성장단계","")&amp;"보스단계오프셋",ChapterTable!$S:$T,2,0))/ChapterTable!$S$23)))</f>
        <v>0</v>
      </c>
      <c r="D2395">
        <f>IF(OR($L2395=TRUE,$A2395=0,MOD($A2395,ChapterTable!$S$20)&lt;&gt;0),
MAX(0,INT(($B2395+ChapterTable!$Q$26+VLOOKUP(SUBSTITUTE(D$1,"성장단계","")&amp;"단계오프셋",ChapterTable!$S:$T,2,0))/ChapterTable!$Q$23)),
MAX(0,INT(($B2395+ChapterTable!$S$26+VLOOKUP(SUBSTITUTE(D$1,"성장단계","")&amp;"보스단계오프셋",ChapterTable!$S:$T,2,0))/ChapterTable!$S$23)))</f>
        <v>0</v>
      </c>
      <c r="E2395" s="1">
        <f ca="1">IF(AND($A2395=0,$B2395=1),
    VLOOKUP(1,ChapterTable!$1:$1048576,MATCH("최종"&amp;SUBSTITUTE(SUBSTITUTE(E$1,"standard",""),"|Float",""),ChapterTable!$1:$1,0),0)*ChapterTable!$Q$17,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VLOOKUP($A2395-ChapterTable!$Q$11,ChapterTable!$1:$1048576,MATCH("최종"&amp;SUBSTITUTE(SUBSTITUTE(E$1,"standard",""),"|Float",""),ChapterTable!$1:$1,0),0)*ChapterTable!$Q$14
    ),
  OFFSET(E2395,-$B2395+IF($L2395,1,0),0)*
    (VLOOKUP(SUBSTITUTE(SUBSTITUTE(E$1,"standard",""),"|Float","")&amp;"인게임누적곱배수",ChapterTable!$S:$T,2,0)^C2395
    +VLOOKUP(SUBSTITUTE(SUBSTITUTE(E$1,"standard",""),"|Float","")&amp;"인게임누적합배수",ChapterTable!$S:$T,2,0)*C2395)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VLOOKUP(1,ChapterTable!$1:$1048576,MATCH("최종"&amp;SUBSTITUTE(SUBSTITUTE(F$1,"standard",""),"|Float",""),ChapterTable!$1:$1,0),0)*ChapterTable!$Q$17,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VLOOKUP($A2395-ChapterTable!$Q$11,ChapterTable!$1:$1048576,MATCH("최종"&amp;SUBSTITUTE(SUBSTITUTE(F$1,"standard",""),"|Float",""),ChapterTable!$1:$1,0),0)*ChapterTable!$Q$14
    ),
  OFFSET(F2395,-$B2395+IF($L2395,1,0),0)*
    (VLOOKUP(SUBSTITUTE(SUBSTITUTE(F$1,"standard",""),"|Float","")&amp;"인게임누적곱배수",ChapterTable!$S:$T,2,0)^D2395
    +VLOOKUP(SUBSTITUTE(SUBSTITUTE(F$1,"standard",""),"|Float","")&amp;"인게임누적합배수",ChapterTable!$S:$T,2,0)*D2395)
  )
  )
  )
)</f>
        <v>1430899.5366623998</v>
      </c>
      <c r="G2395" t="s">
        <v>76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9.8000000000000007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IF(OR($L2396=TRUE,$A2396=0,MOD($A2396,ChapterTable!$S$20)&lt;&gt;0),
MAX(0,INT(($B2396+ChapterTable!$Q$26+VLOOKUP(SUBSTITUTE(C$1,"성장단계","")&amp;"단계오프셋",ChapterTable!$S:$T,2,0))/ChapterTable!$Q$23)),
MAX(0,INT(($B2396+ChapterTable!$S$26+VLOOKUP(SUBSTITUTE(C$1,"성장단계","")&amp;"보스단계오프셋",ChapterTable!$S:$T,2,0))/ChapterTable!$S$23)))</f>
        <v>0</v>
      </c>
      <c r="D2396">
        <f>IF(OR($L2396=TRUE,$A2396=0,MOD($A2396,ChapterTable!$S$20)&lt;&gt;0),
MAX(0,INT(($B2396+ChapterTable!$Q$26+VLOOKUP(SUBSTITUTE(D$1,"성장단계","")&amp;"단계오프셋",ChapterTable!$S:$T,2,0))/ChapterTable!$Q$23)),
MAX(0,INT(($B2396+ChapterTable!$S$26+VLOOKUP(SUBSTITUTE(D$1,"성장단계","")&amp;"보스단계오프셋",ChapterTable!$S:$T,2,0))/ChapterTable!$S$23)))</f>
        <v>0</v>
      </c>
      <c r="E2396" s="1">
        <f ca="1">IF(AND($A2396=0,$B2396=1),
    VLOOKUP(1,ChapterTable!$1:$1048576,MATCH("최종"&amp;SUBSTITUTE(SUBSTITUTE(E$1,"standard",""),"|Float",""),ChapterTable!$1:$1,0),0)*ChapterTable!$Q$17,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VLOOKUP($A2396-ChapterTable!$Q$11,ChapterTable!$1:$1048576,MATCH("최종"&amp;SUBSTITUTE(SUBSTITUTE(E$1,"standard",""),"|Float",""),ChapterTable!$1:$1,0),0)*ChapterTable!$Q$14
    ),
  OFFSET(E2396,-$B2396+IF($L2396,1,0),0)*
    (VLOOKUP(SUBSTITUTE(SUBSTITUTE(E$1,"standard",""),"|Float","")&amp;"인게임누적곱배수",ChapterTable!$S:$T,2,0)^C2396
    +VLOOKUP(SUBSTITUTE(SUBSTITUTE(E$1,"standard",""),"|Float","")&amp;"인게임누적합배수",ChapterTable!$S:$T,2,0)*C2396)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VLOOKUP(1,ChapterTable!$1:$1048576,MATCH("최종"&amp;SUBSTITUTE(SUBSTITUTE(F$1,"standard",""),"|Float",""),ChapterTable!$1:$1,0),0)*ChapterTable!$Q$17,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VLOOKUP($A2396-ChapterTable!$Q$11,ChapterTable!$1:$1048576,MATCH("최종"&amp;SUBSTITUTE(SUBSTITUTE(F$1,"standard",""),"|Float",""),ChapterTable!$1:$1,0),0)*ChapterTable!$Q$14
    ),
  OFFSET(F2396,-$B2396+IF($L2396,1,0),0)*
    (VLOOKUP(SUBSTITUTE(SUBSTITUTE(F$1,"standard",""),"|Float","")&amp;"인게임누적곱배수",ChapterTable!$S:$T,2,0)^D2396
    +VLOOKUP(SUBSTITUTE(SUBSTITUTE(F$1,"standard",""),"|Float","")&amp;"인게임누적합배수",ChapterTable!$S:$T,2,0)*D2396)
  )
  )
  )
)</f>
        <v>1430899.5366623998</v>
      </c>
      <c r="G2396" t="s">
        <v>76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9.8000000000000007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IF(OR($L2397=TRUE,$A2397=0,MOD($A2397,ChapterTable!$S$20)&lt;&gt;0),
MAX(0,INT(($B2397+ChapterTable!$Q$26+VLOOKUP(SUBSTITUTE(C$1,"성장단계","")&amp;"단계오프셋",ChapterTable!$S:$T,2,0))/ChapterTable!$Q$23)),
MAX(0,INT(($B2397+ChapterTable!$S$26+VLOOKUP(SUBSTITUTE(C$1,"성장단계","")&amp;"보스단계오프셋",ChapterTable!$S:$T,2,0))/ChapterTable!$S$23)))</f>
        <v>1</v>
      </c>
      <c r="D2397">
        <f>IF(OR($L2397=TRUE,$A2397=0,MOD($A2397,ChapterTable!$S$20)&lt;&gt;0),
MAX(0,INT(($B2397+ChapterTable!$Q$26+VLOOKUP(SUBSTITUTE(D$1,"성장단계","")&amp;"단계오프셋",ChapterTable!$S:$T,2,0))/ChapterTable!$Q$23)),
MAX(0,INT(($B2397+ChapterTable!$S$26+VLOOKUP(SUBSTITUTE(D$1,"성장단계","")&amp;"보스단계오프셋",ChapterTable!$S:$T,2,0))/ChapterTable!$S$23)))</f>
        <v>0</v>
      </c>
      <c r="E2397" s="1">
        <f ca="1">IF(AND($A2397=0,$B2397=1),
    VLOOKUP(1,ChapterTable!$1:$1048576,MATCH("최종"&amp;SUBSTITUTE(SUBSTITUTE(E$1,"standard",""),"|Float",""),ChapterTable!$1:$1,0),0)*ChapterTable!$Q$17,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VLOOKUP($A2397-ChapterTable!$Q$11,ChapterTable!$1:$1048576,MATCH("최종"&amp;SUBSTITUTE(SUBSTITUTE(E$1,"standard",""),"|Float",""),ChapterTable!$1:$1,0),0)*ChapterTable!$Q$14
    ),
  OFFSET(E2397,-$B2397+IF($L2397,1,0),0)*
    (VLOOKUP(SUBSTITUTE(SUBSTITUTE(E$1,"standard",""),"|Float","")&amp;"인게임누적곱배수",ChapterTable!$S:$T,2,0)^C2397
    +VLOOKUP(SUBSTITUTE(SUBSTITUTE(E$1,"standard",""),"|Float","")&amp;"인게임누적합배수",ChapterTable!$S:$T,2,0)*C2397)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VLOOKUP(1,ChapterTable!$1:$1048576,MATCH("최종"&amp;SUBSTITUTE(SUBSTITUTE(F$1,"standard",""),"|Float",""),ChapterTable!$1:$1,0),0)*ChapterTable!$Q$17,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VLOOKUP($A2397-ChapterTable!$Q$11,ChapterTable!$1:$1048576,MATCH("최종"&amp;SUBSTITUTE(SUBSTITUTE(F$1,"standard",""),"|Float",""),ChapterTable!$1:$1,0),0)*ChapterTable!$Q$14
    ),
  OFFSET(F2397,-$B2397+IF($L2397,1,0),0)*
    (VLOOKUP(SUBSTITUTE(SUBSTITUTE(F$1,"standard",""),"|Float","")&amp;"인게임누적곱배수",ChapterTable!$S:$T,2,0)^D2397
    +VLOOKUP(SUBSTITUTE(SUBSTITUTE(F$1,"standard",""),"|Float","")&amp;"인게임누적합배수",ChapterTable!$S:$T,2,0)*D2397)
  )
  )
  )
)</f>
        <v>1430899.5366623998</v>
      </c>
      <c r="G2397" t="s">
        <v>76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9.8000000000000007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IF(OR($L2398=TRUE,$A2398=0,MOD($A2398,ChapterTable!$S$20)&lt;&gt;0),
MAX(0,INT(($B2398+ChapterTable!$Q$26+VLOOKUP(SUBSTITUTE(C$1,"성장단계","")&amp;"단계오프셋",ChapterTable!$S:$T,2,0))/ChapterTable!$Q$23)),
MAX(0,INT(($B2398+ChapterTable!$S$26+VLOOKUP(SUBSTITUTE(C$1,"성장단계","")&amp;"보스단계오프셋",ChapterTable!$S:$T,2,0))/ChapterTable!$S$23)))</f>
        <v>1</v>
      </c>
      <c r="D2398">
        <f>IF(OR($L2398=TRUE,$A2398=0,MOD($A2398,ChapterTable!$S$20)&lt;&gt;0),
MAX(0,INT(($B2398+ChapterTable!$Q$26+VLOOKUP(SUBSTITUTE(D$1,"성장단계","")&amp;"단계오프셋",ChapterTable!$S:$T,2,0))/ChapterTable!$Q$23)),
MAX(0,INT(($B2398+ChapterTable!$S$26+VLOOKUP(SUBSTITUTE(D$1,"성장단계","")&amp;"보스단계오프셋",ChapterTable!$S:$T,2,0))/ChapterTable!$S$23)))</f>
        <v>0</v>
      </c>
      <c r="E2398" s="1">
        <f ca="1">IF(AND($A2398=0,$B2398=1),
    VLOOKUP(1,ChapterTable!$1:$1048576,MATCH("최종"&amp;SUBSTITUTE(SUBSTITUTE(E$1,"standard",""),"|Float",""),ChapterTable!$1:$1,0),0)*ChapterTable!$Q$17,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VLOOKUP($A2398-ChapterTable!$Q$11,ChapterTable!$1:$1048576,MATCH("최종"&amp;SUBSTITUTE(SUBSTITUTE(E$1,"standard",""),"|Float",""),ChapterTable!$1:$1,0),0)*ChapterTable!$Q$14
    ),
  OFFSET(E2398,-$B2398+IF($L2398,1,0),0)*
    (VLOOKUP(SUBSTITUTE(SUBSTITUTE(E$1,"standard",""),"|Float","")&amp;"인게임누적곱배수",ChapterTable!$S:$T,2,0)^C2398
    +VLOOKUP(SUBSTITUTE(SUBSTITUTE(E$1,"standard",""),"|Float","")&amp;"인게임누적합배수",ChapterTable!$S:$T,2,0)*C2398)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VLOOKUP(1,ChapterTable!$1:$1048576,MATCH("최종"&amp;SUBSTITUTE(SUBSTITUTE(F$1,"standard",""),"|Float",""),ChapterTable!$1:$1,0),0)*ChapterTable!$Q$17,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VLOOKUP($A2398-ChapterTable!$Q$11,ChapterTable!$1:$1048576,MATCH("최종"&amp;SUBSTITUTE(SUBSTITUTE(F$1,"standard",""),"|Float",""),ChapterTable!$1:$1,0),0)*ChapterTable!$Q$14
    ),
  OFFSET(F2398,-$B2398+IF($L2398,1,0),0)*
    (VLOOKUP(SUBSTITUTE(SUBSTITUTE(F$1,"standard",""),"|Float","")&amp;"인게임누적곱배수",ChapterTable!$S:$T,2,0)^D2398
    +VLOOKUP(SUBSTITUTE(SUBSTITUTE(F$1,"standard",""),"|Float","")&amp;"인게임누적합배수",ChapterTable!$S:$T,2,0)*D2398)
  )
  )
  )
)</f>
        <v>1430899.5366623998</v>
      </c>
      <c r="G2398" t="s">
        <v>76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9.8000000000000007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IF(OR($L2399=TRUE,$A2399=0,MOD($A2399,ChapterTable!$S$20)&lt;&gt;0),
MAX(0,INT(($B2399+ChapterTable!$Q$26+VLOOKUP(SUBSTITUTE(C$1,"성장단계","")&amp;"단계오프셋",ChapterTable!$S:$T,2,0))/ChapterTable!$Q$23)),
MAX(0,INT(($B2399+ChapterTable!$S$26+VLOOKUP(SUBSTITUTE(C$1,"성장단계","")&amp;"보스단계오프셋",ChapterTable!$S:$T,2,0))/ChapterTable!$S$23)))</f>
        <v>1</v>
      </c>
      <c r="D2399">
        <f>IF(OR($L2399=TRUE,$A2399=0,MOD($A2399,ChapterTable!$S$20)&lt;&gt;0),
MAX(0,INT(($B2399+ChapterTable!$Q$26+VLOOKUP(SUBSTITUTE(D$1,"성장단계","")&amp;"단계오프셋",ChapterTable!$S:$T,2,0))/ChapterTable!$Q$23)),
MAX(0,INT(($B2399+ChapterTable!$S$26+VLOOKUP(SUBSTITUTE(D$1,"성장단계","")&amp;"보스단계오프셋",ChapterTable!$S:$T,2,0))/ChapterTable!$S$23)))</f>
        <v>0</v>
      </c>
      <c r="E2399" s="1">
        <f ca="1">IF(AND($A2399=0,$B2399=1),
    VLOOKUP(1,ChapterTable!$1:$1048576,MATCH("최종"&amp;SUBSTITUTE(SUBSTITUTE(E$1,"standard",""),"|Float",""),ChapterTable!$1:$1,0),0)*ChapterTable!$Q$17,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VLOOKUP($A2399-ChapterTable!$Q$11,ChapterTable!$1:$1048576,MATCH("최종"&amp;SUBSTITUTE(SUBSTITUTE(E$1,"standard",""),"|Float",""),ChapterTable!$1:$1,0),0)*ChapterTable!$Q$14
    ),
  OFFSET(E2399,-$B2399+IF($L2399,1,0),0)*
    (VLOOKUP(SUBSTITUTE(SUBSTITUTE(E$1,"standard",""),"|Float","")&amp;"인게임누적곱배수",ChapterTable!$S:$T,2,0)^C2399
    +VLOOKUP(SUBSTITUTE(SUBSTITUTE(E$1,"standard",""),"|Float","")&amp;"인게임누적합배수",ChapterTable!$S:$T,2,0)*C2399)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VLOOKUP(1,ChapterTable!$1:$1048576,MATCH("최종"&amp;SUBSTITUTE(SUBSTITUTE(F$1,"standard",""),"|Float",""),ChapterTable!$1:$1,0),0)*ChapterTable!$Q$17,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VLOOKUP($A2399-ChapterTable!$Q$11,ChapterTable!$1:$1048576,MATCH("최종"&amp;SUBSTITUTE(SUBSTITUTE(F$1,"standard",""),"|Float",""),ChapterTable!$1:$1,0),0)*ChapterTable!$Q$14
    ),
  OFFSET(F2399,-$B2399+IF($L2399,1,0),0)*
    (VLOOKUP(SUBSTITUTE(SUBSTITUTE(F$1,"standard",""),"|Float","")&amp;"인게임누적곱배수",ChapterTable!$S:$T,2,0)^D2399
    +VLOOKUP(SUBSTITUTE(SUBSTITUTE(F$1,"standard",""),"|Float","")&amp;"인게임누적합배수",ChapterTable!$S:$T,2,0)*D2399)
  )
  )
  )
)</f>
        <v>1430899.5366623998</v>
      </c>
      <c r="G2399" t="s">
        <v>76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9.8000000000000007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IF(OR($L2400=TRUE,$A2400=0,MOD($A2400,ChapterTable!$S$20)&lt;&gt;0),
MAX(0,INT(($B2400+ChapterTable!$Q$26+VLOOKUP(SUBSTITUTE(C$1,"성장단계","")&amp;"단계오프셋",ChapterTable!$S:$T,2,0))/ChapterTable!$Q$23)),
MAX(0,INT(($B2400+ChapterTable!$S$26+VLOOKUP(SUBSTITUTE(C$1,"성장단계","")&amp;"보스단계오프셋",ChapterTable!$S:$T,2,0))/ChapterTable!$S$23)))</f>
        <v>1</v>
      </c>
      <c r="D2400">
        <f>IF(OR($L2400=TRUE,$A2400=0,MOD($A2400,ChapterTable!$S$20)&lt;&gt;0),
MAX(0,INT(($B2400+ChapterTable!$Q$26+VLOOKUP(SUBSTITUTE(D$1,"성장단계","")&amp;"단계오프셋",ChapterTable!$S:$T,2,0))/ChapterTable!$Q$23)),
MAX(0,INT(($B2400+ChapterTable!$S$26+VLOOKUP(SUBSTITUTE(D$1,"성장단계","")&amp;"보스단계오프셋",ChapterTable!$S:$T,2,0))/ChapterTable!$S$23)))</f>
        <v>0</v>
      </c>
      <c r="E2400" s="1">
        <f ca="1">IF(AND($A2400=0,$B2400=1),
    VLOOKUP(1,ChapterTable!$1:$1048576,MATCH("최종"&amp;SUBSTITUTE(SUBSTITUTE(E$1,"standard",""),"|Float",""),ChapterTable!$1:$1,0),0)*ChapterTable!$Q$17,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VLOOKUP($A2400-ChapterTable!$Q$11,ChapterTable!$1:$1048576,MATCH("최종"&amp;SUBSTITUTE(SUBSTITUTE(E$1,"standard",""),"|Float",""),ChapterTable!$1:$1,0),0)*ChapterTable!$Q$14
    ),
  OFFSET(E2400,-$B2400+IF($L2400,1,0),0)*
    (VLOOKUP(SUBSTITUTE(SUBSTITUTE(E$1,"standard",""),"|Float","")&amp;"인게임누적곱배수",ChapterTable!$S:$T,2,0)^C2400
    +VLOOKUP(SUBSTITUTE(SUBSTITUTE(E$1,"standard",""),"|Float","")&amp;"인게임누적합배수",ChapterTable!$S:$T,2,0)*C2400)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VLOOKUP(1,ChapterTable!$1:$1048576,MATCH("최종"&amp;SUBSTITUTE(SUBSTITUTE(F$1,"standard",""),"|Float",""),ChapterTable!$1:$1,0),0)*ChapterTable!$Q$17,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VLOOKUP($A2400-ChapterTable!$Q$11,ChapterTable!$1:$1048576,MATCH("최종"&amp;SUBSTITUTE(SUBSTITUTE(F$1,"standard",""),"|Float",""),ChapterTable!$1:$1,0),0)*ChapterTable!$Q$14
    ),
  OFFSET(F2400,-$B2400+IF($L2400,1,0),0)*
    (VLOOKUP(SUBSTITUTE(SUBSTITUTE(F$1,"standard",""),"|Float","")&amp;"인게임누적곱배수",ChapterTable!$S:$T,2,0)^D2400
    +VLOOKUP(SUBSTITUTE(SUBSTITUTE(F$1,"standard",""),"|Float","")&amp;"인게임누적합배수",ChapterTable!$S:$T,2,0)*D2400)
  )
  )
  )
)</f>
        <v>1430899.5366623998</v>
      </c>
      <c r="G2400" t="s">
        <v>76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9.8000000000000007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IF(OR($L2401=TRUE,$A2401=0,MOD($A2401,ChapterTable!$S$20)&lt;&gt;0),
MAX(0,INT(($B2401+ChapterTable!$Q$26+VLOOKUP(SUBSTITUTE(C$1,"성장단계","")&amp;"단계오프셋",ChapterTable!$S:$T,2,0))/ChapterTable!$Q$23)),
MAX(0,INT(($B2401+ChapterTable!$S$26+VLOOKUP(SUBSTITUTE(C$1,"성장단계","")&amp;"보스단계오프셋",ChapterTable!$S:$T,2,0))/ChapterTable!$S$23)))</f>
        <v>1</v>
      </c>
      <c r="D2401">
        <f>IF(OR($L2401=TRUE,$A2401=0,MOD($A2401,ChapterTable!$S$20)&lt;&gt;0),
MAX(0,INT(($B2401+ChapterTable!$Q$26+VLOOKUP(SUBSTITUTE(D$1,"성장단계","")&amp;"단계오프셋",ChapterTable!$S:$T,2,0))/ChapterTable!$Q$23)),
MAX(0,INT(($B2401+ChapterTable!$S$26+VLOOKUP(SUBSTITUTE(D$1,"성장단계","")&amp;"보스단계오프셋",ChapterTable!$S:$T,2,0))/ChapterTable!$S$23)))</f>
        <v>0</v>
      </c>
      <c r="E2401" s="1">
        <f ca="1">IF(AND($A2401=0,$B2401=1),
    VLOOKUP(1,ChapterTable!$1:$1048576,MATCH("최종"&amp;SUBSTITUTE(SUBSTITUTE(E$1,"standard",""),"|Float",""),ChapterTable!$1:$1,0),0)*ChapterTable!$Q$17,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VLOOKUP($A2401-ChapterTable!$Q$11,ChapterTable!$1:$1048576,MATCH("최종"&amp;SUBSTITUTE(SUBSTITUTE(E$1,"standard",""),"|Float",""),ChapterTable!$1:$1,0),0)*ChapterTable!$Q$14
    ),
  OFFSET(E2401,-$B2401+IF($L2401,1,0),0)*
    (VLOOKUP(SUBSTITUTE(SUBSTITUTE(E$1,"standard",""),"|Float","")&amp;"인게임누적곱배수",ChapterTable!$S:$T,2,0)^C2401
    +VLOOKUP(SUBSTITUTE(SUBSTITUTE(E$1,"standard",""),"|Float","")&amp;"인게임누적합배수",ChapterTable!$S:$T,2,0)*C2401)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VLOOKUP(1,ChapterTable!$1:$1048576,MATCH("최종"&amp;SUBSTITUTE(SUBSTITUTE(F$1,"standard",""),"|Float",""),ChapterTable!$1:$1,0),0)*ChapterTable!$Q$17,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VLOOKUP($A2401-ChapterTable!$Q$11,ChapterTable!$1:$1048576,MATCH("최종"&amp;SUBSTITUTE(SUBSTITUTE(F$1,"standard",""),"|Float",""),ChapterTable!$1:$1,0),0)*ChapterTable!$Q$14
    ),
  OFFSET(F2401,-$B2401+IF($L2401,1,0),0)*
    (VLOOKUP(SUBSTITUTE(SUBSTITUTE(F$1,"standard",""),"|Float","")&amp;"인게임누적곱배수",ChapterTable!$S:$T,2,0)^D2401
    +VLOOKUP(SUBSTITUTE(SUBSTITUTE(F$1,"standard",""),"|Float","")&amp;"인게임누적합배수",ChapterTable!$S:$T,2,0)*D2401)
  )
  )
  )
)</f>
        <v>1430899.5366623998</v>
      </c>
      <c r="G2401" t="s">
        <v>76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9.8000000000000007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IF(OR($L2402=TRUE,$A2402=0,MOD($A2402,ChapterTable!$S$20)&lt;&gt;0),
MAX(0,INT(($B2402+ChapterTable!$Q$26+VLOOKUP(SUBSTITUTE(C$1,"성장단계","")&amp;"단계오프셋",ChapterTable!$S:$T,2,0))/ChapterTable!$Q$23)),
MAX(0,INT(($B2402+ChapterTable!$S$26+VLOOKUP(SUBSTITUTE(C$1,"성장단계","")&amp;"보스단계오프셋",ChapterTable!$S:$T,2,0))/ChapterTable!$S$23)))</f>
        <v>1</v>
      </c>
      <c r="D2402">
        <f>IF(OR($L2402=TRUE,$A2402=0,MOD($A2402,ChapterTable!$S$20)&lt;&gt;0),
MAX(0,INT(($B2402+ChapterTable!$Q$26+VLOOKUP(SUBSTITUTE(D$1,"성장단계","")&amp;"단계오프셋",ChapterTable!$S:$T,2,0))/ChapterTable!$Q$23)),
MAX(0,INT(($B2402+ChapterTable!$S$26+VLOOKUP(SUBSTITUTE(D$1,"성장단계","")&amp;"보스단계오프셋",ChapterTable!$S:$T,2,0))/ChapterTable!$S$23)))</f>
        <v>1</v>
      </c>
      <c r="E2402" s="1">
        <f ca="1">IF(AND($A2402=0,$B2402=1),
    VLOOKUP(1,ChapterTable!$1:$1048576,MATCH("최종"&amp;SUBSTITUTE(SUBSTITUTE(E$1,"standard",""),"|Float",""),ChapterTable!$1:$1,0),0)*ChapterTable!$Q$17,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VLOOKUP($A2402-ChapterTable!$Q$11,ChapterTable!$1:$1048576,MATCH("최종"&amp;SUBSTITUTE(SUBSTITUTE(E$1,"standard",""),"|Float",""),ChapterTable!$1:$1,0),0)*ChapterTable!$Q$14
    ),
  OFFSET(E2402,-$B2402+IF($L2402,1,0),0)*
    (VLOOKUP(SUBSTITUTE(SUBSTITUTE(E$1,"standard",""),"|Float","")&amp;"인게임누적곱배수",ChapterTable!$S:$T,2,0)^C2402
    +VLOOKUP(SUBSTITUTE(SUBSTITUTE(E$1,"standard",""),"|Float","")&amp;"인게임누적합배수",ChapterTable!$S:$T,2,0)*C2402)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VLOOKUP(1,ChapterTable!$1:$1048576,MATCH("최종"&amp;SUBSTITUTE(SUBSTITUTE(F$1,"standard",""),"|Float",""),ChapterTable!$1:$1,0),0)*ChapterTable!$Q$17,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VLOOKUP($A2402-ChapterTable!$Q$11,ChapterTable!$1:$1048576,MATCH("최종"&amp;SUBSTITUTE(SUBSTITUTE(F$1,"standard",""),"|Float",""),ChapterTable!$1:$1,0),0)*ChapterTable!$Q$14
    ),
  OFFSET(F2402,-$B2402+IF($L2402,1,0),0)*
    (VLOOKUP(SUBSTITUTE(SUBSTITUTE(F$1,"standard",""),"|Float","")&amp;"인게임누적곱배수",ChapterTable!$S:$T,2,0)^D2402
    +VLOOKUP(SUBSTITUTE(SUBSTITUTE(F$1,"standard",""),"|Float","")&amp;"인게임누적합배수",ChapterTable!$S:$T,2,0)*D2402)
  )
  )
  )
)</f>
        <v>1717079.4439948797</v>
      </c>
      <c r="G2402" t="s">
        <v>76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9.8000000000000007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IF(OR($L2403=TRUE,$A2403=0,MOD($A2403,ChapterTable!$S$20)&lt;&gt;0),
MAX(0,INT(($B2403+ChapterTable!$Q$26+VLOOKUP(SUBSTITUTE(C$1,"성장단계","")&amp;"단계오프셋",ChapterTable!$S:$T,2,0))/ChapterTable!$Q$23)),
MAX(0,INT(($B2403+ChapterTable!$S$26+VLOOKUP(SUBSTITUTE(C$1,"성장단계","")&amp;"보스단계오프셋",ChapterTable!$S:$T,2,0))/ChapterTable!$S$23)))</f>
        <v>1</v>
      </c>
      <c r="D2403">
        <f>IF(OR($L2403=TRUE,$A2403=0,MOD($A2403,ChapterTable!$S$20)&lt;&gt;0),
MAX(0,INT(($B2403+ChapterTable!$Q$26+VLOOKUP(SUBSTITUTE(D$1,"성장단계","")&amp;"단계오프셋",ChapterTable!$S:$T,2,0))/ChapterTable!$Q$23)),
MAX(0,INT(($B2403+ChapterTable!$S$26+VLOOKUP(SUBSTITUTE(D$1,"성장단계","")&amp;"보스단계오프셋",ChapterTable!$S:$T,2,0))/ChapterTable!$S$23)))</f>
        <v>1</v>
      </c>
      <c r="E2403" s="1">
        <f ca="1">IF(AND($A2403=0,$B2403=1),
    VLOOKUP(1,ChapterTable!$1:$1048576,MATCH("최종"&amp;SUBSTITUTE(SUBSTITUTE(E$1,"standard",""),"|Float",""),ChapterTable!$1:$1,0),0)*ChapterTable!$Q$17,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VLOOKUP($A2403-ChapterTable!$Q$11,ChapterTable!$1:$1048576,MATCH("최종"&amp;SUBSTITUTE(SUBSTITUTE(E$1,"standard",""),"|Float",""),ChapterTable!$1:$1,0),0)*ChapterTable!$Q$14
    ),
  OFFSET(E2403,-$B2403+IF($L2403,1,0),0)*
    (VLOOKUP(SUBSTITUTE(SUBSTITUTE(E$1,"standard",""),"|Float","")&amp;"인게임누적곱배수",ChapterTable!$S:$T,2,0)^C2403
    +VLOOKUP(SUBSTITUTE(SUBSTITUTE(E$1,"standard",""),"|Float","")&amp;"인게임누적합배수",ChapterTable!$S:$T,2,0)*C2403)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VLOOKUP(1,ChapterTable!$1:$1048576,MATCH("최종"&amp;SUBSTITUTE(SUBSTITUTE(F$1,"standard",""),"|Float",""),ChapterTable!$1:$1,0),0)*ChapterTable!$Q$17,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VLOOKUP($A2403-ChapterTable!$Q$11,ChapterTable!$1:$1048576,MATCH("최종"&amp;SUBSTITUTE(SUBSTITUTE(F$1,"standard",""),"|Float",""),ChapterTable!$1:$1,0),0)*ChapterTable!$Q$14
    ),
  OFFSET(F2403,-$B2403+IF($L2403,1,0),0)*
    (VLOOKUP(SUBSTITUTE(SUBSTITUTE(F$1,"standard",""),"|Float","")&amp;"인게임누적곱배수",ChapterTable!$S:$T,2,0)^D2403
    +VLOOKUP(SUBSTITUTE(SUBSTITUTE(F$1,"standard",""),"|Float","")&amp;"인게임누적합배수",ChapterTable!$S:$T,2,0)*D2403)
  )
  )
  )
)</f>
        <v>1717079.4439948797</v>
      </c>
      <c r="G2403" t="s">
        <v>76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9.8000000000000007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IF(OR($L2404=TRUE,$A2404=0,MOD($A2404,ChapterTable!$S$20)&lt;&gt;0),
MAX(0,INT(($B2404+ChapterTable!$Q$26+VLOOKUP(SUBSTITUTE(C$1,"성장단계","")&amp;"단계오프셋",ChapterTable!$S:$T,2,0))/ChapterTable!$Q$23)),
MAX(0,INT(($B2404+ChapterTable!$S$26+VLOOKUP(SUBSTITUTE(C$1,"성장단계","")&amp;"보스단계오프셋",ChapterTable!$S:$T,2,0))/ChapterTable!$S$23)))</f>
        <v>1</v>
      </c>
      <c r="D2404">
        <f>IF(OR($L2404=TRUE,$A2404=0,MOD($A2404,ChapterTable!$S$20)&lt;&gt;0),
MAX(0,INT(($B2404+ChapterTable!$Q$26+VLOOKUP(SUBSTITUTE(D$1,"성장단계","")&amp;"단계오프셋",ChapterTable!$S:$T,2,0))/ChapterTable!$Q$23)),
MAX(0,INT(($B2404+ChapterTable!$S$26+VLOOKUP(SUBSTITUTE(D$1,"성장단계","")&amp;"보스단계오프셋",ChapterTable!$S:$T,2,0))/ChapterTable!$S$23)))</f>
        <v>1</v>
      </c>
      <c r="E2404" s="1">
        <f ca="1">IF(AND($A2404=0,$B2404=1),
    VLOOKUP(1,ChapterTable!$1:$1048576,MATCH("최종"&amp;SUBSTITUTE(SUBSTITUTE(E$1,"standard",""),"|Float",""),ChapterTable!$1:$1,0),0)*ChapterTable!$Q$17,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VLOOKUP($A2404-ChapterTable!$Q$11,ChapterTable!$1:$1048576,MATCH("최종"&amp;SUBSTITUTE(SUBSTITUTE(E$1,"standard",""),"|Float",""),ChapterTable!$1:$1,0),0)*ChapterTable!$Q$14
    ),
  OFFSET(E2404,-$B2404+IF($L2404,1,0),0)*
    (VLOOKUP(SUBSTITUTE(SUBSTITUTE(E$1,"standard",""),"|Float","")&amp;"인게임누적곱배수",ChapterTable!$S:$T,2,0)^C2404
    +VLOOKUP(SUBSTITUTE(SUBSTITUTE(E$1,"standard",""),"|Float","")&amp;"인게임누적합배수",ChapterTable!$S:$T,2,0)*C2404)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VLOOKUP(1,ChapterTable!$1:$1048576,MATCH("최종"&amp;SUBSTITUTE(SUBSTITUTE(F$1,"standard",""),"|Float",""),ChapterTable!$1:$1,0),0)*ChapterTable!$Q$17,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VLOOKUP($A2404-ChapterTable!$Q$11,ChapterTable!$1:$1048576,MATCH("최종"&amp;SUBSTITUTE(SUBSTITUTE(F$1,"standard",""),"|Float",""),ChapterTable!$1:$1,0),0)*ChapterTable!$Q$14
    ),
  OFFSET(F2404,-$B2404+IF($L2404,1,0),0)*
    (VLOOKUP(SUBSTITUTE(SUBSTITUTE(F$1,"standard",""),"|Float","")&amp;"인게임누적곱배수",ChapterTable!$S:$T,2,0)^D2404
    +VLOOKUP(SUBSTITUTE(SUBSTITUTE(F$1,"standard",""),"|Float","")&amp;"인게임누적합배수",ChapterTable!$S:$T,2,0)*D2404)
  )
  )
  )
)</f>
        <v>1717079.4439948797</v>
      </c>
      <c r="G2404" t="s">
        <v>76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9.8000000000000007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IF(OR($L2405=TRUE,$A2405=0,MOD($A2405,ChapterTable!$S$20)&lt;&gt;0),
MAX(0,INT(($B2405+ChapterTable!$Q$26+VLOOKUP(SUBSTITUTE(C$1,"성장단계","")&amp;"단계오프셋",ChapterTable!$S:$T,2,0))/ChapterTable!$Q$23)),
MAX(0,INT(($B2405+ChapterTable!$S$26+VLOOKUP(SUBSTITUTE(C$1,"성장단계","")&amp;"보스단계오프셋",ChapterTable!$S:$T,2,0))/ChapterTable!$S$23)))</f>
        <v>1</v>
      </c>
      <c r="D2405">
        <f>IF(OR($L2405=TRUE,$A2405=0,MOD($A2405,ChapterTable!$S$20)&lt;&gt;0),
MAX(0,INT(($B2405+ChapterTable!$Q$26+VLOOKUP(SUBSTITUTE(D$1,"성장단계","")&amp;"단계오프셋",ChapterTable!$S:$T,2,0))/ChapterTable!$Q$23)),
MAX(0,INT(($B2405+ChapterTable!$S$26+VLOOKUP(SUBSTITUTE(D$1,"성장단계","")&amp;"보스단계오프셋",ChapterTable!$S:$T,2,0))/ChapterTable!$S$23)))</f>
        <v>1</v>
      </c>
      <c r="E2405" s="1">
        <f ca="1">IF(AND($A2405=0,$B2405=1),
    VLOOKUP(1,ChapterTable!$1:$1048576,MATCH("최종"&amp;SUBSTITUTE(SUBSTITUTE(E$1,"standard",""),"|Float",""),ChapterTable!$1:$1,0),0)*ChapterTable!$Q$17,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VLOOKUP($A2405-ChapterTable!$Q$11,ChapterTable!$1:$1048576,MATCH("최종"&amp;SUBSTITUTE(SUBSTITUTE(E$1,"standard",""),"|Float",""),ChapterTable!$1:$1,0),0)*ChapterTable!$Q$14
    ),
  OFFSET(E2405,-$B2405+IF($L2405,1,0),0)*
    (VLOOKUP(SUBSTITUTE(SUBSTITUTE(E$1,"standard",""),"|Float","")&amp;"인게임누적곱배수",ChapterTable!$S:$T,2,0)^C2405
    +VLOOKUP(SUBSTITUTE(SUBSTITUTE(E$1,"standard",""),"|Float","")&amp;"인게임누적합배수",ChapterTable!$S:$T,2,0)*C2405)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VLOOKUP(1,ChapterTable!$1:$1048576,MATCH("최종"&amp;SUBSTITUTE(SUBSTITUTE(F$1,"standard",""),"|Float",""),ChapterTable!$1:$1,0),0)*ChapterTable!$Q$17,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VLOOKUP($A2405-ChapterTable!$Q$11,ChapterTable!$1:$1048576,MATCH("최종"&amp;SUBSTITUTE(SUBSTITUTE(F$1,"standard",""),"|Float",""),ChapterTable!$1:$1,0),0)*ChapterTable!$Q$14
    ),
  OFFSET(F2405,-$B2405+IF($L2405,1,0),0)*
    (VLOOKUP(SUBSTITUTE(SUBSTITUTE(F$1,"standard",""),"|Float","")&amp;"인게임누적곱배수",ChapterTable!$S:$T,2,0)^D2405
    +VLOOKUP(SUBSTITUTE(SUBSTITUTE(F$1,"standard",""),"|Float","")&amp;"인게임누적합배수",ChapterTable!$S:$T,2,0)*D2405)
  )
  )
  )
)</f>
        <v>1717079.4439948797</v>
      </c>
      <c r="G2405" t="s">
        <v>76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9.8000000000000007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IF(OR($L2406=TRUE,$A2406=0,MOD($A2406,ChapterTable!$S$20)&lt;&gt;0),
MAX(0,INT(($B2406+ChapterTable!$Q$26+VLOOKUP(SUBSTITUTE(C$1,"성장단계","")&amp;"단계오프셋",ChapterTable!$S:$T,2,0))/ChapterTable!$Q$23)),
MAX(0,INT(($B2406+ChapterTable!$S$26+VLOOKUP(SUBSTITUTE(C$1,"성장단계","")&amp;"보스단계오프셋",ChapterTable!$S:$T,2,0))/ChapterTable!$S$23)))</f>
        <v>1</v>
      </c>
      <c r="D2406">
        <f>IF(OR($L2406=TRUE,$A2406=0,MOD($A2406,ChapterTable!$S$20)&lt;&gt;0),
MAX(0,INT(($B2406+ChapterTable!$Q$26+VLOOKUP(SUBSTITUTE(D$1,"성장단계","")&amp;"단계오프셋",ChapterTable!$S:$T,2,0))/ChapterTable!$Q$23)),
MAX(0,INT(($B2406+ChapterTable!$S$26+VLOOKUP(SUBSTITUTE(D$1,"성장단계","")&amp;"보스단계오프셋",ChapterTable!$S:$T,2,0))/ChapterTable!$S$23)))</f>
        <v>1</v>
      </c>
      <c r="E2406" s="1">
        <f ca="1">IF(AND($A2406=0,$B2406=1),
    VLOOKUP(1,ChapterTable!$1:$1048576,MATCH("최종"&amp;SUBSTITUTE(SUBSTITUTE(E$1,"standard",""),"|Float",""),ChapterTable!$1:$1,0),0)*ChapterTable!$Q$17,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VLOOKUP($A2406-ChapterTable!$Q$11,ChapterTable!$1:$1048576,MATCH("최종"&amp;SUBSTITUTE(SUBSTITUTE(E$1,"standard",""),"|Float",""),ChapterTable!$1:$1,0),0)*ChapterTable!$Q$14
    ),
  OFFSET(E2406,-$B2406+IF($L2406,1,0),0)*
    (VLOOKUP(SUBSTITUTE(SUBSTITUTE(E$1,"standard",""),"|Float","")&amp;"인게임누적곱배수",ChapterTable!$S:$T,2,0)^C2406
    +VLOOKUP(SUBSTITUTE(SUBSTITUTE(E$1,"standard",""),"|Float","")&amp;"인게임누적합배수",ChapterTable!$S:$T,2,0)*C2406)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VLOOKUP(1,ChapterTable!$1:$1048576,MATCH("최종"&amp;SUBSTITUTE(SUBSTITUTE(F$1,"standard",""),"|Float",""),ChapterTable!$1:$1,0),0)*ChapterTable!$Q$17,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VLOOKUP($A2406-ChapterTable!$Q$11,ChapterTable!$1:$1048576,MATCH("최종"&amp;SUBSTITUTE(SUBSTITUTE(F$1,"standard",""),"|Float",""),ChapterTable!$1:$1,0),0)*ChapterTable!$Q$14
    ),
  OFFSET(F2406,-$B2406+IF($L2406,1,0),0)*
    (VLOOKUP(SUBSTITUTE(SUBSTITUTE(F$1,"standard",""),"|Float","")&amp;"인게임누적곱배수",ChapterTable!$S:$T,2,0)^D2406
    +VLOOKUP(SUBSTITUTE(SUBSTITUTE(F$1,"standard",""),"|Float","")&amp;"인게임누적합배수",ChapterTable!$S:$T,2,0)*D2406)
  )
  )
  )
)</f>
        <v>1717079.4439948797</v>
      </c>
      <c r="G2406" t="s">
        <v>76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9.8000000000000007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IF(OR($L2407=TRUE,$A2407=0,MOD($A2407,ChapterTable!$S$20)&lt;&gt;0),
MAX(0,INT(($B2407+ChapterTable!$Q$26+VLOOKUP(SUBSTITUTE(C$1,"성장단계","")&amp;"단계오프셋",ChapterTable!$S:$T,2,0))/ChapterTable!$Q$23)),
MAX(0,INT(($B2407+ChapterTable!$S$26+VLOOKUP(SUBSTITUTE(C$1,"성장단계","")&amp;"보스단계오프셋",ChapterTable!$S:$T,2,0))/ChapterTable!$S$23)))</f>
        <v>2</v>
      </c>
      <c r="D2407">
        <f>IF(OR($L2407=TRUE,$A2407=0,MOD($A2407,ChapterTable!$S$20)&lt;&gt;0),
MAX(0,INT(($B2407+ChapterTable!$Q$26+VLOOKUP(SUBSTITUTE(D$1,"성장단계","")&amp;"단계오프셋",ChapterTable!$S:$T,2,0))/ChapterTable!$Q$23)),
MAX(0,INT(($B2407+ChapterTable!$S$26+VLOOKUP(SUBSTITUTE(D$1,"성장단계","")&amp;"보스단계오프셋",ChapterTable!$S:$T,2,0))/ChapterTable!$S$23)))</f>
        <v>1</v>
      </c>
      <c r="E2407" s="1">
        <f ca="1">IF(AND($A2407=0,$B2407=1),
    VLOOKUP(1,ChapterTable!$1:$1048576,MATCH("최종"&amp;SUBSTITUTE(SUBSTITUTE(E$1,"standard",""),"|Float",""),ChapterTable!$1:$1,0),0)*ChapterTable!$Q$17,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VLOOKUP($A2407-ChapterTable!$Q$11,ChapterTable!$1:$1048576,MATCH("최종"&amp;SUBSTITUTE(SUBSTITUTE(E$1,"standard",""),"|Float",""),ChapterTable!$1:$1,0),0)*ChapterTable!$Q$14
    ),
  OFFSET(E2407,-$B2407+IF($L2407,1,0),0)*
    (VLOOKUP(SUBSTITUTE(SUBSTITUTE(E$1,"standard",""),"|Float","")&amp;"인게임누적곱배수",ChapterTable!$S:$T,2,0)^C2407
    +VLOOKUP(SUBSTITUTE(SUBSTITUTE(E$1,"standard",""),"|Float","")&amp;"인게임누적합배수",ChapterTable!$S:$T,2,0)*C2407)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VLOOKUP(1,ChapterTable!$1:$1048576,MATCH("최종"&amp;SUBSTITUTE(SUBSTITUTE(F$1,"standard",""),"|Float",""),ChapterTable!$1:$1,0),0)*ChapterTable!$Q$17,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VLOOKUP($A2407-ChapterTable!$Q$11,ChapterTable!$1:$1048576,MATCH("최종"&amp;SUBSTITUTE(SUBSTITUTE(F$1,"standard",""),"|Float",""),ChapterTable!$1:$1,0),0)*ChapterTable!$Q$14
    ),
  OFFSET(F2407,-$B2407+IF($L2407,1,0),0)*
    (VLOOKUP(SUBSTITUTE(SUBSTITUTE(F$1,"standard",""),"|Float","")&amp;"인게임누적곱배수",ChapterTable!$S:$T,2,0)^D2407
    +VLOOKUP(SUBSTITUTE(SUBSTITUTE(F$1,"standard",""),"|Float","")&amp;"인게임누적합배수",ChapterTable!$S:$T,2,0)*D2407)
  )
  )
  )
)</f>
        <v>1717079.4439948797</v>
      </c>
      <c r="G2407" t="s">
        <v>76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9.8000000000000007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IF(OR($L2408=TRUE,$A2408=0,MOD($A2408,ChapterTable!$S$20)&lt;&gt;0),
MAX(0,INT(($B2408+ChapterTable!$Q$26+VLOOKUP(SUBSTITUTE(C$1,"성장단계","")&amp;"단계오프셋",ChapterTable!$S:$T,2,0))/ChapterTable!$Q$23)),
MAX(0,INT(($B2408+ChapterTable!$S$26+VLOOKUP(SUBSTITUTE(C$1,"성장단계","")&amp;"보스단계오프셋",ChapterTable!$S:$T,2,0))/ChapterTable!$S$23)))</f>
        <v>2</v>
      </c>
      <c r="D2408">
        <f>IF(OR($L2408=TRUE,$A2408=0,MOD($A2408,ChapterTable!$S$20)&lt;&gt;0),
MAX(0,INT(($B2408+ChapterTable!$Q$26+VLOOKUP(SUBSTITUTE(D$1,"성장단계","")&amp;"단계오프셋",ChapterTable!$S:$T,2,0))/ChapterTable!$Q$23)),
MAX(0,INT(($B2408+ChapterTable!$S$26+VLOOKUP(SUBSTITUTE(D$1,"성장단계","")&amp;"보스단계오프셋",ChapterTable!$S:$T,2,0))/ChapterTable!$S$23)))</f>
        <v>1</v>
      </c>
      <c r="E2408" s="1">
        <f ca="1">IF(AND($A2408=0,$B2408=1),
    VLOOKUP(1,ChapterTable!$1:$1048576,MATCH("최종"&amp;SUBSTITUTE(SUBSTITUTE(E$1,"standard",""),"|Float",""),ChapterTable!$1:$1,0),0)*ChapterTable!$Q$17,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VLOOKUP($A2408-ChapterTable!$Q$11,ChapterTable!$1:$1048576,MATCH("최종"&amp;SUBSTITUTE(SUBSTITUTE(E$1,"standard",""),"|Float",""),ChapterTable!$1:$1,0),0)*ChapterTable!$Q$14
    ),
  OFFSET(E2408,-$B2408+IF($L2408,1,0),0)*
    (VLOOKUP(SUBSTITUTE(SUBSTITUTE(E$1,"standard",""),"|Float","")&amp;"인게임누적곱배수",ChapterTable!$S:$T,2,0)^C2408
    +VLOOKUP(SUBSTITUTE(SUBSTITUTE(E$1,"standard",""),"|Float","")&amp;"인게임누적합배수",ChapterTable!$S:$T,2,0)*C2408)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VLOOKUP(1,ChapterTable!$1:$1048576,MATCH("최종"&amp;SUBSTITUTE(SUBSTITUTE(F$1,"standard",""),"|Float",""),ChapterTable!$1:$1,0),0)*ChapterTable!$Q$17,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VLOOKUP($A2408-ChapterTable!$Q$11,ChapterTable!$1:$1048576,MATCH("최종"&amp;SUBSTITUTE(SUBSTITUTE(F$1,"standard",""),"|Float",""),ChapterTable!$1:$1,0),0)*ChapterTable!$Q$14
    ),
  OFFSET(F2408,-$B2408+IF($L2408,1,0),0)*
    (VLOOKUP(SUBSTITUTE(SUBSTITUTE(F$1,"standard",""),"|Float","")&amp;"인게임누적곱배수",ChapterTable!$S:$T,2,0)^D2408
    +VLOOKUP(SUBSTITUTE(SUBSTITUTE(F$1,"standard",""),"|Float","")&amp;"인게임누적합배수",ChapterTable!$S:$T,2,0)*D2408)
  )
  )
  )
)</f>
        <v>1717079.4439948797</v>
      </c>
      <c r="G2408" t="s">
        <v>76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9.8000000000000007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IF(OR($L2409=TRUE,$A2409=0,MOD($A2409,ChapterTable!$S$20)&lt;&gt;0),
MAX(0,INT(($B2409+ChapterTable!$Q$26+VLOOKUP(SUBSTITUTE(C$1,"성장단계","")&amp;"단계오프셋",ChapterTable!$S:$T,2,0))/ChapterTable!$Q$23)),
MAX(0,INT(($B2409+ChapterTable!$S$26+VLOOKUP(SUBSTITUTE(C$1,"성장단계","")&amp;"보스단계오프셋",ChapterTable!$S:$T,2,0))/ChapterTable!$S$23)))</f>
        <v>2</v>
      </c>
      <c r="D2409">
        <f>IF(OR($L2409=TRUE,$A2409=0,MOD($A2409,ChapterTable!$S$20)&lt;&gt;0),
MAX(0,INT(($B2409+ChapterTable!$Q$26+VLOOKUP(SUBSTITUTE(D$1,"성장단계","")&amp;"단계오프셋",ChapterTable!$S:$T,2,0))/ChapterTable!$Q$23)),
MAX(0,INT(($B2409+ChapterTable!$S$26+VLOOKUP(SUBSTITUTE(D$1,"성장단계","")&amp;"보스단계오프셋",ChapterTable!$S:$T,2,0))/ChapterTable!$S$23)))</f>
        <v>1</v>
      </c>
      <c r="E2409" s="1">
        <f ca="1">IF(AND($A2409=0,$B2409=1),
    VLOOKUP(1,ChapterTable!$1:$1048576,MATCH("최종"&amp;SUBSTITUTE(SUBSTITUTE(E$1,"standard",""),"|Float",""),ChapterTable!$1:$1,0),0)*ChapterTable!$Q$17,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VLOOKUP($A2409-ChapterTable!$Q$11,ChapterTable!$1:$1048576,MATCH("최종"&amp;SUBSTITUTE(SUBSTITUTE(E$1,"standard",""),"|Float",""),ChapterTable!$1:$1,0),0)*ChapterTable!$Q$14
    ),
  OFFSET(E2409,-$B2409+IF($L2409,1,0),0)*
    (VLOOKUP(SUBSTITUTE(SUBSTITUTE(E$1,"standard",""),"|Float","")&amp;"인게임누적곱배수",ChapterTable!$S:$T,2,0)^C2409
    +VLOOKUP(SUBSTITUTE(SUBSTITUTE(E$1,"standard",""),"|Float","")&amp;"인게임누적합배수",ChapterTable!$S:$T,2,0)*C2409)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VLOOKUP(1,ChapterTable!$1:$1048576,MATCH("최종"&amp;SUBSTITUTE(SUBSTITUTE(F$1,"standard",""),"|Float",""),ChapterTable!$1:$1,0),0)*ChapterTable!$Q$17,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VLOOKUP($A2409-ChapterTable!$Q$11,ChapterTable!$1:$1048576,MATCH("최종"&amp;SUBSTITUTE(SUBSTITUTE(F$1,"standard",""),"|Float",""),ChapterTable!$1:$1,0),0)*ChapterTable!$Q$14
    ),
  OFFSET(F2409,-$B2409+IF($L2409,1,0),0)*
    (VLOOKUP(SUBSTITUTE(SUBSTITUTE(F$1,"standard",""),"|Float","")&amp;"인게임누적곱배수",ChapterTable!$S:$T,2,0)^D2409
    +VLOOKUP(SUBSTITUTE(SUBSTITUTE(F$1,"standard",""),"|Float","")&amp;"인게임누적합배수",ChapterTable!$S:$T,2,0)*D2409)
  )
  )
  )
)</f>
        <v>1717079.4439948797</v>
      </c>
      <c r="G2409" t="s">
        <v>76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9.8000000000000007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IF(OR($L2410=TRUE,$A2410=0,MOD($A2410,ChapterTable!$S$20)&lt;&gt;0),
MAX(0,INT(($B2410+ChapterTable!$Q$26+VLOOKUP(SUBSTITUTE(C$1,"성장단계","")&amp;"단계오프셋",ChapterTable!$S:$T,2,0))/ChapterTable!$Q$23)),
MAX(0,INT(($B2410+ChapterTable!$S$26+VLOOKUP(SUBSTITUTE(C$1,"성장단계","")&amp;"보스단계오프셋",ChapterTable!$S:$T,2,0))/ChapterTable!$S$23)))</f>
        <v>2</v>
      </c>
      <c r="D2410">
        <f>IF(OR($L2410=TRUE,$A2410=0,MOD($A2410,ChapterTable!$S$20)&lt;&gt;0),
MAX(0,INT(($B2410+ChapterTable!$Q$26+VLOOKUP(SUBSTITUTE(D$1,"성장단계","")&amp;"단계오프셋",ChapterTable!$S:$T,2,0))/ChapterTable!$Q$23)),
MAX(0,INT(($B2410+ChapterTable!$S$26+VLOOKUP(SUBSTITUTE(D$1,"성장단계","")&amp;"보스단계오프셋",ChapterTable!$S:$T,2,0))/ChapterTable!$S$23)))</f>
        <v>1</v>
      </c>
      <c r="E2410" s="1">
        <f ca="1">IF(AND($A2410=0,$B2410=1),
    VLOOKUP(1,ChapterTable!$1:$1048576,MATCH("최종"&amp;SUBSTITUTE(SUBSTITUTE(E$1,"standard",""),"|Float",""),ChapterTable!$1:$1,0),0)*ChapterTable!$Q$17,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VLOOKUP($A2410-ChapterTable!$Q$11,ChapterTable!$1:$1048576,MATCH("최종"&amp;SUBSTITUTE(SUBSTITUTE(E$1,"standard",""),"|Float",""),ChapterTable!$1:$1,0),0)*ChapterTable!$Q$14
    ),
  OFFSET(E2410,-$B2410+IF($L2410,1,0),0)*
    (VLOOKUP(SUBSTITUTE(SUBSTITUTE(E$1,"standard",""),"|Float","")&amp;"인게임누적곱배수",ChapterTable!$S:$T,2,0)^C2410
    +VLOOKUP(SUBSTITUTE(SUBSTITUTE(E$1,"standard",""),"|Float","")&amp;"인게임누적합배수",ChapterTable!$S:$T,2,0)*C2410)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VLOOKUP(1,ChapterTable!$1:$1048576,MATCH("최종"&amp;SUBSTITUTE(SUBSTITUTE(F$1,"standard",""),"|Float",""),ChapterTable!$1:$1,0),0)*ChapterTable!$Q$17,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VLOOKUP($A2410-ChapterTable!$Q$11,ChapterTable!$1:$1048576,MATCH("최종"&amp;SUBSTITUTE(SUBSTITUTE(F$1,"standard",""),"|Float",""),ChapterTable!$1:$1,0),0)*ChapterTable!$Q$14
    ),
  OFFSET(F2410,-$B2410+IF($L2410,1,0),0)*
    (VLOOKUP(SUBSTITUTE(SUBSTITUTE(F$1,"standard",""),"|Float","")&amp;"인게임누적곱배수",ChapterTable!$S:$T,2,0)^D2410
    +VLOOKUP(SUBSTITUTE(SUBSTITUTE(F$1,"standard",""),"|Float","")&amp;"인게임누적합배수",ChapterTable!$S:$T,2,0)*D2410)
  )
  )
  )
)</f>
        <v>1717079.4439948797</v>
      </c>
      <c r="G2410" t="s">
        <v>76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9.8000000000000007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IF(OR($L2411=TRUE,$A2411=0,MOD($A2411,ChapterTable!$S$20)&lt;&gt;0),
MAX(0,INT(($B2411+ChapterTable!$Q$26+VLOOKUP(SUBSTITUTE(C$1,"성장단계","")&amp;"단계오프셋",ChapterTable!$S:$T,2,0))/ChapterTable!$Q$23)),
MAX(0,INT(($B2411+ChapterTable!$S$26+VLOOKUP(SUBSTITUTE(C$1,"성장단계","")&amp;"보스단계오프셋",ChapterTable!$S:$T,2,0))/ChapterTable!$S$23)))</f>
        <v>2</v>
      </c>
      <c r="D2411">
        <f>IF(OR($L2411=TRUE,$A2411=0,MOD($A2411,ChapterTable!$S$20)&lt;&gt;0),
MAX(0,INT(($B2411+ChapterTable!$Q$26+VLOOKUP(SUBSTITUTE(D$1,"성장단계","")&amp;"단계오프셋",ChapterTable!$S:$T,2,0))/ChapterTable!$Q$23)),
MAX(0,INT(($B2411+ChapterTable!$S$26+VLOOKUP(SUBSTITUTE(D$1,"성장단계","")&amp;"보스단계오프셋",ChapterTable!$S:$T,2,0))/ChapterTable!$S$23)))</f>
        <v>1</v>
      </c>
      <c r="E2411" s="1">
        <f ca="1">IF(AND($A2411=0,$B2411=1),
    VLOOKUP(1,ChapterTable!$1:$1048576,MATCH("최종"&amp;SUBSTITUTE(SUBSTITUTE(E$1,"standard",""),"|Float",""),ChapterTable!$1:$1,0),0)*ChapterTable!$Q$17,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VLOOKUP($A2411-ChapterTable!$Q$11,ChapterTable!$1:$1048576,MATCH("최종"&amp;SUBSTITUTE(SUBSTITUTE(E$1,"standard",""),"|Float",""),ChapterTable!$1:$1,0),0)*ChapterTable!$Q$14
    ),
  OFFSET(E2411,-$B2411+IF($L2411,1,0),0)*
    (VLOOKUP(SUBSTITUTE(SUBSTITUTE(E$1,"standard",""),"|Float","")&amp;"인게임누적곱배수",ChapterTable!$S:$T,2,0)^C2411
    +VLOOKUP(SUBSTITUTE(SUBSTITUTE(E$1,"standard",""),"|Float","")&amp;"인게임누적합배수",ChapterTable!$S:$T,2,0)*C2411)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VLOOKUP(1,ChapterTable!$1:$1048576,MATCH("최종"&amp;SUBSTITUTE(SUBSTITUTE(F$1,"standard",""),"|Float",""),ChapterTable!$1:$1,0),0)*ChapterTable!$Q$17,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VLOOKUP($A2411-ChapterTable!$Q$11,ChapterTable!$1:$1048576,MATCH("최종"&amp;SUBSTITUTE(SUBSTITUTE(F$1,"standard",""),"|Float",""),ChapterTable!$1:$1,0),0)*ChapterTable!$Q$14
    ),
  OFFSET(F2411,-$B2411+IF($L2411,1,0),0)*
    (VLOOKUP(SUBSTITUTE(SUBSTITUTE(F$1,"standard",""),"|Float","")&amp;"인게임누적곱배수",ChapterTable!$S:$T,2,0)^D2411
    +VLOOKUP(SUBSTITUTE(SUBSTITUTE(F$1,"standard",""),"|Float","")&amp;"인게임누적합배수",ChapterTable!$S:$T,2,0)*D2411)
  )
  )
  )
)</f>
        <v>1717079.4439948797</v>
      </c>
      <c r="G2411" t="s">
        <v>76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9.8000000000000007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IF(OR($L2412=TRUE,$A2412=0,MOD($A2412,ChapterTable!$S$20)&lt;&gt;0),
MAX(0,INT(($B2412+ChapterTable!$Q$26+VLOOKUP(SUBSTITUTE(C$1,"성장단계","")&amp;"단계오프셋",ChapterTable!$S:$T,2,0))/ChapterTable!$Q$23)),
MAX(0,INT(($B2412+ChapterTable!$S$26+VLOOKUP(SUBSTITUTE(C$1,"성장단계","")&amp;"보스단계오프셋",ChapterTable!$S:$T,2,0))/ChapterTable!$S$23)))</f>
        <v>2</v>
      </c>
      <c r="D2412">
        <f>IF(OR($L2412=TRUE,$A2412=0,MOD($A2412,ChapterTable!$S$20)&lt;&gt;0),
MAX(0,INT(($B2412+ChapterTable!$Q$26+VLOOKUP(SUBSTITUTE(D$1,"성장단계","")&amp;"단계오프셋",ChapterTable!$S:$T,2,0))/ChapterTable!$Q$23)),
MAX(0,INT(($B2412+ChapterTable!$S$26+VLOOKUP(SUBSTITUTE(D$1,"성장단계","")&amp;"보스단계오프셋",ChapterTable!$S:$T,2,0))/ChapterTable!$S$23)))</f>
        <v>2</v>
      </c>
      <c r="E2412" s="1">
        <f ca="1">IF(AND($A2412=0,$B2412=1),
    VLOOKUP(1,ChapterTable!$1:$1048576,MATCH("최종"&amp;SUBSTITUTE(SUBSTITUTE(E$1,"standard",""),"|Float",""),ChapterTable!$1:$1,0),0)*ChapterTable!$Q$17,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VLOOKUP($A2412-ChapterTable!$Q$11,ChapterTable!$1:$1048576,MATCH("최종"&amp;SUBSTITUTE(SUBSTITUTE(E$1,"standard",""),"|Float",""),ChapterTable!$1:$1,0),0)*ChapterTable!$Q$14
    ),
  OFFSET(E2412,-$B2412+IF($L2412,1,0),0)*
    (VLOOKUP(SUBSTITUTE(SUBSTITUTE(E$1,"standard",""),"|Float","")&amp;"인게임누적곱배수",ChapterTable!$S:$T,2,0)^C2412
    +VLOOKUP(SUBSTITUTE(SUBSTITUTE(E$1,"standard",""),"|Float","")&amp;"인게임누적합배수",ChapterTable!$S:$T,2,0)*C2412)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VLOOKUP(1,ChapterTable!$1:$1048576,MATCH("최종"&amp;SUBSTITUTE(SUBSTITUTE(F$1,"standard",""),"|Float",""),ChapterTable!$1:$1,0),0)*ChapterTable!$Q$17,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VLOOKUP($A2412-ChapterTable!$Q$11,ChapterTable!$1:$1048576,MATCH("최종"&amp;SUBSTITUTE(SUBSTITUTE(F$1,"standard",""),"|Float",""),ChapterTable!$1:$1,0),0)*ChapterTable!$Q$14
    ),
  OFFSET(F2412,-$B2412+IF($L2412,1,0),0)*
    (VLOOKUP(SUBSTITUTE(SUBSTITUTE(F$1,"standard",""),"|Float","")&amp;"인게임누적곱배수",ChapterTable!$S:$T,2,0)^D2412
    +VLOOKUP(SUBSTITUTE(SUBSTITUTE(F$1,"standard",""),"|Float","")&amp;"인게임누적합배수",ChapterTable!$S:$T,2,0)*D2412)
  )
  )
  )
)</f>
        <v>2003259.3513273594</v>
      </c>
      <c r="G2412" t="s">
        <v>76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9.8000000000000007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IF(OR($L2413=TRUE,$A2413=0,MOD($A2413,ChapterTable!$S$20)&lt;&gt;0),
MAX(0,INT(($B2413+ChapterTable!$Q$26+VLOOKUP(SUBSTITUTE(C$1,"성장단계","")&amp;"단계오프셋",ChapterTable!$S:$T,2,0))/ChapterTable!$Q$23)),
MAX(0,INT(($B2413+ChapterTable!$S$26+VLOOKUP(SUBSTITUTE(C$1,"성장단계","")&amp;"보스단계오프셋",ChapterTable!$S:$T,2,0))/ChapterTable!$S$23)))</f>
        <v>2</v>
      </c>
      <c r="D2413">
        <f>IF(OR($L2413=TRUE,$A2413=0,MOD($A2413,ChapterTable!$S$20)&lt;&gt;0),
MAX(0,INT(($B2413+ChapterTable!$Q$26+VLOOKUP(SUBSTITUTE(D$1,"성장단계","")&amp;"단계오프셋",ChapterTable!$S:$T,2,0))/ChapterTable!$Q$23)),
MAX(0,INT(($B2413+ChapterTable!$S$26+VLOOKUP(SUBSTITUTE(D$1,"성장단계","")&amp;"보스단계오프셋",ChapterTable!$S:$T,2,0))/ChapterTable!$S$23)))</f>
        <v>2</v>
      </c>
      <c r="E2413" s="1">
        <f ca="1">IF(AND($A2413=0,$B2413=1),
    VLOOKUP(1,ChapterTable!$1:$1048576,MATCH("최종"&amp;SUBSTITUTE(SUBSTITUTE(E$1,"standard",""),"|Float",""),ChapterTable!$1:$1,0),0)*ChapterTable!$Q$17,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VLOOKUP($A2413-ChapterTable!$Q$11,ChapterTable!$1:$1048576,MATCH("최종"&amp;SUBSTITUTE(SUBSTITUTE(E$1,"standard",""),"|Float",""),ChapterTable!$1:$1,0),0)*ChapterTable!$Q$14
    ),
  OFFSET(E2413,-$B2413+IF($L2413,1,0),0)*
    (VLOOKUP(SUBSTITUTE(SUBSTITUTE(E$1,"standard",""),"|Float","")&amp;"인게임누적곱배수",ChapterTable!$S:$T,2,0)^C2413
    +VLOOKUP(SUBSTITUTE(SUBSTITUTE(E$1,"standard",""),"|Float","")&amp;"인게임누적합배수",ChapterTable!$S:$T,2,0)*C2413)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VLOOKUP(1,ChapterTable!$1:$1048576,MATCH("최종"&amp;SUBSTITUTE(SUBSTITUTE(F$1,"standard",""),"|Float",""),ChapterTable!$1:$1,0),0)*ChapterTable!$Q$17,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VLOOKUP($A2413-ChapterTable!$Q$11,ChapterTable!$1:$1048576,MATCH("최종"&amp;SUBSTITUTE(SUBSTITUTE(F$1,"standard",""),"|Float",""),ChapterTable!$1:$1,0),0)*ChapterTable!$Q$14
    ),
  OFFSET(F2413,-$B2413+IF($L2413,1,0),0)*
    (VLOOKUP(SUBSTITUTE(SUBSTITUTE(F$1,"standard",""),"|Float","")&amp;"인게임누적곱배수",ChapterTable!$S:$T,2,0)^D2413
    +VLOOKUP(SUBSTITUTE(SUBSTITUTE(F$1,"standard",""),"|Float","")&amp;"인게임누적합배수",ChapterTable!$S:$T,2,0)*D2413)
  )
  )
  )
)</f>
        <v>2003259.3513273594</v>
      </c>
      <c r="G2413" t="s">
        <v>76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9.8000000000000007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IF(OR($L2414=TRUE,$A2414=0,MOD($A2414,ChapterTable!$S$20)&lt;&gt;0),
MAX(0,INT(($B2414+ChapterTable!$Q$26+VLOOKUP(SUBSTITUTE(C$1,"성장단계","")&amp;"단계오프셋",ChapterTable!$S:$T,2,0))/ChapterTable!$Q$23)),
MAX(0,INT(($B2414+ChapterTable!$S$26+VLOOKUP(SUBSTITUTE(C$1,"성장단계","")&amp;"보스단계오프셋",ChapterTable!$S:$T,2,0))/ChapterTable!$S$23)))</f>
        <v>2</v>
      </c>
      <c r="D2414">
        <f>IF(OR($L2414=TRUE,$A2414=0,MOD($A2414,ChapterTable!$S$20)&lt;&gt;0),
MAX(0,INT(($B2414+ChapterTable!$Q$26+VLOOKUP(SUBSTITUTE(D$1,"성장단계","")&amp;"단계오프셋",ChapterTable!$S:$T,2,0))/ChapterTable!$Q$23)),
MAX(0,INT(($B2414+ChapterTable!$S$26+VLOOKUP(SUBSTITUTE(D$1,"성장단계","")&amp;"보스단계오프셋",ChapterTable!$S:$T,2,0))/ChapterTable!$S$23)))</f>
        <v>2</v>
      </c>
      <c r="E2414" s="1">
        <f ca="1">IF(AND($A2414=0,$B2414=1),
    VLOOKUP(1,ChapterTable!$1:$1048576,MATCH("최종"&amp;SUBSTITUTE(SUBSTITUTE(E$1,"standard",""),"|Float",""),ChapterTable!$1:$1,0),0)*ChapterTable!$Q$17,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VLOOKUP($A2414-ChapterTable!$Q$11,ChapterTable!$1:$1048576,MATCH("최종"&amp;SUBSTITUTE(SUBSTITUTE(E$1,"standard",""),"|Float",""),ChapterTable!$1:$1,0),0)*ChapterTable!$Q$14
    ),
  OFFSET(E2414,-$B2414+IF($L2414,1,0),0)*
    (VLOOKUP(SUBSTITUTE(SUBSTITUTE(E$1,"standard",""),"|Float","")&amp;"인게임누적곱배수",ChapterTable!$S:$T,2,0)^C2414
    +VLOOKUP(SUBSTITUTE(SUBSTITUTE(E$1,"standard",""),"|Float","")&amp;"인게임누적합배수",ChapterTable!$S:$T,2,0)*C2414)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VLOOKUP(1,ChapterTable!$1:$1048576,MATCH("최종"&amp;SUBSTITUTE(SUBSTITUTE(F$1,"standard",""),"|Float",""),ChapterTable!$1:$1,0),0)*ChapterTable!$Q$17,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VLOOKUP($A2414-ChapterTable!$Q$11,ChapterTable!$1:$1048576,MATCH("최종"&amp;SUBSTITUTE(SUBSTITUTE(F$1,"standard",""),"|Float",""),ChapterTable!$1:$1,0),0)*ChapterTable!$Q$14
    ),
  OFFSET(F2414,-$B2414+IF($L2414,1,0),0)*
    (VLOOKUP(SUBSTITUTE(SUBSTITUTE(F$1,"standard",""),"|Float","")&amp;"인게임누적곱배수",ChapterTable!$S:$T,2,0)^D2414
    +VLOOKUP(SUBSTITUTE(SUBSTITUTE(F$1,"standard",""),"|Float","")&amp;"인게임누적합배수",ChapterTable!$S:$T,2,0)*D2414)
  )
  )
  )
)</f>
        <v>2003259.3513273594</v>
      </c>
      <c r="G2414" t="s">
        <v>76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9.8000000000000007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IF(OR($L2415=TRUE,$A2415=0,MOD($A2415,ChapterTable!$S$20)&lt;&gt;0),
MAX(0,INT(($B2415+ChapterTable!$Q$26+VLOOKUP(SUBSTITUTE(C$1,"성장단계","")&amp;"단계오프셋",ChapterTable!$S:$T,2,0))/ChapterTable!$Q$23)),
MAX(0,INT(($B2415+ChapterTable!$S$26+VLOOKUP(SUBSTITUTE(C$1,"성장단계","")&amp;"보스단계오프셋",ChapterTable!$S:$T,2,0))/ChapterTable!$S$23)))</f>
        <v>2</v>
      </c>
      <c r="D2415">
        <f>IF(OR($L2415=TRUE,$A2415=0,MOD($A2415,ChapterTable!$S$20)&lt;&gt;0),
MAX(0,INT(($B2415+ChapterTable!$Q$26+VLOOKUP(SUBSTITUTE(D$1,"성장단계","")&amp;"단계오프셋",ChapterTable!$S:$T,2,0))/ChapterTable!$Q$23)),
MAX(0,INT(($B2415+ChapterTable!$S$26+VLOOKUP(SUBSTITUTE(D$1,"성장단계","")&amp;"보스단계오프셋",ChapterTable!$S:$T,2,0))/ChapterTable!$S$23)))</f>
        <v>2</v>
      </c>
      <c r="E2415" s="1">
        <f ca="1">IF(AND($A2415=0,$B2415=1),
    VLOOKUP(1,ChapterTable!$1:$1048576,MATCH("최종"&amp;SUBSTITUTE(SUBSTITUTE(E$1,"standard",""),"|Float",""),ChapterTable!$1:$1,0),0)*ChapterTable!$Q$17,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VLOOKUP($A2415-ChapterTable!$Q$11,ChapterTable!$1:$1048576,MATCH("최종"&amp;SUBSTITUTE(SUBSTITUTE(E$1,"standard",""),"|Float",""),ChapterTable!$1:$1,0),0)*ChapterTable!$Q$14
    ),
  OFFSET(E2415,-$B2415+IF($L2415,1,0),0)*
    (VLOOKUP(SUBSTITUTE(SUBSTITUTE(E$1,"standard",""),"|Float","")&amp;"인게임누적곱배수",ChapterTable!$S:$T,2,0)^C2415
    +VLOOKUP(SUBSTITUTE(SUBSTITUTE(E$1,"standard",""),"|Float","")&amp;"인게임누적합배수",ChapterTable!$S:$T,2,0)*C2415)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VLOOKUP(1,ChapterTable!$1:$1048576,MATCH("최종"&amp;SUBSTITUTE(SUBSTITUTE(F$1,"standard",""),"|Float",""),ChapterTable!$1:$1,0),0)*ChapterTable!$Q$17,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VLOOKUP($A2415-ChapterTable!$Q$11,ChapterTable!$1:$1048576,MATCH("최종"&amp;SUBSTITUTE(SUBSTITUTE(F$1,"standard",""),"|Float",""),ChapterTable!$1:$1,0),0)*ChapterTable!$Q$14
    ),
  OFFSET(F2415,-$B2415+IF($L2415,1,0),0)*
    (VLOOKUP(SUBSTITUTE(SUBSTITUTE(F$1,"standard",""),"|Float","")&amp;"인게임누적곱배수",ChapterTable!$S:$T,2,0)^D2415
    +VLOOKUP(SUBSTITUTE(SUBSTITUTE(F$1,"standard",""),"|Float","")&amp;"인게임누적합배수",ChapterTable!$S:$T,2,0)*D2415)
  )
  )
  )
)</f>
        <v>2003259.3513273594</v>
      </c>
      <c r="G2415" t="s">
        <v>76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9.8000000000000007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IF(OR($L2416=TRUE,$A2416=0,MOD($A2416,ChapterTable!$S$20)&lt;&gt;0),
MAX(0,INT(($B2416+ChapterTable!$Q$26+VLOOKUP(SUBSTITUTE(C$1,"성장단계","")&amp;"단계오프셋",ChapterTable!$S:$T,2,0))/ChapterTable!$Q$23)),
MAX(0,INT(($B2416+ChapterTable!$S$26+VLOOKUP(SUBSTITUTE(C$1,"성장단계","")&amp;"보스단계오프셋",ChapterTable!$S:$T,2,0))/ChapterTable!$S$23)))</f>
        <v>2</v>
      </c>
      <c r="D2416">
        <f>IF(OR($L2416=TRUE,$A2416=0,MOD($A2416,ChapterTable!$S$20)&lt;&gt;0),
MAX(0,INT(($B2416+ChapterTable!$Q$26+VLOOKUP(SUBSTITUTE(D$1,"성장단계","")&amp;"단계오프셋",ChapterTable!$S:$T,2,0))/ChapterTable!$Q$23)),
MAX(0,INT(($B2416+ChapterTable!$S$26+VLOOKUP(SUBSTITUTE(D$1,"성장단계","")&amp;"보스단계오프셋",ChapterTable!$S:$T,2,0))/ChapterTable!$S$23)))</f>
        <v>2</v>
      </c>
      <c r="E2416" s="1">
        <f ca="1">IF(AND($A2416=0,$B2416=1),
    VLOOKUP(1,ChapterTable!$1:$1048576,MATCH("최종"&amp;SUBSTITUTE(SUBSTITUTE(E$1,"standard",""),"|Float",""),ChapterTable!$1:$1,0),0)*ChapterTable!$Q$17,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VLOOKUP($A2416-ChapterTable!$Q$11,ChapterTable!$1:$1048576,MATCH("최종"&amp;SUBSTITUTE(SUBSTITUTE(E$1,"standard",""),"|Float",""),ChapterTable!$1:$1,0),0)*ChapterTable!$Q$14
    ),
  OFFSET(E2416,-$B2416+IF($L2416,1,0),0)*
    (VLOOKUP(SUBSTITUTE(SUBSTITUTE(E$1,"standard",""),"|Float","")&amp;"인게임누적곱배수",ChapterTable!$S:$T,2,0)^C2416
    +VLOOKUP(SUBSTITUTE(SUBSTITUTE(E$1,"standard",""),"|Float","")&amp;"인게임누적합배수",ChapterTable!$S:$T,2,0)*C2416)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VLOOKUP(1,ChapterTable!$1:$1048576,MATCH("최종"&amp;SUBSTITUTE(SUBSTITUTE(F$1,"standard",""),"|Float",""),ChapterTable!$1:$1,0),0)*ChapterTable!$Q$17,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VLOOKUP($A2416-ChapterTable!$Q$11,ChapterTable!$1:$1048576,MATCH("최종"&amp;SUBSTITUTE(SUBSTITUTE(F$1,"standard",""),"|Float",""),ChapterTable!$1:$1,0),0)*ChapterTable!$Q$14
    ),
  OFFSET(F2416,-$B2416+IF($L2416,1,0),0)*
    (VLOOKUP(SUBSTITUTE(SUBSTITUTE(F$1,"standard",""),"|Float","")&amp;"인게임누적곱배수",ChapterTable!$S:$T,2,0)^D2416
    +VLOOKUP(SUBSTITUTE(SUBSTITUTE(F$1,"standard",""),"|Float","")&amp;"인게임누적합배수",ChapterTable!$S:$T,2,0)*D2416)
  )
  )
  )
)</f>
        <v>2003259.3513273594</v>
      </c>
      <c r="G2416" t="s">
        <v>76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9.8000000000000007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IF(OR($L2417=TRUE,$A2417=0,MOD($A2417,ChapterTable!$S$20)&lt;&gt;0),
MAX(0,INT(($B2417+ChapterTable!$Q$26+VLOOKUP(SUBSTITUTE(C$1,"성장단계","")&amp;"단계오프셋",ChapterTable!$S:$T,2,0))/ChapterTable!$Q$23)),
MAX(0,INT(($B2417+ChapterTable!$S$26+VLOOKUP(SUBSTITUTE(C$1,"성장단계","")&amp;"보스단계오프셋",ChapterTable!$S:$T,2,0))/ChapterTable!$S$23)))</f>
        <v>3</v>
      </c>
      <c r="D2417">
        <f>IF(OR($L2417=TRUE,$A2417=0,MOD($A2417,ChapterTable!$S$20)&lt;&gt;0),
MAX(0,INT(($B2417+ChapterTable!$Q$26+VLOOKUP(SUBSTITUTE(D$1,"성장단계","")&amp;"단계오프셋",ChapterTable!$S:$T,2,0))/ChapterTable!$Q$23)),
MAX(0,INT(($B2417+ChapterTable!$S$26+VLOOKUP(SUBSTITUTE(D$1,"성장단계","")&amp;"보스단계오프셋",ChapterTable!$S:$T,2,0))/ChapterTable!$S$23)))</f>
        <v>2</v>
      </c>
      <c r="E2417" s="1">
        <f ca="1">IF(AND($A2417=0,$B2417=1),
    VLOOKUP(1,ChapterTable!$1:$1048576,MATCH("최종"&amp;SUBSTITUTE(SUBSTITUTE(E$1,"standard",""),"|Float",""),ChapterTable!$1:$1,0),0)*ChapterTable!$Q$17,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VLOOKUP($A2417-ChapterTable!$Q$11,ChapterTable!$1:$1048576,MATCH("최종"&amp;SUBSTITUTE(SUBSTITUTE(E$1,"standard",""),"|Float",""),ChapterTable!$1:$1,0),0)*ChapterTable!$Q$14
    ),
  OFFSET(E2417,-$B2417+IF($L2417,1,0),0)*
    (VLOOKUP(SUBSTITUTE(SUBSTITUTE(E$1,"standard",""),"|Float","")&amp;"인게임누적곱배수",ChapterTable!$S:$T,2,0)^C2417
    +VLOOKUP(SUBSTITUTE(SUBSTITUTE(E$1,"standard",""),"|Float","")&amp;"인게임누적합배수",ChapterTable!$S:$T,2,0)*C2417)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VLOOKUP(1,ChapterTable!$1:$1048576,MATCH("최종"&amp;SUBSTITUTE(SUBSTITUTE(F$1,"standard",""),"|Float",""),ChapterTable!$1:$1,0),0)*ChapterTable!$Q$17,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VLOOKUP($A2417-ChapterTable!$Q$11,ChapterTable!$1:$1048576,MATCH("최종"&amp;SUBSTITUTE(SUBSTITUTE(F$1,"standard",""),"|Float",""),ChapterTable!$1:$1,0),0)*ChapterTable!$Q$14
    ),
  OFFSET(F2417,-$B2417+IF($L2417,1,0),0)*
    (VLOOKUP(SUBSTITUTE(SUBSTITUTE(F$1,"standard",""),"|Float","")&amp;"인게임누적곱배수",ChapterTable!$S:$T,2,0)^D2417
    +VLOOKUP(SUBSTITUTE(SUBSTITUTE(F$1,"standard",""),"|Float","")&amp;"인게임누적합배수",ChapterTable!$S:$T,2,0)*D2417)
  )
  )
  )
)</f>
        <v>2003259.3513273594</v>
      </c>
      <c r="G2417" t="s">
        <v>76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9.8000000000000007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IF(OR($L2418=TRUE,$A2418=0,MOD($A2418,ChapterTable!$S$20)&lt;&gt;0),
MAX(0,INT(($B2418+ChapterTable!$Q$26+VLOOKUP(SUBSTITUTE(C$1,"성장단계","")&amp;"단계오프셋",ChapterTable!$S:$T,2,0))/ChapterTable!$Q$23)),
MAX(0,INT(($B2418+ChapterTable!$S$26+VLOOKUP(SUBSTITUTE(C$1,"성장단계","")&amp;"보스단계오프셋",ChapterTable!$S:$T,2,0))/ChapterTable!$S$23)))</f>
        <v>3</v>
      </c>
      <c r="D2418">
        <f>IF(OR($L2418=TRUE,$A2418=0,MOD($A2418,ChapterTable!$S$20)&lt;&gt;0),
MAX(0,INT(($B2418+ChapterTable!$Q$26+VLOOKUP(SUBSTITUTE(D$1,"성장단계","")&amp;"단계오프셋",ChapterTable!$S:$T,2,0))/ChapterTable!$Q$23)),
MAX(0,INT(($B2418+ChapterTable!$S$26+VLOOKUP(SUBSTITUTE(D$1,"성장단계","")&amp;"보스단계오프셋",ChapterTable!$S:$T,2,0))/ChapterTable!$S$23)))</f>
        <v>2</v>
      </c>
      <c r="E2418" s="1">
        <f ca="1">IF(AND($A2418=0,$B2418=1),
    VLOOKUP(1,ChapterTable!$1:$1048576,MATCH("최종"&amp;SUBSTITUTE(SUBSTITUTE(E$1,"standard",""),"|Float",""),ChapterTable!$1:$1,0),0)*ChapterTable!$Q$17,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VLOOKUP($A2418-ChapterTable!$Q$11,ChapterTable!$1:$1048576,MATCH("최종"&amp;SUBSTITUTE(SUBSTITUTE(E$1,"standard",""),"|Float",""),ChapterTable!$1:$1,0),0)*ChapterTable!$Q$14
    ),
  OFFSET(E2418,-$B2418+IF($L2418,1,0),0)*
    (VLOOKUP(SUBSTITUTE(SUBSTITUTE(E$1,"standard",""),"|Float","")&amp;"인게임누적곱배수",ChapterTable!$S:$T,2,0)^C2418
    +VLOOKUP(SUBSTITUTE(SUBSTITUTE(E$1,"standard",""),"|Float","")&amp;"인게임누적합배수",ChapterTable!$S:$T,2,0)*C2418)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VLOOKUP(1,ChapterTable!$1:$1048576,MATCH("최종"&amp;SUBSTITUTE(SUBSTITUTE(F$1,"standard",""),"|Float",""),ChapterTable!$1:$1,0),0)*ChapterTable!$Q$17,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VLOOKUP($A2418-ChapterTable!$Q$11,ChapterTable!$1:$1048576,MATCH("최종"&amp;SUBSTITUTE(SUBSTITUTE(F$1,"standard",""),"|Float",""),ChapterTable!$1:$1,0),0)*ChapterTable!$Q$14
    ),
  OFFSET(F2418,-$B2418+IF($L2418,1,0),0)*
    (VLOOKUP(SUBSTITUTE(SUBSTITUTE(F$1,"standard",""),"|Float","")&amp;"인게임누적곱배수",ChapterTable!$S:$T,2,0)^D2418
    +VLOOKUP(SUBSTITUTE(SUBSTITUTE(F$1,"standard",""),"|Float","")&amp;"인게임누적합배수",ChapterTable!$S:$T,2,0)*D2418)
  )
  )
  )
)</f>
        <v>2003259.3513273594</v>
      </c>
      <c r="G2418" t="s">
        <v>76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9.8000000000000007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IF(OR($L2419=TRUE,$A2419=0,MOD($A2419,ChapterTable!$S$20)&lt;&gt;0),
MAX(0,INT(($B2419+ChapterTable!$Q$26+VLOOKUP(SUBSTITUTE(C$1,"성장단계","")&amp;"단계오프셋",ChapterTable!$S:$T,2,0))/ChapterTable!$Q$23)),
MAX(0,INT(($B2419+ChapterTable!$S$26+VLOOKUP(SUBSTITUTE(C$1,"성장단계","")&amp;"보스단계오프셋",ChapterTable!$S:$T,2,0))/ChapterTable!$S$23)))</f>
        <v>3</v>
      </c>
      <c r="D2419">
        <f>IF(OR($L2419=TRUE,$A2419=0,MOD($A2419,ChapterTable!$S$20)&lt;&gt;0),
MAX(0,INT(($B2419+ChapterTable!$Q$26+VLOOKUP(SUBSTITUTE(D$1,"성장단계","")&amp;"단계오프셋",ChapterTable!$S:$T,2,0))/ChapterTable!$Q$23)),
MAX(0,INT(($B2419+ChapterTable!$S$26+VLOOKUP(SUBSTITUTE(D$1,"성장단계","")&amp;"보스단계오프셋",ChapterTable!$S:$T,2,0))/ChapterTable!$S$23)))</f>
        <v>2</v>
      </c>
      <c r="E2419" s="1">
        <f ca="1">IF(AND($A2419=0,$B2419=1),
    VLOOKUP(1,ChapterTable!$1:$1048576,MATCH("최종"&amp;SUBSTITUTE(SUBSTITUTE(E$1,"standard",""),"|Float",""),ChapterTable!$1:$1,0),0)*ChapterTable!$Q$17,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VLOOKUP($A2419-ChapterTable!$Q$11,ChapterTable!$1:$1048576,MATCH("최종"&amp;SUBSTITUTE(SUBSTITUTE(E$1,"standard",""),"|Float",""),ChapterTable!$1:$1,0),0)*ChapterTable!$Q$14
    ),
  OFFSET(E2419,-$B2419+IF($L2419,1,0),0)*
    (VLOOKUP(SUBSTITUTE(SUBSTITUTE(E$1,"standard",""),"|Float","")&amp;"인게임누적곱배수",ChapterTable!$S:$T,2,0)^C2419
    +VLOOKUP(SUBSTITUTE(SUBSTITUTE(E$1,"standard",""),"|Float","")&amp;"인게임누적합배수",ChapterTable!$S:$T,2,0)*C2419)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VLOOKUP(1,ChapterTable!$1:$1048576,MATCH("최종"&amp;SUBSTITUTE(SUBSTITUTE(F$1,"standard",""),"|Float",""),ChapterTable!$1:$1,0),0)*ChapterTable!$Q$17,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VLOOKUP($A2419-ChapterTable!$Q$11,ChapterTable!$1:$1048576,MATCH("최종"&amp;SUBSTITUTE(SUBSTITUTE(F$1,"standard",""),"|Float",""),ChapterTable!$1:$1,0),0)*ChapterTable!$Q$14
    ),
  OFFSET(F2419,-$B2419+IF($L2419,1,0),0)*
    (VLOOKUP(SUBSTITUTE(SUBSTITUTE(F$1,"standard",""),"|Float","")&amp;"인게임누적곱배수",ChapterTable!$S:$T,2,0)^D2419
    +VLOOKUP(SUBSTITUTE(SUBSTITUTE(F$1,"standard",""),"|Float","")&amp;"인게임누적합배수",ChapterTable!$S:$T,2,0)*D2419)
  )
  )
  )
)</f>
        <v>2003259.3513273594</v>
      </c>
      <c r="G2419" t="s">
        <v>76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9.8000000000000007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IF(OR($L2420=TRUE,$A2420=0,MOD($A2420,ChapterTable!$S$20)&lt;&gt;0),
MAX(0,INT(($B2420+ChapterTable!$Q$26+VLOOKUP(SUBSTITUTE(C$1,"성장단계","")&amp;"단계오프셋",ChapterTable!$S:$T,2,0))/ChapterTable!$Q$23)),
MAX(0,INT(($B2420+ChapterTable!$S$26+VLOOKUP(SUBSTITUTE(C$1,"성장단계","")&amp;"보스단계오프셋",ChapterTable!$S:$T,2,0))/ChapterTable!$S$23)))</f>
        <v>3</v>
      </c>
      <c r="D2420">
        <f>IF(OR($L2420=TRUE,$A2420=0,MOD($A2420,ChapterTable!$S$20)&lt;&gt;0),
MAX(0,INT(($B2420+ChapterTable!$Q$26+VLOOKUP(SUBSTITUTE(D$1,"성장단계","")&amp;"단계오프셋",ChapterTable!$S:$T,2,0))/ChapterTable!$Q$23)),
MAX(0,INT(($B2420+ChapterTable!$S$26+VLOOKUP(SUBSTITUTE(D$1,"성장단계","")&amp;"보스단계오프셋",ChapterTable!$S:$T,2,0))/ChapterTable!$S$23)))</f>
        <v>2</v>
      </c>
      <c r="E2420" s="1">
        <f ca="1">IF(AND($A2420=0,$B2420=1),
    VLOOKUP(1,ChapterTable!$1:$1048576,MATCH("최종"&amp;SUBSTITUTE(SUBSTITUTE(E$1,"standard",""),"|Float",""),ChapterTable!$1:$1,0),0)*ChapterTable!$Q$17,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VLOOKUP($A2420-ChapterTable!$Q$11,ChapterTable!$1:$1048576,MATCH("최종"&amp;SUBSTITUTE(SUBSTITUTE(E$1,"standard",""),"|Float",""),ChapterTable!$1:$1,0),0)*ChapterTable!$Q$14
    ),
  OFFSET(E2420,-$B2420+IF($L2420,1,0),0)*
    (VLOOKUP(SUBSTITUTE(SUBSTITUTE(E$1,"standard",""),"|Float","")&amp;"인게임누적곱배수",ChapterTable!$S:$T,2,0)^C2420
    +VLOOKUP(SUBSTITUTE(SUBSTITUTE(E$1,"standard",""),"|Float","")&amp;"인게임누적합배수",ChapterTable!$S:$T,2,0)*C2420)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VLOOKUP(1,ChapterTable!$1:$1048576,MATCH("최종"&amp;SUBSTITUTE(SUBSTITUTE(F$1,"standard",""),"|Float",""),ChapterTable!$1:$1,0),0)*ChapterTable!$Q$17,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VLOOKUP($A2420-ChapterTable!$Q$11,ChapterTable!$1:$1048576,MATCH("최종"&amp;SUBSTITUTE(SUBSTITUTE(F$1,"standard",""),"|Float",""),ChapterTable!$1:$1,0),0)*ChapterTable!$Q$14
    ),
  OFFSET(F2420,-$B2420+IF($L2420,1,0),0)*
    (VLOOKUP(SUBSTITUTE(SUBSTITUTE(F$1,"standard",""),"|Float","")&amp;"인게임누적곱배수",ChapterTable!$S:$T,2,0)^D2420
    +VLOOKUP(SUBSTITUTE(SUBSTITUTE(F$1,"standard",""),"|Float","")&amp;"인게임누적합배수",ChapterTable!$S:$T,2,0)*D2420)
  )
  )
  )
)</f>
        <v>2003259.3513273594</v>
      </c>
      <c r="G2420" t="s">
        <v>76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9.8000000000000007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IF(OR($L2421=TRUE,$A2421=0,MOD($A2421,ChapterTable!$S$20)&lt;&gt;0),
MAX(0,INT(($B2421+ChapterTable!$Q$26+VLOOKUP(SUBSTITUTE(C$1,"성장단계","")&amp;"단계오프셋",ChapterTable!$S:$T,2,0))/ChapterTable!$Q$23)),
MAX(0,INT(($B2421+ChapterTable!$S$26+VLOOKUP(SUBSTITUTE(C$1,"성장단계","")&amp;"보스단계오프셋",ChapterTable!$S:$T,2,0))/ChapterTable!$S$23)))</f>
        <v>3</v>
      </c>
      <c r="D2421">
        <f>IF(OR($L2421=TRUE,$A2421=0,MOD($A2421,ChapterTable!$S$20)&lt;&gt;0),
MAX(0,INT(($B2421+ChapterTable!$Q$26+VLOOKUP(SUBSTITUTE(D$1,"성장단계","")&amp;"단계오프셋",ChapterTable!$S:$T,2,0))/ChapterTable!$Q$23)),
MAX(0,INT(($B2421+ChapterTable!$S$26+VLOOKUP(SUBSTITUTE(D$1,"성장단계","")&amp;"보스단계오프셋",ChapterTable!$S:$T,2,0))/ChapterTable!$S$23)))</f>
        <v>2</v>
      </c>
      <c r="E2421" s="1">
        <f ca="1">IF(AND($A2421=0,$B2421=1),
    VLOOKUP(1,ChapterTable!$1:$1048576,MATCH("최종"&amp;SUBSTITUTE(SUBSTITUTE(E$1,"standard",""),"|Float",""),ChapterTable!$1:$1,0),0)*ChapterTable!$Q$17,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VLOOKUP($A2421-ChapterTable!$Q$11,ChapterTable!$1:$1048576,MATCH("최종"&amp;SUBSTITUTE(SUBSTITUTE(E$1,"standard",""),"|Float",""),ChapterTable!$1:$1,0),0)*ChapterTable!$Q$14
    ),
  OFFSET(E2421,-$B2421+IF($L2421,1,0),0)*
    (VLOOKUP(SUBSTITUTE(SUBSTITUTE(E$1,"standard",""),"|Float","")&amp;"인게임누적곱배수",ChapterTable!$S:$T,2,0)^C2421
    +VLOOKUP(SUBSTITUTE(SUBSTITUTE(E$1,"standard",""),"|Float","")&amp;"인게임누적합배수",ChapterTable!$S:$T,2,0)*C2421)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VLOOKUP(1,ChapterTable!$1:$1048576,MATCH("최종"&amp;SUBSTITUTE(SUBSTITUTE(F$1,"standard",""),"|Float",""),ChapterTable!$1:$1,0),0)*ChapterTable!$Q$17,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VLOOKUP($A2421-ChapterTable!$Q$11,ChapterTable!$1:$1048576,MATCH("최종"&amp;SUBSTITUTE(SUBSTITUTE(F$1,"standard",""),"|Float",""),ChapterTable!$1:$1,0),0)*ChapterTable!$Q$14
    ),
  OFFSET(F2421,-$B2421+IF($L2421,1,0),0)*
    (VLOOKUP(SUBSTITUTE(SUBSTITUTE(F$1,"standard",""),"|Float","")&amp;"인게임누적곱배수",ChapterTable!$S:$T,2,0)^D2421
    +VLOOKUP(SUBSTITUTE(SUBSTITUTE(F$1,"standard",""),"|Float","")&amp;"인게임누적합배수",ChapterTable!$S:$T,2,0)*D2421)
  )
  )
  )
)</f>
        <v>2003259.3513273594</v>
      </c>
      <c r="G2421" t="s">
        <v>76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9.8000000000000007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IF(OR($L2422=TRUE,$A2422=0,MOD($A2422,ChapterTable!$S$20)&lt;&gt;0),
MAX(0,INT(($B2422+ChapterTable!$Q$26+VLOOKUP(SUBSTITUTE(C$1,"성장단계","")&amp;"단계오프셋",ChapterTable!$S:$T,2,0))/ChapterTable!$Q$23)),
MAX(0,INT(($B2422+ChapterTable!$S$26+VLOOKUP(SUBSTITUTE(C$1,"성장단계","")&amp;"보스단계오프셋",ChapterTable!$S:$T,2,0))/ChapterTable!$S$23)))</f>
        <v>3</v>
      </c>
      <c r="D2422">
        <f>IF(OR($L2422=TRUE,$A2422=0,MOD($A2422,ChapterTable!$S$20)&lt;&gt;0),
MAX(0,INT(($B2422+ChapterTable!$Q$26+VLOOKUP(SUBSTITUTE(D$1,"성장단계","")&amp;"단계오프셋",ChapterTable!$S:$T,2,0))/ChapterTable!$Q$23)),
MAX(0,INT(($B2422+ChapterTable!$S$26+VLOOKUP(SUBSTITUTE(D$1,"성장단계","")&amp;"보스단계오프셋",ChapterTable!$S:$T,2,0))/ChapterTable!$S$23)))</f>
        <v>3</v>
      </c>
      <c r="E2422" s="1">
        <f ca="1">IF(AND($A2422=0,$B2422=1),
    VLOOKUP(1,ChapterTable!$1:$1048576,MATCH("최종"&amp;SUBSTITUTE(SUBSTITUTE(E$1,"standard",""),"|Float",""),ChapterTable!$1:$1,0),0)*ChapterTable!$Q$17,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VLOOKUP($A2422-ChapterTable!$Q$11,ChapterTable!$1:$1048576,MATCH("최종"&amp;SUBSTITUTE(SUBSTITUTE(E$1,"standard",""),"|Float",""),ChapterTable!$1:$1,0),0)*ChapterTable!$Q$14
    ),
  OFFSET(E2422,-$B2422+IF($L2422,1,0),0)*
    (VLOOKUP(SUBSTITUTE(SUBSTITUTE(E$1,"standard",""),"|Float","")&amp;"인게임누적곱배수",ChapterTable!$S:$T,2,0)^C2422
    +VLOOKUP(SUBSTITUTE(SUBSTITUTE(E$1,"standard",""),"|Float","")&amp;"인게임누적합배수",ChapterTable!$S:$T,2,0)*C2422)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VLOOKUP(1,ChapterTable!$1:$1048576,MATCH("최종"&amp;SUBSTITUTE(SUBSTITUTE(F$1,"standard",""),"|Float",""),ChapterTable!$1:$1,0),0)*ChapterTable!$Q$17,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VLOOKUP($A2422-ChapterTable!$Q$11,ChapterTable!$1:$1048576,MATCH("최종"&amp;SUBSTITUTE(SUBSTITUTE(F$1,"standard",""),"|Float",""),ChapterTable!$1:$1,0),0)*ChapterTable!$Q$14
    ),
  OFFSET(F2422,-$B2422+IF($L2422,1,0),0)*
    (VLOOKUP(SUBSTITUTE(SUBSTITUTE(F$1,"standard",""),"|Float","")&amp;"인게임누적곱배수",ChapterTable!$S:$T,2,0)^D2422
    +VLOOKUP(SUBSTITUTE(SUBSTITUTE(F$1,"standard",""),"|Float","")&amp;"인게임누적합배수",ChapterTable!$S:$T,2,0)*D2422)
  )
  )
  )
)</f>
        <v>2289439.2586598396</v>
      </c>
      <c r="G2422" t="s">
        <v>76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9.8000000000000007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IF(OR($L2423=TRUE,$A2423=0,MOD($A2423,ChapterTable!$S$20)&lt;&gt;0),
MAX(0,INT(($B2423+ChapterTable!$Q$26+VLOOKUP(SUBSTITUTE(C$1,"성장단계","")&amp;"단계오프셋",ChapterTable!$S:$T,2,0))/ChapterTable!$Q$23)),
MAX(0,INT(($B2423+ChapterTable!$S$26+VLOOKUP(SUBSTITUTE(C$1,"성장단계","")&amp;"보스단계오프셋",ChapterTable!$S:$T,2,0))/ChapterTable!$S$23)))</f>
        <v>3</v>
      </c>
      <c r="D2423">
        <f>IF(OR($L2423=TRUE,$A2423=0,MOD($A2423,ChapterTable!$S$20)&lt;&gt;0),
MAX(0,INT(($B2423+ChapterTable!$Q$26+VLOOKUP(SUBSTITUTE(D$1,"성장단계","")&amp;"단계오프셋",ChapterTable!$S:$T,2,0))/ChapterTable!$Q$23)),
MAX(0,INT(($B2423+ChapterTable!$S$26+VLOOKUP(SUBSTITUTE(D$1,"성장단계","")&amp;"보스단계오프셋",ChapterTable!$S:$T,2,0))/ChapterTable!$S$23)))</f>
        <v>3</v>
      </c>
      <c r="E2423" s="1">
        <f ca="1">IF(AND($A2423=0,$B2423=1),
    VLOOKUP(1,ChapterTable!$1:$1048576,MATCH("최종"&amp;SUBSTITUTE(SUBSTITUTE(E$1,"standard",""),"|Float",""),ChapterTable!$1:$1,0),0)*ChapterTable!$Q$17,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VLOOKUP($A2423-ChapterTable!$Q$11,ChapterTable!$1:$1048576,MATCH("최종"&amp;SUBSTITUTE(SUBSTITUTE(E$1,"standard",""),"|Float",""),ChapterTable!$1:$1,0),0)*ChapterTable!$Q$14
    ),
  OFFSET(E2423,-$B2423+IF($L2423,1,0),0)*
    (VLOOKUP(SUBSTITUTE(SUBSTITUTE(E$1,"standard",""),"|Float","")&amp;"인게임누적곱배수",ChapterTable!$S:$T,2,0)^C2423
    +VLOOKUP(SUBSTITUTE(SUBSTITUTE(E$1,"standard",""),"|Float","")&amp;"인게임누적합배수",ChapterTable!$S:$T,2,0)*C2423)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VLOOKUP(1,ChapterTable!$1:$1048576,MATCH("최종"&amp;SUBSTITUTE(SUBSTITUTE(F$1,"standard",""),"|Float",""),ChapterTable!$1:$1,0),0)*ChapterTable!$Q$17,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VLOOKUP($A2423-ChapterTable!$Q$11,ChapterTable!$1:$1048576,MATCH("최종"&amp;SUBSTITUTE(SUBSTITUTE(F$1,"standard",""),"|Float",""),ChapterTable!$1:$1,0),0)*ChapterTable!$Q$14
    ),
  OFFSET(F2423,-$B2423+IF($L2423,1,0),0)*
    (VLOOKUP(SUBSTITUTE(SUBSTITUTE(F$1,"standard",""),"|Float","")&amp;"인게임누적곱배수",ChapterTable!$S:$T,2,0)^D2423
    +VLOOKUP(SUBSTITUTE(SUBSTITUTE(F$1,"standard",""),"|Float","")&amp;"인게임누적합배수",ChapterTable!$S:$T,2,0)*D2423)
  )
  )
  )
)</f>
        <v>2289439.2586598396</v>
      </c>
      <c r="G2423" t="s">
        <v>76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9.8000000000000007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IF(OR($L2424=TRUE,$A2424=0,MOD($A2424,ChapterTable!$S$20)&lt;&gt;0),
MAX(0,INT(($B2424+ChapterTable!$Q$26+VLOOKUP(SUBSTITUTE(C$1,"성장단계","")&amp;"단계오프셋",ChapterTable!$S:$T,2,0))/ChapterTable!$Q$23)),
MAX(0,INT(($B2424+ChapterTable!$S$26+VLOOKUP(SUBSTITUTE(C$1,"성장단계","")&amp;"보스단계오프셋",ChapterTable!$S:$T,2,0))/ChapterTable!$S$23)))</f>
        <v>3</v>
      </c>
      <c r="D2424">
        <f>IF(OR($L2424=TRUE,$A2424=0,MOD($A2424,ChapterTable!$S$20)&lt;&gt;0),
MAX(0,INT(($B2424+ChapterTable!$Q$26+VLOOKUP(SUBSTITUTE(D$1,"성장단계","")&amp;"단계오프셋",ChapterTable!$S:$T,2,0))/ChapterTable!$Q$23)),
MAX(0,INT(($B2424+ChapterTable!$S$26+VLOOKUP(SUBSTITUTE(D$1,"성장단계","")&amp;"보스단계오프셋",ChapterTable!$S:$T,2,0))/ChapterTable!$S$23)))</f>
        <v>3</v>
      </c>
      <c r="E2424" s="1">
        <f ca="1">IF(AND($A2424=0,$B2424=1),
    VLOOKUP(1,ChapterTable!$1:$1048576,MATCH("최종"&amp;SUBSTITUTE(SUBSTITUTE(E$1,"standard",""),"|Float",""),ChapterTable!$1:$1,0),0)*ChapterTable!$Q$17,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VLOOKUP($A2424-ChapterTable!$Q$11,ChapterTable!$1:$1048576,MATCH("최종"&amp;SUBSTITUTE(SUBSTITUTE(E$1,"standard",""),"|Float",""),ChapterTable!$1:$1,0),0)*ChapterTable!$Q$14
    ),
  OFFSET(E2424,-$B2424+IF($L2424,1,0),0)*
    (VLOOKUP(SUBSTITUTE(SUBSTITUTE(E$1,"standard",""),"|Float","")&amp;"인게임누적곱배수",ChapterTable!$S:$T,2,0)^C2424
    +VLOOKUP(SUBSTITUTE(SUBSTITUTE(E$1,"standard",""),"|Float","")&amp;"인게임누적합배수",ChapterTable!$S:$T,2,0)*C2424)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VLOOKUP(1,ChapterTable!$1:$1048576,MATCH("최종"&amp;SUBSTITUTE(SUBSTITUTE(F$1,"standard",""),"|Float",""),ChapterTable!$1:$1,0),0)*ChapterTable!$Q$17,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VLOOKUP($A2424-ChapterTable!$Q$11,ChapterTable!$1:$1048576,MATCH("최종"&amp;SUBSTITUTE(SUBSTITUTE(F$1,"standard",""),"|Float",""),ChapterTable!$1:$1,0),0)*ChapterTable!$Q$14
    ),
  OFFSET(F2424,-$B2424+IF($L2424,1,0),0)*
    (VLOOKUP(SUBSTITUTE(SUBSTITUTE(F$1,"standard",""),"|Float","")&amp;"인게임누적곱배수",ChapterTable!$S:$T,2,0)^D2424
    +VLOOKUP(SUBSTITUTE(SUBSTITUTE(F$1,"standard",""),"|Float","")&amp;"인게임누적합배수",ChapterTable!$S:$T,2,0)*D2424)
  )
  )
  )
)</f>
        <v>2289439.2586598396</v>
      </c>
      <c r="G2424" t="s">
        <v>76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9.8000000000000007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IF(OR($L2425=TRUE,$A2425=0,MOD($A2425,ChapterTable!$S$20)&lt;&gt;0),
MAX(0,INT(($B2425+ChapterTable!$Q$26+VLOOKUP(SUBSTITUTE(C$1,"성장단계","")&amp;"단계오프셋",ChapterTable!$S:$T,2,0))/ChapterTable!$Q$23)),
MAX(0,INT(($B2425+ChapterTable!$S$26+VLOOKUP(SUBSTITUTE(C$1,"성장단계","")&amp;"보스단계오프셋",ChapterTable!$S:$T,2,0))/ChapterTable!$S$23)))</f>
        <v>3</v>
      </c>
      <c r="D2425">
        <f>IF(OR($L2425=TRUE,$A2425=0,MOD($A2425,ChapterTable!$S$20)&lt;&gt;0),
MAX(0,INT(($B2425+ChapterTable!$Q$26+VLOOKUP(SUBSTITUTE(D$1,"성장단계","")&amp;"단계오프셋",ChapterTable!$S:$T,2,0))/ChapterTable!$Q$23)),
MAX(0,INT(($B2425+ChapterTable!$S$26+VLOOKUP(SUBSTITUTE(D$1,"성장단계","")&amp;"보스단계오프셋",ChapterTable!$S:$T,2,0))/ChapterTable!$S$23)))</f>
        <v>3</v>
      </c>
      <c r="E2425" s="1">
        <f ca="1">IF(AND($A2425=0,$B2425=1),
    VLOOKUP(1,ChapterTable!$1:$1048576,MATCH("최종"&amp;SUBSTITUTE(SUBSTITUTE(E$1,"standard",""),"|Float",""),ChapterTable!$1:$1,0),0)*ChapterTable!$Q$17,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VLOOKUP($A2425-ChapterTable!$Q$11,ChapterTable!$1:$1048576,MATCH("최종"&amp;SUBSTITUTE(SUBSTITUTE(E$1,"standard",""),"|Float",""),ChapterTable!$1:$1,0),0)*ChapterTable!$Q$14
    ),
  OFFSET(E2425,-$B2425+IF($L2425,1,0),0)*
    (VLOOKUP(SUBSTITUTE(SUBSTITUTE(E$1,"standard",""),"|Float","")&amp;"인게임누적곱배수",ChapterTable!$S:$T,2,0)^C2425
    +VLOOKUP(SUBSTITUTE(SUBSTITUTE(E$1,"standard",""),"|Float","")&amp;"인게임누적합배수",ChapterTable!$S:$T,2,0)*C2425)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VLOOKUP(1,ChapterTable!$1:$1048576,MATCH("최종"&amp;SUBSTITUTE(SUBSTITUTE(F$1,"standard",""),"|Float",""),ChapterTable!$1:$1,0),0)*ChapterTable!$Q$17,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VLOOKUP($A2425-ChapterTable!$Q$11,ChapterTable!$1:$1048576,MATCH("최종"&amp;SUBSTITUTE(SUBSTITUTE(F$1,"standard",""),"|Float",""),ChapterTable!$1:$1,0),0)*ChapterTable!$Q$14
    ),
  OFFSET(F2425,-$B2425+IF($L2425,1,0),0)*
    (VLOOKUP(SUBSTITUTE(SUBSTITUTE(F$1,"standard",""),"|Float","")&amp;"인게임누적곱배수",ChapterTable!$S:$T,2,0)^D2425
    +VLOOKUP(SUBSTITUTE(SUBSTITUTE(F$1,"standard",""),"|Float","")&amp;"인게임누적합배수",ChapterTable!$S:$T,2,0)*D2425)
  )
  )
  )
)</f>
        <v>2289439.2586598396</v>
      </c>
      <c r="G2425" t="s">
        <v>76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9.8000000000000007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IF(OR($L2426=TRUE,$A2426=0,MOD($A2426,ChapterTable!$S$20)&lt;&gt;0),
MAX(0,INT(($B2426+ChapterTable!$Q$26+VLOOKUP(SUBSTITUTE(C$1,"성장단계","")&amp;"단계오프셋",ChapterTable!$S:$T,2,0))/ChapterTable!$Q$23)),
MAX(0,INT(($B2426+ChapterTable!$S$26+VLOOKUP(SUBSTITUTE(C$1,"성장단계","")&amp;"보스단계오프셋",ChapterTable!$S:$T,2,0))/ChapterTable!$S$23)))</f>
        <v>3</v>
      </c>
      <c r="D2426">
        <f>IF(OR($L2426=TRUE,$A2426=0,MOD($A2426,ChapterTable!$S$20)&lt;&gt;0),
MAX(0,INT(($B2426+ChapterTable!$Q$26+VLOOKUP(SUBSTITUTE(D$1,"성장단계","")&amp;"단계오프셋",ChapterTable!$S:$T,2,0))/ChapterTable!$Q$23)),
MAX(0,INT(($B2426+ChapterTable!$S$26+VLOOKUP(SUBSTITUTE(D$1,"성장단계","")&amp;"보스단계오프셋",ChapterTable!$S:$T,2,0))/ChapterTable!$S$23)))</f>
        <v>3</v>
      </c>
      <c r="E2426" s="1">
        <f ca="1">IF(AND($A2426=0,$B2426=1),
    VLOOKUP(1,ChapterTable!$1:$1048576,MATCH("최종"&amp;SUBSTITUTE(SUBSTITUTE(E$1,"standard",""),"|Float",""),ChapterTable!$1:$1,0),0)*ChapterTable!$Q$17,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VLOOKUP($A2426-ChapterTable!$Q$11,ChapterTable!$1:$1048576,MATCH("최종"&amp;SUBSTITUTE(SUBSTITUTE(E$1,"standard",""),"|Float",""),ChapterTable!$1:$1,0),0)*ChapterTable!$Q$14
    ),
  OFFSET(E2426,-$B2426+IF($L2426,1,0),0)*
    (VLOOKUP(SUBSTITUTE(SUBSTITUTE(E$1,"standard",""),"|Float","")&amp;"인게임누적곱배수",ChapterTable!$S:$T,2,0)^C2426
    +VLOOKUP(SUBSTITUTE(SUBSTITUTE(E$1,"standard",""),"|Float","")&amp;"인게임누적합배수",ChapterTable!$S:$T,2,0)*C2426)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VLOOKUP(1,ChapterTable!$1:$1048576,MATCH("최종"&amp;SUBSTITUTE(SUBSTITUTE(F$1,"standard",""),"|Float",""),ChapterTable!$1:$1,0),0)*ChapterTable!$Q$17,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VLOOKUP($A2426-ChapterTable!$Q$11,ChapterTable!$1:$1048576,MATCH("최종"&amp;SUBSTITUTE(SUBSTITUTE(F$1,"standard",""),"|Float",""),ChapterTable!$1:$1,0),0)*ChapterTable!$Q$14
    ),
  OFFSET(F2426,-$B2426+IF($L2426,1,0),0)*
    (VLOOKUP(SUBSTITUTE(SUBSTITUTE(F$1,"standard",""),"|Float","")&amp;"인게임누적곱배수",ChapterTable!$S:$T,2,0)^D2426
    +VLOOKUP(SUBSTITUTE(SUBSTITUTE(F$1,"standard",""),"|Float","")&amp;"인게임누적합배수",ChapterTable!$S:$T,2,0)*D2426)
  )
  )
  )
)</f>
        <v>2289439.2586598396</v>
      </c>
      <c r="G2426" t="s">
        <v>76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9.8000000000000007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IF(OR($L2427=TRUE,$A2427=0,MOD($A2427,ChapterTable!$S$20)&lt;&gt;0),
MAX(0,INT(($B2427+ChapterTable!$Q$26+VLOOKUP(SUBSTITUTE(C$1,"성장단계","")&amp;"단계오프셋",ChapterTable!$S:$T,2,0))/ChapterTable!$Q$23)),
MAX(0,INT(($B2427+ChapterTable!$S$26+VLOOKUP(SUBSTITUTE(C$1,"성장단계","")&amp;"보스단계오프셋",ChapterTable!$S:$T,2,0))/ChapterTable!$S$23)))</f>
        <v>4</v>
      </c>
      <c r="D2427">
        <f>IF(OR($L2427=TRUE,$A2427=0,MOD($A2427,ChapterTable!$S$20)&lt;&gt;0),
MAX(0,INT(($B2427+ChapterTable!$Q$26+VLOOKUP(SUBSTITUTE(D$1,"성장단계","")&amp;"단계오프셋",ChapterTable!$S:$T,2,0))/ChapterTable!$Q$23)),
MAX(0,INT(($B2427+ChapterTable!$S$26+VLOOKUP(SUBSTITUTE(D$1,"성장단계","")&amp;"보스단계오프셋",ChapterTable!$S:$T,2,0))/ChapterTable!$S$23)))</f>
        <v>3</v>
      </c>
      <c r="E2427" s="1">
        <f ca="1">IF(AND($A2427=0,$B2427=1),
    VLOOKUP(1,ChapterTable!$1:$1048576,MATCH("최종"&amp;SUBSTITUTE(SUBSTITUTE(E$1,"standard",""),"|Float",""),ChapterTable!$1:$1,0),0)*ChapterTable!$Q$17,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VLOOKUP($A2427-ChapterTable!$Q$11,ChapterTable!$1:$1048576,MATCH("최종"&amp;SUBSTITUTE(SUBSTITUTE(E$1,"standard",""),"|Float",""),ChapterTable!$1:$1,0),0)*ChapterTable!$Q$14
    ),
  OFFSET(E2427,-$B2427+IF($L2427,1,0),0)*
    (VLOOKUP(SUBSTITUTE(SUBSTITUTE(E$1,"standard",""),"|Float","")&amp;"인게임누적곱배수",ChapterTable!$S:$T,2,0)^C2427
    +VLOOKUP(SUBSTITUTE(SUBSTITUTE(E$1,"standard",""),"|Float","")&amp;"인게임누적합배수",ChapterTable!$S:$T,2,0)*C2427)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VLOOKUP(1,ChapterTable!$1:$1048576,MATCH("최종"&amp;SUBSTITUTE(SUBSTITUTE(F$1,"standard",""),"|Float",""),ChapterTable!$1:$1,0),0)*ChapterTable!$Q$17,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VLOOKUP($A2427-ChapterTable!$Q$11,ChapterTable!$1:$1048576,MATCH("최종"&amp;SUBSTITUTE(SUBSTITUTE(F$1,"standard",""),"|Float",""),ChapterTable!$1:$1,0),0)*ChapterTable!$Q$14
    ),
  OFFSET(F2427,-$B2427+IF($L2427,1,0),0)*
    (VLOOKUP(SUBSTITUTE(SUBSTITUTE(F$1,"standard",""),"|Float","")&amp;"인게임누적곱배수",ChapterTable!$S:$T,2,0)^D2427
    +VLOOKUP(SUBSTITUTE(SUBSTITUTE(F$1,"standard",""),"|Float","")&amp;"인게임누적합배수",ChapterTable!$S:$T,2,0)*D2427)
  )
  )
  )
)</f>
        <v>2289439.2586598396</v>
      </c>
      <c r="G2427" t="s">
        <v>76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9.8000000000000007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IF(OR($L2428=TRUE,$A2428=0,MOD($A2428,ChapterTable!$S$20)&lt;&gt;0),
MAX(0,INT(($B2428+ChapterTable!$Q$26+VLOOKUP(SUBSTITUTE(C$1,"성장단계","")&amp;"단계오프셋",ChapterTable!$S:$T,2,0))/ChapterTable!$Q$23)),
MAX(0,INT(($B2428+ChapterTable!$S$26+VLOOKUP(SUBSTITUTE(C$1,"성장단계","")&amp;"보스단계오프셋",ChapterTable!$S:$T,2,0))/ChapterTable!$S$23)))</f>
        <v>4</v>
      </c>
      <c r="D2428">
        <f>IF(OR($L2428=TRUE,$A2428=0,MOD($A2428,ChapterTable!$S$20)&lt;&gt;0),
MAX(0,INT(($B2428+ChapterTable!$Q$26+VLOOKUP(SUBSTITUTE(D$1,"성장단계","")&amp;"단계오프셋",ChapterTable!$S:$T,2,0))/ChapterTable!$Q$23)),
MAX(0,INT(($B2428+ChapterTable!$S$26+VLOOKUP(SUBSTITUTE(D$1,"성장단계","")&amp;"보스단계오프셋",ChapterTable!$S:$T,2,0))/ChapterTable!$S$23)))</f>
        <v>3</v>
      </c>
      <c r="E2428" s="1">
        <f ca="1">IF(AND($A2428=0,$B2428=1),
    VLOOKUP(1,ChapterTable!$1:$1048576,MATCH("최종"&amp;SUBSTITUTE(SUBSTITUTE(E$1,"standard",""),"|Float",""),ChapterTable!$1:$1,0),0)*ChapterTable!$Q$17,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VLOOKUP($A2428-ChapterTable!$Q$11,ChapterTable!$1:$1048576,MATCH("최종"&amp;SUBSTITUTE(SUBSTITUTE(E$1,"standard",""),"|Float",""),ChapterTable!$1:$1,0),0)*ChapterTable!$Q$14
    ),
  OFFSET(E2428,-$B2428+IF($L2428,1,0),0)*
    (VLOOKUP(SUBSTITUTE(SUBSTITUTE(E$1,"standard",""),"|Float","")&amp;"인게임누적곱배수",ChapterTable!$S:$T,2,0)^C2428
    +VLOOKUP(SUBSTITUTE(SUBSTITUTE(E$1,"standard",""),"|Float","")&amp;"인게임누적합배수",ChapterTable!$S:$T,2,0)*C2428)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VLOOKUP(1,ChapterTable!$1:$1048576,MATCH("최종"&amp;SUBSTITUTE(SUBSTITUTE(F$1,"standard",""),"|Float",""),ChapterTable!$1:$1,0),0)*ChapterTable!$Q$17,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VLOOKUP($A2428-ChapterTable!$Q$11,ChapterTable!$1:$1048576,MATCH("최종"&amp;SUBSTITUTE(SUBSTITUTE(F$1,"standard",""),"|Float",""),ChapterTable!$1:$1,0),0)*ChapterTable!$Q$14
    ),
  OFFSET(F2428,-$B2428+IF($L2428,1,0),0)*
    (VLOOKUP(SUBSTITUTE(SUBSTITUTE(F$1,"standard",""),"|Float","")&amp;"인게임누적곱배수",ChapterTable!$S:$T,2,0)^D2428
    +VLOOKUP(SUBSTITUTE(SUBSTITUTE(F$1,"standard",""),"|Float","")&amp;"인게임누적합배수",ChapterTable!$S:$T,2,0)*D2428)
  )
  )
  )
)</f>
        <v>2289439.2586598396</v>
      </c>
      <c r="G2428" t="s">
        <v>76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9.8000000000000007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IF(OR($L2429=TRUE,$A2429=0,MOD($A2429,ChapterTable!$S$20)&lt;&gt;0),
MAX(0,INT(($B2429+ChapterTable!$Q$26+VLOOKUP(SUBSTITUTE(C$1,"성장단계","")&amp;"단계오프셋",ChapterTable!$S:$T,2,0))/ChapterTable!$Q$23)),
MAX(0,INT(($B2429+ChapterTable!$S$26+VLOOKUP(SUBSTITUTE(C$1,"성장단계","")&amp;"보스단계오프셋",ChapterTable!$S:$T,2,0))/ChapterTable!$S$23)))</f>
        <v>4</v>
      </c>
      <c r="D2429">
        <f>IF(OR($L2429=TRUE,$A2429=0,MOD($A2429,ChapterTable!$S$20)&lt;&gt;0),
MAX(0,INT(($B2429+ChapterTable!$Q$26+VLOOKUP(SUBSTITUTE(D$1,"성장단계","")&amp;"단계오프셋",ChapterTable!$S:$T,2,0))/ChapterTable!$Q$23)),
MAX(0,INT(($B2429+ChapterTable!$S$26+VLOOKUP(SUBSTITUTE(D$1,"성장단계","")&amp;"보스단계오프셋",ChapterTable!$S:$T,2,0))/ChapterTable!$S$23)))</f>
        <v>3</v>
      </c>
      <c r="E2429" s="1">
        <f ca="1">IF(AND($A2429=0,$B2429=1),
    VLOOKUP(1,ChapterTable!$1:$1048576,MATCH("최종"&amp;SUBSTITUTE(SUBSTITUTE(E$1,"standard",""),"|Float",""),ChapterTable!$1:$1,0),0)*ChapterTable!$Q$17,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VLOOKUP($A2429-ChapterTable!$Q$11,ChapterTable!$1:$1048576,MATCH("최종"&amp;SUBSTITUTE(SUBSTITUTE(E$1,"standard",""),"|Float",""),ChapterTable!$1:$1,0),0)*ChapterTable!$Q$14
    ),
  OFFSET(E2429,-$B2429+IF($L2429,1,0),0)*
    (VLOOKUP(SUBSTITUTE(SUBSTITUTE(E$1,"standard",""),"|Float","")&amp;"인게임누적곱배수",ChapterTable!$S:$T,2,0)^C2429
    +VLOOKUP(SUBSTITUTE(SUBSTITUTE(E$1,"standard",""),"|Float","")&amp;"인게임누적합배수",ChapterTable!$S:$T,2,0)*C2429)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VLOOKUP(1,ChapterTable!$1:$1048576,MATCH("최종"&amp;SUBSTITUTE(SUBSTITUTE(F$1,"standard",""),"|Float",""),ChapterTable!$1:$1,0),0)*ChapterTable!$Q$17,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VLOOKUP($A2429-ChapterTable!$Q$11,ChapterTable!$1:$1048576,MATCH("최종"&amp;SUBSTITUTE(SUBSTITUTE(F$1,"standard",""),"|Float",""),ChapterTable!$1:$1,0),0)*ChapterTable!$Q$14
    ),
  OFFSET(F2429,-$B2429+IF($L2429,1,0),0)*
    (VLOOKUP(SUBSTITUTE(SUBSTITUTE(F$1,"standard",""),"|Float","")&amp;"인게임누적곱배수",ChapterTable!$S:$T,2,0)^D2429
    +VLOOKUP(SUBSTITUTE(SUBSTITUTE(F$1,"standard",""),"|Float","")&amp;"인게임누적합배수",ChapterTable!$S:$T,2,0)*D2429)
  )
  )
  )
)</f>
        <v>2289439.2586598396</v>
      </c>
      <c r="G2429" t="s">
        <v>76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9.8000000000000007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IF(OR($L2430=TRUE,$A2430=0,MOD($A2430,ChapterTable!$S$20)&lt;&gt;0),
MAX(0,INT(($B2430+ChapterTable!$Q$26+VLOOKUP(SUBSTITUTE(C$1,"성장단계","")&amp;"단계오프셋",ChapterTable!$S:$T,2,0))/ChapterTable!$Q$23)),
MAX(0,INT(($B2430+ChapterTable!$S$26+VLOOKUP(SUBSTITUTE(C$1,"성장단계","")&amp;"보스단계오프셋",ChapterTable!$S:$T,2,0))/ChapterTable!$S$23)))</f>
        <v>4</v>
      </c>
      <c r="D2430">
        <f>IF(OR($L2430=TRUE,$A2430=0,MOD($A2430,ChapterTable!$S$20)&lt;&gt;0),
MAX(0,INT(($B2430+ChapterTable!$Q$26+VLOOKUP(SUBSTITUTE(D$1,"성장단계","")&amp;"단계오프셋",ChapterTable!$S:$T,2,0))/ChapterTable!$Q$23)),
MAX(0,INT(($B2430+ChapterTable!$S$26+VLOOKUP(SUBSTITUTE(D$1,"성장단계","")&amp;"보스단계오프셋",ChapterTable!$S:$T,2,0))/ChapterTable!$S$23)))</f>
        <v>3</v>
      </c>
      <c r="E2430" s="1">
        <f ca="1">IF(AND($A2430=0,$B2430=1),
    VLOOKUP(1,ChapterTable!$1:$1048576,MATCH("최종"&amp;SUBSTITUTE(SUBSTITUTE(E$1,"standard",""),"|Float",""),ChapterTable!$1:$1,0),0)*ChapterTable!$Q$17,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VLOOKUP($A2430-ChapterTable!$Q$11,ChapterTable!$1:$1048576,MATCH("최종"&amp;SUBSTITUTE(SUBSTITUTE(E$1,"standard",""),"|Float",""),ChapterTable!$1:$1,0),0)*ChapterTable!$Q$14
    ),
  OFFSET(E2430,-$B2430+IF($L2430,1,0),0)*
    (VLOOKUP(SUBSTITUTE(SUBSTITUTE(E$1,"standard",""),"|Float","")&amp;"인게임누적곱배수",ChapterTable!$S:$T,2,0)^C2430
    +VLOOKUP(SUBSTITUTE(SUBSTITUTE(E$1,"standard",""),"|Float","")&amp;"인게임누적합배수",ChapterTable!$S:$T,2,0)*C2430)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VLOOKUP(1,ChapterTable!$1:$1048576,MATCH("최종"&amp;SUBSTITUTE(SUBSTITUTE(F$1,"standard",""),"|Float",""),ChapterTable!$1:$1,0),0)*ChapterTable!$Q$17,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VLOOKUP($A2430-ChapterTable!$Q$11,ChapterTable!$1:$1048576,MATCH("최종"&amp;SUBSTITUTE(SUBSTITUTE(F$1,"standard",""),"|Float",""),ChapterTable!$1:$1,0),0)*ChapterTable!$Q$14
    ),
  OFFSET(F2430,-$B2430+IF($L2430,1,0),0)*
    (VLOOKUP(SUBSTITUTE(SUBSTITUTE(F$1,"standard",""),"|Float","")&amp;"인게임누적곱배수",ChapterTable!$S:$T,2,0)^D2430
    +VLOOKUP(SUBSTITUTE(SUBSTITUTE(F$1,"standard",""),"|Float","")&amp;"인게임누적합배수",ChapterTable!$S:$T,2,0)*D2430)
  )
  )
  )
)</f>
        <v>2289439.2586598396</v>
      </c>
      <c r="G2430" t="s">
        <v>76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9.8000000000000007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IF(OR($L2431=TRUE,$A2431=0,MOD($A2431,ChapterTable!$S$20)&lt;&gt;0),
MAX(0,INT(($B2431+ChapterTable!$Q$26+VLOOKUP(SUBSTITUTE(C$1,"성장단계","")&amp;"단계오프셋",ChapterTable!$S:$T,2,0))/ChapterTable!$Q$23)),
MAX(0,INT(($B2431+ChapterTable!$S$26+VLOOKUP(SUBSTITUTE(C$1,"성장단계","")&amp;"보스단계오프셋",ChapterTable!$S:$T,2,0))/ChapterTable!$S$23)))</f>
        <v>4</v>
      </c>
      <c r="D2431">
        <f>IF(OR($L2431=TRUE,$A2431=0,MOD($A2431,ChapterTable!$S$20)&lt;&gt;0),
MAX(0,INT(($B2431+ChapterTable!$Q$26+VLOOKUP(SUBSTITUTE(D$1,"성장단계","")&amp;"단계오프셋",ChapterTable!$S:$T,2,0))/ChapterTable!$Q$23)),
MAX(0,INT(($B2431+ChapterTable!$S$26+VLOOKUP(SUBSTITUTE(D$1,"성장단계","")&amp;"보스단계오프셋",ChapterTable!$S:$T,2,0))/ChapterTable!$S$23)))</f>
        <v>3</v>
      </c>
      <c r="E2431" s="1">
        <f ca="1">IF(AND($A2431=0,$B2431=1),
    VLOOKUP(1,ChapterTable!$1:$1048576,MATCH("최종"&amp;SUBSTITUTE(SUBSTITUTE(E$1,"standard",""),"|Float",""),ChapterTable!$1:$1,0),0)*ChapterTable!$Q$17,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VLOOKUP($A2431-ChapterTable!$Q$11,ChapterTable!$1:$1048576,MATCH("최종"&amp;SUBSTITUTE(SUBSTITUTE(E$1,"standard",""),"|Float",""),ChapterTable!$1:$1,0),0)*ChapterTable!$Q$14
    ),
  OFFSET(E2431,-$B2431+IF($L2431,1,0),0)*
    (VLOOKUP(SUBSTITUTE(SUBSTITUTE(E$1,"standard",""),"|Float","")&amp;"인게임누적곱배수",ChapterTable!$S:$T,2,0)^C2431
    +VLOOKUP(SUBSTITUTE(SUBSTITUTE(E$1,"standard",""),"|Float","")&amp;"인게임누적합배수",ChapterTable!$S:$T,2,0)*C2431)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VLOOKUP(1,ChapterTable!$1:$1048576,MATCH("최종"&amp;SUBSTITUTE(SUBSTITUTE(F$1,"standard",""),"|Float",""),ChapterTable!$1:$1,0),0)*ChapterTable!$Q$17,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VLOOKUP($A2431-ChapterTable!$Q$11,ChapterTable!$1:$1048576,MATCH("최종"&amp;SUBSTITUTE(SUBSTITUTE(F$1,"standard",""),"|Float",""),ChapterTable!$1:$1,0),0)*ChapterTable!$Q$14
    ),
  OFFSET(F2431,-$B2431+IF($L2431,1,0),0)*
    (VLOOKUP(SUBSTITUTE(SUBSTITUTE(F$1,"standard",""),"|Float","")&amp;"인게임누적곱배수",ChapterTable!$S:$T,2,0)^D2431
    +VLOOKUP(SUBSTITUTE(SUBSTITUTE(F$1,"standard",""),"|Float","")&amp;"인게임누적합배수",ChapterTable!$S:$T,2,0)*D2431)
  )
  )
  )
)</f>
        <v>2289439.2586598396</v>
      </c>
      <c r="G2431" t="s">
        <v>76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9.8000000000000007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IF(OR($L2432=TRUE,$A2432=0,MOD($A2432,ChapterTable!$S$20)&lt;&gt;0),
MAX(0,INT(($B2432+ChapterTable!$Q$26+VLOOKUP(SUBSTITUTE(C$1,"성장단계","")&amp;"단계오프셋",ChapterTable!$S:$T,2,0))/ChapterTable!$Q$23)),
MAX(0,INT(($B2432+ChapterTable!$S$26+VLOOKUP(SUBSTITUTE(C$1,"성장단계","")&amp;"보스단계오프셋",ChapterTable!$S:$T,2,0))/ChapterTable!$S$23)))</f>
        <v>4</v>
      </c>
      <c r="D2432">
        <f>IF(OR($L2432=TRUE,$A2432=0,MOD($A2432,ChapterTable!$S$20)&lt;&gt;0),
MAX(0,INT(($B2432+ChapterTable!$Q$26+VLOOKUP(SUBSTITUTE(D$1,"성장단계","")&amp;"단계오프셋",ChapterTable!$S:$T,2,0))/ChapterTable!$Q$23)),
MAX(0,INT(($B2432+ChapterTable!$S$26+VLOOKUP(SUBSTITUTE(D$1,"성장단계","")&amp;"보스단계오프셋",ChapterTable!$S:$T,2,0))/ChapterTable!$S$23)))</f>
        <v>4</v>
      </c>
      <c r="E2432" s="1">
        <f ca="1">IF(AND($A2432=0,$B2432=1),
    VLOOKUP(1,ChapterTable!$1:$1048576,MATCH("최종"&amp;SUBSTITUTE(SUBSTITUTE(E$1,"standard",""),"|Float",""),ChapterTable!$1:$1,0),0)*ChapterTable!$Q$17,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VLOOKUP($A2432-ChapterTable!$Q$11,ChapterTable!$1:$1048576,MATCH("최종"&amp;SUBSTITUTE(SUBSTITUTE(E$1,"standard",""),"|Float",""),ChapterTable!$1:$1,0),0)*ChapterTable!$Q$14
    ),
  OFFSET(E2432,-$B2432+IF($L2432,1,0),0)*
    (VLOOKUP(SUBSTITUTE(SUBSTITUTE(E$1,"standard",""),"|Float","")&amp;"인게임누적곱배수",ChapterTable!$S:$T,2,0)^C2432
    +VLOOKUP(SUBSTITUTE(SUBSTITUTE(E$1,"standard",""),"|Float","")&amp;"인게임누적합배수",ChapterTable!$S:$T,2,0)*C2432)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VLOOKUP(1,ChapterTable!$1:$1048576,MATCH("최종"&amp;SUBSTITUTE(SUBSTITUTE(F$1,"standard",""),"|Float",""),ChapterTable!$1:$1,0),0)*ChapterTable!$Q$17,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VLOOKUP($A2432-ChapterTable!$Q$11,ChapterTable!$1:$1048576,MATCH("최종"&amp;SUBSTITUTE(SUBSTITUTE(F$1,"standard",""),"|Float",""),ChapterTable!$1:$1,0),0)*ChapterTable!$Q$14
    ),
  OFFSET(F2432,-$B2432+IF($L2432,1,0),0)*
    (VLOOKUP(SUBSTITUTE(SUBSTITUTE(F$1,"standard",""),"|Float","")&amp;"인게임누적곱배수",ChapterTable!$S:$T,2,0)^D2432
    +VLOOKUP(SUBSTITUTE(SUBSTITUTE(F$1,"standard",""),"|Float","")&amp;"인게임누적합배수",ChapterTable!$S:$T,2,0)*D2432)
  )
  )
  )
)</f>
        <v>2575619.1659923196</v>
      </c>
      <c r="G2432" t="s">
        <v>76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9.8000000000000007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IF(OR($L2433=TRUE,$A2433=0,MOD($A2433,ChapterTable!$S$20)&lt;&gt;0),
MAX(0,INT(($B2433+ChapterTable!$Q$26+VLOOKUP(SUBSTITUTE(C$1,"성장단계","")&amp;"단계오프셋",ChapterTable!$S:$T,2,0))/ChapterTable!$Q$23)),
MAX(0,INT(($B2433+ChapterTable!$S$26+VLOOKUP(SUBSTITUTE(C$1,"성장단계","")&amp;"보스단계오프셋",ChapterTable!$S:$T,2,0))/ChapterTable!$S$23)))</f>
        <v>4</v>
      </c>
      <c r="D2433">
        <f>IF(OR($L2433=TRUE,$A2433=0,MOD($A2433,ChapterTable!$S$20)&lt;&gt;0),
MAX(0,INT(($B2433+ChapterTable!$Q$26+VLOOKUP(SUBSTITUTE(D$1,"성장단계","")&amp;"단계오프셋",ChapterTable!$S:$T,2,0))/ChapterTable!$Q$23)),
MAX(0,INT(($B2433+ChapterTable!$S$26+VLOOKUP(SUBSTITUTE(D$1,"성장단계","")&amp;"보스단계오프셋",ChapterTable!$S:$T,2,0))/ChapterTable!$S$23)))</f>
        <v>4</v>
      </c>
      <c r="E2433" s="1">
        <f ca="1">IF(AND($A2433=0,$B2433=1),
    VLOOKUP(1,ChapterTable!$1:$1048576,MATCH("최종"&amp;SUBSTITUTE(SUBSTITUTE(E$1,"standard",""),"|Float",""),ChapterTable!$1:$1,0),0)*ChapterTable!$Q$17,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VLOOKUP($A2433-ChapterTable!$Q$11,ChapterTable!$1:$1048576,MATCH("최종"&amp;SUBSTITUTE(SUBSTITUTE(E$1,"standard",""),"|Float",""),ChapterTable!$1:$1,0),0)*ChapterTable!$Q$14
    ),
  OFFSET(E2433,-$B2433+IF($L2433,1,0),0)*
    (VLOOKUP(SUBSTITUTE(SUBSTITUTE(E$1,"standard",""),"|Float","")&amp;"인게임누적곱배수",ChapterTable!$S:$T,2,0)^C2433
    +VLOOKUP(SUBSTITUTE(SUBSTITUTE(E$1,"standard",""),"|Float","")&amp;"인게임누적합배수",ChapterTable!$S:$T,2,0)*C2433)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VLOOKUP(1,ChapterTable!$1:$1048576,MATCH("최종"&amp;SUBSTITUTE(SUBSTITUTE(F$1,"standard",""),"|Float",""),ChapterTable!$1:$1,0),0)*ChapterTable!$Q$17,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VLOOKUP($A2433-ChapterTable!$Q$11,ChapterTable!$1:$1048576,MATCH("최종"&amp;SUBSTITUTE(SUBSTITUTE(F$1,"standard",""),"|Float",""),ChapterTable!$1:$1,0),0)*ChapterTable!$Q$14
    ),
  OFFSET(F2433,-$B2433+IF($L2433,1,0),0)*
    (VLOOKUP(SUBSTITUTE(SUBSTITUTE(F$1,"standard",""),"|Float","")&amp;"인게임누적곱배수",ChapterTable!$S:$T,2,0)^D2433
    +VLOOKUP(SUBSTITUTE(SUBSTITUTE(F$1,"standard",""),"|Float","")&amp;"인게임누적합배수",ChapterTable!$S:$T,2,0)*D2433)
  )
  )
  )
)</f>
        <v>2575619.1659923196</v>
      </c>
      <c r="G2433" t="s">
        <v>76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9.8000000000000007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IF(OR($L2434=TRUE,$A2434=0,MOD($A2434,ChapterTable!$S$20)&lt;&gt;0),
MAX(0,INT(($B2434+ChapterTable!$Q$26+VLOOKUP(SUBSTITUTE(C$1,"성장단계","")&amp;"단계오프셋",ChapterTable!$S:$T,2,0))/ChapterTable!$Q$23)),
MAX(0,INT(($B2434+ChapterTable!$S$26+VLOOKUP(SUBSTITUTE(C$1,"성장단계","")&amp;"보스단계오프셋",ChapterTable!$S:$T,2,0))/ChapterTable!$S$23)))</f>
        <v>4</v>
      </c>
      <c r="D2434">
        <f>IF(OR($L2434=TRUE,$A2434=0,MOD($A2434,ChapterTable!$S$20)&lt;&gt;0),
MAX(0,INT(($B2434+ChapterTable!$Q$26+VLOOKUP(SUBSTITUTE(D$1,"성장단계","")&amp;"단계오프셋",ChapterTable!$S:$T,2,0))/ChapterTable!$Q$23)),
MAX(0,INT(($B2434+ChapterTable!$S$26+VLOOKUP(SUBSTITUTE(D$1,"성장단계","")&amp;"보스단계오프셋",ChapterTable!$S:$T,2,0))/ChapterTable!$S$23)))</f>
        <v>4</v>
      </c>
      <c r="E2434" s="1">
        <f ca="1">IF(AND($A2434=0,$B2434=1),
    VLOOKUP(1,ChapterTable!$1:$1048576,MATCH("최종"&amp;SUBSTITUTE(SUBSTITUTE(E$1,"standard",""),"|Float",""),ChapterTable!$1:$1,0),0)*ChapterTable!$Q$17,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VLOOKUP($A2434-ChapterTable!$Q$11,ChapterTable!$1:$1048576,MATCH("최종"&amp;SUBSTITUTE(SUBSTITUTE(E$1,"standard",""),"|Float",""),ChapterTable!$1:$1,0),0)*ChapterTable!$Q$14
    ),
  OFFSET(E2434,-$B2434+IF($L2434,1,0),0)*
    (VLOOKUP(SUBSTITUTE(SUBSTITUTE(E$1,"standard",""),"|Float","")&amp;"인게임누적곱배수",ChapterTable!$S:$T,2,0)^C2434
    +VLOOKUP(SUBSTITUTE(SUBSTITUTE(E$1,"standard",""),"|Float","")&amp;"인게임누적합배수",ChapterTable!$S:$T,2,0)*C2434)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VLOOKUP(1,ChapterTable!$1:$1048576,MATCH("최종"&amp;SUBSTITUTE(SUBSTITUTE(F$1,"standard",""),"|Float",""),ChapterTable!$1:$1,0),0)*ChapterTable!$Q$17,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VLOOKUP($A2434-ChapterTable!$Q$11,ChapterTable!$1:$1048576,MATCH("최종"&amp;SUBSTITUTE(SUBSTITUTE(F$1,"standard",""),"|Float",""),ChapterTable!$1:$1,0),0)*ChapterTable!$Q$14
    ),
  OFFSET(F2434,-$B2434+IF($L2434,1,0),0)*
    (VLOOKUP(SUBSTITUTE(SUBSTITUTE(F$1,"standard",""),"|Float","")&amp;"인게임누적곱배수",ChapterTable!$S:$T,2,0)^D2434
    +VLOOKUP(SUBSTITUTE(SUBSTITUTE(F$1,"standard",""),"|Float","")&amp;"인게임누적합배수",ChapterTable!$S:$T,2,0)*D2434)
  )
  )
  )
)</f>
        <v>2575619.1659923196</v>
      </c>
      <c r="G2434" t="s">
        <v>76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9.8000000000000007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IF(OR($L2435=TRUE,$A2435=0,MOD($A2435,ChapterTable!$S$20)&lt;&gt;0),
MAX(0,INT(($B2435+ChapterTable!$Q$26+VLOOKUP(SUBSTITUTE(C$1,"성장단계","")&amp;"단계오프셋",ChapterTable!$S:$T,2,0))/ChapterTable!$Q$23)),
MAX(0,INT(($B2435+ChapterTable!$S$26+VLOOKUP(SUBSTITUTE(C$1,"성장단계","")&amp;"보스단계오프셋",ChapterTable!$S:$T,2,0))/ChapterTable!$S$23)))</f>
        <v>4</v>
      </c>
      <c r="D2435">
        <f>IF(OR($L2435=TRUE,$A2435=0,MOD($A2435,ChapterTable!$S$20)&lt;&gt;0),
MAX(0,INT(($B2435+ChapterTable!$Q$26+VLOOKUP(SUBSTITUTE(D$1,"성장단계","")&amp;"단계오프셋",ChapterTable!$S:$T,2,0))/ChapterTable!$Q$23)),
MAX(0,INT(($B2435+ChapterTable!$S$26+VLOOKUP(SUBSTITUTE(D$1,"성장단계","")&amp;"보스단계오프셋",ChapterTable!$S:$T,2,0))/ChapterTable!$S$23)))</f>
        <v>4</v>
      </c>
      <c r="E2435" s="1">
        <f ca="1">IF(AND($A2435=0,$B2435=1),
    VLOOKUP(1,ChapterTable!$1:$1048576,MATCH("최종"&amp;SUBSTITUTE(SUBSTITUTE(E$1,"standard",""),"|Float",""),ChapterTable!$1:$1,0),0)*ChapterTable!$Q$17,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VLOOKUP($A2435-ChapterTable!$Q$11,ChapterTable!$1:$1048576,MATCH("최종"&amp;SUBSTITUTE(SUBSTITUTE(E$1,"standard",""),"|Float",""),ChapterTable!$1:$1,0),0)*ChapterTable!$Q$14
    ),
  OFFSET(E2435,-$B2435+IF($L2435,1,0),0)*
    (VLOOKUP(SUBSTITUTE(SUBSTITUTE(E$1,"standard",""),"|Float","")&amp;"인게임누적곱배수",ChapterTable!$S:$T,2,0)^C2435
    +VLOOKUP(SUBSTITUTE(SUBSTITUTE(E$1,"standard",""),"|Float","")&amp;"인게임누적합배수",ChapterTable!$S:$T,2,0)*C2435)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VLOOKUP(1,ChapterTable!$1:$1048576,MATCH("최종"&amp;SUBSTITUTE(SUBSTITUTE(F$1,"standard",""),"|Float",""),ChapterTable!$1:$1,0),0)*ChapterTable!$Q$17,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VLOOKUP($A2435-ChapterTable!$Q$11,ChapterTable!$1:$1048576,MATCH("최종"&amp;SUBSTITUTE(SUBSTITUTE(F$1,"standard",""),"|Float",""),ChapterTable!$1:$1,0),0)*ChapterTable!$Q$14
    ),
  OFFSET(F2435,-$B2435+IF($L2435,1,0),0)*
    (VLOOKUP(SUBSTITUTE(SUBSTITUTE(F$1,"standard",""),"|Float","")&amp;"인게임누적곱배수",ChapterTable!$S:$T,2,0)^D2435
    +VLOOKUP(SUBSTITUTE(SUBSTITUTE(F$1,"standard",""),"|Float","")&amp;"인게임누적합배수",ChapterTable!$S:$T,2,0)*D2435)
  )
  )
  )
)</f>
        <v>2575619.1659923196</v>
      </c>
      <c r="G2435" t="s">
        <v>76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9.8000000000000007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IF(OR($L2436=TRUE,$A2436=0,MOD($A2436,ChapterTable!$S$20)&lt;&gt;0),
MAX(0,INT(($B2436+ChapterTable!$Q$26+VLOOKUP(SUBSTITUTE(C$1,"성장단계","")&amp;"단계오프셋",ChapterTable!$S:$T,2,0))/ChapterTable!$Q$23)),
MAX(0,INT(($B2436+ChapterTable!$S$26+VLOOKUP(SUBSTITUTE(C$1,"성장단계","")&amp;"보스단계오프셋",ChapterTable!$S:$T,2,0))/ChapterTable!$S$23)))</f>
        <v>4</v>
      </c>
      <c r="D2436">
        <f>IF(OR($L2436=TRUE,$A2436=0,MOD($A2436,ChapterTable!$S$20)&lt;&gt;0),
MAX(0,INT(($B2436+ChapterTable!$Q$26+VLOOKUP(SUBSTITUTE(D$1,"성장단계","")&amp;"단계오프셋",ChapterTable!$S:$T,2,0))/ChapterTable!$Q$23)),
MAX(0,INT(($B2436+ChapterTable!$S$26+VLOOKUP(SUBSTITUTE(D$1,"성장단계","")&amp;"보스단계오프셋",ChapterTable!$S:$T,2,0))/ChapterTable!$S$23)))</f>
        <v>4</v>
      </c>
      <c r="E2436" s="1">
        <f ca="1">IF(AND($A2436=0,$B2436=1),
    VLOOKUP(1,ChapterTable!$1:$1048576,MATCH("최종"&amp;SUBSTITUTE(SUBSTITUTE(E$1,"standard",""),"|Float",""),ChapterTable!$1:$1,0),0)*ChapterTable!$Q$17,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VLOOKUP($A2436-ChapterTable!$Q$11,ChapterTable!$1:$1048576,MATCH("최종"&amp;SUBSTITUTE(SUBSTITUTE(E$1,"standard",""),"|Float",""),ChapterTable!$1:$1,0),0)*ChapterTable!$Q$14
    ),
  OFFSET(E2436,-$B2436+IF($L2436,1,0),0)*
    (VLOOKUP(SUBSTITUTE(SUBSTITUTE(E$1,"standard",""),"|Float","")&amp;"인게임누적곱배수",ChapterTable!$S:$T,2,0)^C2436
    +VLOOKUP(SUBSTITUTE(SUBSTITUTE(E$1,"standard",""),"|Float","")&amp;"인게임누적합배수",ChapterTable!$S:$T,2,0)*C2436)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VLOOKUP(1,ChapterTable!$1:$1048576,MATCH("최종"&amp;SUBSTITUTE(SUBSTITUTE(F$1,"standard",""),"|Float",""),ChapterTable!$1:$1,0),0)*ChapterTable!$Q$17,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VLOOKUP($A2436-ChapterTable!$Q$11,ChapterTable!$1:$1048576,MATCH("최종"&amp;SUBSTITUTE(SUBSTITUTE(F$1,"standard",""),"|Float",""),ChapterTable!$1:$1,0),0)*ChapterTable!$Q$14
    ),
  OFFSET(F2436,-$B2436+IF($L2436,1,0),0)*
    (VLOOKUP(SUBSTITUTE(SUBSTITUTE(F$1,"standard",""),"|Float","")&amp;"인게임누적곱배수",ChapterTable!$S:$T,2,0)^D2436
    +VLOOKUP(SUBSTITUTE(SUBSTITUTE(F$1,"standard",""),"|Float","")&amp;"인게임누적합배수",ChapterTable!$S:$T,2,0)*D2436)
  )
  )
  )
)</f>
        <v>2575619.1659923196</v>
      </c>
      <c r="G2436" t="s">
        <v>76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9.8000000000000007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IF(OR($L2437=TRUE,$A2437=0,MOD($A2437,ChapterTable!$S$20)&lt;&gt;0),
MAX(0,INT(($B2437+ChapterTable!$Q$26+VLOOKUP(SUBSTITUTE(C$1,"성장단계","")&amp;"단계오프셋",ChapterTable!$S:$T,2,0))/ChapterTable!$Q$23)),
MAX(0,INT(($B2437+ChapterTable!$S$26+VLOOKUP(SUBSTITUTE(C$1,"성장단계","")&amp;"보스단계오프셋",ChapterTable!$S:$T,2,0))/ChapterTable!$S$23)))</f>
        <v>5</v>
      </c>
      <c r="D2437">
        <f>IF(OR($L2437=TRUE,$A2437=0,MOD($A2437,ChapterTable!$S$20)&lt;&gt;0),
MAX(0,INT(($B2437+ChapterTable!$Q$26+VLOOKUP(SUBSTITUTE(D$1,"성장단계","")&amp;"단계오프셋",ChapterTable!$S:$T,2,0))/ChapterTable!$Q$23)),
MAX(0,INT(($B2437+ChapterTable!$S$26+VLOOKUP(SUBSTITUTE(D$1,"성장단계","")&amp;"보스단계오프셋",ChapterTable!$S:$T,2,0))/ChapterTable!$S$23)))</f>
        <v>4</v>
      </c>
      <c r="E2437" s="1">
        <f ca="1">IF(AND($A2437=0,$B2437=1),
    VLOOKUP(1,ChapterTable!$1:$1048576,MATCH("최종"&amp;SUBSTITUTE(SUBSTITUTE(E$1,"standard",""),"|Float",""),ChapterTable!$1:$1,0),0)*ChapterTable!$Q$17,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VLOOKUP($A2437-ChapterTable!$Q$11,ChapterTable!$1:$1048576,MATCH("최종"&amp;SUBSTITUTE(SUBSTITUTE(E$1,"standard",""),"|Float",""),ChapterTable!$1:$1,0),0)*ChapterTable!$Q$14
    ),
  OFFSET(E2437,-$B2437+IF($L2437,1,0),0)*
    (VLOOKUP(SUBSTITUTE(SUBSTITUTE(E$1,"standard",""),"|Float","")&amp;"인게임누적곱배수",ChapterTable!$S:$T,2,0)^C2437
    +VLOOKUP(SUBSTITUTE(SUBSTITUTE(E$1,"standard",""),"|Float","")&amp;"인게임누적합배수",ChapterTable!$S:$T,2,0)*C2437)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VLOOKUP(1,ChapterTable!$1:$1048576,MATCH("최종"&amp;SUBSTITUTE(SUBSTITUTE(F$1,"standard",""),"|Float",""),ChapterTable!$1:$1,0),0)*ChapterTable!$Q$17,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VLOOKUP($A2437-ChapterTable!$Q$11,ChapterTable!$1:$1048576,MATCH("최종"&amp;SUBSTITUTE(SUBSTITUTE(F$1,"standard",""),"|Float",""),ChapterTable!$1:$1,0),0)*ChapterTable!$Q$14
    ),
  OFFSET(F2437,-$B2437+IF($L2437,1,0),0)*
    (VLOOKUP(SUBSTITUTE(SUBSTITUTE(F$1,"standard",""),"|Float","")&amp;"인게임누적곱배수",ChapterTable!$S:$T,2,0)^D2437
    +VLOOKUP(SUBSTITUTE(SUBSTITUTE(F$1,"standard",""),"|Float","")&amp;"인게임누적합배수",ChapterTable!$S:$T,2,0)*D2437)
  )
  )
  )
)</f>
        <v>2575619.1659923196</v>
      </c>
      <c r="G2437" t="s">
        <v>76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9.8000000000000007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IF(OR($L2438=TRUE,$A2438=0,MOD($A2438,ChapterTable!$S$20)&lt;&gt;0),
MAX(0,INT(($B2438+ChapterTable!$Q$26+VLOOKUP(SUBSTITUTE(C$1,"성장단계","")&amp;"단계오프셋",ChapterTable!$S:$T,2,0))/ChapterTable!$Q$23)),
MAX(0,INT(($B2438+ChapterTable!$S$26+VLOOKUP(SUBSTITUTE(C$1,"성장단계","")&amp;"보스단계오프셋",ChapterTable!$S:$T,2,0))/ChapterTable!$S$23)))</f>
        <v>5</v>
      </c>
      <c r="D2438">
        <f>IF(OR($L2438=TRUE,$A2438=0,MOD($A2438,ChapterTable!$S$20)&lt;&gt;0),
MAX(0,INT(($B2438+ChapterTable!$Q$26+VLOOKUP(SUBSTITUTE(D$1,"성장단계","")&amp;"단계오프셋",ChapterTable!$S:$T,2,0))/ChapterTable!$Q$23)),
MAX(0,INT(($B2438+ChapterTable!$S$26+VLOOKUP(SUBSTITUTE(D$1,"성장단계","")&amp;"보스단계오프셋",ChapterTable!$S:$T,2,0))/ChapterTable!$S$23)))</f>
        <v>4</v>
      </c>
      <c r="E2438" s="1">
        <f ca="1">IF(AND($A2438=0,$B2438=1),
    VLOOKUP(1,ChapterTable!$1:$1048576,MATCH("최종"&amp;SUBSTITUTE(SUBSTITUTE(E$1,"standard",""),"|Float",""),ChapterTable!$1:$1,0),0)*ChapterTable!$Q$17,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VLOOKUP($A2438-ChapterTable!$Q$11,ChapterTable!$1:$1048576,MATCH("최종"&amp;SUBSTITUTE(SUBSTITUTE(E$1,"standard",""),"|Float",""),ChapterTable!$1:$1,0),0)*ChapterTable!$Q$14
    ),
  OFFSET(E2438,-$B2438+IF($L2438,1,0),0)*
    (VLOOKUP(SUBSTITUTE(SUBSTITUTE(E$1,"standard",""),"|Float","")&amp;"인게임누적곱배수",ChapterTable!$S:$T,2,0)^C2438
    +VLOOKUP(SUBSTITUTE(SUBSTITUTE(E$1,"standard",""),"|Float","")&amp;"인게임누적합배수",ChapterTable!$S:$T,2,0)*C2438)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VLOOKUP(1,ChapterTable!$1:$1048576,MATCH("최종"&amp;SUBSTITUTE(SUBSTITUTE(F$1,"standard",""),"|Float",""),ChapterTable!$1:$1,0),0)*ChapterTable!$Q$17,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VLOOKUP($A2438-ChapterTable!$Q$11,ChapterTable!$1:$1048576,MATCH("최종"&amp;SUBSTITUTE(SUBSTITUTE(F$1,"standard",""),"|Float",""),ChapterTable!$1:$1,0),0)*ChapterTable!$Q$14
    ),
  OFFSET(F2438,-$B2438+IF($L2438,1,0),0)*
    (VLOOKUP(SUBSTITUTE(SUBSTITUTE(F$1,"standard",""),"|Float","")&amp;"인게임누적곱배수",ChapterTable!$S:$T,2,0)^D2438
    +VLOOKUP(SUBSTITUTE(SUBSTITUTE(F$1,"standard",""),"|Float","")&amp;"인게임누적합배수",ChapterTable!$S:$T,2,0)*D2438)
  )
  )
  )
)</f>
        <v>2575619.1659923196</v>
      </c>
      <c r="G2438" t="s">
        <v>76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9.8000000000000007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IF(OR($L2439=TRUE,$A2439=0,MOD($A2439,ChapterTable!$S$20)&lt;&gt;0),
MAX(0,INT(($B2439+ChapterTable!$Q$26+VLOOKUP(SUBSTITUTE(C$1,"성장단계","")&amp;"단계오프셋",ChapterTable!$S:$T,2,0))/ChapterTable!$Q$23)),
MAX(0,INT(($B2439+ChapterTable!$S$26+VLOOKUP(SUBSTITUTE(C$1,"성장단계","")&amp;"보스단계오프셋",ChapterTable!$S:$T,2,0))/ChapterTable!$S$23)))</f>
        <v>5</v>
      </c>
      <c r="D2439">
        <f>IF(OR($L2439=TRUE,$A2439=0,MOD($A2439,ChapterTable!$S$20)&lt;&gt;0),
MAX(0,INT(($B2439+ChapterTable!$Q$26+VLOOKUP(SUBSTITUTE(D$1,"성장단계","")&amp;"단계오프셋",ChapterTable!$S:$T,2,0))/ChapterTable!$Q$23)),
MAX(0,INT(($B2439+ChapterTable!$S$26+VLOOKUP(SUBSTITUTE(D$1,"성장단계","")&amp;"보스단계오프셋",ChapterTable!$S:$T,2,0))/ChapterTable!$S$23)))</f>
        <v>4</v>
      </c>
      <c r="E2439" s="1">
        <f ca="1">IF(AND($A2439=0,$B2439=1),
    VLOOKUP(1,ChapterTable!$1:$1048576,MATCH("최종"&amp;SUBSTITUTE(SUBSTITUTE(E$1,"standard",""),"|Float",""),ChapterTable!$1:$1,0),0)*ChapterTable!$Q$17,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VLOOKUP($A2439-ChapterTable!$Q$11,ChapterTable!$1:$1048576,MATCH("최종"&amp;SUBSTITUTE(SUBSTITUTE(E$1,"standard",""),"|Float",""),ChapterTable!$1:$1,0),0)*ChapterTable!$Q$14
    ),
  OFFSET(E2439,-$B2439+IF($L2439,1,0),0)*
    (VLOOKUP(SUBSTITUTE(SUBSTITUTE(E$1,"standard",""),"|Float","")&amp;"인게임누적곱배수",ChapterTable!$S:$T,2,0)^C2439
    +VLOOKUP(SUBSTITUTE(SUBSTITUTE(E$1,"standard",""),"|Float","")&amp;"인게임누적합배수",ChapterTable!$S:$T,2,0)*C2439)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VLOOKUP(1,ChapterTable!$1:$1048576,MATCH("최종"&amp;SUBSTITUTE(SUBSTITUTE(F$1,"standard",""),"|Float",""),ChapterTable!$1:$1,0),0)*ChapterTable!$Q$17,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VLOOKUP($A2439-ChapterTable!$Q$11,ChapterTable!$1:$1048576,MATCH("최종"&amp;SUBSTITUTE(SUBSTITUTE(F$1,"standard",""),"|Float",""),ChapterTable!$1:$1,0),0)*ChapterTable!$Q$14
    ),
  OFFSET(F2439,-$B2439+IF($L2439,1,0),0)*
    (VLOOKUP(SUBSTITUTE(SUBSTITUTE(F$1,"standard",""),"|Float","")&amp;"인게임누적곱배수",ChapterTable!$S:$T,2,0)^D2439
    +VLOOKUP(SUBSTITUTE(SUBSTITUTE(F$1,"standard",""),"|Float","")&amp;"인게임누적합배수",ChapterTable!$S:$T,2,0)*D2439)
  )
  )
  )
)</f>
        <v>2575619.1659923196</v>
      </c>
      <c r="G2439" t="s">
        <v>76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9.8000000000000007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IF(OR($L2440=TRUE,$A2440=0,MOD($A2440,ChapterTable!$S$20)&lt;&gt;0),
MAX(0,INT(($B2440+ChapterTable!$Q$26+VLOOKUP(SUBSTITUTE(C$1,"성장단계","")&amp;"단계오프셋",ChapterTable!$S:$T,2,0))/ChapterTable!$Q$23)),
MAX(0,INT(($B2440+ChapterTable!$S$26+VLOOKUP(SUBSTITUTE(C$1,"성장단계","")&amp;"보스단계오프셋",ChapterTable!$S:$T,2,0))/ChapterTable!$S$23)))</f>
        <v>5</v>
      </c>
      <c r="D2440">
        <f>IF(OR($L2440=TRUE,$A2440=0,MOD($A2440,ChapterTable!$S$20)&lt;&gt;0),
MAX(0,INT(($B2440+ChapterTable!$Q$26+VLOOKUP(SUBSTITUTE(D$1,"성장단계","")&amp;"단계오프셋",ChapterTable!$S:$T,2,0))/ChapterTable!$Q$23)),
MAX(0,INT(($B2440+ChapterTable!$S$26+VLOOKUP(SUBSTITUTE(D$1,"성장단계","")&amp;"보스단계오프셋",ChapterTable!$S:$T,2,0))/ChapterTable!$S$23)))</f>
        <v>4</v>
      </c>
      <c r="E2440" s="1">
        <f ca="1">IF(AND($A2440=0,$B2440=1),
    VLOOKUP(1,ChapterTable!$1:$1048576,MATCH("최종"&amp;SUBSTITUTE(SUBSTITUTE(E$1,"standard",""),"|Float",""),ChapterTable!$1:$1,0),0)*ChapterTable!$Q$17,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VLOOKUP($A2440-ChapterTable!$Q$11,ChapterTable!$1:$1048576,MATCH("최종"&amp;SUBSTITUTE(SUBSTITUTE(E$1,"standard",""),"|Float",""),ChapterTable!$1:$1,0),0)*ChapterTable!$Q$14
    ),
  OFFSET(E2440,-$B2440+IF($L2440,1,0),0)*
    (VLOOKUP(SUBSTITUTE(SUBSTITUTE(E$1,"standard",""),"|Float","")&amp;"인게임누적곱배수",ChapterTable!$S:$T,2,0)^C2440
    +VLOOKUP(SUBSTITUTE(SUBSTITUTE(E$1,"standard",""),"|Float","")&amp;"인게임누적합배수",ChapterTable!$S:$T,2,0)*C2440)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VLOOKUP(1,ChapterTable!$1:$1048576,MATCH("최종"&amp;SUBSTITUTE(SUBSTITUTE(F$1,"standard",""),"|Float",""),ChapterTable!$1:$1,0),0)*ChapterTable!$Q$17,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VLOOKUP($A2440-ChapterTable!$Q$11,ChapterTable!$1:$1048576,MATCH("최종"&amp;SUBSTITUTE(SUBSTITUTE(F$1,"standard",""),"|Float",""),ChapterTable!$1:$1,0),0)*ChapterTable!$Q$14
    ),
  OFFSET(F2440,-$B2440+IF($L2440,1,0),0)*
    (VLOOKUP(SUBSTITUTE(SUBSTITUTE(F$1,"standard",""),"|Float","")&amp;"인게임누적곱배수",ChapterTable!$S:$T,2,0)^D2440
    +VLOOKUP(SUBSTITUTE(SUBSTITUTE(F$1,"standard",""),"|Float","")&amp;"인게임누적합배수",ChapterTable!$S:$T,2,0)*D2440)
  )
  )
  )
)</f>
        <v>2575619.1659923196</v>
      </c>
      <c r="G2440" t="s">
        <v>76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9.8000000000000007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IF(OR($L2441=TRUE,$A2441=0,MOD($A2441,ChapterTable!$S$20)&lt;&gt;0),
MAX(0,INT(($B2441+ChapterTable!$Q$26+VLOOKUP(SUBSTITUTE(C$1,"성장단계","")&amp;"단계오프셋",ChapterTable!$S:$T,2,0))/ChapterTable!$Q$23)),
MAX(0,INT(($B2441+ChapterTable!$S$26+VLOOKUP(SUBSTITUTE(C$1,"성장단계","")&amp;"보스단계오프셋",ChapterTable!$S:$T,2,0))/ChapterTable!$S$23)))</f>
        <v>5</v>
      </c>
      <c r="D2441">
        <f>IF(OR($L2441=TRUE,$A2441=0,MOD($A2441,ChapterTable!$S$20)&lt;&gt;0),
MAX(0,INT(($B2441+ChapterTable!$Q$26+VLOOKUP(SUBSTITUTE(D$1,"성장단계","")&amp;"단계오프셋",ChapterTable!$S:$T,2,0))/ChapterTable!$Q$23)),
MAX(0,INT(($B2441+ChapterTable!$S$26+VLOOKUP(SUBSTITUTE(D$1,"성장단계","")&amp;"보스단계오프셋",ChapterTable!$S:$T,2,0))/ChapterTable!$S$23)))</f>
        <v>4</v>
      </c>
      <c r="E2441" s="1">
        <f ca="1">IF(AND($A2441=0,$B2441=1),
    VLOOKUP(1,ChapterTable!$1:$1048576,MATCH("최종"&amp;SUBSTITUTE(SUBSTITUTE(E$1,"standard",""),"|Float",""),ChapterTable!$1:$1,0),0)*ChapterTable!$Q$17,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VLOOKUP($A2441-ChapterTable!$Q$11,ChapterTable!$1:$1048576,MATCH("최종"&amp;SUBSTITUTE(SUBSTITUTE(E$1,"standard",""),"|Float",""),ChapterTable!$1:$1,0),0)*ChapterTable!$Q$14
    ),
  OFFSET(E2441,-$B2441+IF($L2441,1,0),0)*
    (VLOOKUP(SUBSTITUTE(SUBSTITUTE(E$1,"standard",""),"|Float","")&amp;"인게임누적곱배수",ChapterTable!$S:$T,2,0)^C2441
    +VLOOKUP(SUBSTITUTE(SUBSTITUTE(E$1,"standard",""),"|Float","")&amp;"인게임누적합배수",ChapterTable!$S:$T,2,0)*C2441)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VLOOKUP(1,ChapterTable!$1:$1048576,MATCH("최종"&amp;SUBSTITUTE(SUBSTITUTE(F$1,"standard",""),"|Float",""),ChapterTable!$1:$1,0),0)*ChapterTable!$Q$17,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VLOOKUP($A2441-ChapterTable!$Q$11,ChapterTable!$1:$1048576,MATCH("최종"&amp;SUBSTITUTE(SUBSTITUTE(F$1,"standard",""),"|Float",""),ChapterTable!$1:$1,0),0)*ChapterTable!$Q$14
    ),
  OFFSET(F2441,-$B2441+IF($L2441,1,0),0)*
    (VLOOKUP(SUBSTITUTE(SUBSTITUTE(F$1,"standard",""),"|Float","")&amp;"인게임누적곱배수",ChapterTable!$S:$T,2,0)^D2441
    +VLOOKUP(SUBSTITUTE(SUBSTITUTE(F$1,"standard",""),"|Float","")&amp;"인게임누적합배수",ChapterTable!$S:$T,2,0)*D2441)
  )
  )
  )
)</f>
        <v>2575619.1659923196</v>
      </c>
      <c r="G2441" t="s">
        <v>76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9.8000000000000007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IF(OR($L2442=TRUE,$A2442=0,MOD($A2442,ChapterTable!$S$20)&lt;&gt;0),
MAX(0,INT(($B2442+ChapterTable!$Q$26+VLOOKUP(SUBSTITUTE(C$1,"성장단계","")&amp;"단계오프셋",ChapterTable!$S:$T,2,0))/ChapterTable!$Q$23)),
MAX(0,INT(($B2442+ChapterTable!$S$26+VLOOKUP(SUBSTITUTE(C$1,"성장단계","")&amp;"보스단계오프셋",ChapterTable!$S:$T,2,0))/ChapterTable!$S$23)))</f>
        <v>0</v>
      </c>
      <c r="D2442">
        <f>IF(OR($L2442=TRUE,$A2442=0,MOD($A2442,ChapterTable!$S$20)&lt;&gt;0),
MAX(0,INT(($B2442+ChapterTable!$Q$26+VLOOKUP(SUBSTITUTE(D$1,"성장단계","")&amp;"단계오프셋",ChapterTable!$S:$T,2,0))/ChapterTable!$Q$23)),
MAX(0,INT(($B2442+ChapterTable!$S$26+VLOOKUP(SUBSTITUTE(D$1,"성장단계","")&amp;"보스단계오프셋",ChapterTable!$S:$T,2,0))/ChapterTable!$S$23)))</f>
        <v>0</v>
      </c>
      <c r="E2442" s="1">
        <f ca="1">IF(AND($A2442=0,$B2442=1),
    VLOOKUP(1,ChapterTable!$1:$1048576,MATCH("최종"&amp;SUBSTITUTE(SUBSTITUTE(E$1,"standard",""),"|Float",""),ChapterTable!$1:$1,0),0)*ChapterTable!$Q$17,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VLOOKUP($A2442-ChapterTable!$Q$11,ChapterTable!$1:$1048576,MATCH("최종"&amp;SUBSTITUTE(SUBSTITUTE(E$1,"standard",""),"|Float",""),ChapterTable!$1:$1,0),0)*ChapterTable!$Q$14
    ),
  OFFSET(E2442,-$B2442+IF($L2442,1,0),0)*
    (VLOOKUP(SUBSTITUTE(SUBSTITUTE(E$1,"standard",""),"|Float","")&amp;"인게임누적곱배수",ChapterTable!$S:$T,2,0)^C2442
    +VLOOKUP(SUBSTITUTE(SUBSTITUTE(E$1,"standard",""),"|Float","")&amp;"인게임누적합배수",ChapterTable!$S:$T,2,0)*C2442)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VLOOKUP(1,ChapterTable!$1:$1048576,MATCH("최종"&amp;SUBSTITUTE(SUBSTITUTE(F$1,"standard",""),"|Float",""),ChapterTable!$1:$1,0),0)*ChapterTable!$Q$17,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VLOOKUP($A2442-ChapterTable!$Q$11,ChapterTable!$1:$1048576,MATCH("최종"&amp;SUBSTITUTE(SUBSTITUTE(F$1,"standard",""),"|Float",""),ChapterTable!$1:$1,0),0)*ChapterTable!$Q$14
    ),
  OFFSET(F2442,-$B2442+IF($L2442,1,0),0)*
    (VLOOKUP(SUBSTITUTE(SUBSTITUTE(F$1,"standard",""),"|Float","")&amp;"인게임누적곱배수",ChapterTable!$S:$T,2,0)^D2442
    +VLOOKUP(SUBSTITUTE(SUBSTITUTE(F$1,"standard",""),"|Float","")&amp;"인게임누적합배수",ChapterTable!$S:$T,2,0)*D2442)
  )
  )
  )
)</f>
        <v>2146349.3049935997</v>
      </c>
      <c r="G2442" t="s">
        <v>76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9.8000000000000007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IF(OR($L2443=TRUE,$A2443=0,MOD($A2443,ChapterTable!$S$20)&lt;&gt;0),
MAX(0,INT(($B2443+ChapterTable!$Q$26+VLOOKUP(SUBSTITUTE(C$1,"성장단계","")&amp;"단계오프셋",ChapterTable!$S:$T,2,0))/ChapterTable!$Q$23)),
MAX(0,INT(($B2443+ChapterTable!$S$26+VLOOKUP(SUBSTITUTE(C$1,"성장단계","")&amp;"보스단계오프셋",ChapterTable!$S:$T,2,0))/ChapterTable!$S$23)))</f>
        <v>0</v>
      </c>
      <c r="D2443">
        <f>IF(OR($L2443=TRUE,$A2443=0,MOD($A2443,ChapterTable!$S$20)&lt;&gt;0),
MAX(0,INT(($B2443+ChapterTable!$Q$26+VLOOKUP(SUBSTITUTE(D$1,"성장단계","")&amp;"단계오프셋",ChapterTable!$S:$T,2,0))/ChapterTable!$Q$23)),
MAX(0,INT(($B2443+ChapterTable!$S$26+VLOOKUP(SUBSTITUTE(D$1,"성장단계","")&amp;"보스단계오프셋",ChapterTable!$S:$T,2,0))/ChapterTable!$S$23)))</f>
        <v>0</v>
      </c>
      <c r="E2443" s="1">
        <f ca="1">IF(AND($A2443=0,$B2443=1),
    VLOOKUP(1,ChapterTable!$1:$1048576,MATCH("최종"&amp;SUBSTITUTE(SUBSTITUTE(E$1,"standard",""),"|Float",""),ChapterTable!$1:$1,0),0)*ChapterTable!$Q$17,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VLOOKUP($A2443-ChapterTable!$Q$11,ChapterTable!$1:$1048576,MATCH("최종"&amp;SUBSTITUTE(SUBSTITUTE(E$1,"standard",""),"|Float",""),ChapterTable!$1:$1,0),0)*ChapterTable!$Q$14
    ),
  OFFSET(E2443,-$B2443+IF($L2443,1,0),0)*
    (VLOOKUP(SUBSTITUTE(SUBSTITUTE(E$1,"standard",""),"|Float","")&amp;"인게임누적곱배수",ChapterTable!$S:$T,2,0)^C2443
    +VLOOKUP(SUBSTITUTE(SUBSTITUTE(E$1,"standard",""),"|Float","")&amp;"인게임누적합배수",ChapterTable!$S:$T,2,0)*C2443)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VLOOKUP(1,ChapterTable!$1:$1048576,MATCH("최종"&amp;SUBSTITUTE(SUBSTITUTE(F$1,"standard",""),"|Float",""),ChapterTable!$1:$1,0),0)*ChapterTable!$Q$17,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VLOOKUP($A2443-ChapterTable!$Q$11,ChapterTable!$1:$1048576,MATCH("최종"&amp;SUBSTITUTE(SUBSTITUTE(F$1,"standard",""),"|Float",""),ChapterTable!$1:$1,0),0)*ChapterTable!$Q$14
    ),
  OFFSET(F2443,-$B2443+IF($L2443,1,0),0)*
    (VLOOKUP(SUBSTITUTE(SUBSTITUTE(F$1,"standard",""),"|Float","")&amp;"인게임누적곱배수",ChapterTable!$S:$T,2,0)^D2443
    +VLOOKUP(SUBSTITUTE(SUBSTITUTE(F$1,"standard",""),"|Float","")&amp;"인게임누적합배수",ChapterTable!$S:$T,2,0)*D2443)
  )
  )
  )
)</f>
        <v>2146349.3049935997</v>
      </c>
      <c r="G2443" t="s">
        <v>76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9.8000000000000007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IF(OR($L2444=TRUE,$A2444=0,MOD($A2444,ChapterTable!$S$20)&lt;&gt;0),
MAX(0,INT(($B2444+ChapterTable!$Q$26+VLOOKUP(SUBSTITUTE(C$1,"성장단계","")&amp;"단계오프셋",ChapterTable!$S:$T,2,0))/ChapterTable!$Q$23)),
MAX(0,INT(($B2444+ChapterTable!$S$26+VLOOKUP(SUBSTITUTE(C$1,"성장단계","")&amp;"보스단계오프셋",ChapterTable!$S:$T,2,0))/ChapterTable!$S$23)))</f>
        <v>0</v>
      </c>
      <c r="D2444">
        <f>IF(OR($L2444=TRUE,$A2444=0,MOD($A2444,ChapterTable!$S$20)&lt;&gt;0),
MAX(0,INT(($B2444+ChapterTable!$Q$26+VLOOKUP(SUBSTITUTE(D$1,"성장단계","")&amp;"단계오프셋",ChapterTable!$S:$T,2,0))/ChapterTable!$Q$23)),
MAX(0,INT(($B2444+ChapterTable!$S$26+VLOOKUP(SUBSTITUTE(D$1,"성장단계","")&amp;"보스단계오프셋",ChapterTable!$S:$T,2,0))/ChapterTable!$S$23)))</f>
        <v>0</v>
      </c>
      <c r="E2444" s="1">
        <f ca="1">IF(AND($A2444=0,$B2444=1),
    VLOOKUP(1,ChapterTable!$1:$1048576,MATCH("최종"&amp;SUBSTITUTE(SUBSTITUTE(E$1,"standard",""),"|Float",""),ChapterTable!$1:$1,0),0)*ChapterTable!$Q$17,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VLOOKUP($A2444-ChapterTable!$Q$11,ChapterTable!$1:$1048576,MATCH("최종"&amp;SUBSTITUTE(SUBSTITUTE(E$1,"standard",""),"|Float",""),ChapterTable!$1:$1,0),0)*ChapterTable!$Q$14
    ),
  OFFSET(E2444,-$B2444+IF($L2444,1,0),0)*
    (VLOOKUP(SUBSTITUTE(SUBSTITUTE(E$1,"standard",""),"|Float","")&amp;"인게임누적곱배수",ChapterTable!$S:$T,2,0)^C2444
    +VLOOKUP(SUBSTITUTE(SUBSTITUTE(E$1,"standard",""),"|Float","")&amp;"인게임누적합배수",ChapterTable!$S:$T,2,0)*C2444)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VLOOKUP(1,ChapterTable!$1:$1048576,MATCH("최종"&amp;SUBSTITUTE(SUBSTITUTE(F$1,"standard",""),"|Float",""),ChapterTable!$1:$1,0),0)*ChapterTable!$Q$17,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VLOOKUP($A2444-ChapterTable!$Q$11,ChapterTable!$1:$1048576,MATCH("최종"&amp;SUBSTITUTE(SUBSTITUTE(F$1,"standard",""),"|Float",""),ChapterTable!$1:$1,0),0)*ChapterTable!$Q$14
    ),
  OFFSET(F2444,-$B2444+IF($L2444,1,0),0)*
    (VLOOKUP(SUBSTITUTE(SUBSTITUTE(F$1,"standard",""),"|Float","")&amp;"인게임누적곱배수",ChapterTable!$S:$T,2,0)^D2444
    +VLOOKUP(SUBSTITUTE(SUBSTITUTE(F$1,"standard",""),"|Float","")&amp;"인게임누적합배수",ChapterTable!$S:$T,2,0)*D2444)
  )
  )
  )
)</f>
        <v>2146349.3049935997</v>
      </c>
      <c r="G2444" t="s">
        <v>76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9.8000000000000007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IF(OR($L2445=TRUE,$A2445=0,MOD($A2445,ChapterTable!$S$20)&lt;&gt;0),
MAX(0,INT(($B2445+ChapterTable!$Q$26+VLOOKUP(SUBSTITUTE(C$1,"성장단계","")&amp;"단계오프셋",ChapterTable!$S:$T,2,0))/ChapterTable!$Q$23)),
MAX(0,INT(($B2445+ChapterTable!$S$26+VLOOKUP(SUBSTITUTE(C$1,"성장단계","")&amp;"보스단계오프셋",ChapterTable!$S:$T,2,0))/ChapterTable!$S$23)))</f>
        <v>0</v>
      </c>
      <c r="D2445">
        <f>IF(OR($L2445=TRUE,$A2445=0,MOD($A2445,ChapterTable!$S$20)&lt;&gt;0),
MAX(0,INT(($B2445+ChapterTable!$Q$26+VLOOKUP(SUBSTITUTE(D$1,"성장단계","")&amp;"단계오프셋",ChapterTable!$S:$T,2,0))/ChapterTable!$Q$23)),
MAX(0,INT(($B2445+ChapterTable!$S$26+VLOOKUP(SUBSTITUTE(D$1,"성장단계","")&amp;"보스단계오프셋",ChapterTable!$S:$T,2,0))/ChapterTable!$S$23)))</f>
        <v>0</v>
      </c>
      <c r="E2445" s="1">
        <f ca="1">IF(AND($A2445=0,$B2445=1),
    VLOOKUP(1,ChapterTable!$1:$1048576,MATCH("최종"&amp;SUBSTITUTE(SUBSTITUTE(E$1,"standard",""),"|Float",""),ChapterTable!$1:$1,0),0)*ChapterTable!$Q$17,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VLOOKUP($A2445-ChapterTable!$Q$11,ChapterTable!$1:$1048576,MATCH("최종"&amp;SUBSTITUTE(SUBSTITUTE(E$1,"standard",""),"|Float",""),ChapterTable!$1:$1,0),0)*ChapterTable!$Q$14
    ),
  OFFSET(E2445,-$B2445+IF($L2445,1,0),0)*
    (VLOOKUP(SUBSTITUTE(SUBSTITUTE(E$1,"standard",""),"|Float","")&amp;"인게임누적곱배수",ChapterTable!$S:$T,2,0)^C2445
    +VLOOKUP(SUBSTITUTE(SUBSTITUTE(E$1,"standard",""),"|Float","")&amp;"인게임누적합배수",ChapterTable!$S:$T,2,0)*C2445)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VLOOKUP(1,ChapterTable!$1:$1048576,MATCH("최종"&amp;SUBSTITUTE(SUBSTITUTE(F$1,"standard",""),"|Float",""),ChapterTable!$1:$1,0),0)*ChapterTable!$Q$17,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VLOOKUP($A2445-ChapterTable!$Q$11,ChapterTable!$1:$1048576,MATCH("최종"&amp;SUBSTITUTE(SUBSTITUTE(F$1,"standard",""),"|Float",""),ChapterTable!$1:$1,0),0)*ChapterTable!$Q$14
    ),
  OFFSET(F2445,-$B2445+IF($L2445,1,0),0)*
    (VLOOKUP(SUBSTITUTE(SUBSTITUTE(F$1,"standard",""),"|Float","")&amp;"인게임누적곱배수",ChapterTable!$S:$T,2,0)^D2445
    +VLOOKUP(SUBSTITUTE(SUBSTITUTE(F$1,"standard",""),"|Float","")&amp;"인게임누적합배수",ChapterTable!$S:$T,2,0)*D2445)
  )
  )
  )
)</f>
        <v>2146349.3049935997</v>
      </c>
      <c r="G2445" t="s">
        <v>76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9.8000000000000007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IF(OR($L2446=TRUE,$A2446=0,MOD($A2446,ChapterTable!$S$20)&lt;&gt;0),
MAX(0,INT(($B2446+ChapterTable!$Q$26+VLOOKUP(SUBSTITUTE(C$1,"성장단계","")&amp;"단계오프셋",ChapterTable!$S:$T,2,0))/ChapterTable!$Q$23)),
MAX(0,INT(($B2446+ChapterTable!$S$26+VLOOKUP(SUBSTITUTE(C$1,"성장단계","")&amp;"보스단계오프셋",ChapterTable!$S:$T,2,0))/ChapterTable!$S$23)))</f>
        <v>0</v>
      </c>
      <c r="D2446">
        <f>IF(OR($L2446=TRUE,$A2446=0,MOD($A2446,ChapterTable!$S$20)&lt;&gt;0),
MAX(0,INT(($B2446+ChapterTable!$Q$26+VLOOKUP(SUBSTITUTE(D$1,"성장단계","")&amp;"단계오프셋",ChapterTable!$S:$T,2,0))/ChapterTable!$Q$23)),
MAX(0,INT(($B2446+ChapterTable!$S$26+VLOOKUP(SUBSTITUTE(D$1,"성장단계","")&amp;"보스단계오프셋",ChapterTable!$S:$T,2,0))/ChapterTable!$S$23)))</f>
        <v>0</v>
      </c>
      <c r="E2446" s="1">
        <f ca="1">IF(AND($A2446=0,$B2446=1),
    VLOOKUP(1,ChapterTable!$1:$1048576,MATCH("최종"&amp;SUBSTITUTE(SUBSTITUTE(E$1,"standard",""),"|Float",""),ChapterTable!$1:$1,0),0)*ChapterTable!$Q$17,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VLOOKUP($A2446-ChapterTable!$Q$11,ChapterTable!$1:$1048576,MATCH("최종"&amp;SUBSTITUTE(SUBSTITUTE(E$1,"standard",""),"|Float",""),ChapterTable!$1:$1,0),0)*ChapterTable!$Q$14
    ),
  OFFSET(E2446,-$B2446+IF($L2446,1,0),0)*
    (VLOOKUP(SUBSTITUTE(SUBSTITUTE(E$1,"standard",""),"|Float","")&amp;"인게임누적곱배수",ChapterTable!$S:$T,2,0)^C2446
    +VLOOKUP(SUBSTITUTE(SUBSTITUTE(E$1,"standard",""),"|Float","")&amp;"인게임누적합배수",ChapterTable!$S:$T,2,0)*C2446)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VLOOKUP(1,ChapterTable!$1:$1048576,MATCH("최종"&amp;SUBSTITUTE(SUBSTITUTE(F$1,"standard",""),"|Float",""),ChapterTable!$1:$1,0),0)*ChapterTable!$Q$17,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VLOOKUP($A2446-ChapterTable!$Q$11,ChapterTable!$1:$1048576,MATCH("최종"&amp;SUBSTITUTE(SUBSTITUTE(F$1,"standard",""),"|Float",""),ChapterTable!$1:$1,0),0)*ChapterTable!$Q$14
    ),
  OFFSET(F2446,-$B2446+IF($L2446,1,0),0)*
    (VLOOKUP(SUBSTITUTE(SUBSTITUTE(F$1,"standard",""),"|Float","")&amp;"인게임누적곱배수",ChapterTable!$S:$T,2,0)^D2446
    +VLOOKUP(SUBSTITUTE(SUBSTITUTE(F$1,"standard",""),"|Float","")&amp;"인게임누적합배수",ChapterTable!$S:$T,2,0)*D2446)
  )
  )
  )
)</f>
        <v>2146349.3049935997</v>
      </c>
      <c r="G2446" t="s">
        <v>76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9.8000000000000007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IF(OR($L2447=TRUE,$A2447=0,MOD($A2447,ChapterTable!$S$20)&lt;&gt;0),
MAX(0,INT(($B2447+ChapterTable!$Q$26+VLOOKUP(SUBSTITUTE(C$1,"성장단계","")&amp;"단계오프셋",ChapterTable!$S:$T,2,0))/ChapterTable!$Q$23)),
MAX(0,INT(($B2447+ChapterTable!$S$26+VLOOKUP(SUBSTITUTE(C$1,"성장단계","")&amp;"보스단계오프셋",ChapterTable!$S:$T,2,0))/ChapterTable!$S$23)))</f>
        <v>1</v>
      </c>
      <c r="D2447">
        <f>IF(OR($L2447=TRUE,$A2447=0,MOD($A2447,ChapterTable!$S$20)&lt;&gt;0),
MAX(0,INT(($B2447+ChapterTable!$Q$26+VLOOKUP(SUBSTITUTE(D$1,"성장단계","")&amp;"단계오프셋",ChapterTable!$S:$T,2,0))/ChapterTable!$Q$23)),
MAX(0,INT(($B2447+ChapterTable!$S$26+VLOOKUP(SUBSTITUTE(D$1,"성장단계","")&amp;"보스단계오프셋",ChapterTable!$S:$T,2,0))/ChapterTable!$S$23)))</f>
        <v>0</v>
      </c>
      <c r="E2447" s="1">
        <f ca="1">IF(AND($A2447=0,$B2447=1),
    VLOOKUP(1,ChapterTable!$1:$1048576,MATCH("최종"&amp;SUBSTITUTE(SUBSTITUTE(E$1,"standard",""),"|Float",""),ChapterTable!$1:$1,0),0)*ChapterTable!$Q$17,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VLOOKUP($A2447-ChapterTable!$Q$11,ChapterTable!$1:$1048576,MATCH("최종"&amp;SUBSTITUTE(SUBSTITUTE(E$1,"standard",""),"|Float",""),ChapterTable!$1:$1,0),0)*ChapterTable!$Q$14
    ),
  OFFSET(E2447,-$B2447+IF($L2447,1,0),0)*
    (VLOOKUP(SUBSTITUTE(SUBSTITUTE(E$1,"standard",""),"|Float","")&amp;"인게임누적곱배수",ChapterTable!$S:$T,2,0)^C2447
    +VLOOKUP(SUBSTITUTE(SUBSTITUTE(E$1,"standard",""),"|Float","")&amp;"인게임누적합배수",ChapterTable!$S:$T,2,0)*C2447)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VLOOKUP(1,ChapterTable!$1:$1048576,MATCH("최종"&amp;SUBSTITUTE(SUBSTITUTE(F$1,"standard",""),"|Float",""),ChapterTable!$1:$1,0),0)*ChapterTable!$Q$17,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VLOOKUP($A2447-ChapterTable!$Q$11,ChapterTable!$1:$1048576,MATCH("최종"&amp;SUBSTITUTE(SUBSTITUTE(F$1,"standard",""),"|Float",""),ChapterTable!$1:$1,0),0)*ChapterTable!$Q$14
    ),
  OFFSET(F2447,-$B2447+IF($L2447,1,0),0)*
    (VLOOKUP(SUBSTITUTE(SUBSTITUTE(F$1,"standard",""),"|Float","")&amp;"인게임누적곱배수",ChapterTable!$S:$T,2,0)^D2447
    +VLOOKUP(SUBSTITUTE(SUBSTITUTE(F$1,"standard",""),"|Float","")&amp;"인게임누적합배수",ChapterTable!$S:$T,2,0)*D2447)
  )
  )
  )
)</f>
        <v>2146349.3049935997</v>
      </c>
      <c r="G2447" t="s">
        <v>76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9.8000000000000007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IF(OR($L2448=TRUE,$A2448=0,MOD($A2448,ChapterTable!$S$20)&lt;&gt;0),
MAX(0,INT(($B2448+ChapterTable!$Q$26+VLOOKUP(SUBSTITUTE(C$1,"성장단계","")&amp;"단계오프셋",ChapterTable!$S:$T,2,0))/ChapterTable!$Q$23)),
MAX(0,INT(($B2448+ChapterTable!$S$26+VLOOKUP(SUBSTITUTE(C$1,"성장단계","")&amp;"보스단계오프셋",ChapterTable!$S:$T,2,0))/ChapterTable!$S$23)))</f>
        <v>1</v>
      </c>
      <c r="D2448">
        <f>IF(OR($L2448=TRUE,$A2448=0,MOD($A2448,ChapterTable!$S$20)&lt;&gt;0),
MAX(0,INT(($B2448+ChapterTable!$Q$26+VLOOKUP(SUBSTITUTE(D$1,"성장단계","")&amp;"단계오프셋",ChapterTable!$S:$T,2,0))/ChapterTable!$Q$23)),
MAX(0,INT(($B2448+ChapterTable!$S$26+VLOOKUP(SUBSTITUTE(D$1,"성장단계","")&amp;"보스단계오프셋",ChapterTable!$S:$T,2,0))/ChapterTable!$S$23)))</f>
        <v>0</v>
      </c>
      <c r="E2448" s="1">
        <f ca="1">IF(AND($A2448=0,$B2448=1),
    VLOOKUP(1,ChapterTable!$1:$1048576,MATCH("최종"&amp;SUBSTITUTE(SUBSTITUTE(E$1,"standard",""),"|Float",""),ChapterTable!$1:$1,0),0)*ChapterTable!$Q$17,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VLOOKUP($A2448-ChapterTable!$Q$11,ChapterTable!$1:$1048576,MATCH("최종"&amp;SUBSTITUTE(SUBSTITUTE(E$1,"standard",""),"|Float",""),ChapterTable!$1:$1,0),0)*ChapterTable!$Q$14
    ),
  OFFSET(E2448,-$B2448+IF($L2448,1,0),0)*
    (VLOOKUP(SUBSTITUTE(SUBSTITUTE(E$1,"standard",""),"|Float","")&amp;"인게임누적곱배수",ChapterTable!$S:$T,2,0)^C2448
    +VLOOKUP(SUBSTITUTE(SUBSTITUTE(E$1,"standard",""),"|Float","")&amp;"인게임누적합배수",ChapterTable!$S:$T,2,0)*C2448)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VLOOKUP(1,ChapterTable!$1:$1048576,MATCH("최종"&amp;SUBSTITUTE(SUBSTITUTE(F$1,"standard",""),"|Float",""),ChapterTable!$1:$1,0),0)*ChapterTable!$Q$17,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VLOOKUP($A2448-ChapterTable!$Q$11,ChapterTable!$1:$1048576,MATCH("최종"&amp;SUBSTITUTE(SUBSTITUTE(F$1,"standard",""),"|Float",""),ChapterTable!$1:$1,0),0)*ChapterTable!$Q$14
    ),
  OFFSET(F2448,-$B2448+IF($L2448,1,0),0)*
    (VLOOKUP(SUBSTITUTE(SUBSTITUTE(F$1,"standard",""),"|Float","")&amp;"인게임누적곱배수",ChapterTable!$S:$T,2,0)^D2448
    +VLOOKUP(SUBSTITUTE(SUBSTITUTE(F$1,"standard",""),"|Float","")&amp;"인게임누적합배수",ChapterTable!$S:$T,2,0)*D2448)
  )
  )
  )
)</f>
        <v>2146349.3049935997</v>
      </c>
      <c r="G2448" t="s">
        <v>76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9.8000000000000007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IF(OR($L2449=TRUE,$A2449=0,MOD($A2449,ChapterTable!$S$20)&lt;&gt;0),
MAX(0,INT(($B2449+ChapterTable!$Q$26+VLOOKUP(SUBSTITUTE(C$1,"성장단계","")&amp;"단계오프셋",ChapterTable!$S:$T,2,0))/ChapterTable!$Q$23)),
MAX(0,INT(($B2449+ChapterTable!$S$26+VLOOKUP(SUBSTITUTE(C$1,"성장단계","")&amp;"보스단계오프셋",ChapterTable!$S:$T,2,0))/ChapterTable!$S$23)))</f>
        <v>1</v>
      </c>
      <c r="D2449">
        <f>IF(OR($L2449=TRUE,$A2449=0,MOD($A2449,ChapterTable!$S$20)&lt;&gt;0),
MAX(0,INT(($B2449+ChapterTable!$Q$26+VLOOKUP(SUBSTITUTE(D$1,"성장단계","")&amp;"단계오프셋",ChapterTable!$S:$T,2,0))/ChapterTable!$Q$23)),
MAX(0,INT(($B2449+ChapterTable!$S$26+VLOOKUP(SUBSTITUTE(D$1,"성장단계","")&amp;"보스단계오프셋",ChapterTable!$S:$T,2,0))/ChapterTable!$S$23)))</f>
        <v>0</v>
      </c>
      <c r="E2449" s="1">
        <f ca="1">IF(AND($A2449=0,$B2449=1),
    VLOOKUP(1,ChapterTable!$1:$1048576,MATCH("최종"&amp;SUBSTITUTE(SUBSTITUTE(E$1,"standard",""),"|Float",""),ChapterTable!$1:$1,0),0)*ChapterTable!$Q$17,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VLOOKUP($A2449-ChapterTable!$Q$11,ChapterTable!$1:$1048576,MATCH("최종"&amp;SUBSTITUTE(SUBSTITUTE(E$1,"standard",""),"|Float",""),ChapterTable!$1:$1,0),0)*ChapterTable!$Q$14
    ),
  OFFSET(E2449,-$B2449+IF($L2449,1,0),0)*
    (VLOOKUP(SUBSTITUTE(SUBSTITUTE(E$1,"standard",""),"|Float","")&amp;"인게임누적곱배수",ChapterTable!$S:$T,2,0)^C2449
    +VLOOKUP(SUBSTITUTE(SUBSTITUTE(E$1,"standard",""),"|Float","")&amp;"인게임누적합배수",ChapterTable!$S:$T,2,0)*C2449)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VLOOKUP(1,ChapterTable!$1:$1048576,MATCH("최종"&amp;SUBSTITUTE(SUBSTITUTE(F$1,"standard",""),"|Float",""),ChapterTable!$1:$1,0),0)*ChapterTable!$Q$17,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VLOOKUP($A2449-ChapterTable!$Q$11,ChapterTable!$1:$1048576,MATCH("최종"&amp;SUBSTITUTE(SUBSTITUTE(F$1,"standard",""),"|Float",""),ChapterTable!$1:$1,0),0)*ChapterTable!$Q$14
    ),
  OFFSET(F2449,-$B2449+IF($L2449,1,0),0)*
    (VLOOKUP(SUBSTITUTE(SUBSTITUTE(F$1,"standard",""),"|Float","")&amp;"인게임누적곱배수",ChapterTable!$S:$T,2,0)^D2449
    +VLOOKUP(SUBSTITUTE(SUBSTITUTE(F$1,"standard",""),"|Float","")&amp;"인게임누적합배수",ChapterTable!$S:$T,2,0)*D2449)
  )
  )
  )
)</f>
        <v>2146349.3049935997</v>
      </c>
      <c r="G2449" t="s">
        <v>76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9.8000000000000007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IF(OR($L2450=TRUE,$A2450=0,MOD($A2450,ChapterTable!$S$20)&lt;&gt;0),
MAX(0,INT(($B2450+ChapterTable!$Q$26+VLOOKUP(SUBSTITUTE(C$1,"성장단계","")&amp;"단계오프셋",ChapterTable!$S:$T,2,0))/ChapterTable!$Q$23)),
MAX(0,INT(($B2450+ChapterTable!$S$26+VLOOKUP(SUBSTITUTE(C$1,"성장단계","")&amp;"보스단계오프셋",ChapterTable!$S:$T,2,0))/ChapterTable!$S$23)))</f>
        <v>1</v>
      </c>
      <c r="D2450">
        <f>IF(OR($L2450=TRUE,$A2450=0,MOD($A2450,ChapterTable!$S$20)&lt;&gt;0),
MAX(0,INT(($B2450+ChapterTable!$Q$26+VLOOKUP(SUBSTITUTE(D$1,"성장단계","")&amp;"단계오프셋",ChapterTable!$S:$T,2,0))/ChapterTable!$Q$23)),
MAX(0,INT(($B2450+ChapterTable!$S$26+VLOOKUP(SUBSTITUTE(D$1,"성장단계","")&amp;"보스단계오프셋",ChapterTable!$S:$T,2,0))/ChapterTable!$S$23)))</f>
        <v>0</v>
      </c>
      <c r="E2450" s="1">
        <f ca="1">IF(AND($A2450=0,$B2450=1),
    VLOOKUP(1,ChapterTable!$1:$1048576,MATCH("최종"&amp;SUBSTITUTE(SUBSTITUTE(E$1,"standard",""),"|Float",""),ChapterTable!$1:$1,0),0)*ChapterTable!$Q$17,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VLOOKUP($A2450-ChapterTable!$Q$11,ChapterTable!$1:$1048576,MATCH("최종"&amp;SUBSTITUTE(SUBSTITUTE(E$1,"standard",""),"|Float",""),ChapterTable!$1:$1,0),0)*ChapterTable!$Q$14
    ),
  OFFSET(E2450,-$B2450+IF($L2450,1,0),0)*
    (VLOOKUP(SUBSTITUTE(SUBSTITUTE(E$1,"standard",""),"|Float","")&amp;"인게임누적곱배수",ChapterTable!$S:$T,2,0)^C2450
    +VLOOKUP(SUBSTITUTE(SUBSTITUTE(E$1,"standard",""),"|Float","")&amp;"인게임누적합배수",ChapterTable!$S:$T,2,0)*C2450)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VLOOKUP(1,ChapterTable!$1:$1048576,MATCH("최종"&amp;SUBSTITUTE(SUBSTITUTE(F$1,"standard",""),"|Float",""),ChapterTable!$1:$1,0),0)*ChapterTable!$Q$17,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VLOOKUP($A2450-ChapterTable!$Q$11,ChapterTable!$1:$1048576,MATCH("최종"&amp;SUBSTITUTE(SUBSTITUTE(F$1,"standard",""),"|Float",""),ChapterTable!$1:$1,0),0)*ChapterTable!$Q$14
    ),
  OFFSET(F2450,-$B2450+IF($L2450,1,0),0)*
    (VLOOKUP(SUBSTITUTE(SUBSTITUTE(F$1,"standard",""),"|Float","")&amp;"인게임누적곱배수",ChapterTable!$S:$T,2,0)^D2450
    +VLOOKUP(SUBSTITUTE(SUBSTITUTE(F$1,"standard",""),"|Float","")&amp;"인게임누적합배수",ChapterTable!$S:$T,2,0)*D2450)
  )
  )
  )
)</f>
        <v>2146349.3049935997</v>
      </c>
      <c r="G2450" t="s">
        <v>76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9.8000000000000007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IF(OR($L2451=TRUE,$A2451=0,MOD($A2451,ChapterTable!$S$20)&lt;&gt;0),
MAX(0,INT(($B2451+ChapterTable!$Q$26+VLOOKUP(SUBSTITUTE(C$1,"성장단계","")&amp;"단계오프셋",ChapterTable!$S:$T,2,0))/ChapterTable!$Q$23)),
MAX(0,INT(($B2451+ChapterTable!$S$26+VLOOKUP(SUBSTITUTE(C$1,"성장단계","")&amp;"보스단계오프셋",ChapterTable!$S:$T,2,0))/ChapterTable!$S$23)))</f>
        <v>1</v>
      </c>
      <c r="D2451">
        <f>IF(OR($L2451=TRUE,$A2451=0,MOD($A2451,ChapterTable!$S$20)&lt;&gt;0),
MAX(0,INT(($B2451+ChapterTable!$Q$26+VLOOKUP(SUBSTITUTE(D$1,"성장단계","")&amp;"단계오프셋",ChapterTable!$S:$T,2,0))/ChapterTable!$Q$23)),
MAX(0,INT(($B2451+ChapterTable!$S$26+VLOOKUP(SUBSTITUTE(D$1,"성장단계","")&amp;"보스단계오프셋",ChapterTable!$S:$T,2,0))/ChapterTable!$S$23)))</f>
        <v>0</v>
      </c>
      <c r="E2451" s="1">
        <f ca="1">IF(AND($A2451=0,$B2451=1),
    VLOOKUP(1,ChapterTable!$1:$1048576,MATCH("최종"&amp;SUBSTITUTE(SUBSTITUTE(E$1,"standard",""),"|Float",""),ChapterTable!$1:$1,0),0)*ChapterTable!$Q$17,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VLOOKUP($A2451-ChapterTable!$Q$11,ChapterTable!$1:$1048576,MATCH("최종"&amp;SUBSTITUTE(SUBSTITUTE(E$1,"standard",""),"|Float",""),ChapterTable!$1:$1,0),0)*ChapterTable!$Q$14
    ),
  OFFSET(E2451,-$B2451+IF($L2451,1,0),0)*
    (VLOOKUP(SUBSTITUTE(SUBSTITUTE(E$1,"standard",""),"|Float","")&amp;"인게임누적곱배수",ChapterTable!$S:$T,2,0)^C2451
    +VLOOKUP(SUBSTITUTE(SUBSTITUTE(E$1,"standard",""),"|Float","")&amp;"인게임누적합배수",ChapterTable!$S:$T,2,0)*C2451)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VLOOKUP(1,ChapterTable!$1:$1048576,MATCH("최종"&amp;SUBSTITUTE(SUBSTITUTE(F$1,"standard",""),"|Float",""),ChapterTable!$1:$1,0),0)*ChapterTable!$Q$17,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VLOOKUP($A2451-ChapterTable!$Q$11,ChapterTable!$1:$1048576,MATCH("최종"&amp;SUBSTITUTE(SUBSTITUTE(F$1,"standard",""),"|Float",""),ChapterTable!$1:$1,0),0)*ChapterTable!$Q$14
    ),
  OFFSET(F2451,-$B2451+IF($L2451,1,0),0)*
    (VLOOKUP(SUBSTITUTE(SUBSTITUTE(F$1,"standard",""),"|Float","")&amp;"인게임누적곱배수",ChapterTable!$S:$T,2,0)^D2451
    +VLOOKUP(SUBSTITUTE(SUBSTITUTE(F$1,"standard",""),"|Float","")&amp;"인게임누적합배수",ChapterTable!$S:$T,2,0)*D2451)
  )
  )
  )
)</f>
        <v>2146349.3049935997</v>
      </c>
      <c r="G2451" t="s">
        <v>76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9.8000000000000007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IF(OR($L2452=TRUE,$A2452=0,MOD($A2452,ChapterTable!$S$20)&lt;&gt;0),
MAX(0,INT(($B2452+ChapterTable!$Q$26+VLOOKUP(SUBSTITUTE(C$1,"성장단계","")&amp;"단계오프셋",ChapterTable!$S:$T,2,0))/ChapterTable!$Q$23)),
MAX(0,INT(($B2452+ChapterTable!$S$26+VLOOKUP(SUBSTITUTE(C$1,"성장단계","")&amp;"보스단계오프셋",ChapterTable!$S:$T,2,0))/ChapterTable!$S$23)))</f>
        <v>1</v>
      </c>
      <c r="D2452">
        <f>IF(OR($L2452=TRUE,$A2452=0,MOD($A2452,ChapterTable!$S$20)&lt;&gt;0),
MAX(0,INT(($B2452+ChapterTable!$Q$26+VLOOKUP(SUBSTITUTE(D$1,"성장단계","")&amp;"단계오프셋",ChapterTable!$S:$T,2,0))/ChapterTable!$Q$23)),
MAX(0,INT(($B2452+ChapterTable!$S$26+VLOOKUP(SUBSTITUTE(D$1,"성장단계","")&amp;"보스단계오프셋",ChapterTable!$S:$T,2,0))/ChapterTable!$S$23)))</f>
        <v>1</v>
      </c>
      <c r="E2452" s="1">
        <f ca="1">IF(AND($A2452=0,$B2452=1),
    VLOOKUP(1,ChapterTable!$1:$1048576,MATCH("최종"&amp;SUBSTITUTE(SUBSTITUTE(E$1,"standard",""),"|Float",""),ChapterTable!$1:$1,0),0)*ChapterTable!$Q$17,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VLOOKUP($A2452-ChapterTable!$Q$11,ChapterTable!$1:$1048576,MATCH("최종"&amp;SUBSTITUTE(SUBSTITUTE(E$1,"standard",""),"|Float",""),ChapterTable!$1:$1,0),0)*ChapterTable!$Q$14
    ),
  OFFSET(E2452,-$B2452+IF($L2452,1,0),0)*
    (VLOOKUP(SUBSTITUTE(SUBSTITUTE(E$1,"standard",""),"|Float","")&amp;"인게임누적곱배수",ChapterTable!$S:$T,2,0)^C2452
    +VLOOKUP(SUBSTITUTE(SUBSTITUTE(E$1,"standard",""),"|Float","")&amp;"인게임누적합배수",ChapterTable!$S:$T,2,0)*C2452)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VLOOKUP(1,ChapterTable!$1:$1048576,MATCH("최종"&amp;SUBSTITUTE(SUBSTITUTE(F$1,"standard",""),"|Float",""),ChapterTable!$1:$1,0),0)*ChapterTable!$Q$17,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VLOOKUP($A2452-ChapterTable!$Q$11,ChapterTable!$1:$1048576,MATCH("최종"&amp;SUBSTITUTE(SUBSTITUTE(F$1,"standard",""),"|Float",""),ChapterTable!$1:$1,0),0)*ChapterTable!$Q$14
    ),
  OFFSET(F2452,-$B2452+IF($L2452,1,0),0)*
    (VLOOKUP(SUBSTITUTE(SUBSTITUTE(F$1,"standard",""),"|Float","")&amp;"인게임누적곱배수",ChapterTable!$S:$T,2,0)^D2452
    +VLOOKUP(SUBSTITUTE(SUBSTITUTE(F$1,"standard",""),"|Float","")&amp;"인게임누적합배수",ChapterTable!$S:$T,2,0)*D2452)
  )
  )
  )
)</f>
        <v>2575619.1659923196</v>
      </c>
      <c r="G2452" t="s">
        <v>76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9.8000000000000007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IF(OR($L2453=TRUE,$A2453=0,MOD($A2453,ChapterTable!$S$20)&lt;&gt;0),
MAX(0,INT(($B2453+ChapterTable!$Q$26+VLOOKUP(SUBSTITUTE(C$1,"성장단계","")&amp;"단계오프셋",ChapterTable!$S:$T,2,0))/ChapterTable!$Q$23)),
MAX(0,INT(($B2453+ChapterTable!$S$26+VLOOKUP(SUBSTITUTE(C$1,"성장단계","")&amp;"보스단계오프셋",ChapterTable!$S:$T,2,0))/ChapterTable!$S$23)))</f>
        <v>1</v>
      </c>
      <c r="D2453">
        <f>IF(OR($L2453=TRUE,$A2453=0,MOD($A2453,ChapterTable!$S$20)&lt;&gt;0),
MAX(0,INT(($B2453+ChapterTable!$Q$26+VLOOKUP(SUBSTITUTE(D$1,"성장단계","")&amp;"단계오프셋",ChapterTable!$S:$T,2,0))/ChapterTable!$Q$23)),
MAX(0,INT(($B2453+ChapterTable!$S$26+VLOOKUP(SUBSTITUTE(D$1,"성장단계","")&amp;"보스단계오프셋",ChapterTable!$S:$T,2,0))/ChapterTable!$S$23)))</f>
        <v>1</v>
      </c>
      <c r="E2453" s="1">
        <f ca="1">IF(AND($A2453=0,$B2453=1),
    VLOOKUP(1,ChapterTable!$1:$1048576,MATCH("최종"&amp;SUBSTITUTE(SUBSTITUTE(E$1,"standard",""),"|Float",""),ChapterTable!$1:$1,0),0)*ChapterTable!$Q$17,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VLOOKUP($A2453-ChapterTable!$Q$11,ChapterTable!$1:$1048576,MATCH("최종"&amp;SUBSTITUTE(SUBSTITUTE(E$1,"standard",""),"|Float",""),ChapterTable!$1:$1,0),0)*ChapterTable!$Q$14
    ),
  OFFSET(E2453,-$B2453+IF($L2453,1,0),0)*
    (VLOOKUP(SUBSTITUTE(SUBSTITUTE(E$1,"standard",""),"|Float","")&amp;"인게임누적곱배수",ChapterTable!$S:$T,2,0)^C2453
    +VLOOKUP(SUBSTITUTE(SUBSTITUTE(E$1,"standard",""),"|Float","")&amp;"인게임누적합배수",ChapterTable!$S:$T,2,0)*C2453)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VLOOKUP(1,ChapterTable!$1:$1048576,MATCH("최종"&amp;SUBSTITUTE(SUBSTITUTE(F$1,"standard",""),"|Float",""),ChapterTable!$1:$1,0),0)*ChapterTable!$Q$17,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VLOOKUP($A2453-ChapterTable!$Q$11,ChapterTable!$1:$1048576,MATCH("최종"&amp;SUBSTITUTE(SUBSTITUTE(F$1,"standard",""),"|Float",""),ChapterTable!$1:$1,0),0)*ChapterTable!$Q$14
    ),
  OFFSET(F2453,-$B2453+IF($L2453,1,0),0)*
    (VLOOKUP(SUBSTITUTE(SUBSTITUTE(F$1,"standard",""),"|Float","")&amp;"인게임누적곱배수",ChapterTable!$S:$T,2,0)^D2453
    +VLOOKUP(SUBSTITUTE(SUBSTITUTE(F$1,"standard",""),"|Float","")&amp;"인게임누적합배수",ChapterTable!$S:$T,2,0)*D2453)
  )
  )
  )
)</f>
        <v>2575619.1659923196</v>
      </c>
      <c r="G2453" t="s">
        <v>76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9.8000000000000007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IF(OR($L2454=TRUE,$A2454=0,MOD($A2454,ChapterTable!$S$20)&lt;&gt;0),
MAX(0,INT(($B2454+ChapterTable!$Q$26+VLOOKUP(SUBSTITUTE(C$1,"성장단계","")&amp;"단계오프셋",ChapterTable!$S:$T,2,0))/ChapterTable!$Q$23)),
MAX(0,INT(($B2454+ChapterTable!$S$26+VLOOKUP(SUBSTITUTE(C$1,"성장단계","")&amp;"보스단계오프셋",ChapterTable!$S:$T,2,0))/ChapterTable!$S$23)))</f>
        <v>1</v>
      </c>
      <c r="D2454">
        <f>IF(OR($L2454=TRUE,$A2454=0,MOD($A2454,ChapterTable!$S$20)&lt;&gt;0),
MAX(0,INT(($B2454+ChapterTable!$Q$26+VLOOKUP(SUBSTITUTE(D$1,"성장단계","")&amp;"단계오프셋",ChapterTable!$S:$T,2,0))/ChapterTable!$Q$23)),
MAX(0,INT(($B2454+ChapterTable!$S$26+VLOOKUP(SUBSTITUTE(D$1,"성장단계","")&amp;"보스단계오프셋",ChapterTable!$S:$T,2,0))/ChapterTable!$S$23)))</f>
        <v>1</v>
      </c>
      <c r="E2454" s="1">
        <f ca="1">IF(AND($A2454=0,$B2454=1),
    VLOOKUP(1,ChapterTable!$1:$1048576,MATCH("최종"&amp;SUBSTITUTE(SUBSTITUTE(E$1,"standard",""),"|Float",""),ChapterTable!$1:$1,0),0)*ChapterTable!$Q$17,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VLOOKUP($A2454-ChapterTable!$Q$11,ChapterTable!$1:$1048576,MATCH("최종"&amp;SUBSTITUTE(SUBSTITUTE(E$1,"standard",""),"|Float",""),ChapterTable!$1:$1,0),0)*ChapterTable!$Q$14
    ),
  OFFSET(E2454,-$B2454+IF($L2454,1,0),0)*
    (VLOOKUP(SUBSTITUTE(SUBSTITUTE(E$1,"standard",""),"|Float","")&amp;"인게임누적곱배수",ChapterTable!$S:$T,2,0)^C2454
    +VLOOKUP(SUBSTITUTE(SUBSTITUTE(E$1,"standard",""),"|Float","")&amp;"인게임누적합배수",ChapterTable!$S:$T,2,0)*C2454)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VLOOKUP(1,ChapterTable!$1:$1048576,MATCH("최종"&amp;SUBSTITUTE(SUBSTITUTE(F$1,"standard",""),"|Float",""),ChapterTable!$1:$1,0),0)*ChapterTable!$Q$17,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VLOOKUP($A2454-ChapterTable!$Q$11,ChapterTable!$1:$1048576,MATCH("최종"&amp;SUBSTITUTE(SUBSTITUTE(F$1,"standard",""),"|Float",""),ChapterTable!$1:$1,0),0)*ChapterTable!$Q$14
    ),
  OFFSET(F2454,-$B2454+IF($L2454,1,0),0)*
    (VLOOKUP(SUBSTITUTE(SUBSTITUTE(F$1,"standard",""),"|Float","")&amp;"인게임누적곱배수",ChapterTable!$S:$T,2,0)^D2454
    +VLOOKUP(SUBSTITUTE(SUBSTITUTE(F$1,"standard",""),"|Float","")&amp;"인게임누적합배수",ChapterTable!$S:$T,2,0)*D2454)
  )
  )
  )
)</f>
        <v>2575619.1659923196</v>
      </c>
      <c r="G2454" t="s">
        <v>76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9.8000000000000007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IF(OR($L2455=TRUE,$A2455=0,MOD($A2455,ChapterTable!$S$20)&lt;&gt;0),
MAX(0,INT(($B2455+ChapterTable!$Q$26+VLOOKUP(SUBSTITUTE(C$1,"성장단계","")&amp;"단계오프셋",ChapterTable!$S:$T,2,0))/ChapterTable!$Q$23)),
MAX(0,INT(($B2455+ChapterTable!$S$26+VLOOKUP(SUBSTITUTE(C$1,"성장단계","")&amp;"보스단계오프셋",ChapterTable!$S:$T,2,0))/ChapterTable!$S$23)))</f>
        <v>1</v>
      </c>
      <c r="D2455">
        <f>IF(OR($L2455=TRUE,$A2455=0,MOD($A2455,ChapterTable!$S$20)&lt;&gt;0),
MAX(0,INT(($B2455+ChapterTable!$Q$26+VLOOKUP(SUBSTITUTE(D$1,"성장단계","")&amp;"단계오프셋",ChapterTable!$S:$T,2,0))/ChapterTable!$Q$23)),
MAX(0,INT(($B2455+ChapterTable!$S$26+VLOOKUP(SUBSTITUTE(D$1,"성장단계","")&amp;"보스단계오프셋",ChapterTable!$S:$T,2,0))/ChapterTable!$S$23)))</f>
        <v>1</v>
      </c>
      <c r="E2455" s="1">
        <f ca="1">IF(AND($A2455=0,$B2455=1),
    VLOOKUP(1,ChapterTable!$1:$1048576,MATCH("최종"&amp;SUBSTITUTE(SUBSTITUTE(E$1,"standard",""),"|Float",""),ChapterTable!$1:$1,0),0)*ChapterTable!$Q$17,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VLOOKUP($A2455-ChapterTable!$Q$11,ChapterTable!$1:$1048576,MATCH("최종"&amp;SUBSTITUTE(SUBSTITUTE(E$1,"standard",""),"|Float",""),ChapterTable!$1:$1,0),0)*ChapterTable!$Q$14
    ),
  OFFSET(E2455,-$B2455+IF($L2455,1,0),0)*
    (VLOOKUP(SUBSTITUTE(SUBSTITUTE(E$1,"standard",""),"|Float","")&amp;"인게임누적곱배수",ChapterTable!$S:$T,2,0)^C2455
    +VLOOKUP(SUBSTITUTE(SUBSTITUTE(E$1,"standard",""),"|Float","")&amp;"인게임누적합배수",ChapterTable!$S:$T,2,0)*C2455)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VLOOKUP(1,ChapterTable!$1:$1048576,MATCH("최종"&amp;SUBSTITUTE(SUBSTITUTE(F$1,"standard",""),"|Float",""),ChapterTable!$1:$1,0),0)*ChapterTable!$Q$17,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VLOOKUP($A2455-ChapterTable!$Q$11,ChapterTable!$1:$1048576,MATCH("최종"&amp;SUBSTITUTE(SUBSTITUTE(F$1,"standard",""),"|Float",""),ChapterTable!$1:$1,0),0)*ChapterTable!$Q$14
    ),
  OFFSET(F2455,-$B2455+IF($L2455,1,0),0)*
    (VLOOKUP(SUBSTITUTE(SUBSTITUTE(F$1,"standard",""),"|Float","")&amp;"인게임누적곱배수",ChapterTable!$S:$T,2,0)^D2455
    +VLOOKUP(SUBSTITUTE(SUBSTITUTE(F$1,"standard",""),"|Float","")&amp;"인게임누적합배수",ChapterTable!$S:$T,2,0)*D2455)
  )
  )
  )
)</f>
        <v>2575619.1659923196</v>
      </c>
      <c r="G2455" t="s">
        <v>76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9.8000000000000007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IF(OR($L2456=TRUE,$A2456=0,MOD($A2456,ChapterTable!$S$20)&lt;&gt;0),
MAX(0,INT(($B2456+ChapterTable!$Q$26+VLOOKUP(SUBSTITUTE(C$1,"성장단계","")&amp;"단계오프셋",ChapterTable!$S:$T,2,0))/ChapterTable!$Q$23)),
MAX(0,INT(($B2456+ChapterTable!$S$26+VLOOKUP(SUBSTITUTE(C$1,"성장단계","")&amp;"보스단계오프셋",ChapterTable!$S:$T,2,0))/ChapterTable!$S$23)))</f>
        <v>1</v>
      </c>
      <c r="D2456">
        <f>IF(OR($L2456=TRUE,$A2456=0,MOD($A2456,ChapterTable!$S$20)&lt;&gt;0),
MAX(0,INT(($B2456+ChapterTable!$Q$26+VLOOKUP(SUBSTITUTE(D$1,"성장단계","")&amp;"단계오프셋",ChapterTable!$S:$T,2,0))/ChapterTable!$Q$23)),
MAX(0,INT(($B2456+ChapterTable!$S$26+VLOOKUP(SUBSTITUTE(D$1,"성장단계","")&amp;"보스단계오프셋",ChapterTable!$S:$T,2,0))/ChapterTable!$S$23)))</f>
        <v>1</v>
      </c>
      <c r="E2456" s="1">
        <f ca="1">IF(AND($A2456=0,$B2456=1),
    VLOOKUP(1,ChapterTable!$1:$1048576,MATCH("최종"&amp;SUBSTITUTE(SUBSTITUTE(E$1,"standard",""),"|Float",""),ChapterTable!$1:$1,0),0)*ChapterTable!$Q$17,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VLOOKUP($A2456-ChapterTable!$Q$11,ChapterTable!$1:$1048576,MATCH("최종"&amp;SUBSTITUTE(SUBSTITUTE(E$1,"standard",""),"|Float",""),ChapterTable!$1:$1,0),0)*ChapterTable!$Q$14
    ),
  OFFSET(E2456,-$B2456+IF($L2456,1,0),0)*
    (VLOOKUP(SUBSTITUTE(SUBSTITUTE(E$1,"standard",""),"|Float","")&amp;"인게임누적곱배수",ChapterTable!$S:$T,2,0)^C2456
    +VLOOKUP(SUBSTITUTE(SUBSTITUTE(E$1,"standard",""),"|Float","")&amp;"인게임누적합배수",ChapterTable!$S:$T,2,0)*C2456)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VLOOKUP(1,ChapterTable!$1:$1048576,MATCH("최종"&amp;SUBSTITUTE(SUBSTITUTE(F$1,"standard",""),"|Float",""),ChapterTable!$1:$1,0),0)*ChapterTable!$Q$17,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VLOOKUP($A2456-ChapterTable!$Q$11,ChapterTable!$1:$1048576,MATCH("최종"&amp;SUBSTITUTE(SUBSTITUTE(F$1,"standard",""),"|Float",""),ChapterTable!$1:$1,0),0)*ChapterTable!$Q$14
    ),
  OFFSET(F2456,-$B2456+IF($L2456,1,0),0)*
    (VLOOKUP(SUBSTITUTE(SUBSTITUTE(F$1,"standard",""),"|Float","")&amp;"인게임누적곱배수",ChapterTable!$S:$T,2,0)^D2456
    +VLOOKUP(SUBSTITUTE(SUBSTITUTE(F$1,"standard",""),"|Float","")&amp;"인게임누적합배수",ChapterTable!$S:$T,2,0)*D2456)
  )
  )
  )
)</f>
        <v>2575619.1659923196</v>
      </c>
      <c r="G2456" t="s">
        <v>76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9.8000000000000007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IF(OR($L2457=TRUE,$A2457=0,MOD($A2457,ChapterTable!$S$20)&lt;&gt;0),
MAX(0,INT(($B2457+ChapterTable!$Q$26+VLOOKUP(SUBSTITUTE(C$1,"성장단계","")&amp;"단계오프셋",ChapterTable!$S:$T,2,0))/ChapterTable!$Q$23)),
MAX(0,INT(($B2457+ChapterTable!$S$26+VLOOKUP(SUBSTITUTE(C$1,"성장단계","")&amp;"보스단계오프셋",ChapterTable!$S:$T,2,0))/ChapterTable!$S$23)))</f>
        <v>2</v>
      </c>
      <c r="D2457">
        <f>IF(OR($L2457=TRUE,$A2457=0,MOD($A2457,ChapterTable!$S$20)&lt;&gt;0),
MAX(0,INT(($B2457+ChapterTable!$Q$26+VLOOKUP(SUBSTITUTE(D$1,"성장단계","")&amp;"단계오프셋",ChapterTable!$S:$T,2,0))/ChapterTable!$Q$23)),
MAX(0,INT(($B2457+ChapterTable!$S$26+VLOOKUP(SUBSTITUTE(D$1,"성장단계","")&amp;"보스단계오프셋",ChapterTable!$S:$T,2,0))/ChapterTable!$S$23)))</f>
        <v>1</v>
      </c>
      <c r="E2457" s="1">
        <f ca="1">IF(AND($A2457=0,$B2457=1),
    VLOOKUP(1,ChapterTable!$1:$1048576,MATCH("최종"&amp;SUBSTITUTE(SUBSTITUTE(E$1,"standard",""),"|Float",""),ChapterTable!$1:$1,0),0)*ChapterTable!$Q$17,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VLOOKUP($A2457-ChapterTable!$Q$11,ChapterTable!$1:$1048576,MATCH("최종"&amp;SUBSTITUTE(SUBSTITUTE(E$1,"standard",""),"|Float",""),ChapterTable!$1:$1,0),0)*ChapterTable!$Q$14
    ),
  OFFSET(E2457,-$B2457+IF($L2457,1,0),0)*
    (VLOOKUP(SUBSTITUTE(SUBSTITUTE(E$1,"standard",""),"|Float","")&amp;"인게임누적곱배수",ChapterTable!$S:$T,2,0)^C2457
    +VLOOKUP(SUBSTITUTE(SUBSTITUTE(E$1,"standard",""),"|Float","")&amp;"인게임누적합배수",ChapterTable!$S:$T,2,0)*C2457)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VLOOKUP(1,ChapterTable!$1:$1048576,MATCH("최종"&amp;SUBSTITUTE(SUBSTITUTE(F$1,"standard",""),"|Float",""),ChapterTable!$1:$1,0),0)*ChapterTable!$Q$17,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VLOOKUP($A2457-ChapterTable!$Q$11,ChapterTable!$1:$1048576,MATCH("최종"&amp;SUBSTITUTE(SUBSTITUTE(F$1,"standard",""),"|Float",""),ChapterTable!$1:$1,0),0)*ChapterTable!$Q$14
    ),
  OFFSET(F2457,-$B2457+IF($L2457,1,0),0)*
    (VLOOKUP(SUBSTITUTE(SUBSTITUTE(F$1,"standard",""),"|Float","")&amp;"인게임누적곱배수",ChapterTable!$S:$T,2,0)^D2457
    +VLOOKUP(SUBSTITUTE(SUBSTITUTE(F$1,"standard",""),"|Float","")&amp;"인게임누적합배수",ChapterTable!$S:$T,2,0)*D2457)
  )
  )
  )
)</f>
        <v>2575619.1659923196</v>
      </c>
      <c r="G2457" t="s">
        <v>76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9.8000000000000007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IF(OR($L2458=TRUE,$A2458=0,MOD($A2458,ChapterTable!$S$20)&lt;&gt;0),
MAX(0,INT(($B2458+ChapterTable!$Q$26+VLOOKUP(SUBSTITUTE(C$1,"성장단계","")&amp;"단계오프셋",ChapterTable!$S:$T,2,0))/ChapterTable!$Q$23)),
MAX(0,INT(($B2458+ChapterTable!$S$26+VLOOKUP(SUBSTITUTE(C$1,"성장단계","")&amp;"보스단계오프셋",ChapterTable!$S:$T,2,0))/ChapterTable!$S$23)))</f>
        <v>2</v>
      </c>
      <c r="D2458">
        <f>IF(OR($L2458=TRUE,$A2458=0,MOD($A2458,ChapterTable!$S$20)&lt;&gt;0),
MAX(0,INT(($B2458+ChapterTable!$Q$26+VLOOKUP(SUBSTITUTE(D$1,"성장단계","")&amp;"단계오프셋",ChapterTable!$S:$T,2,0))/ChapterTable!$Q$23)),
MAX(0,INT(($B2458+ChapterTable!$S$26+VLOOKUP(SUBSTITUTE(D$1,"성장단계","")&amp;"보스단계오프셋",ChapterTable!$S:$T,2,0))/ChapterTable!$S$23)))</f>
        <v>1</v>
      </c>
      <c r="E2458" s="1">
        <f ca="1">IF(AND($A2458=0,$B2458=1),
    VLOOKUP(1,ChapterTable!$1:$1048576,MATCH("최종"&amp;SUBSTITUTE(SUBSTITUTE(E$1,"standard",""),"|Float",""),ChapterTable!$1:$1,0),0)*ChapterTable!$Q$17,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VLOOKUP($A2458-ChapterTable!$Q$11,ChapterTable!$1:$1048576,MATCH("최종"&amp;SUBSTITUTE(SUBSTITUTE(E$1,"standard",""),"|Float",""),ChapterTable!$1:$1,0),0)*ChapterTable!$Q$14
    ),
  OFFSET(E2458,-$B2458+IF($L2458,1,0),0)*
    (VLOOKUP(SUBSTITUTE(SUBSTITUTE(E$1,"standard",""),"|Float","")&amp;"인게임누적곱배수",ChapterTable!$S:$T,2,0)^C2458
    +VLOOKUP(SUBSTITUTE(SUBSTITUTE(E$1,"standard",""),"|Float","")&amp;"인게임누적합배수",ChapterTable!$S:$T,2,0)*C2458)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VLOOKUP(1,ChapterTable!$1:$1048576,MATCH("최종"&amp;SUBSTITUTE(SUBSTITUTE(F$1,"standard",""),"|Float",""),ChapterTable!$1:$1,0),0)*ChapterTable!$Q$17,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VLOOKUP($A2458-ChapterTable!$Q$11,ChapterTable!$1:$1048576,MATCH("최종"&amp;SUBSTITUTE(SUBSTITUTE(F$1,"standard",""),"|Float",""),ChapterTable!$1:$1,0),0)*ChapterTable!$Q$14
    ),
  OFFSET(F2458,-$B2458+IF($L2458,1,0),0)*
    (VLOOKUP(SUBSTITUTE(SUBSTITUTE(F$1,"standard",""),"|Float","")&amp;"인게임누적곱배수",ChapterTable!$S:$T,2,0)^D2458
    +VLOOKUP(SUBSTITUTE(SUBSTITUTE(F$1,"standard",""),"|Float","")&amp;"인게임누적합배수",ChapterTable!$S:$T,2,0)*D2458)
  )
  )
  )
)</f>
        <v>2575619.1659923196</v>
      </c>
      <c r="G2458" t="s">
        <v>76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9.8000000000000007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IF(OR($L2459=TRUE,$A2459=0,MOD($A2459,ChapterTable!$S$20)&lt;&gt;0),
MAX(0,INT(($B2459+ChapterTable!$Q$26+VLOOKUP(SUBSTITUTE(C$1,"성장단계","")&amp;"단계오프셋",ChapterTable!$S:$T,2,0))/ChapterTable!$Q$23)),
MAX(0,INT(($B2459+ChapterTable!$S$26+VLOOKUP(SUBSTITUTE(C$1,"성장단계","")&amp;"보스단계오프셋",ChapterTable!$S:$T,2,0))/ChapterTable!$S$23)))</f>
        <v>2</v>
      </c>
      <c r="D2459">
        <f>IF(OR($L2459=TRUE,$A2459=0,MOD($A2459,ChapterTable!$S$20)&lt;&gt;0),
MAX(0,INT(($B2459+ChapterTable!$Q$26+VLOOKUP(SUBSTITUTE(D$1,"성장단계","")&amp;"단계오프셋",ChapterTable!$S:$T,2,0))/ChapterTable!$Q$23)),
MAX(0,INT(($B2459+ChapterTable!$S$26+VLOOKUP(SUBSTITUTE(D$1,"성장단계","")&amp;"보스단계오프셋",ChapterTable!$S:$T,2,0))/ChapterTable!$S$23)))</f>
        <v>1</v>
      </c>
      <c r="E2459" s="1">
        <f ca="1">IF(AND($A2459=0,$B2459=1),
    VLOOKUP(1,ChapterTable!$1:$1048576,MATCH("최종"&amp;SUBSTITUTE(SUBSTITUTE(E$1,"standard",""),"|Float",""),ChapterTable!$1:$1,0),0)*ChapterTable!$Q$17,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VLOOKUP($A2459-ChapterTable!$Q$11,ChapterTable!$1:$1048576,MATCH("최종"&amp;SUBSTITUTE(SUBSTITUTE(E$1,"standard",""),"|Float",""),ChapterTable!$1:$1,0),0)*ChapterTable!$Q$14
    ),
  OFFSET(E2459,-$B2459+IF($L2459,1,0),0)*
    (VLOOKUP(SUBSTITUTE(SUBSTITUTE(E$1,"standard",""),"|Float","")&amp;"인게임누적곱배수",ChapterTable!$S:$T,2,0)^C2459
    +VLOOKUP(SUBSTITUTE(SUBSTITUTE(E$1,"standard",""),"|Float","")&amp;"인게임누적합배수",ChapterTable!$S:$T,2,0)*C2459)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VLOOKUP(1,ChapterTable!$1:$1048576,MATCH("최종"&amp;SUBSTITUTE(SUBSTITUTE(F$1,"standard",""),"|Float",""),ChapterTable!$1:$1,0),0)*ChapterTable!$Q$17,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VLOOKUP($A2459-ChapterTable!$Q$11,ChapterTable!$1:$1048576,MATCH("최종"&amp;SUBSTITUTE(SUBSTITUTE(F$1,"standard",""),"|Float",""),ChapterTable!$1:$1,0),0)*ChapterTable!$Q$14
    ),
  OFFSET(F2459,-$B2459+IF($L2459,1,0),0)*
    (VLOOKUP(SUBSTITUTE(SUBSTITUTE(F$1,"standard",""),"|Float","")&amp;"인게임누적곱배수",ChapterTable!$S:$T,2,0)^D2459
    +VLOOKUP(SUBSTITUTE(SUBSTITUTE(F$1,"standard",""),"|Float","")&amp;"인게임누적합배수",ChapterTable!$S:$T,2,0)*D2459)
  )
  )
  )
)</f>
        <v>2575619.1659923196</v>
      </c>
      <c r="G2459" t="s">
        <v>76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9.8000000000000007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IF(OR($L2460=TRUE,$A2460=0,MOD($A2460,ChapterTable!$S$20)&lt;&gt;0),
MAX(0,INT(($B2460+ChapterTable!$Q$26+VLOOKUP(SUBSTITUTE(C$1,"성장단계","")&amp;"단계오프셋",ChapterTable!$S:$T,2,0))/ChapterTable!$Q$23)),
MAX(0,INT(($B2460+ChapterTable!$S$26+VLOOKUP(SUBSTITUTE(C$1,"성장단계","")&amp;"보스단계오프셋",ChapterTable!$S:$T,2,0))/ChapterTable!$S$23)))</f>
        <v>2</v>
      </c>
      <c r="D2460">
        <f>IF(OR($L2460=TRUE,$A2460=0,MOD($A2460,ChapterTable!$S$20)&lt;&gt;0),
MAX(0,INT(($B2460+ChapterTable!$Q$26+VLOOKUP(SUBSTITUTE(D$1,"성장단계","")&amp;"단계오프셋",ChapterTable!$S:$T,2,0))/ChapterTable!$Q$23)),
MAX(0,INT(($B2460+ChapterTable!$S$26+VLOOKUP(SUBSTITUTE(D$1,"성장단계","")&amp;"보스단계오프셋",ChapterTable!$S:$T,2,0))/ChapterTable!$S$23)))</f>
        <v>1</v>
      </c>
      <c r="E2460" s="1">
        <f ca="1">IF(AND($A2460=0,$B2460=1),
    VLOOKUP(1,ChapterTable!$1:$1048576,MATCH("최종"&amp;SUBSTITUTE(SUBSTITUTE(E$1,"standard",""),"|Float",""),ChapterTable!$1:$1,0),0)*ChapterTable!$Q$17,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VLOOKUP($A2460-ChapterTable!$Q$11,ChapterTable!$1:$1048576,MATCH("최종"&amp;SUBSTITUTE(SUBSTITUTE(E$1,"standard",""),"|Float",""),ChapterTable!$1:$1,0),0)*ChapterTable!$Q$14
    ),
  OFFSET(E2460,-$B2460+IF($L2460,1,0),0)*
    (VLOOKUP(SUBSTITUTE(SUBSTITUTE(E$1,"standard",""),"|Float","")&amp;"인게임누적곱배수",ChapterTable!$S:$T,2,0)^C2460
    +VLOOKUP(SUBSTITUTE(SUBSTITUTE(E$1,"standard",""),"|Float","")&amp;"인게임누적합배수",ChapterTable!$S:$T,2,0)*C2460)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VLOOKUP(1,ChapterTable!$1:$1048576,MATCH("최종"&amp;SUBSTITUTE(SUBSTITUTE(F$1,"standard",""),"|Float",""),ChapterTable!$1:$1,0),0)*ChapterTable!$Q$17,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VLOOKUP($A2460-ChapterTable!$Q$11,ChapterTable!$1:$1048576,MATCH("최종"&amp;SUBSTITUTE(SUBSTITUTE(F$1,"standard",""),"|Float",""),ChapterTable!$1:$1,0),0)*ChapterTable!$Q$14
    ),
  OFFSET(F2460,-$B2460+IF($L2460,1,0),0)*
    (VLOOKUP(SUBSTITUTE(SUBSTITUTE(F$1,"standard",""),"|Float","")&amp;"인게임누적곱배수",ChapterTable!$S:$T,2,0)^D2460
    +VLOOKUP(SUBSTITUTE(SUBSTITUTE(F$1,"standard",""),"|Float","")&amp;"인게임누적합배수",ChapterTable!$S:$T,2,0)*D2460)
  )
  )
  )
)</f>
        <v>2575619.1659923196</v>
      </c>
      <c r="G2460" t="s">
        <v>76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9.8000000000000007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IF(OR($L2461=TRUE,$A2461=0,MOD($A2461,ChapterTable!$S$20)&lt;&gt;0),
MAX(0,INT(($B2461+ChapterTable!$Q$26+VLOOKUP(SUBSTITUTE(C$1,"성장단계","")&amp;"단계오프셋",ChapterTable!$S:$T,2,0))/ChapterTable!$Q$23)),
MAX(0,INT(($B2461+ChapterTable!$S$26+VLOOKUP(SUBSTITUTE(C$1,"성장단계","")&amp;"보스단계오프셋",ChapterTable!$S:$T,2,0))/ChapterTable!$S$23)))</f>
        <v>2</v>
      </c>
      <c r="D2461">
        <f>IF(OR($L2461=TRUE,$A2461=0,MOD($A2461,ChapterTable!$S$20)&lt;&gt;0),
MAX(0,INT(($B2461+ChapterTable!$Q$26+VLOOKUP(SUBSTITUTE(D$1,"성장단계","")&amp;"단계오프셋",ChapterTable!$S:$T,2,0))/ChapterTable!$Q$23)),
MAX(0,INT(($B2461+ChapterTable!$S$26+VLOOKUP(SUBSTITUTE(D$1,"성장단계","")&amp;"보스단계오프셋",ChapterTable!$S:$T,2,0))/ChapterTable!$S$23)))</f>
        <v>1</v>
      </c>
      <c r="E2461" s="1">
        <f ca="1">IF(AND($A2461=0,$B2461=1),
    VLOOKUP(1,ChapterTable!$1:$1048576,MATCH("최종"&amp;SUBSTITUTE(SUBSTITUTE(E$1,"standard",""),"|Float",""),ChapterTable!$1:$1,0),0)*ChapterTable!$Q$17,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VLOOKUP($A2461-ChapterTable!$Q$11,ChapterTable!$1:$1048576,MATCH("최종"&amp;SUBSTITUTE(SUBSTITUTE(E$1,"standard",""),"|Float",""),ChapterTable!$1:$1,0),0)*ChapterTable!$Q$14
    ),
  OFFSET(E2461,-$B2461+IF($L2461,1,0),0)*
    (VLOOKUP(SUBSTITUTE(SUBSTITUTE(E$1,"standard",""),"|Float","")&amp;"인게임누적곱배수",ChapterTable!$S:$T,2,0)^C2461
    +VLOOKUP(SUBSTITUTE(SUBSTITUTE(E$1,"standard",""),"|Float","")&amp;"인게임누적합배수",ChapterTable!$S:$T,2,0)*C2461)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VLOOKUP(1,ChapterTable!$1:$1048576,MATCH("최종"&amp;SUBSTITUTE(SUBSTITUTE(F$1,"standard",""),"|Float",""),ChapterTable!$1:$1,0),0)*ChapterTable!$Q$17,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VLOOKUP($A2461-ChapterTable!$Q$11,ChapterTable!$1:$1048576,MATCH("최종"&amp;SUBSTITUTE(SUBSTITUTE(F$1,"standard",""),"|Float",""),ChapterTable!$1:$1,0),0)*ChapterTable!$Q$14
    ),
  OFFSET(F2461,-$B2461+IF($L2461,1,0),0)*
    (VLOOKUP(SUBSTITUTE(SUBSTITUTE(F$1,"standard",""),"|Float","")&amp;"인게임누적곱배수",ChapterTable!$S:$T,2,0)^D2461
    +VLOOKUP(SUBSTITUTE(SUBSTITUTE(F$1,"standard",""),"|Float","")&amp;"인게임누적합배수",ChapterTable!$S:$T,2,0)*D2461)
  )
  )
  )
)</f>
        <v>2575619.1659923196</v>
      </c>
      <c r="G2461" t="s">
        <v>76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9.8000000000000007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IF(OR($L2462=TRUE,$A2462=0,MOD($A2462,ChapterTable!$S$20)&lt;&gt;0),
MAX(0,INT(($B2462+ChapterTable!$Q$26+VLOOKUP(SUBSTITUTE(C$1,"성장단계","")&amp;"단계오프셋",ChapterTable!$S:$T,2,0))/ChapterTable!$Q$23)),
MAX(0,INT(($B2462+ChapterTable!$S$26+VLOOKUP(SUBSTITUTE(C$1,"성장단계","")&amp;"보스단계오프셋",ChapterTable!$S:$T,2,0))/ChapterTable!$S$23)))</f>
        <v>2</v>
      </c>
      <c r="D2462">
        <f>IF(OR($L2462=TRUE,$A2462=0,MOD($A2462,ChapterTable!$S$20)&lt;&gt;0),
MAX(0,INT(($B2462+ChapterTable!$Q$26+VLOOKUP(SUBSTITUTE(D$1,"성장단계","")&amp;"단계오프셋",ChapterTable!$S:$T,2,0))/ChapterTable!$Q$23)),
MAX(0,INT(($B2462+ChapterTable!$S$26+VLOOKUP(SUBSTITUTE(D$1,"성장단계","")&amp;"보스단계오프셋",ChapterTable!$S:$T,2,0))/ChapterTable!$S$23)))</f>
        <v>2</v>
      </c>
      <c r="E2462" s="1">
        <f ca="1">IF(AND($A2462=0,$B2462=1),
    VLOOKUP(1,ChapterTable!$1:$1048576,MATCH("최종"&amp;SUBSTITUTE(SUBSTITUTE(E$1,"standard",""),"|Float",""),ChapterTable!$1:$1,0),0)*ChapterTable!$Q$17,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VLOOKUP($A2462-ChapterTable!$Q$11,ChapterTable!$1:$1048576,MATCH("최종"&amp;SUBSTITUTE(SUBSTITUTE(E$1,"standard",""),"|Float",""),ChapterTable!$1:$1,0),0)*ChapterTable!$Q$14
    ),
  OFFSET(E2462,-$B2462+IF($L2462,1,0),0)*
    (VLOOKUP(SUBSTITUTE(SUBSTITUTE(E$1,"standard",""),"|Float","")&amp;"인게임누적곱배수",ChapterTable!$S:$T,2,0)^C2462
    +VLOOKUP(SUBSTITUTE(SUBSTITUTE(E$1,"standard",""),"|Float","")&amp;"인게임누적합배수",ChapterTable!$S:$T,2,0)*C2462)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VLOOKUP(1,ChapterTable!$1:$1048576,MATCH("최종"&amp;SUBSTITUTE(SUBSTITUTE(F$1,"standard",""),"|Float",""),ChapterTable!$1:$1,0),0)*ChapterTable!$Q$17,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VLOOKUP($A2462-ChapterTable!$Q$11,ChapterTable!$1:$1048576,MATCH("최종"&amp;SUBSTITUTE(SUBSTITUTE(F$1,"standard",""),"|Float",""),ChapterTable!$1:$1,0),0)*ChapterTable!$Q$14
    ),
  OFFSET(F2462,-$B2462+IF($L2462,1,0),0)*
    (VLOOKUP(SUBSTITUTE(SUBSTITUTE(F$1,"standard",""),"|Float","")&amp;"인게임누적곱배수",ChapterTable!$S:$T,2,0)^D2462
    +VLOOKUP(SUBSTITUTE(SUBSTITUTE(F$1,"standard",""),"|Float","")&amp;"인게임누적합배수",ChapterTable!$S:$T,2,0)*D2462)
  )
  )
  )
)</f>
        <v>3004889.0269910395</v>
      </c>
      <c r="G2462" t="s">
        <v>76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9.8000000000000007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IF(OR($L2463=TRUE,$A2463=0,MOD($A2463,ChapterTable!$S$20)&lt;&gt;0),
MAX(0,INT(($B2463+ChapterTable!$Q$26+VLOOKUP(SUBSTITUTE(C$1,"성장단계","")&amp;"단계오프셋",ChapterTable!$S:$T,2,0))/ChapterTable!$Q$23)),
MAX(0,INT(($B2463+ChapterTable!$S$26+VLOOKUP(SUBSTITUTE(C$1,"성장단계","")&amp;"보스단계오프셋",ChapterTable!$S:$T,2,0))/ChapterTable!$S$23)))</f>
        <v>2</v>
      </c>
      <c r="D2463">
        <f>IF(OR($L2463=TRUE,$A2463=0,MOD($A2463,ChapterTable!$S$20)&lt;&gt;0),
MAX(0,INT(($B2463+ChapterTable!$Q$26+VLOOKUP(SUBSTITUTE(D$1,"성장단계","")&amp;"단계오프셋",ChapterTable!$S:$T,2,0))/ChapterTable!$Q$23)),
MAX(0,INT(($B2463+ChapterTable!$S$26+VLOOKUP(SUBSTITUTE(D$1,"성장단계","")&amp;"보스단계오프셋",ChapterTable!$S:$T,2,0))/ChapterTable!$S$23)))</f>
        <v>2</v>
      </c>
      <c r="E2463" s="1">
        <f ca="1">IF(AND($A2463=0,$B2463=1),
    VLOOKUP(1,ChapterTable!$1:$1048576,MATCH("최종"&amp;SUBSTITUTE(SUBSTITUTE(E$1,"standard",""),"|Float",""),ChapterTable!$1:$1,0),0)*ChapterTable!$Q$17,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VLOOKUP($A2463-ChapterTable!$Q$11,ChapterTable!$1:$1048576,MATCH("최종"&amp;SUBSTITUTE(SUBSTITUTE(E$1,"standard",""),"|Float",""),ChapterTable!$1:$1,0),0)*ChapterTable!$Q$14
    ),
  OFFSET(E2463,-$B2463+IF($L2463,1,0),0)*
    (VLOOKUP(SUBSTITUTE(SUBSTITUTE(E$1,"standard",""),"|Float","")&amp;"인게임누적곱배수",ChapterTable!$S:$T,2,0)^C2463
    +VLOOKUP(SUBSTITUTE(SUBSTITUTE(E$1,"standard",""),"|Float","")&amp;"인게임누적합배수",ChapterTable!$S:$T,2,0)*C2463)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VLOOKUP(1,ChapterTable!$1:$1048576,MATCH("최종"&amp;SUBSTITUTE(SUBSTITUTE(F$1,"standard",""),"|Float",""),ChapterTable!$1:$1,0),0)*ChapterTable!$Q$17,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VLOOKUP($A2463-ChapterTable!$Q$11,ChapterTable!$1:$1048576,MATCH("최종"&amp;SUBSTITUTE(SUBSTITUTE(F$1,"standard",""),"|Float",""),ChapterTable!$1:$1,0),0)*ChapterTable!$Q$14
    ),
  OFFSET(F2463,-$B2463+IF($L2463,1,0),0)*
    (VLOOKUP(SUBSTITUTE(SUBSTITUTE(F$1,"standard",""),"|Float","")&amp;"인게임누적곱배수",ChapterTable!$S:$T,2,0)^D2463
    +VLOOKUP(SUBSTITUTE(SUBSTITUTE(F$1,"standard",""),"|Float","")&amp;"인게임누적합배수",ChapterTable!$S:$T,2,0)*D2463)
  )
  )
  )
)</f>
        <v>3004889.0269910395</v>
      </c>
      <c r="G2463" t="s">
        <v>76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9.8000000000000007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IF(OR($L2464=TRUE,$A2464=0,MOD($A2464,ChapterTable!$S$20)&lt;&gt;0),
MAX(0,INT(($B2464+ChapterTable!$Q$26+VLOOKUP(SUBSTITUTE(C$1,"성장단계","")&amp;"단계오프셋",ChapterTable!$S:$T,2,0))/ChapterTable!$Q$23)),
MAX(0,INT(($B2464+ChapterTable!$S$26+VLOOKUP(SUBSTITUTE(C$1,"성장단계","")&amp;"보스단계오프셋",ChapterTable!$S:$T,2,0))/ChapterTable!$S$23)))</f>
        <v>2</v>
      </c>
      <c r="D2464">
        <f>IF(OR($L2464=TRUE,$A2464=0,MOD($A2464,ChapterTable!$S$20)&lt;&gt;0),
MAX(0,INT(($B2464+ChapterTable!$Q$26+VLOOKUP(SUBSTITUTE(D$1,"성장단계","")&amp;"단계오프셋",ChapterTable!$S:$T,2,0))/ChapterTable!$Q$23)),
MAX(0,INT(($B2464+ChapterTable!$S$26+VLOOKUP(SUBSTITUTE(D$1,"성장단계","")&amp;"보스단계오프셋",ChapterTable!$S:$T,2,0))/ChapterTable!$S$23)))</f>
        <v>2</v>
      </c>
      <c r="E2464" s="1">
        <f ca="1">IF(AND($A2464=0,$B2464=1),
    VLOOKUP(1,ChapterTable!$1:$1048576,MATCH("최종"&amp;SUBSTITUTE(SUBSTITUTE(E$1,"standard",""),"|Float",""),ChapterTable!$1:$1,0),0)*ChapterTable!$Q$17,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VLOOKUP($A2464-ChapterTable!$Q$11,ChapterTable!$1:$1048576,MATCH("최종"&amp;SUBSTITUTE(SUBSTITUTE(E$1,"standard",""),"|Float",""),ChapterTable!$1:$1,0),0)*ChapterTable!$Q$14
    ),
  OFFSET(E2464,-$B2464+IF($L2464,1,0),0)*
    (VLOOKUP(SUBSTITUTE(SUBSTITUTE(E$1,"standard",""),"|Float","")&amp;"인게임누적곱배수",ChapterTable!$S:$T,2,0)^C2464
    +VLOOKUP(SUBSTITUTE(SUBSTITUTE(E$1,"standard",""),"|Float","")&amp;"인게임누적합배수",ChapterTable!$S:$T,2,0)*C2464)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VLOOKUP(1,ChapterTable!$1:$1048576,MATCH("최종"&amp;SUBSTITUTE(SUBSTITUTE(F$1,"standard",""),"|Float",""),ChapterTable!$1:$1,0),0)*ChapterTable!$Q$17,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VLOOKUP($A2464-ChapterTable!$Q$11,ChapterTable!$1:$1048576,MATCH("최종"&amp;SUBSTITUTE(SUBSTITUTE(F$1,"standard",""),"|Float",""),ChapterTable!$1:$1,0),0)*ChapterTable!$Q$14
    ),
  OFFSET(F2464,-$B2464+IF($L2464,1,0),0)*
    (VLOOKUP(SUBSTITUTE(SUBSTITUTE(F$1,"standard",""),"|Float","")&amp;"인게임누적곱배수",ChapterTable!$S:$T,2,0)^D2464
    +VLOOKUP(SUBSTITUTE(SUBSTITUTE(F$1,"standard",""),"|Float","")&amp;"인게임누적합배수",ChapterTable!$S:$T,2,0)*D2464)
  )
  )
  )
)</f>
        <v>3004889.0269910395</v>
      </c>
      <c r="G2464" t="s">
        <v>76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9.8000000000000007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IF(OR($L2465=TRUE,$A2465=0,MOD($A2465,ChapterTable!$S$20)&lt;&gt;0),
MAX(0,INT(($B2465+ChapterTable!$Q$26+VLOOKUP(SUBSTITUTE(C$1,"성장단계","")&amp;"단계오프셋",ChapterTable!$S:$T,2,0))/ChapterTable!$Q$23)),
MAX(0,INT(($B2465+ChapterTable!$S$26+VLOOKUP(SUBSTITUTE(C$1,"성장단계","")&amp;"보스단계오프셋",ChapterTable!$S:$T,2,0))/ChapterTable!$S$23)))</f>
        <v>2</v>
      </c>
      <c r="D2465">
        <f>IF(OR($L2465=TRUE,$A2465=0,MOD($A2465,ChapterTable!$S$20)&lt;&gt;0),
MAX(0,INT(($B2465+ChapterTable!$Q$26+VLOOKUP(SUBSTITUTE(D$1,"성장단계","")&amp;"단계오프셋",ChapterTable!$S:$T,2,0))/ChapterTable!$Q$23)),
MAX(0,INT(($B2465+ChapterTable!$S$26+VLOOKUP(SUBSTITUTE(D$1,"성장단계","")&amp;"보스단계오프셋",ChapterTable!$S:$T,2,0))/ChapterTable!$S$23)))</f>
        <v>2</v>
      </c>
      <c r="E2465" s="1">
        <f ca="1">IF(AND($A2465=0,$B2465=1),
    VLOOKUP(1,ChapterTable!$1:$1048576,MATCH("최종"&amp;SUBSTITUTE(SUBSTITUTE(E$1,"standard",""),"|Float",""),ChapterTable!$1:$1,0),0)*ChapterTable!$Q$17,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VLOOKUP($A2465-ChapterTable!$Q$11,ChapterTable!$1:$1048576,MATCH("최종"&amp;SUBSTITUTE(SUBSTITUTE(E$1,"standard",""),"|Float",""),ChapterTable!$1:$1,0),0)*ChapterTable!$Q$14
    ),
  OFFSET(E2465,-$B2465+IF($L2465,1,0),0)*
    (VLOOKUP(SUBSTITUTE(SUBSTITUTE(E$1,"standard",""),"|Float","")&amp;"인게임누적곱배수",ChapterTable!$S:$T,2,0)^C2465
    +VLOOKUP(SUBSTITUTE(SUBSTITUTE(E$1,"standard",""),"|Float","")&amp;"인게임누적합배수",ChapterTable!$S:$T,2,0)*C2465)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VLOOKUP(1,ChapterTable!$1:$1048576,MATCH("최종"&amp;SUBSTITUTE(SUBSTITUTE(F$1,"standard",""),"|Float",""),ChapterTable!$1:$1,0),0)*ChapterTable!$Q$17,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VLOOKUP($A2465-ChapterTable!$Q$11,ChapterTable!$1:$1048576,MATCH("최종"&amp;SUBSTITUTE(SUBSTITUTE(F$1,"standard",""),"|Float",""),ChapterTable!$1:$1,0),0)*ChapterTable!$Q$14
    ),
  OFFSET(F2465,-$B2465+IF($L2465,1,0),0)*
    (VLOOKUP(SUBSTITUTE(SUBSTITUTE(F$1,"standard",""),"|Float","")&amp;"인게임누적곱배수",ChapterTable!$S:$T,2,0)^D2465
    +VLOOKUP(SUBSTITUTE(SUBSTITUTE(F$1,"standard",""),"|Float","")&amp;"인게임누적합배수",ChapterTable!$S:$T,2,0)*D2465)
  )
  )
  )
)</f>
        <v>3004889.0269910395</v>
      </c>
      <c r="G2465" t="s">
        <v>76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9.8000000000000007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IF(OR($L2466=TRUE,$A2466=0,MOD($A2466,ChapterTable!$S$20)&lt;&gt;0),
MAX(0,INT(($B2466+ChapterTable!$Q$26+VLOOKUP(SUBSTITUTE(C$1,"성장단계","")&amp;"단계오프셋",ChapterTable!$S:$T,2,0))/ChapterTable!$Q$23)),
MAX(0,INT(($B2466+ChapterTable!$S$26+VLOOKUP(SUBSTITUTE(C$1,"성장단계","")&amp;"보스단계오프셋",ChapterTable!$S:$T,2,0))/ChapterTable!$S$23)))</f>
        <v>2</v>
      </c>
      <c r="D2466">
        <f>IF(OR($L2466=TRUE,$A2466=0,MOD($A2466,ChapterTable!$S$20)&lt;&gt;0),
MAX(0,INT(($B2466+ChapterTable!$Q$26+VLOOKUP(SUBSTITUTE(D$1,"성장단계","")&amp;"단계오프셋",ChapterTable!$S:$T,2,0))/ChapterTable!$Q$23)),
MAX(0,INT(($B2466+ChapterTable!$S$26+VLOOKUP(SUBSTITUTE(D$1,"성장단계","")&amp;"보스단계오프셋",ChapterTable!$S:$T,2,0))/ChapterTable!$S$23)))</f>
        <v>2</v>
      </c>
      <c r="E2466" s="1">
        <f ca="1">IF(AND($A2466=0,$B2466=1),
    VLOOKUP(1,ChapterTable!$1:$1048576,MATCH("최종"&amp;SUBSTITUTE(SUBSTITUTE(E$1,"standard",""),"|Float",""),ChapterTable!$1:$1,0),0)*ChapterTable!$Q$17,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VLOOKUP($A2466-ChapterTable!$Q$11,ChapterTable!$1:$1048576,MATCH("최종"&amp;SUBSTITUTE(SUBSTITUTE(E$1,"standard",""),"|Float",""),ChapterTable!$1:$1,0),0)*ChapterTable!$Q$14
    ),
  OFFSET(E2466,-$B2466+IF($L2466,1,0),0)*
    (VLOOKUP(SUBSTITUTE(SUBSTITUTE(E$1,"standard",""),"|Float","")&amp;"인게임누적곱배수",ChapterTable!$S:$T,2,0)^C2466
    +VLOOKUP(SUBSTITUTE(SUBSTITUTE(E$1,"standard",""),"|Float","")&amp;"인게임누적합배수",ChapterTable!$S:$T,2,0)*C2466)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VLOOKUP(1,ChapterTable!$1:$1048576,MATCH("최종"&amp;SUBSTITUTE(SUBSTITUTE(F$1,"standard",""),"|Float",""),ChapterTable!$1:$1,0),0)*ChapterTable!$Q$17,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VLOOKUP($A2466-ChapterTable!$Q$11,ChapterTable!$1:$1048576,MATCH("최종"&amp;SUBSTITUTE(SUBSTITUTE(F$1,"standard",""),"|Float",""),ChapterTable!$1:$1,0),0)*ChapterTable!$Q$14
    ),
  OFFSET(F2466,-$B2466+IF($L2466,1,0),0)*
    (VLOOKUP(SUBSTITUTE(SUBSTITUTE(F$1,"standard",""),"|Float","")&amp;"인게임누적곱배수",ChapterTable!$S:$T,2,0)^D2466
    +VLOOKUP(SUBSTITUTE(SUBSTITUTE(F$1,"standard",""),"|Float","")&amp;"인게임누적합배수",ChapterTable!$S:$T,2,0)*D2466)
  )
  )
  )
)</f>
        <v>3004889.0269910395</v>
      </c>
      <c r="G2466" t="s">
        <v>76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9.8000000000000007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IF(OR($L2467=TRUE,$A2467=0,MOD($A2467,ChapterTable!$S$20)&lt;&gt;0),
MAX(0,INT(($B2467+ChapterTable!$Q$26+VLOOKUP(SUBSTITUTE(C$1,"성장단계","")&amp;"단계오프셋",ChapterTable!$S:$T,2,0))/ChapterTable!$Q$23)),
MAX(0,INT(($B2467+ChapterTable!$S$26+VLOOKUP(SUBSTITUTE(C$1,"성장단계","")&amp;"보스단계오프셋",ChapterTable!$S:$T,2,0))/ChapterTable!$S$23)))</f>
        <v>3</v>
      </c>
      <c r="D2467">
        <f>IF(OR($L2467=TRUE,$A2467=0,MOD($A2467,ChapterTable!$S$20)&lt;&gt;0),
MAX(0,INT(($B2467+ChapterTable!$Q$26+VLOOKUP(SUBSTITUTE(D$1,"성장단계","")&amp;"단계오프셋",ChapterTable!$S:$T,2,0))/ChapterTable!$Q$23)),
MAX(0,INT(($B2467+ChapterTable!$S$26+VLOOKUP(SUBSTITUTE(D$1,"성장단계","")&amp;"보스단계오프셋",ChapterTable!$S:$T,2,0))/ChapterTable!$S$23)))</f>
        <v>2</v>
      </c>
      <c r="E2467" s="1">
        <f ca="1">IF(AND($A2467=0,$B2467=1),
    VLOOKUP(1,ChapterTable!$1:$1048576,MATCH("최종"&amp;SUBSTITUTE(SUBSTITUTE(E$1,"standard",""),"|Float",""),ChapterTable!$1:$1,0),0)*ChapterTable!$Q$17,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VLOOKUP($A2467-ChapterTable!$Q$11,ChapterTable!$1:$1048576,MATCH("최종"&amp;SUBSTITUTE(SUBSTITUTE(E$1,"standard",""),"|Float",""),ChapterTable!$1:$1,0),0)*ChapterTable!$Q$14
    ),
  OFFSET(E2467,-$B2467+IF($L2467,1,0),0)*
    (VLOOKUP(SUBSTITUTE(SUBSTITUTE(E$1,"standard",""),"|Float","")&amp;"인게임누적곱배수",ChapterTable!$S:$T,2,0)^C2467
    +VLOOKUP(SUBSTITUTE(SUBSTITUTE(E$1,"standard",""),"|Float","")&amp;"인게임누적합배수",ChapterTable!$S:$T,2,0)*C2467)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VLOOKUP(1,ChapterTable!$1:$1048576,MATCH("최종"&amp;SUBSTITUTE(SUBSTITUTE(F$1,"standard",""),"|Float",""),ChapterTable!$1:$1,0),0)*ChapterTable!$Q$17,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VLOOKUP($A2467-ChapterTable!$Q$11,ChapterTable!$1:$1048576,MATCH("최종"&amp;SUBSTITUTE(SUBSTITUTE(F$1,"standard",""),"|Float",""),ChapterTable!$1:$1,0),0)*ChapterTable!$Q$14
    ),
  OFFSET(F2467,-$B2467+IF($L2467,1,0),0)*
    (VLOOKUP(SUBSTITUTE(SUBSTITUTE(F$1,"standard",""),"|Float","")&amp;"인게임누적곱배수",ChapterTable!$S:$T,2,0)^D2467
    +VLOOKUP(SUBSTITUTE(SUBSTITUTE(F$1,"standard",""),"|Float","")&amp;"인게임누적합배수",ChapterTable!$S:$T,2,0)*D2467)
  )
  )
  )
)</f>
        <v>3004889.0269910395</v>
      </c>
      <c r="G2467" t="s">
        <v>76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9.8000000000000007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IF(OR($L2468=TRUE,$A2468=0,MOD($A2468,ChapterTable!$S$20)&lt;&gt;0),
MAX(0,INT(($B2468+ChapterTable!$Q$26+VLOOKUP(SUBSTITUTE(C$1,"성장단계","")&amp;"단계오프셋",ChapterTable!$S:$T,2,0))/ChapterTable!$Q$23)),
MAX(0,INT(($B2468+ChapterTable!$S$26+VLOOKUP(SUBSTITUTE(C$1,"성장단계","")&amp;"보스단계오프셋",ChapterTable!$S:$T,2,0))/ChapterTable!$S$23)))</f>
        <v>3</v>
      </c>
      <c r="D2468">
        <f>IF(OR($L2468=TRUE,$A2468=0,MOD($A2468,ChapterTable!$S$20)&lt;&gt;0),
MAX(0,INT(($B2468+ChapterTable!$Q$26+VLOOKUP(SUBSTITUTE(D$1,"성장단계","")&amp;"단계오프셋",ChapterTable!$S:$T,2,0))/ChapterTable!$Q$23)),
MAX(0,INT(($B2468+ChapterTable!$S$26+VLOOKUP(SUBSTITUTE(D$1,"성장단계","")&amp;"보스단계오프셋",ChapterTable!$S:$T,2,0))/ChapterTable!$S$23)))</f>
        <v>2</v>
      </c>
      <c r="E2468" s="1">
        <f ca="1">IF(AND($A2468=0,$B2468=1),
    VLOOKUP(1,ChapterTable!$1:$1048576,MATCH("최종"&amp;SUBSTITUTE(SUBSTITUTE(E$1,"standard",""),"|Float",""),ChapterTable!$1:$1,0),0)*ChapterTable!$Q$17,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VLOOKUP($A2468-ChapterTable!$Q$11,ChapterTable!$1:$1048576,MATCH("최종"&amp;SUBSTITUTE(SUBSTITUTE(E$1,"standard",""),"|Float",""),ChapterTable!$1:$1,0),0)*ChapterTable!$Q$14
    ),
  OFFSET(E2468,-$B2468+IF($L2468,1,0),0)*
    (VLOOKUP(SUBSTITUTE(SUBSTITUTE(E$1,"standard",""),"|Float","")&amp;"인게임누적곱배수",ChapterTable!$S:$T,2,0)^C2468
    +VLOOKUP(SUBSTITUTE(SUBSTITUTE(E$1,"standard",""),"|Float","")&amp;"인게임누적합배수",ChapterTable!$S:$T,2,0)*C2468)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VLOOKUP(1,ChapterTable!$1:$1048576,MATCH("최종"&amp;SUBSTITUTE(SUBSTITUTE(F$1,"standard",""),"|Float",""),ChapterTable!$1:$1,0),0)*ChapterTable!$Q$17,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VLOOKUP($A2468-ChapterTable!$Q$11,ChapterTable!$1:$1048576,MATCH("최종"&amp;SUBSTITUTE(SUBSTITUTE(F$1,"standard",""),"|Float",""),ChapterTable!$1:$1,0),0)*ChapterTable!$Q$14
    ),
  OFFSET(F2468,-$B2468+IF($L2468,1,0),0)*
    (VLOOKUP(SUBSTITUTE(SUBSTITUTE(F$1,"standard",""),"|Float","")&amp;"인게임누적곱배수",ChapterTable!$S:$T,2,0)^D2468
    +VLOOKUP(SUBSTITUTE(SUBSTITUTE(F$1,"standard",""),"|Float","")&amp;"인게임누적합배수",ChapterTable!$S:$T,2,0)*D2468)
  )
  )
  )
)</f>
        <v>3004889.0269910395</v>
      </c>
      <c r="G2468" t="s">
        <v>76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9.8000000000000007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IF(OR($L2469=TRUE,$A2469=0,MOD($A2469,ChapterTable!$S$20)&lt;&gt;0),
MAX(0,INT(($B2469+ChapterTable!$Q$26+VLOOKUP(SUBSTITUTE(C$1,"성장단계","")&amp;"단계오프셋",ChapterTable!$S:$T,2,0))/ChapterTable!$Q$23)),
MAX(0,INT(($B2469+ChapterTable!$S$26+VLOOKUP(SUBSTITUTE(C$1,"성장단계","")&amp;"보스단계오프셋",ChapterTable!$S:$T,2,0))/ChapterTable!$S$23)))</f>
        <v>3</v>
      </c>
      <c r="D2469">
        <f>IF(OR($L2469=TRUE,$A2469=0,MOD($A2469,ChapterTable!$S$20)&lt;&gt;0),
MAX(0,INT(($B2469+ChapterTable!$Q$26+VLOOKUP(SUBSTITUTE(D$1,"성장단계","")&amp;"단계오프셋",ChapterTable!$S:$T,2,0))/ChapterTable!$Q$23)),
MAX(0,INT(($B2469+ChapterTable!$S$26+VLOOKUP(SUBSTITUTE(D$1,"성장단계","")&amp;"보스단계오프셋",ChapterTable!$S:$T,2,0))/ChapterTable!$S$23)))</f>
        <v>2</v>
      </c>
      <c r="E2469" s="1">
        <f ca="1">IF(AND($A2469=0,$B2469=1),
    VLOOKUP(1,ChapterTable!$1:$1048576,MATCH("최종"&amp;SUBSTITUTE(SUBSTITUTE(E$1,"standard",""),"|Float",""),ChapterTable!$1:$1,0),0)*ChapterTable!$Q$17,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VLOOKUP($A2469-ChapterTable!$Q$11,ChapterTable!$1:$1048576,MATCH("최종"&amp;SUBSTITUTE(SUBSTITUTE(E$1,"standard",""),"|Float",""),ChapterTable!$1:$1,0),0)*ChapterTable!$Q$14
    ),
  OFFSET(E2469,-$B2469+IF($L2469,1,0),0)*
    (VLOOKUP(SUBSTITUTE(SUBSTITUTE(E$1,"standard",""),"|Float","")&amp;"인게임누적곱배수",ChapterTable!$S:$T,2,0)^C2469
    +VLOOKUP(SUBSTITUTE(SUBSTITUTE(E$1,"standard",""),"|Float","")&amp;"인게임누적합배수",ChapterTable!$S:$T,2,0)*C2469)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VLOOKUP(1,ChapterTable!$1:$1048576,MATCH("최종"&amp;SUBSTITUTE(SUBSTITUTE(F$1,"standard",""),"|Float",""),ChapterTable!$1:$1,0),0)*ChapterTable!$Q$17,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VLOOKUP($A2469-ChapterTable!$Q$11,ChapterTable!$1:$1048576,MATCH("최종"&amp;SUBSTITUTE(SUBSTITUTE(F$1,"standard",""),"|Float",""),ChapterTable!$1:$1,0),0)*ChapterTable!$Q$14
    ),
  OFFSET(F2469,-$B2469+IF($L2469,1,0),0)*
    (VLOOKUP(SUBSTITUTE(SUBSTITUTE(F$1,"standard",""),"|Float","")&amp;"인게임누적곱배수",ChapterTable!$S:$T,2,0)^D2469
    +VLOOKUP(SUBSTITUTE(SUBSTITUTE(F$1,"standard",""),"|Float","")&amp;"인게임누적합배수",ChapterTable!$S:$T,2,0)*D2469)
  )
  )
  )
)</f>
        <v>3004889.0269910395</v>
      </c>
      <c r="G2469" t="s">
        <v>76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9.8000000000000007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IF(OR($L2470=TRUE,$A2470=0,MOD($A2470,ChapterTable!$S$20)&lt;&gt;0),
MAX(0,INT(($B2470+ChapterTable!$Q$26+VLOOKUP(SUBSTITUTE(C$1,"성장단계","")&amp;"단계오프셋",ChapterTable!$S:$T,2,0))/ChapterTable!$Q$23)),
MAX(0,INT(($B2470+ChapterTable!$S$26+VLOOKUP(SUBSTITUTE(C$1,"성장단계","")&amp;"보스단계오프셋",ChapterTable!$S:$T,2,0))/ChapterTable!$S$23)))</f>
        <v>3</v>
      </c>
      <c r="D2470">
        <f>IF(OR($L2470=TRUE,$A2470=0,MOD($A2470,ChapterTable!$S$20)&lt;&gt;0),
MAX(0,INT(($B2470+ChapterTable!$Q$26+VLOOKUP(SUBSTITUTE(D$1,"성장단계","")&amp;"단계오프셋",ChapterTable!$S:$T,2,0))/ChapterTable!$Q$23)),
MAX(0,INT(($B2470+ChapterTable!$S$26+VLOOKUP(SUBSTITUTE(D$1,"성장단계","")&amp;"보스단계오프셋",ChapterTable!$S:$T,2,0))/ChapterTable!$S$23)))</f>
        <v>2</v>
      </c>
      <c r="E2470" s="1">
        <f ca="1">IF(AND($A2470=0,$B2470=1),
    VLOOKUP(1,ChapterTable!$1:$1048576,MATCH("최종"&amp;SUBSTITUTE(SUBSTITUTE(E$1,"standard",""),"|Float",""),ChapterTable!$1:$1,0),0)*ChapterTable!$Q$17,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VLOOKUP($A2470-ChapterTable!$Q$11,ChapterTable!$1:$1048576,MATCH("최종"&amp;SUBSTITUTE(SUBSTITUTE(E$1,"standard",""),"|Float",""),ChapterTable!$1:$1,0),0)*ChapterTable!$Q$14
    ),
  OFFSET(E2470,-$B2470+IF($L2470,1,0),0)*
    (VLOOKUP(SUBSTITUTE(SUBSTITUTE(E$1,"standard",""),"|Float","")&amp;"인게임누적곱배수",ChapterTable!$S:$T,2,0)^C2470
    +VLOOKUP(SUBSTITUTE(SUBSTITUTE(E$1,"standard",""),"|Float","")&amp;"인게임누적합배수",ChapterTable!$S:$T,2,0)*C2470)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VLOOKUP(1,ChapterTable!$1:$1048576,MATCH("최종"&amp;SUBSTITUTE(SUBSTITUTE(F$1,"standard",""),"|Float",""),ChapterTable!$1:$1,0),0)*ChapterTable!$Q$17,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VLOOKUP($A2470-ChapterTable!$Q$11,ChapterTable!$1:$1048576,MATCH("최종"&amp;SUBSTITUTE(SUBSTITUTE(F$1,"standard",""),"|Float",""),ChapterTable!$1:$1,0),0)*ChapterTable!$Q$14
    ),
  OFFSET(F2470,-$B2470+IF($L2470,1,0),0)*
    (VLOOKUP(SUBSTITUTE(SUBSTITUTE(F$1,"standard",""),"|Float","")&amp;"인게임누적곱배수",ChapterTable!$S:$T,2,0)^D2470
    +VLOOKUP(SUBSTITUTE(SUBSTITUTE(F$1,"standard",""),"|Float","")&amp;"인게임누적합배수",ChapterTable!$S:$T,2,0)*D2470)
  )
  )
  )
)</f>
        <v>3004889.0269910395</v>
      </c>
      <c r="G2470" t="s">
        <v>76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9.8000000000000007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IF(OR($L2471=TRUE,$A2471=0,MOD($A2471,ChapterTable!$S$20)&lt;&gt;0),
MAX(0,INT(($B2471+ChapterTable!$Q$26+VLOOKUP(SUBSTITUTE(C$1,"성장단계","")&amp;"단계오프셋",ChapterTable!$S:$T,2,0))/ChapterTable!$Q$23)),
MAX(0,INT(($B2471+ChapterTable!$S$26+VLOOKUP(SUBSTITUTE(C$1,"성장단계","")&amp;"보스단계오프셋",ChapterTable!$S:$T,2,0))/ChapterTable!$S$23)))</f>
        <v>3</v>
      </c>
      <c r="D2471">
        <f>IF(OR($L2471=TRUE,$A2471=0,MOD($A2471,ChapterTable!$S$20)&lt;&gt;0),
MAX(0,INT(($B2471+ChapterTable!$Q$26+VLOOKUP(SUBSTITUTE(D$1,"성장단계","")&amp;"단계오프셋",ChapterTable!$S:$T,2,0))/ChapterTable!$Q$23)),
MAX(0,INT(($B2471+ChapterTable!$S$26+VLOOKUP(SUBSTITUTE(D$1,"성장단계","")&amp;"보스단계오프셋",ChapterTable!$S:$T,2,0))/ChapterTable!$S$23)))</f>
        <v>2</v>
      </c>
      <c r="E2471" s="1">
        <f ca="1">IF(AND($A2471=0,$B2471=1),
    VLOOKUP(1,ChapterTable!$1:$1048576,MATCH("최종"&amp;SUBSTITUTE(SUBSTITUTE(E$1,"standard",""),"|Float",""),ChapterTable!$1:$1,0),0)*ChapterTable!$Q$17,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VLOOKUP($A2471-ChapterTable!$Q$11,ChapterTable!$1:$1048576,MATCH("최종"&amp;SUBSTITUTE(SUBSTITUTE(E$1,"standard",""),"|Float",""),ChapterTable!$1:$1,0),0)*ChapterTable!$Q$14
    ),
  OFFSET(E2471,-$B2471+IF($L2471,1,0),0)*
    (VLOOKUP(SUBSTITUTE(SUBSTITUTE(E$1,"standard",""),"|Float","")&amp;"인게임누적곱배수",ChapterTable!$S:$T,2,0)^C2471
    +VLOOKUP(SUBSTITUTE(SUBSTITUTE(E$1,"standard",""),"|Float","")&amp;"인게임누적합배수",ChapterTable!$S:$T,2,0)*C2471)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VLOOKUP(1,ChapterTable!$1:$1048576,MATCH("최종"&amp;SUBSTITUTE(SUBSTITUTE(F$1,"standard",""),"|Float",""),ChapterTable!$1:$1,0),0)*ChapterTable!$Q$17,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VLOOKUP($A2471-ChapterTable!$Q$11,ChapterTable!$1:$1048576,MATCH("최종"&amp;SUBSTITUTE(SUBSTITUTE(F$1,"standard",""),"|Float",""),ChapterTable!$1:$1,0),0)*ChapterTable!$Q$14
    ),
  OFFSET(F2471,-$B2471+IF($L2471,1,0),0)*
    (VLOOKUP(SUBSTITUTE(SUBSTITUTE(F$1,"standard",""),"|Float","")&amp;"인게임누적곱배수",ChapterTable!$S:$T,2,0)^D2471
    +VLOOKUP(SUBSTITUTE(SUBSTITUTE(F$1,"standard",""),"|Float","")&amp;"인게임누적합배수",ChapterTable!$S:$T,2,0)*D2471)
  )
  )
  )
)</f>
        <v>3004889.0269910395</v>
      </c>
      <c r="G2471" t="s">
        <v>76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9.8000000000000007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IF(OR($L2472=TRUE,$A2472=0,MOD($A2472,ChapterTable!$S$20)&lt;&gt;0),
MAX(0,INT(($B2472+ChapterTable!$Q$26+VLOOKUP(SUBSTITUTE(C$1,"성장단계","")&amp;"단계오프셋",ChapterTable!$S:$T,2,0))/ChapterTable!$Q$23)),
MAX(0,INT(($B2472+ChapterTable!$S$26+VLOOKUP(SUBSTITUTE(C$1,"성장단계","")&amp;"보스단계오프셋",ChapterTable!$S:$T,2,0))/ChapterTable!$S$23)))</f>
        <v>3</v>
      </c>
      <c r="D2472">
        <f>IF(OR($L2472=TRUE,$A2472=0,MOD($A2472,ChapterTable!$S$20)&lt;&gt;0),
MAX(0,INT(($B2472+ChapterTable!$Q$26+VLOOKUP(SUBSTITUTE(D$1,"성장단계","")&amp;"단계오프셋",ChapterTable!$S:$T,2,0))/ChapterTable!$Q$23)),
MAX(0,INT(($B2472+ChapterTable!$S$26+VLOOKUP(SUBSTITUTE(D$1,"성장단계","")&amp;"보스단계오프셋",ChapterTable!$S:$T,2,0))/ChapterTable!$S$23)))</f>
        <v>3</v>
      </c>
      <c r="E2472" s="1">
        <f ca="1">IF(AND($A2472=0,$B2472=1),
    VLOOKUP(1,ChapterTable!$1:$1048576,MATCH("최종"&amp;SUBSTITUTE(SUBSTITUTE(E$1,"standard",""),"|Float",""),ChapterTable!$1:$1,0),0)*ChapterTable!$Q$17,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VLOOKUP($A2472-ChapterTable!$Q$11,ChapterTable!$1:$1048576,MATCH("최종"&amp;SUBSTITUTE(SUBSTITUTE(E$1,"standard",""),"|Float",""),ChapterTable!$1:$1,0),0)*ChapterTable!$Q$14
    ),
  OFFSET(E2472,-$B2472+IF($L2472,1,0),0)*
    (VLOOKUP(SUBSTITUTE(SUBSTITUTE(E$1,"standard",""),"|Float","")&amp;"인게임누적곱배수",ChapterTable!$S:$T,2,0)^C2472
    +VLOOKUP(SUBSTITUTE(SUBSTITUTE(E$1,"standard",""),"|Float","")&amp;"인게임누적합배수",ChapterTable!$S:$T,2,0)*C2472)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VLOOKUP(1,ChapterTable!$1:$1048576,MATCH("최종"&amp;SUBSTITUTE(SUBSTITUTE(F$1,"standard",""),"|Float",""),ChapterTable!$1:$1,0),0)*ChapterTable!$Q$17,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VLOOKUP($A2472-ChapterTable!$Q$11,ChapterTable!$1:$1048576,MATCH("최종"&amp;SUBSTITUTE(SUBSTITUTE(F$1,"standard",""),"|Float",""),ChapterTable!$1:$1,0),0)*ChapterTable!$Q$14
    ),
  OFFSET(F2472,-$B2472+IF($L2472,1,0),0)*
    (VLOOKUP(SUBSTITUTE(SUBSTITUTE(F$1,"standard",""),"|Float","")&amp;"인게임누적곱배수",ChapterTable!$S:$T,2,0)^D2472
    +VLOOKUP(SUBSTITUTE(SUBSTITUTE(F$1,"standard",""),"|Float","")&amp;"인게임누적합배수",ChapterTable!$S:$T,2,0)*D2472)
  )
  )
  )
)</f>
        <v>3434158.8879897594</v>
      </c>
      <c r="G2472" t="s">
        <v>76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9.8000000000000007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IF(OR($L2473=TRUE,$A2473=0,MOD($A2473,ChapterTable!$S$20)&lt;&gt;0),
MAX(0,INT(($B2473+ChapterTable!$Q$26+VLOOKUP(SUBSTITUTE(C$1,"성장단계","")&amp;"단계오프셋",ChapterTable!$S:$T,2,0))/ChapterTable!$Q$23)),
MAX(0,INT(($B2473+ChapterTable!$S$26+VLOOKUP(SUBSTITUTE(C$1,"성장단계","")&amp;"보스단계오프셋",ChapterTable!$S:$T,2,0))/ChapterTable!$S$23)))</f>
        <v>3</v>
      </c>
      <c r="D2473">
        <f>IF(OR($L2473=TRUE,$A2473=0,MOD($A2473,ChapterTable!$S$20)&lt;&gt;0),
MAX(0,INT(($B2473+ChapterTable!$Q$26+VLOOKUP(SUBSTITUTE(D$1,"성장단계","")&amp;"단계오프셋",ChapterTable!$S:$T,2,0))/ChapterTable!$Q$23)),
MAX(0,INT(($B2473+ChapterTable!$S$26+VLOOKUP(SUBSTITUTE(D$1,"성장단계","")&amp;"보스단계오프셋",ChapterTable!$S:$T,2,0))/ChapterTable!$S$23)))</f>
        <v>3</v>
      </c>
      <c r="E2473" s="1">
        <f ca="1">IF(AND($A2473=0,$B2473=1),
    VLOOKUP(1,ChapterTable!$1:$1048576,MATCH("최종"&amp;SUBSTITUTE(SUBSTITUTE(E$1,"standard",""),"|Float",""),ChapterTable!$1:$1,0),0)*ChapterTable!$Q$17,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VLOOKUP($A2473-ChapterTable!$Q$11,ChapterTable!$1:$1048576,MATCH("최종"&amp;SUBSTITUTE(SUBSTITUTE(E$1,"standard",""),"|Float",""),ChapterTable!$1:$1,0),0)*ChapterTable!$Q$14
    ),
  OFFSET(E2473,-$B2473+IF($L2473,1,0),0)*
    (VLOOKUP(SUBSTITUTE(SUBSTITUTE(E$1,"standard",""),"|Float","")&amp;"인게임누적곱배수",ChapterTable!$S:$T,2,0)^C2473
    +VLOOKUP(SUBSTITUTE(SUBSTITUTE(E$1,"standard",""),"|Float","")&amp;"인게임누적합배수",ChapterTable!$S:$T,2,0)*C2473)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VLOOKUP(1,ChapterTable!$1:$1048576,MATCH("최종"&amp;SUBSTITUTE(SUBSTITUTE(F$1,"standard",""),"|Float",""),ChapterTable!$1:$1,0),0)*ChapterTable!$Q$17,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VLOOKUP($A2473-ChapterTable!$Q$11,ChapterTable!$1:$1048576,MATCH("최종"&amp;SUBSTITUTE(SUBSTITUTE(F$1,"standard",""),"|Float",""),ChapterTable!$1:$1,0),0)*ChapterTable!$Q$14
    ),
  OFFSET(F2473,-$B2473+IF($L2473,1,0),0)*
    (VLOOKUP(SUBSTITUTE(SUBSTITUTE(F$1,"standard",""),"|Float","")&amp;"인게임누적곱배수",ChapterTable!$S:$T,2,0)^D2473
    +VLOOKUP(SUBSTITUTE(SUBSTITUTE(F$1,"standard",""),"|Float","")&amp;"인게임누적합배수",ChapterTable!$S:$T,2,0)*D2473)
  )
  )
  )
)</f>
        <v>3434158.8879897594</v>
      </c>
      <c r="G2473" t="s">
        <v>76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9.8000000000000007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IF(OR($L2474=TRUE,$A2474=0,MOD($A2474,ChapterTable!$S$20)&lt;&gt;0),
MAX(0,INT(($B2474+ChapterTable!$Q$26+VLOOKUP(SUBSTITUTE(C$1,"성장단계","")&amp;"단계오프셋",ChapterTable!$S:$T,2,0))/ChapterTable!$Q$23)),
MAX(0,INT(($B2474+ChapterTable!$S$26+VLOOKUP(SUBSTITUTE(C$1,"성장단계","")&amp;"보스단계오프셋",ChapterTable!$S:$T,2,0))/ChapterTable!$S$23)))</f>
        <v>3</v>
      </c>
      <c r="D2474">
        <f>IF(OR($L2474=TRUE,$A2474=0,MOD($A2474,ChapterTable!$S$20)&lt;&gt;0),
MAX(0,INT(($B2474+ChapterTable!$Q$26+VLOOKUP(SUBSTITUTE(D$1,"성장단계","")&amp;"단계오프셋",ChapterTable!$S:$T,2,0))/ChapterTable!$Q$23)),
MAX(0,INT(($B2474+ChapterTable!$S$26+VLOOKUP(SUBSTITUTE(D$1,"성장단계","")&amp;"보스단계오프셋",ChapterTable!$S:$T,2,0))/ChapterTable!$S$23)))</f>
        <v>3</v>
      </c>
      <c r="E2474" s="1">
        <f ca="1">IF(AND($A2474=0,$B2474=1),
    VLOOKUP(1,ChapterTable!$1:$1048576,MATCH("최종"&amp;SUBSTITUTE(SUBSTITUTE(E$1,"standard",""),"|Float",""),ChapterTable!$1:$1,0),0)*ChapterTable!$Q$17,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VLOOKUP($A2474-ChapterTable!$Q$11,ChapterTable!$1:$1048576,MATCH("최종"&amp;SUBSTITUTE(SUBSTITUTE(E$1,"standard",""),"|Float",""),ChapterTable!$1:$1,0),0)*ChapterTable!$Q$14
    ),
  OFFSET(E2474,-$B2474+IF($L2474,1,0),0)*
    (VLOOKUP(SUBSTITUTE(SUBSTITUTE(E$1,"standard",""),"|Float","")&amp;"인게임누적곱배수",ChapterTable!$S:$T,2,0)^C2474
    +VLOOKUP(SUBSTITUTE(SUBSTITUTE(E$1,"standard",""),"|Float","")&amp;"인게임누적합배수",ChapterTable!$S:$T,2,0)*C2474)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VLOOKUP(1,ChapterTable!$1:$1048576,MATCH("최종"&amp;SUBSTITUTE(SUBSTITUTE(F$1,"standard",""),"|Float",""),ChapterTable!$1:$1,0),0)*ChapterTable!$Q$17,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VLOOKUP($A2474-ChapterTable!$Q$11,ChapterTable!$1:$1048576,MATCH("최종"&amp;SUBSTITUTE(SUBSTITUTE(F$1,"standard",""),"|Float",""),ChapterTable!$1:$1,0),0)*ChapterTable!$Q$14
    ),
  OFFSET(F2474,-$B2474+IF($L2474,1,0),0)*
    (VLOOKUP(SUBSTITUTE(SUBSTITUTE(F$1,"standard",""),"|Float","")&amp;"인게임누적곱배수",ChapterTable!$S:$T,2,0)^D2474
    +VLOOKUP(SUBSTITUTE(SUBSTITUTE(F$1,"standard",""),"|Float","")&amp;"인게임누적합배수",ChapterTable!$S:$T,2,0)*D2474)
  )
  )
  )
)</f>
        <v>3434158.8879897594</v>
      </c>
      <c r="G2474" t="s">
        <v>76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9.8000000000000007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IF(OR($L2475=TRUE,$A2475=0,MOD($A2475,ChapterTable!$S$20)&lt;&gt;0),
MAX(0,INT(($B2475+ChapterTable!$Q$26+VLOOKUP(SUBSTITUTE(C$1,"성장단계","")&amp;"단계오프셋",ChapterTable!$S:$T,2,0))/ChapterTable!$Q$23)),
MAX(0,INT(($B2475+ChapterTable!$S$26+VLOOKUP(SUBSTITUTE(C$1,"성장단계","")&amp;"보스단계오프셋",ChapterTable!$S:$T,2,0))/ChapterTable!$S$23)))</f>
        <v>3</v>
      </c>
      <c r="D2475">
        <f>IF(OR($L2475=TRUE,$A2475=0,MOD($A2475,ChapterTable!$S$20)&lt;&gt;0),
MAX(0,INT(($B2475+ChapterTable!$Q$26+VLOOKUP(SUBSTITUTE(D$1,"성장단계","")&amp;"단계오프셋",ChapterTable!$S:$T,2,0))/ChapterTable!$Q$23)),
MAX(0,INT(($B2475+ChapterTable!$S$26+VLOOKUP(SUBSTITUTE(D$1,"성장단계","")&amp;"보스단계오프셋",ChapterTable!$S:$T,2,0))/ChapterTable!$S$23)))</f>
        <v>3</v>
      </c>
      <c r="E2475" s="1">
        <f ca="1">IF(AND($A2475=0,$B2475=1),
    VLOOKUP(1,ChapterTable!$1:$1048576,MATCH("최종"&amp;SUBSTITUTE(SUBSTITUTE(E$1,"standard",""),"|Float",""),ChapterTable!$1:$1,0),0)*ChapterTable!$Q$17,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VLOOKUP($A2475-ChapterTable!$Q$11,ChapterTable!$1:$1048576,MATCH("최종"&amp;SUBSTITUTE(SUBSTITUTE(E$1,"standard",""),"|Float",""),ChapterTable!$1:$1,0),0)*ChapterTable!$Q$14
    ),
  OFFSET(E2475,-$B2475+IF($L2475,1,0),0)*
    (VLOOKUP(SUBSTITUTE(SUBSTITUTE(E$1,"standard",""),"|Float","")&amp;"인게임누적곱배수",ChapterTable!$S:$T,2,0)^C2475
    +VLOOKUP(SUBSTITUTE(SUBSTITUTE(E$1,"standard",""),"|Float","")&amp;"인게임누적합배수",ChapterTable!$S:$T,2,0)*C2475)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VLOOKUP(1,ChapterTable!$1:$1048576,MATCH("최종"&amp;SUBSTITUTE(SUBSTITUTE(F$1,"standard",""),"|Float",""),ChapterTable!$1:$1,0),0)*ChapterTable!$Q$17,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VLOOKUP($A2475-ChapterTable!$Q$11,ChapterTable!$1:$1048576,MATCH("최종"&amp;SUBSTITUTE(SUBSTITUTE(F$1,"standard",""),"|Float",""),ChapterTable!$1:$1,0),0)*ChapterTable!$Q$14
    ),
  OFFSET(F2475,-$B2475+IF($L2475,1,0),0)*
    (VLOOKUP(SUBSTITUTE(SUBSTITUTE(F$1,"standard",""),"|Float","")&amp;"인게임누적곱배수",ChapterTable!$S:$T,2,0)^D2475
    +VLOOKUP(SUBSTITUTE(SUBSTITUTE(F$1,"standard",""),"|Float","")&amp;"인게임누적합배수",ChapterTable!$S:$T,2,0)*D2475)
  )
  )
  )
)</f>
        <v>3434158.8879897594</v>
      </c>
      <c r="G2475" t="s">
        <v>76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9.8000000000000007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IF(OR($L2476=TRUE,$A2476=0,MOD($A2476,ChapterTable!$S$20)&lt;&gt;0),
MAX(0,INT(($B2476+ChapterTable!$Q$26+VLOOKUP(SUBSTITUTE(C$1,"성장단계","")&amp;"단계오프셋",ChapterTable!$S:$T,2,0))/ChapterTable!$Q$23)),
MAX(0,INT(($B2476+ChapterTable!$S$26+VLOOKUP(SUBSTITUTE(C$1,"성장단계","")&amp;"보스단계오프셋",ChapterTable!$S:$T,2,0))/ChapterTable!$S$23)))</f>
        <v>3</v>
      </c>
      <c r="D2476">
        <f>IF(OR($L2476=TRUE,$A2476=0,MOD($A2476,ChapterTable!$S$20)&lt;&gt;0),
MAX(0,INT(($B2476+ChapterTable!$Q$26+VLOOKUP(SUBSTITUTE(D$1,"성장단계","")&amp;"단계오프셋",ChapterTable!$S:$T,2,0))/ChapterTable!$Q$23)),
MAX(0,INT(($B2476+ChapterTable!$S$26+VLOOKUP(SUBSTITUTE(D$1,"성장단계","")&amp;"보스단계오프셋",ChapterTable!$S:$T,2,0))/ChapterTable!$S$23)))</f>
        <v>3</v>
      </c>
      <c r="E2476" s="1">
        <f ca="1">IF(AND($A2476=0,$B2476=1),
    VLOOKUP(1,ChapterTable!$1:$1048576,MATCH("최종"&amp;SUBSTITUTE(SUBSTITUTE(E$1,"standard",""),"|Float",""),ChapterTable!$1:$1,0),0)*ChapterTable!$Q$17,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VLOOKUP($A2476-ChapterTable!$Q$11,ChapterTable!$1:$1048576,MATCH("최종"&amp;SUBSTITUTE(SUBSTITUTE(E$1,"standard",""),"|Float",""),ChapterTable!$1:$1,0),0)*ChapterTable!$Q$14
    ),
  OFFSET(E2476,-$B2476+IF($L2476,1,0),0)*
    (VLOOKUP(SUBSTITUTE(SUBSTITUTE(E$1,"standard",""),"|Float","")&amp;"인게임누적곱배수",ChapterTable!$S:$T,2,0)^C2476
    +VLOOKUP(SUBSTITUTE(SUBSTITUTE(E$1,"standard",""),"|Float","")&amp;"인게임누적합배수",ChapterTable!$S:$T,2,0)*C2476)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VLOOKUP(1,ChapterTable!$1:$1048576,MATCH("최종"&amp;SUBSTITUTE(SUBSTITUTE(F$1,"standard",""),"|Float",""),ChapterTable!$1:$1,0),0)*ChapterTable!$Q$17,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VLOOKUP($A2476-ChapterTable!$Q$11,ChapterTable!$1:$1048576,MATCH("최종"&amp;SUBSTITUTE(SUBSTITUTE(F$1,"standard",""),"|Float",""),ChapterTable!$1:$1,0),0)*ChapterTable!$Q$14
    ),
  OFFSET(F2476,-$B2476+IF($L2476,1,0),0)*
    (VLOOKUP(SUBSTITUTE(SUBSTITUTE(F$1,"standard",""),"|Float","")&amp;"인게임누적곱배수",ChapterTable!$S:$T,2,0)^D2476
    +VLOOKUP(SUBSTITUTE(SUBSTITUTE(F$1,"standard",""),"|Float","")&amp;"인게임누적합배수",ChapterTable!$S:$T,2,0)*D2476)
  )
  )
  )
)</f>
        <v>3434158.8879897594</v>
      </c>
      <c r="G2476" t="s">
        <v>76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9.8000000000000007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IF(OR($L2477=TRUE,$A2477=0,MOD($A2477,ChapterTable!$S$20)&lt;&gt;0),
MAX(0,INT(($B2477+ChapterTable!$Q$26+VLOOKUP(SUBSTITUTE(C$1,"성장단계","")&amp;"단계오프셋",ChapterTable!$S:$T,2,0))/ChapterTable!$Q$23)),
MAX(0,INT(($B2477+ChapterTable!$S$26+VLOOKUP(SUBSTITUTE(C$1,"성장단계","")&amp;"보스단계오프셋",ChapterTable!$S:$T,2,0))/ChapterTable!$S$23)))</f>
        <v>4</v>
      </c>
      <c r="D2477">
        <f>IF(OR($L2477=TRUE,$A2477=0,MOD($A2477,ChapterTable!$S$20)&lt;&gt;0),
MAX(0,INT(($B2477+ChapterTable!$Q$26+VLOOKUP(SUBSTITUTE(D$1,"성장단계","")&amp;"단계오프셋",ChapterTable!$S:$T,2,0))/ChapterTable!$Q$23)),
MAX(0,INT(($B2477+ChapterTable!$S$26+VLOOKUP(SUBSTITUTE(D$1,"성장단계","")&amp;"보스단계오프셋",ChapterTable!$S:$T,2,0))/ChapterTable!$S$23)))</f>
        <v>3</v>
      </c>
      <c r="E2477" s="1">
        <f ca="1">IF(AND($A2477=0,$B2477=1),
    VLOOKUP(1,ChapterTable!$1:$1048576,MATCH("최종"&amp;SUBSTITUTE(SUBSTITUTE(E$1,"standard",""),"|Float",""),ChapterTable!$1:$1,0),0)*ChapterTable!$Q$17,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VLOOKUP($A2477-ChapterTable!$Q$11,ChapterTable!$1:$1048576,MATCH("최종"&amp;SUBSTITUTE(SUBSTITUTE(E$1,"standard",""),"|Float",""),ChapterTable!$1:$1,0),0)*ChapterTable!$Q$14
    ),
  OFFSET(E2477,-$B2477+IF($L2477,1,0),0)*
    (VLOOKUP(SUBSTITUTE(SUBSTITUTE(E$1,"standard",""),"|Float","")&amp;"인게임누적곱배수",ChapterTable!$S:$T,2,0)^C2477
    +VLOOKUP(SUBSTITUTE(SUBSTITUTE(E$1,"standard",""),"|Float","")&amp;"인게임누적합배수",ChapterTable!$S:$T,2,0)*C2477)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VLOOKUP(1,ChapterTable!$1:$1048576,MATCH("최종"&amp;SUBSTITUTE(SUBSTITUTE(F$1,"standard",""),"|Float",""),ChapterTable!$1:$1,0),0)*ChapterTable!$Q$17,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VLOOKUP($A2477-ChapterTable!$Q$11,ChapterTable!$1:$1048576,MATCH("최종"&amp;SUBSTITUTE(SUBSTITUTE(F$1,"standard",""),"|Float",""),ChapterTable!$1:$1,0),0)*ChapterTable!$Q$14
    ),
  OFFSET(F2477,-$B2477+IF($L2477,1,0),0)*
    (VLOOKUP(SUBSTITUTE(SUBSTITUTE(F$1,"standard",""),"|Float","")&amp;"인게임누적곱배수",ChapterTable!$S:$T,2,0)^D2477
    +VLOOKUP(SUBSTITUTE(SUBSTITUTE(F$1,"standard",""),"|Float","")&amp;"인게임누적합배수",ChapterTable!$S:$T,2,0)*D2477)
  )
  )
  )
)</f>
        <v>3434158.8879897594</v>
      </c>
      <c r="G2477" t="s">
        <v>76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9.8000000000000007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IF(OR($L2478=TRUE,$A2478=0,MOD($A2478,ChapterTable!$S$20)&lt;&gt;0),
MAX(0,INT(($B2478+ChapterTable!$Q$26+VLOOKUP(SUBSTITUTE(C$1,"성장단계","")&amp;"단계오프셋",ChapterTable!$S:$T,2,0))/ChapterTable!$Q$23)),
MAX(0,INT(($B2478+ChapterTable!$S$26+VLOOKUP(SUBSTITUTE(C$1,"성장단계","")&amp;"보스단계오프셋",ChapterTable!$S:$T,2,0))/ChapterTable!$S$23)))</f>
        <v>4</v>
      </c>
      <c r="D2478">
        <f>IF(OR($L2478=TRUE,$A2478=0,MOD($A2478,ChapterTable!$S$20)&lt;&gt;0),
MAX(0,INT(($B2478+ChapterTable!$Q$26+VLOOKUP(SUBSTITUTE(D$1,"성장단계","")&amp;"단계오프셋",ChapterTable!$S:$T,2,0))/ChapterTable!$Q$23)),
MAX(0,INT(($B2478+ChapterTable!$S$26+VLOOKUP(SUBSTITUTE(D$1,"성장단계","")&amp;"보스단계오프셋",ChapterTable!$S:$T,2,0))/ChapterTable!$S$23)))</f>
        <v>3</v>
      </c>
      <c r="E2478" s="1">
        <f ca="1">IF(AND($A2478=0,$B2478=1),
    VLOOKUP(1,ChapterTable!$1:$1048576,MATCH("최종"&amp;SUBSTITUTE(SUBSTITUTE(E$1,"standard",""),"|Float",""),ChapterTable!$1:$1,0),0)*ChapterTable!$Q$17,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VLOOKUP($A2478-ChapterTable!$Q$11,ChapterTable!$1:$1048576,MATCH("최종"&amp;SUBSTITUTE(SUBSTITUTE(E$1,"standard",""),"|Float",""),ChapterTable!$1:$1,0),0)*ChapterTable!$Q$14
    ),
  OFFSET(E2478,-$B2478+IF($L2478,1,0),0)*
    (VLOOKUP(SUBSTITUTE(SUBSTITUTE(E$1,"standard",""),"|Float","")&amp;"인게임누적곱배수",ChapterTable!$S:$T,2,0)^C2478
    +VLOOKUP(SUBSTITUTE(SUBSTITUTE(E$1,"standard",""),"|Float","")&amp;"인게임누적합배수",ChapterTable!$S:$T,2,0)*C2478)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VLOOKUP(1,ChapterTable!$1:$1048576,MATCH("최종"&amp;SUBSTITUTE(SUBSTITUTE(F$1,"standard",""),"|Float",""),ChapterTable!$1:$1,0),0)*ChapterTable!$Q$17,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VLOOKUP($A2478-ChapterTable!$Q$11,ChapterTable!$1:$1048576,MATCH("최종"&amp;SUBSTITUTE(SUBSTITUTE(F$1,"standard",""),"|Float",""),ChapterTable!$1:$1,0),0)*ChapterTable!$Q$14
    ),
  OFFSET(F2478,-$B2478+IF($L2478,1,0),0)*
    (VLOOKUP(SUBSTITUTE(SUBSTITUTE(F$1,"standard",""),"|Float","")&amp;"인게임누적곱배수",ChapterTable!$S:$T,2,0)^D2478
    +VLOOKUP(SUBSTITUTE(SUBSTITUTE(F$1,"standard",""),"|Float","")&amp;"인게임누적합배수",ChapterTable!$S:$T,2,0)*D2478)
  )
  )
  )
)</f>
        <v>3434158.8879897594</v>
      </c>
      <c r="G2478" t="s">
        <v>76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9.8000000000000007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IF(OR($L2479=TRUE,$A2479=0,MOD($A2479,ChapterTable!$S$20)&lt;&gt;0),
MAX(0,INT(($B2479+ChapterTable!$Q$26+VLOOKUP(SUBSTITUTE(C$1,"성장단계","")&amp;"단계오프셋",ChapterTable!$S:$T,2,0))/ChapterTable!$Q$23)),
MAX(0,INT(($B2479+ChapterTable!$S$26+VLOOKUP(SUBSTITUTE(C$1,"성장단계","")&amp;"보스단계오프셋",ChapterTable!$S:$T,2,0))/ChapterTable!$S$23)))</f>
        <v>4</v>
      </c>
      <c r="D2479">
        <f>IF(OR($L2479=TRUE,$A2479=0,MOD($A2479,ChapterTable!$S$20)&lt;&gt;0),
MAX(0,INT(($B2479+ChapterTable!$Q$26+VLOOKUP(SUBSTITUTE(D$1,"성장단계","")&amp;"단계오프셋",ChapterTable!$S:$T,2,0))/ChapterTable!$Q$23)),
MAX(0,INT(($B2479+ChapterTable!$S$26+VLOOKUP(SUBSTITUTE(D$1,"성장단계","")&amp;"보스단계오프셋",ChapterTable!$S:$T,2,0))/ChapterTable!$S$23)))</f>
        <v>3</v>
      </c>
      <c r="E2479" s="1">
        <f ca="1">IF(AND($A2479=0,$B2479=1),
    VLOOKUP(1,ChapterTable!$1:$1048576,MATCH("최종"&amp;SUBSTITUTE(SUBSTITUTE(E$1,"standard",""),"|Float",""),ChapterTable!$1:$1,0),0)*ChapterTable!$Q$17,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VLOOKUP($A2479-ChapterTable!$Q$11,ChapterTable!$1:$1048576,MATCH("최종"&amp;SUBSTITUTE(SUBSTITUTE(E$1,"standard",""),"|Float",""),ChapterTable!$1:$1,0),0)*ChapterTable!$Q$14
    ),
  OFFSET(E2479,-$B2479+IF($L2479,1,0),0)*
    (VLOOKUP(SUBSTITUTE(SUBSTITUTE(E$1,"standard",""),"|Float","")&amp;"인게임누적곱배수",ChapterTable!$S:$T,2,0)^C2479
    +VLOOKUP(SUBSTITUTE(SUBSTITUTE(E$1,"standard",""),"|Float","")&amp;"인게임누적합배수",ChapterTable!$S:$T,2,0)*C2479)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VLOOKUP(1,ChapterTable!$1:$1048576,MATCH("최종"&amp;SUBSTITUTE(SUBSTITUTE(F$1,"standard",""),"|Float",""),ChapterTable!$1:$1,0),0)*ChapterTable!$Q$17,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VLOOKUP($A2479-ChapterTable!$Q$11,ChapterTable!$1:$1048576,MATCH("최종"&amp;SUBSTITUTE(SUBSTITUTE(F$1,"standard",""),"|Float",""),ChapterTable!$1:$1,0),0)*ChapterTable!$Q$14
    ),
  OFFSET(F2479,-$B2479+IF($L2479,1,0),0)*
    (VLOOKUP(SUBSTITUTE(SUBSTITUTE(F$1,"standard",""),"|Float","")&amp;"인게임누적곱배수",ChapterTable!$S:$T,2,0)^D2479
    +VLOOKUP(SUBSTITUTE(SUBSTITUTE(F$1,"standard",""),"|Float","")&amp;"인게임누적합배수",ChapterTable!$S:$T,2,0)*D2479)
  )
  )
  )
)</f>
        <v>3434158.8879897594</v>
      </c>
      <c r="G2479" t="s">
        <v>76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9.8000000000000007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IF(OR($L2480=TRUE,$A2480=0,MOD($A2480,ChapterTable!$S$20)&lt;&gt;0),
MAX(0,INT(($B2480+ChapterTable!$Q$26+VLOOKUP(SUBSTITUTE(C$1,"성장단계","")&amp;"단계오프셋",ChapterTable!$S:$T,2,0))/ChapterTable!$Q$23)),
MAX(0,INT(($B2480+ChapterTable!$S$26+VLOOKUP(SUBSTITUTE(C$1,"성장단계","")&amp;"보스단계오프셋",ChapterTable!$S:$T,2,0))/ChapterTable!$S$23)))</f>
        <v>4</v>
      </c>
      <c r="D2480">
        <f>IF(OR($L2480=TRUE,$A2480=0,MOD($A2480,ChapterTable!$S$20)&lt;&gt;0),
MAX(0,INT(($B2480+ChapterTable!$Q$26+VLOOKUP(SUBSTITUTE(D$1,"성장단계","")&amp;"단계오프셋",ChapterTable!$S:$T,2,0))/ChapterTable!$Q$23)),
MAX(0,INT(($B2480+ChapterTable!$S$26+VLOOKUP(SUBSTITUTE(D$1,"성장단계","")&amp;"보스단계오프셋",ChapterTable!$S:$T,2,0))/ChapterTable!$S$23)))</f>
        <v>3</v>
      </c>
      <c r="E2480" s="1">
        <f ca="1">IF(AND($A2480=0,$B2480=1),
    VLOOKUP(1,ChapterTable!$1:$1048576,MATCH("최종"&amp;SUBSTITUTE(SUBSTITUTE(E$1,"standard",""),"|Float",""),ChapterTable!$1:$1,0),0)*ChapterTable!$Q$17,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VLOOKUP($A2480-ChapterTable!$Q$11,ChapterTable!$1:$1048576,MATCH("최종"&amp;SUBSTITUTE(SUBSTITUTE(E$1,"standard",""),"|Float",""),ChapterTable!$1:$1,0),0)*ChapterTable!$Q$14
    ),
  OFFSET(E2480,-$B2480+IF($L2480,1,0),0)*
    (VLOOKUP(SUBSTITUTE(SUBSTITUTE(E$1,"standard",""),"|Float","")&amp;"인게임누적곱배수",ChapterTable!$S:$T,2,0)^C2480
    +VLOOKUP(SUBSTITUTE(SUBSTITUTE(E$1,"standard",""),"|Float","")&amp;"인게임누적합배수",ChapterTable!$S:$T,2,0)*C2480)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VLOOKUP(1,ChapterTable!$1:$1048576,MATCH("최종"&amp;SUBSTITUTE(SUBSTITUTE(F$1,"standard",""),"|Float",""),ChapterTable!$1:$1,0),0)*ChapterTable!$Q$17,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VLOOKUP($A2480-ChapterTable!$Q$11,ChapterTable!$1:$1048576,MATCH("최종"&amp;SUBSTITUTE(SUBSTITUTE(F$1,"standard",""),"|Float",""),ChapterTable!$1:$1,0),0)*ChapterTable!$Q$14
    ),
  OFFSET(F2480,-$B2480+IF($L2480,1,0),0)*
    (VLOOKUP(SUBSTITUTE(SUBSTITUTE(F$1,"standard",""),"|Float","")&amp;"인게임누적곱배수",ChapterTable!$S:$T,2,0)^D2480
    +VLOOKUP(SUBSTITUTE(SUBSTITUTE(F$1,"standard",""),"|Float","")&amp;"인게임누적합배수",ChapterTable!$S:$T,2,0)*D2480)
  )
  )
  )
)</f>
        <v>3434158.8879897594</v>
      </c>
      <c r="G2480" t="s">
        <v>76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9.8000000000000007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IF(OR($L2481=TRUE,$A2481=0,MOD($A2481,ChapterTable!$S$20)&lt;&gt;0),
MAX(0,INT(($B2481+ChapterTable!$Q$26+VLOOKUP(SUBSTITUTE(C$1,"성장단계","")&amp;"단계오프셋",ChapterTable!$S:$T,2,0))/ChapterTable!$Q$23)),
MAX(0,INT(($B2481+ChapterTable!$S$26+VLOOKUP(SUBSTITUTE(C$1,"성장단계","")&amp;"보스단계오프셋",ChapterTable!$S:$T,2,0))/ChapterTable!$S$23)))</f>
        <v>4</v>
      </c>
      <c r="D2481">
        <f>IF(OR($L2481=TRUE,$A2481=0,MOD($A2481,ChapterTable!$S$20)&lt;&gt;0),
MAX(0,INT(($B2481+ChapterTable!$Q$26+VLOOKUP(SUBSTITUTE(D$1,"성장단계","")&amp;"단계오프셋",ChapterTable!$S:$T,2,0))/ChapterTable!$Q$23)),
MAX(0,INT(($B2481+ChapterTable!$S$26+VLOOKUP(SUBSTITUTE(D$1,"성장단계","")&amp;"보스단계오프셋",ChapterTable!$S:$T,2,0))/ChapterTable!$S$23)))</f>
        <v>3</v>
      </c>
      <c r="E2481" s="1">
        <f ca="1">IF(AND($A2481=0,$B2481=1),
    VLOOKUP(1,ChapterTable!$1:$1048576,MATCH("최종"&amp;SUBSTITUTE(SUBSTITUTE(E$1,"standard",""),"|Float",""),ChapterTable!$1:$1,0),0)*ChapterTable!$Q$17,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VLOOKUP($A2481-ChapterTable!$Q$11,ChapterTable!$1:$1048576,MATCH("최종"&amp;SUBSTITUTE(SUBSTITUTE(E$1,"standard",""),"|Float",""),ChapterTable!$1:$1,0),0)*ChapterTable!$Q$14
    ),
  OFFSET(E2481,-$B2481+IF($L2481,1,0),0)*
    (VLOOKUP(SUBSTITUTE(SUBSTITUTE(E$1,"standard",""),"|Float","")&amp;"인게임누적곱배수",ChapterTable!$S:$T,2,0)^C2481
    +VLOOKUP(SUBSTITUTE(SUBSTITUTE(E$1,"standard",""),"|Float","")&amp;"인게임누적합배수",ChapterTable!$S:$T,2,0)*C2481)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VLOOKUP(1,ChapterTable!$1:$1048576,MATCH("최종"&amp;SUBSTITUTE(SUBSTITUTE(F$1,"standard",""),"|Float",""),ChapterTable!$1:$1,0),0)*ChapterTable!$Q$17,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VLOOKUP($A2481-ChapterTable!$Q$11,ChapterTable!$1:$1048576,MATCH("최종"&amp;SUBSTITUTE(SUBSTITUTE(F$1,"standard",""),"|Float",""),ChapterTable!$1:$1,0),0)*ChapterTable!$Q$14
    ),
  OFFSET(F2481,-$B2481+IF($L2481,1,0),0)*
    (VLOOKUP(SUBSTITUTE(SUBSTITUTE(F$1,"standard",""),"|Float","")&amp;"인게임누적곱배수",ChapterTable!$S:$T,2,0)^D2481
    +VLOOKUP(SUBSTITUTE(SUBSTITUTE(F$1,"standard",""),"|Float","")&amp;"인게임누적합배수",ChapterTable!$S:$T,2,0)*D2481)
  )
  )
  )
)</f>
        <v>3434158.8879897594</v>
      </c>
      <c r="G2481" t="s">
        <v>76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9.8000000000000007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IF(OR($L2482=TRUE,$A2482=0,MOD($A2482,ChapterTable!$S$20)&lt;&gt;0),
MAX(0,INT(($B2482+ChapterTable!$Q$26+VLOOKUP(SUBSTITUTE(C$1,"성장단계","")&amp;"단계오프셋",ChapterTable!$S:$T,2,0))/ChapterTable!$Q$23)),
MAX(0,INT(($B2482+ChapterTable!$S$26+VLOOKUP(SUBSTITUTE(C$1,"성장단계","")&amp;"보스단계오프셋",ChapterTable!$S:$T,2,0))/ChapterTable!$S$23)))</f>
        <v>4</v>
      </c>
      <c r="D2482">
        <f>IF(OR($L2482=TRUE,$A2482=0,MOD($A2482,ChapterTable!$S$20)&lt;&gt;0),
MAX(0,INT(($B2482+ChapterTable!$Q$26+VLOOKUP(SUBSTITUTE(D$1,"성장단계","")&amp;"단계오프셋",ChapterTable!$S:$T,2,0))/ChapterTable!$Q$23)),
MAX(0,INT(($B2482+ChapterTable!$S$26+VLOOKUP(SUBSTITUTE(D$1,"성장단계","")&amp;"보스단계오프셋",ChapterTable!$S:$T,2,0))/ChapterTable!$S$23)))</f>
        <v>4</v>
      </c>
      <c r="E2482" s="1">
        <f ca="1">IF(AND($A2482=0,$B2482=1),
    VLOOKUP(1,ChapterTable!$1:$1048576,MATCH("최종"&amp;SUBSTITUTE(SUBSTITUTE(E$1,"standard",""),"|Float",""),ChapterTable!$1:$1,0),0)*ChapterTable!$Q$17,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VLOOKUP($A2482-ChapterTable!$Q$11,ChapterTable!$1:$1048576,MATCH("최종"&amp;SUBSTITUTE(SUBSTITUTE(E$1,"standard",""),"|Float",""),ChapterTable!$1:$1,0),0)*ChapterTable!$Q$14
    ),
  OFFSET(E2482,-$B2482+IF($L2482,1,0),0)*
    (VLOOKUP(SUBSTITUTE(SUBSTITUTE(E$1,"standard",""),"|Float","")&amp;"인게임누적곱배수",ChapterTable!$S:$T,2,0)^C2482
    +VLOOKUP(SUBSTITUTE(SUBSTITUTE(E$1,"standard",""),"|Float","")&amp;"인게임누적합배수",ChapterTable!$S:$T,2,0)*C2482)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VLOOKUP(1,ChapterTable!$1:$1048576,MATCH("최종"&amp;SUBSTITUTE(SUBSTITUTE(F$1,"standard",""),"|Float",""),ChapterTable!$1:$1,0),0)*ChapterTable!$Q$17,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VLOOKUP($A2482-ChapterTable!$Q$11,ChapterTable!$1:$1048576,MATCH("최종"&amp;SUBSTITUTE(SUBSTITUTE(F$1,"standard",""),"|Float",""),ChapterTable!$1:$1,0),0)*ChapterTable!$Q$14
    ),
  OFFSET(F2482,-$B2482+IF($L2482,1,0),0)*
    (VLOOKUP(SUBSTITUTE(SUBSTITUTE(F$1,"standard",""),"|Float","")&amp;"인게임누적곱배수",ChapterTable!$S:$T,2,0)^D2482
    +VLOOKUP(SUBSTITUTE(SUBSTITUTE(F$1,"standard",""),"|Float","")&amp;"인게임누적합배수",ChapterTable!$S:$T,2,0)*D2482)
  )
  )
  )
)</f>
        <v>3863428.7489884794</v>
      </c>
      <c r="G2482" t="s">
        <v>76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9.8000000000000007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IF(OR($L2483=TRUE,$A2483=0,MOD($A2483,ChapterTable!$S$20)&lt;&gt;0),
MAX(0,INT(($B2483+ChapterTable!$Q$26+VLOOKUP(SUBSTITUTE(C$1,"성장단계","")&amp;"단계오프셋",ChapterTable!$S:$T,2,0))/ChapterTable!$Q$23)),
MAX(0,INT(($B2483+ChapterTable!$S$26+VLOOKUP(SUBSTITUTE(C$1,"성장단계","")&amp;"보스단계오프셋",ChapterTable!$S:$T,2,0))/ChapterTable!$S$23)))</f>
        <v>4</v>
      </c>
      <c r="D2483">
        <f>IF(OR($L2483=TRUE,$A2483=0,MOD($A2483,ChapterTable!$S$20)&lt;&gt;0),
MAX(0,INT(($B2483+ChapterTable!$Q$26+VLOOKUP(SUBSTITUTE(D$1,"성장단계","")&amp;"단계오프셋",ChapterTable!$S:$T,2,0))/ChapterTable!$Q$23)),
MAX(0,INT(($B2483+ChapterTable!$S$26+VLOOKUP(SUBSTITUTE(D$1,"성장단계","")&amp;"보스단계오프셋",ChapterTable!$S:$T,2,0))/ChapterTable!$S$23)))</f>
        <v>4</v>
      </c>
      <c r="E2483" s="1">
        <f ca="1">IF(AND($A2483=0,$B2483=1),
    VLOOKUP(1,ChapterTable!$1:$1048576,MATCH("최종"&amp;SUBSTITUTE(SUBSTITUTE(E$1,"standard",""),"|Float",""),ChapterTable!$1:$1,0),0)*ChapterTable!$Q$17,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VLOOKUP($A2483-ChapterTable!$Q$11,ChapterTable!$1:$1048576,MATCH("최종"&amp;SUBSTITUTE(SUBSTITUTE(E$1,"standard",""),"|Float",""),ChapterTable!$1:$1,0),0)*ChapterTable!$Q$14
    ),
  OFFSET(E2483,-$B2483+IF($L2483,1,0),0)*
    (VLOOKUP(SUBSTITUTE(SUBSTITUTE(E$1,"standard",""),"|Float","")&amp;"인게임누적곱배수",ChapterTable!$S:$T,2,0)^C2483
    +VLOOKUP(SUBSTITUTE(SUBSTITUTE(E$1,"standard",""),"|Float","")&amp;"인게임누적합배수",ChapterTable!$S:$T,2,0)*C2483)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VLOOKUP(1,ChapterTable!$1:$1048576,MATCH("최종"&amp;SUBSTITUTE(SUBSTITUTE(F$1,"standard",""),"|Float",""),ChapterTable!$1:$1,0),0)*ChapterTable!$Q$17,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VLOOKUP($A2483-ChapterTable!$Q$11,ChapterTable!$1:$1048576,MATCH("최종"&amp;SUBSTITUTE(SUBSTITUTE(F$1,"standard",""),"|Float",""),ChapterTable!$1:$1,0),0)*ChapterTable!$Q$14
    ),
  OFFSET(F2483,-$B2483+IF($L2483,1,0),0)*
    (VLOOKUP(SUBSTITUTE(SUBSTITUTE(F$1,"standard",""),"|Float","")&amp;"인게임누적곱배수",ChapterTable!$S:$T,2,0)^D2483
    +VLOOKUP(SUBSTITUTE(SUBSTITUTE(F$1,"standard",""),"|Float","")&amp;"인게임누적합배수",ChapterTable!$S:$T,2,0)*D2483)
  )
  )
  )
)</f>
        <v>3863428.7489884794</v>
      </c>
      <c r="G2483" t="s">
        <v>76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9.8000000000000007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IF(OR($L2484=TRUE,$A2484=0,MOD($A2484,ChapterTable!$S$20)&lt;&gt;0),
MAX(0,INT(($B2484+ChapterTable!$Q$26+VLOOKUP(SUBSTITUTE(C$1,"성장단계","")&amp;"단계오프셋",ChapterTable!$S:$T,2,0))/ChapterTable!$Q$23)),
MAX(0,INT(($B2484+ChapterTable!$S$26+VLOOKUP(SUBSTITUTE(C$1,"성장단계","")&amp;"보스단계오프셋",ChapterTable!$S:$T,2,0))/ChapterTable!$S$23)))</f>
        <v>4</v>
      </c>
      <c r="D2484">
        <f>IF(OR($L2484=TRUE,$A2484=0,MOD($A2484,ChapterTable!$S$20)&lt;&gt;0),
MAX(0,INT(($B2484+ChapterTable!$Q$26+VLOOKUP(SUBSTITUTE(D$1,"성장단계","")&amp;"단계오프셋",ChapterTable!$S:$T,2,0))/ChapterTable!$Q$23)),
MAX(0,INT(($B2484+ChapterTable!$S$26+VLOOKUP(SUBSTITUTE(D$1,"성장단계","")&amp;"보스단계오프셋",ChapterTable!$S:$T,2,0))/ChapterTable!$S$23)))</f>
        <v>4</v>
      </c>
      <c r="E2484" s="1">
        <f ca="1">IF(AND($A2484=0,$B2484=1),
    VLOOKUP(1,ChapterTable!$1:$1048576,MATCH("최종"&amp;SUBSTITUTE(SUBSTITUTE(E$1,"standard",""),"|Float",""),ChapterTable!$1:$1,0),0)*ChapterTable!$Q$17,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VLOOKUP($A2484-ChapterTable!$Q$11,ChapterTable!$1:$1048576,MATCH("최종"&amp;SUBSTITUTE(SUBSTITUTE(E$1,"standard",""),"|Float",""),ChapterTable!$1:$1,0),0)*ChapterTable!$Q$14
    ),
  OFFSET(E2484,-$B2484+IF($L2484,1,0),0)*
    (VLOOKUP(SUBSTITUTE(SUBSTITUTE(E$1,"standard",""),"|Float","")&amp;"인게임누적곱배수",ChapterTable!$S:$T,2,0)^C2484
    +VLOOKUP(SUBSTITUTE(SUBSTITUTE(E$1,"standard",""),"|Float","")&amp;"인게임누적합배수",ChapterTable!$S:$T,2,0)*C2484)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VLOOKUP(1,ChapterTable!$1:$1048576,MATCH("최종"&amp;SUBSTITUTE(SUBSTITUTE(F$1,"standard",""),"|Float",""),ChapterTable!$1:$1,0),0)*ChapterTable!$Q$17,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VLOOKUP($A2484-ChapterTable!$Q$11,ChapterTable!$1:$1048576,MATCH("최종"&amp;SUBSTITUTE(SUBSTITUTE(F$1,"standard",""),"|Float",""),ChapterTable!$1:$1,0),0)*ChapterTable!$Q$14
    ),
  OFFSET(F2484,-$B2484+IF($L2484,1,0),0)*
    (VLOOKUP(SUBSTITUTE(SUBSTITUTE(F$1,"standard",""),"|Float","")&amp;"인게임누적곱배수",ChapterTable!$S:$T,2,0)^D2484
    +VLOOKUP(SUBSTITUTE(SUBSTITUTE(F$1,"standard",""),"|Float","")&amp;"인게임누적합배수",ChapterTable!$S:$T,2,0)*D2484)
  )
  )
  )
)</f>
        <v>3863428.7489884794</v>
      </c>
      <c r="G2484" t="s">
        <v>76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9.8000000000000007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IF(OR($L2485=TRUE,$A2485=0,MOD($A2485,ChapterTable!$S$20)&lt;&gt;0),
MAX(0,INT(($B2485+ChapterTable!$Q$26+VLOOKUP(SUBSTITUTE(C$1,"성장단계","")&amp;"단계오프셋",ChapterTable!$S:$T,2,0))/ChapterTable!$Q$23)),
MAX(0,INT(($B2485+ChapterTable!$S$26+VLOOKUP(SUBSTITUTE(C$1,"성장단계","")&amp;"보스단계오프셋",ChapterTable!$S:$T,2,0))/ChapterTable!$S$23)))</f>
        <v>4</v>
      </c>
      <c r="D2485">
        <f>IF(OR($L2485=TRUE,$A2485=0,MOD($A2485,ChapterTable!$S$20)&lt;&gt;0),
MAX(0,INT(($B2485+ChapterTable!$Q$26+VLOOKUP(SUBSTITUTE(D$1,"성장단계","")&amp;"단계오프셋",ChapterTable!$S:$T,2,0))/ChapterTable!$Q$23)),
MAX(0,INT(($B2485+ChapterTable!$S$26+VLOOKUP(SUBSTITUTE(D$1,"성장단계","")&amp;"보스단계오프셋",ChapterTable!$S:$T,2,0))/ChapterTable!$S$23)))</f>
        <v>4</v>
      </c>
      <c r="E2485" s="1">
        <f ca="1">IF(AND($A2485=0,$B2485=1),
    VLOOKUP(1,ChapterTable!$1:$1048576,MATCH("최종"&amp;SUBSTITUTE(SUBSTITUTE(E$1,"standard",""),"|Float",""),ChapterTable!$1:$1,0),0)*ChapterTable!$Q$17,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VLOOKUP($A2485-ChapterTable!$Q$11,ChapterTable!$1:$1048576,MATCH("최종"&amp;SUBSTITUTE(SUBSTITUTE(E$1,"standard",""),"|Float",""),ChapterTable!$1:$1,0),0)*ChapterTable!$Q$14
    ),
  OFFSET(E2485,-$B2485+IF($L2485,1,0),0)*
    (VLOOKUP(SUBSTITUTE(SUBSTITUTE(E$1,"standard",""),"|Float","")&amp;"인게임누적곱배수",ChapterTable!$S:$T,2,0)^C2485
    +VLOOKUP(SUBSTITUTE(SUBSTITUTE(E$1,"standard",""),"|Float","")&amp;"인게임누적합배수",ChapterTable!$S:$T,2,0)*C2485)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VLOOKUP(1,ChapterTable!$1:$1048576,MATCH("최종"&amp;SUBSTITUTE(SUBSTITUTE(F$1,"standard",""),"|Float",""),ChapterTable!$1:$1,0),0)*ChapterTable!$Q$17,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VLOOKUP($A2485-ChapterTable!$Q$11,ChapterTable!$1:$1048576,MATCH("최종"&amp;SUBSTITUTE(SUBSTITUTE(F$1,"standard",""),"|Float",""),ChapterTable!$1:$1,0),0)*ChapterTable!$Q$14
    ),
  OFFSET(F2485,-$B2485+IF($L2485,1,0),0)*
    (VLOOKUP(SUBSTITUTE(SUBSTITUTE(F$1,"standard",""),"|Float","")&amp;"인게임누적곱배수",ChapterTable!$S:$T,2,0)^D2485
    +VLOOKUP(SUBSTITUTE(SUBSTITUTE(F$1,"standard",""),"|Float","")&amp;"인게임누적합배수",ChapterTable!$S:$T,2,0)*D2485)
  )
  )
  )
)</f>
        <v>3863428.7489884794</v>
      </c>
      <c r="G2485" t="s">
        <v>76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9.8000000000000007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IF(OR($L2486=TRUE,$A2486=0,MOD($A2486,ChapterTable!$S$20)&lt;&gt;0),
MAX(0,INT(($B2486+ChapterTable!$Q$26+VLOOKUP(SUBSTITUTE(C$1,"성장단계","")&amp;"단계오프셋",ChapterTable!$S:$T,2,0))/ChapterTable!$Q$23)),
MAX(0,INT(($B2486+ChapterTable!$S$26+VLOOKUP(SUBSTITUTE(C$1,"성장단계","")&amp;"보스단계오프셋",ChapterTable!$S:$T,2,0))/ChapterTable!$S$23)))</f>
        <v>4</v>
      </c>
      <c r="D2486">
        <f>IF(OR($L2486=TRUE,$A2486=0,MOD($A2486,ChapterTable!$S$20)&lt;&gt;0),
MAX(0,INT(($B2486+ChapterTable!$Q$26+VLOOKUP(SUBSTITUTE(D$1,"성장단계","")&amp;"단계오프셋",ChapterTable!$S:$T,2,0))/ChapterTable!$Q$23)),
MAX(0,INT(($B2486+ChapterTable!$S$26+VLOOKUP(SUBSTITUTE(D$1,"성장단계","")&amp;"보스단계오프셋",ChapterTable!$S:$T,2,0))/ChapterTable!$S$23)))</f>
        <v>4</v>
      </c>
      <c r="E2486" s="1">
        <f ca="1">IF(AND($A2486=0,$B2486=1),
    VLOOKUP(1,ChapterTable!$1:$1048576,MATCH("최종"&amp;SUBSTITUTE(SUBSTITUTE(E$1,"standard",""),"|Float",""),ChapterTable!$1:$1,0),0)*ChapterTable!$Q$17,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VLOOKUP($A2486-ChapterTable!$Q$11,ChapterTable!$1:$1048576,MATCH("최종"&amp;SUBSTITUTE(SUBSTITUTE(E$1,"standard",""),"|Float",""),ChapterTable!$1:$1,0),0)*ChapterTable!$Q$14
    ),
  OFFSET(E2486,-$B2486+IF($L2486,1,0),0)*
    (VLOOKUP(SUBSTITUTE(SUBSTITUTE(E$1,"standard",""),"|Float","")&amp;"인게임누적곱배수",ChapterTable!$S:$T,2,0)^C2486
    +VLOOKUP(SUBSTITUTE(SUBSTITUTE(E$1,"standard",""),"|Float","")&amp;"인게임누적합배수",ChapterTable!$S:$T,2,0)*C2486)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VLOOKUP(1,ChapterTable!$1:$1048576,MATCH("최종"&amp;SUBSTITUTE(SUBSTITUTE(F$1,"standard",""),"|Float",""),ChapterTable!$1:$1,0),0)*ChapterTable!$Q$17,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VLOOKUP($A2486-ChapterTable!$Q$11,ChapterTable!$1:$1048576,MATCH("최종"&amp;SUBSTITUTE(SUBSTITUTE(F$1,"standard",""),"|Float",""),ChapterTable!$1:$1,0),0)*ChapterTable!$Q$14
    ),
  OFFSET(F2486,-$B2486+IF($L2486,1,0),0)*
    (VLOOKUP(SUBSTITUTE(SUBSTITUTE(F$1,"standard",""),"|Float","")&amp;"인게임누적곱배수",ChapterTable!$S:$T,2,0)^D2486
    +VLOOKUP(SUBSTITUTE(SUBSTITUTE(F$1,"standard",""),"|Float","")&amp;"인게임누적합배수",ChapterTable!$S:$T,2,0)*D2486)
  )
  )
  )
)</f>
        <v>3863428.7489884794</v>
      </c>
      <c r="G2486" t="s">
        <v>76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9.8000000000000007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IF(OR($L2487=TRUE,$A2487=0,MOD($A2487,ChapterTable!$S$20)&lt;&gt;0),
MAX(0,INT(($B2487+ChapterTable!$Q$26+VLOOKUP(SUBSTITUTE(C$1,"성장단계","")&amp;"단계오프셋",ChapterTable!$S:$T,2,0))/ChapterTable!$Q$23)),
MAX(0,INT(($B2487+ChapterTable!$S$26+VLOOKUP(SUBSTITUTE(C$1,"성장단계","")&amp;"보스단계오프셋",ChapterTable!$S:$T,2,0))/ChapterTable!$S$23)))</f>
        <v>5</v>
      </c>
      <c r="D2487">
        <f>IF(OR($L2487=TRUE,$A2487=0,MOD($A2487,ChapterTable!$S$20)&lt;&gt;0),
MAX(0,INT(($B2487+ChapterTable!$Q$26+VLOOKUP(SUBSTITUTE(D$1,"성장단계","")&amp;"단계오프셋",ChapterTable!$S:$T,2,0))/ChapterTable!$Q$23)),
MAX(0,INT(($B2487+ChapterTable!$S$26+VLOOKUP(SUBSTITUTE(D$1,"성장단계","")&amp;"보스단계오프셋",ChapterTable!$S:$T,2,0))/ChapterTable!$S$23)))</f>
        <v>4</v>
      </c>
      <c r="E2487" s="1">
        <f ca="1">IF(AND($A2487=0,$B2487=1),
    VLOOKUP(1,ChapterTable!$1:$1048576,MATCH("최종"&amp;SUBSTITUTE(SUBSTITUTE(E$1,"standard",""),"|Float",""),ChapterTable!$1:$1,0),0)*ChapterTable!$Q$17,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VLOOKUP($A2487-ChapterTable!$Q$11,ChapterTable!$1:$1048576,MATCH("최종"&amp;SUBSTITUTE(SUBSTITUTE(E$1,"standard",""),"|Float",""),ChapterTable!$1:$1,0),0)*ChapterTable!$Q$14
    ),
  OFFSET(E2487,-$B2487+IF($L2487,1,0),0)*
    (VLOOKUP(SUBSTITUTE(SUBSTITUTE(E$1,"standard",""),"|Float","")&amp;"인게임누적곱배수",ChapterTable!$S:$T,2,0)^C2487
    +VLOOKUP(SUBSTITUTE(SUBSTITUTE(E$1,"standard",""),"|Float","")&amp;"인게임누적합배수",ChapterTable!$S:$T,2,0)*C2487)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VLOOKUP(1,ChapterTable!$1:$1048576,MATCH("최종"&amp;SUBSTITUTE(SUBSTITUTE(F$1,"standard",""),"|Float",""),ChapterTable!$1:$1,0),0)*ChapterTable!$Q$17,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VLOOKUP($A2487-ChapterTable!$Q$11,ChapterTable!$1:$1048576,MATCH("최종"&amp;SUBSTITUTE(SUBSTITUTE(F$1,"standard",""),"|Float",""),ChapterTable!$1:$1,0),0)*ChapterTable!$Q$14
    ),
  OFFSET(F2487,-$B2487+IF($L2487,1,0),0)*
    (VLOOKUP(SUBSTITUTE(SUBSTITUTE(F$1,"standard",""),"|Float","")&amp;"인게임누적곱배수",ChapterTable!$S:$T,2,0)^D2487
    +VLOOKUP(SUBSTITUTE(SUBSTITUTE(F$1,"standard",""),"|Float","")&amp;"인게임누적합배수",ChapterTable!$S:$T,2,0)*D2487)
  )
  )
  )
)</f>
        <v>3863428.7489884794</v>
      </c>
      <c r="G2487" t="s">
        <v>76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9.8000000000000007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IF(OR($L2488=TRUE,$A2488=0,MOD($A2488,ChapterTable!$S$20)&lt;&gt;0),
MAX(0,INT(($B2488+ChapterTable!$Q$26+VLOOKUP(SUBSTITUTE(C$1,"성장단계","")&amp;"단계오프셋",ChapterTable!$S:$T,2,0))/ChapterTable!$Q$23)),
MAX(0,INT(($B2488+ChapterTable!$S$26+VLOOKUP(SUBSTITUTE(C$1,"성장단계","")&amp;"보스단계오프셋",ChapterTable!$S:$T,2,0))/ChapterTable!$S$23)))</f>
        <v>5</v>
      </c>
      <c r="D2488">
        <f>IF(OR($L2488=TRUE,$A2488=0,MOD($A2488,ChapterTable!$S$20)&lt;&gt;0),
MAX(0,INT(($B2488+ChapterTable!$Q$26+VLOOKUP(SUBSTITUTE(D$1,"성장단계","")&amp;"단계오프셋",ChapterTable!$S:$T,2,0))/ChapterTable!$Q$23)),
MAX(0,INT(($B2488+ChapterTable!$S$26+VLOOKUP(SUBSTITUTE(D$1,"성장단계","")&amp;"보스단계오프셋",ChapterTable!$S:$T,2,0))/ChapterTable!$S$23)))</f>
        <v>4</v>
      </c>
      <c r="E2488" s="1">
        <f ca="1">IF(AND($A2488=0,$B2488=1),
    VLOOKUP(1,ChapterTable!$1:$1048576,MATCH("최종"&amp;SUBSTITUTE(SUBSTITUTE(E$1,"standard",""),"|Float",""),ChapterTable!$1:$1,0),0)*ChapterTable!$Q$17,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VLOOKUP($A2488-ChapterTable!$Q$11,ChapterTable!$1:$1048576,MATCH("최종"&amp;SUBSTITUTE(SUBSTITUTE(E$1,"standard",""),"|Float",""),ChapterTable!$1:$1,0),0)*ChapterTable!$Q$14
    ),
  OFFSET(E2488,-$B2488+IF($L2488,1,0),0)*
    (VLOOKUP(SUBSTITUTE(SUBSTITUTE(E$1,"standard",""),"|Float","")&amp;"인게임누적곱배수",ChapterTable!$S:$T,2,0)^C2488
    +VLOOKUP(SUBSTITUTE(SUBSTITUTE(E$1,"standard",""),"|Float","")&amp;"인게임누적합배수",ChapterTable!$S:$T,2,0)*C2488)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VLOOKUP(1,ChapterTable!$1:$1048576,MATCH("최종"&amp;SUBSTITUTE(SUBSTITUTE(F$1,"standard",""),"|Float",""),ChapterTable!$1:$1,0),0)*ChapterTable!$Q$17,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VLOOKUP($A2488-ChapterTable!$Q$11,ChapterTable!$1:$1048576,MATCH("최종"&amp;SUBSTITUTE(SUBSTITUTE(F$1,"standard",""),"|Float",""),ChapterTable!$1:$1,0),0)*ChapterTable!$Q$14
    ),
  OFFSET(F2488,-$B2488+IF($L2488,1,0),0)*
    (VLOOKUP(SUBSTITUTE(SUBSTITUTE(F$1,"standard",""),"|Float","")&amp;"인게임누적곱배수",ChapterTable!$S:$T,2,0)^D2488
    +VLOOKUP(SUBSTITUTE(SUBSTITUTE(F$1,"standard",""),"|Float","")&amp;"인게임누적합배수",ChapterTable!$S:$T,2,0)*D2488)
  )
  )
  )
)</f>
        <v>3863428.7489884794</v>
      </c>
      <c r="G2488" t="s">
        <v>76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9.8000000000000007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IF(OR($L2489=TRUE,$A2489=0,MOD($A2489,ChapterTable!$S$20)&lt;&gt;0),
MAX(0,INT(($B2489+ChapterTable!$Q$26+VLOOKUP(SUBSTITUTE(C$1,"성장단계","")&amp;"단계오프셋",ChapterTable!$S:$T,2,0))/ChapterTable!$Q$23)),
MAX(0,INT(($B2489+ChapterTable!$S$26+VLOOKUP(SUBSTITUTE(C$1,"성장단계","")&amp;"보스단계오프셋",ChapterTable!$S:$T,2,0))/ChapterTable!$S$23)))</f>
        <v>5</v>
      </c>
      <c r="D2489">
        <f>IF(OR($L2489=TRUE,$A2489=0,MOD($A2489,ChapterTable!$S$20)&lt;&gt;0),
MAX(0,INT(($B2489+ChapterTable!$Q$26+VLOOKUP(SUBSTITUTE(D$1,"성장단계","")&amp;"단계오프셋",ChapterTable!$S:$T,2,0))/ChapterTable!$Q$23)),
MAX(0,INT(($B2489+ChapterTable!$S$26+VLOOKUP(SUBSTITUTE(D$1,"성장단계","")&amp;"보스단계오프셋",ChapterTable!$S:$T,2,0))/ChapterTable!$S$23)))</f>
        <v>4</v>
      </c>
      <c r="E2489" s="1">
        <f ca="1">IF(AND($A2489=0,$B2489=1),
    VLOOKUP(1,ChapterTable!$1:$1048576,MATCH("최종"&amp;SUBSTITUTE(SUBSTITUTE(E$1,"standard",""),"|Float",""),ChapterTable!$1:$1,0),0)*ChapterTable!$Q$17,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VLOOKUP($A2489-ChapterTable!$Q$11,ChapterTable!$1:$1048576,MATCH("최종"&amp;SUBSTITUTE(SUBSTITUTE(E$1,"standard",""),"|Float",""),ChapterTable!$1:$1,0),0)*ChapterTable!$Q$14
    ),
  OFFSET(E2489,-$B2489+IF($L2489,1,0),0)*
    (VLOOKUP(SUBSTITUTE(SUBSTITUTE(E$1,"standard",""),"|Float","")&amp;"인게임누적곱배수",ChapterTable!$S:$T,2,0)^C2489
    +VLOOKUP(SUBSTITUTE(SUBSTITUTE(E$1,"standard",""),"|Float","")&amp;"인게임누적합배수",ChapterTable!$S:$T,2,0)*C2489)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VLOOKUP(1,ChapterTable!$1:$1048576,MATCH("최종"&amp;SUBSTITUTE(SUBSTITUTE(F$1,"standard",""),"|Float",""),ChapterTable!$1:$1,0),0)*ChapterTable!$Q$17,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VLOOKUP($A2489-ChapterTable!$Q$11,ChapterTable!$1:$1048576,MATCH("최종"&amp;SUBSTITUTE(SUBSTITUTE(F$1,"standard",""),"|Float",""),ChapterTable!$1:$1,0),0)*ChapterTable!$Q$14
    ),
  OFFSET(F2489,-$B2489+IF($L2489,1,0),0)*
    (VLOOKUP(SUBSTITUTE(SUBSTITUTE(F$1,"standard",""),"|Float","")&amp;"인게임누적곱배수",ChapterTable!$S:$T,2,0)^D2489
    +VLOOKUP(SUBSTITUTE(SUBSTITUTE(F$1,"standard",""),"|Float","")&amp;"인게임누적합배수",ChapterTable!$S:$T,2,0)*D2489)
  )
  )
  )
)</f>
        <v>3863428.7489884794</v>
      </c>
      <c r="G2489" t="s">
        <v>76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9.8000000000000007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IF(OR($L2490=TRUE,$A2490=0,MOD($A2490,ChapterTable!$S$20)&lt;&gt;0),
MAX(0,INT(($B2490+ChapterTable!$Q$26+VLOOKUP(SUBSTITUTE(C$1,"성장단계","")&amp;"단계오프셋",ChapterTable!$S:$T,2,0))/ChapterTable!$Q$23)),
MAX(0,INT(($B2490+ChapterTable!$S$26+VLOOKUP(SUBSTITUTE(C$1,"성장단계","")&amp;"보스단계오프셋",ChapterTable!$S:$T,2,0))/ChapterTable!$S$23)))</f>
        <v>5</v>
      </c>
      <c r="D2490">
        <f>IF(OR($L2490=TRUE,$A2490=0,MOD($A2490,ChapterTable!$S$20)&lt;&gt;0),
MAX(0,INT(($B2490+ChapterTable!$Q$26+VLOOKUP(SUBSTITUTE(D$1,"성장단계","")&amp;"단계오프셋",ChapterTable!$S:$T,2,0))/ChapterTable!$Q$23)),
MAX(0,INT(($B2490+ChapterTable!$S$26+VLOOKUP(SUBSTITUTE(D$1,"성장단계","")&amp;"보스단계오프셋",ChapterTable!$S:$T,2,0))/ChapterTable!$S$23)))</f>
        <v>4</v>
      </c>
      <c r="E2490" s="1">
        <f ca="1">IF(AND($A2490=0,$B2490=1),
    VLOOKUP(1,ChapterTable!$1:$1048576,MATCH("최종"&amp;SUBSTITUTE(SUBSTITUTE(E$1,"standard",""),"|Float",""),ChapterTable!$1:$1,0),0)*ChapterTable!$Q$17,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VLOOKUP($A2490-ChapterTable!$Q$11,ChapterTable!$1:$1048576,MATCH("최종"&amp;SUBSTITUTE(SUBSTITUTE(E$1,"standard",""),"|Float",""),ChapterTable!$1:$1,0),0)*ChapterTable!$Q$14
    ),
  OFFSET(E2490,-$B2490+IF($L2490,1,0),0)*
    (VLOOKUP(SUBSTITUTE(SUBSTITUTE(E$1,"standard",""),"|Float","")&amp;"인게임누적곱배수",ChapterTable!$S:$T,2,0)^C2490
    +VLOOKUP(SUBSTITUTE(SUBSTITUTE(E$1,"standard",""),"|Float","")&amp;"인게임누적합배수",ChapterTable!$S:$T,2,0)*C2490)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VLOOKUP(1,ChapterTable!$1:$1048576,MATCH("최종"&amp;SUBSTITUTE(SUBSTITUTE(F$1,"standard",""),"|Float",""),ChapterTable!$1:$1,0),0)*ChapterTable!$Q$17,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VLOOKUP($A2490-ChapterTable!$Q$11,ChapterTable!$1:$1048576,MATCH("최종"&amp;SUBSTITUTE(SUBSTITUTE(F$1,"standard",""),"|Float",""),ChapterTable!$1:$1,0),0)*ChapterTable!$Q$14
    ),
  OFFSET(F2490,-$B2490+IF($L2490,1,0),0)*
    (VLOOKUP(SUBSTITUTE(SUBSTITUTE(F$1,"standard",""),"|Float","")&amp;"인게임누적곱배수",ChapterTable!$S:$T,2,0)^D2490
    +VLOOKUP(SUBSTITUTE(SUBSTITUTE(F$1,"standard",""),"|Float","")&amp;"인게임누적합배수",ChapterTable!$S:$T,2,0)*D2490)
  )
  )
  )
)</f>
        <v>3863428.7489884794</v>
      </c>
      <c r="G2490" t="s">
        <v>76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9.8000000000000007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IF(OR($L2491=TRUE,$A2491=0,MOD($A2491,ChapterTable!$S$20)&lt;&gt;0),
MAX(0,INT(($B2491+ChapterTable!$Q$26+VLOOKUP(SUBSTITUTE(C$1,"성장단계","")&amp;"단계오프셋",ChapterTable!$S:$T,2,0))/ChapterTable!$Q$23)),
MAX(0,INT(($B2491+ChapterTable!$S$26+VLOOKUP(SUBSTITUTE(C$1,"성장단계","")&amp;"보스단계오프셋",ChapterTable!$S:$T,2,0))/ChapterTable!$S$23)))</f>
        <v>5</v>
      </c>
      <c r="D2491">
        <f>IF(OR($L2491=TRUE,$A2491=0,MOD($A2491,ChapterTable!$S$20)&lt;&gt;0),
MAX(0,INT(($B2491+ChapterTable!$Q$26+VLOOKUP(SUBSTITUTE(D$1,"성장단계","")&amp;"단계오프셋",ChapterTable!$S:$T,2,0))/ChapterTable!$Q$23)),
MAX(0,INT(($B2491+ChapterTable!$S$26+VLOOKUP(SUBSTITUTE(D$1,"성장단계","")&amp;"보스단계오프셋",ChapterTable!$S:$T,2,0))/ChapterTable!$S$23)))</f>
        <v>4</v>
      </c>
      <c r="E2491" s="1">
        <f ca="1">IF(AND($A2491=0,$B2491=1),
    VLOOKUP(1,ChapterTable!$1:$1048576,MATCH("최종"&amp;SUBSTITUTE(SUBSTITUTE(E$1,"standard",""),"|Float",""),ChapterTable!$1:$1,0),0)*ChapterTable!$Q$17,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VLOOKUP($A2491-ChapterTable!$Q$11,ChapterTable!$1:$1048576,MATCH("최종"&amp;SUBSTITUTE(SUBSTITUTE(E$1,"standard",""),"|Float",""),ChapterTable!$1:$1,0),0)*ChapterTable!$Q$14
    ),
  OFFSET(E2491,-$B2491+IF($L2491,1,0),0)*
    (VLOOKUP(SUBSTITUTE(SUBSTITUTE(E$1,"standard",""),"|Float","")&amp;"인게임누적곱배수",ChapterTable!$S:$T,2,0)^C2491
    +VLOOKUP(SUBSTITUTE(SUBSTITUTE(E$1,"standard",""),"|Float","")&amp;"인게임누적합배수",ChapterTable!$S:$T,2,0)*C2491)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VLOOKUP(1,ChapterTable!$1:$1048576,MATCH("최종"&amp;SUBSTITUTE(SUBSTITUTE(F$1,"standard",""),"|Float",""),ChapterTable!$1:$1,0),0)*ChapterTable!$Q$17,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VLOOKUP($A2491-ChapterTable!$Q$11,ChapterTable!$1:$1048576,MATCH("최종"&amp;SUBSTITUTE(SUBSTITUTE(F$1,"standard",""),"|Float",""),ChapterTable!$1:$1,0),0)*ChapterTable!$Q$14
    ),
  OFFSET(F2491,-$B2491+IF($L2491,1,0),0)*
    (VLOOKUP(SUBSTITUTE(SUBSTITUTE(F$1,"standard",""),"|Float","")&amp;"인게임누적곱배수",ChapterTable!$S:$T,2,0)^D2491
    +VLOOKUP(SUBSTITUTE(SUBSTITUTE(F$1,"standard",""),"|Float","")&amp;"인게임누적합배수",ChapterTable!$S:$T,2,0)*D2491)
  )
  )
  )
)</f>
        <v>3863428.7489884794</v>
      </c>
      <c r="G2491" t="s">
        <v>76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9.8000000000000007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IF(OR($L2492=TRUE,$A2492=0,MOD($A2492,ChapterTable!$S$20)&lt;&gt;0),
MAX(0,INT(($B2492+ChapterTable!$Q$26+VLOOKUP(SUBSTITUTE(C$1,"성장단계","")&amp;"단계오프셋",ChapterTable!$S:$T,2,0))/ChapterTable!$Q$23)),
MAX(0,INT(($B2492+ChapterTable!$S$26+VLOOKUP(SUBSTITUTE(C$1,"성장단계","")&amp;"보스단계오프셋",ChapterTable!$S:$T,2,0))/ChapterTable!$S$23)))</f>
        <v>0</v>
      </c>
      <c r="D2492">
        <f>IF(OR($L2492=TRUE,$A2492=0,MOD($A2492,ChapterTable!$S$20)&lt;&gt;0),
MAX(0,INT(($B2492+ChapterTable!$Q$26+VLOOKUP(SUBSTITUTE(D$1,"성장단계","")&amp;"단계오프셋",ChapterTable!$S:$T,2,0))/ChapterTable!$Q$23)),
MAX(0,INT(($B2492+ChapterTable!$S$26+VLOOKUP(SUBSTITUTE(D$1,"성장단계","")&amp;"보스단계오프셋",ChapterTable!$S:$T,2,0))/ChapterTable!$S$23)))</f>
        <v>0</v>
      </c>
      <c r="E2492" s="1">
        <f ca="1">IF(AND($A2492=0,$B2492=1),
    VLOOKUP(1,ChapterTable!$1:$1048576,MATCH("최종"&amp;SUBSTITUTE(SUBSTITUTE(E$1,"standard",""),"|Float",""),ChapterTable!$1:$1,0),0)*ChapterTable!$Q$17,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VLOOKUP($A2492-ChapterTable!$Q$11,ChapterTable!$1:$1048576,MATCH("최종"&amp;SUBSTITUTE(SUBSTITUTE(E$1,"standard",""),"|Float",""),ChapterTable!$1:$1,0),0)*ChapterTable!$Q$14
    ),
  OFFSET(E2492,-$B2492+IF($L2492,1,0),0)*
    (VLOOKUP(SUBSTITUTE(SUBSTITUTE(E$1,"standard",""),"|Float","")&amp;"인게임누적곱배수",ChapterTable!$S:$T,2,0)^C2492
    +VLOOKUP(SUBSTITUTE(SUBSTITUTE(E$1,"standard",""),"|Float","")&amp;"인게임누적합배수",ChapterTable!$S:$T,2,0)*C2492)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VLOOKUP(1,ChapterTable!$1:$1048576,MATCH("최종"&amp;SUBSTITUTE(SUBSTITUTE(F$1,"standard",""),"|Float",""),ChapterTable!$1:$1,0),0)*ChapterTable!$Q$17,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VLOOKUP($A2492-ChapterTable!$Q$11,ChapterTable!$1:$1048576,MATCH("최종"&amp;SUBSTITUTE(SUBSTITUTE(F$1,"standard",""),"|Float",""),ChapterTable!$1:$1,0),0)*ChapterTable!$Q$14
    ),
  OFFSET(F2492,-$B2492+IF($L2492,1,0),0)*
    (VLOOKUP(SUBSTITUTE(SUBSTITUTE(F$1,"standard",""),"|Float","")&amp;"인게임누적곱배수",ChapterTable!$S:$T,2,0)^D2492
    +VLOOKUP(SUBSTITUTE(SUBSTITUTE(F$1,"standard",""),"|Float","")&amp;"인게임누적합배수",ChapterTable!$S:$T,2,0)*D2492)
  )
  )
  )
)</f>
        <v>3219523.9574903995</v>
      </c>
      <c r="G2492" t="s">
        <v>76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9.8000000000000007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IF(OR($L2493=TRUE,$A2493=0,MOD($A2493,ChapterTable!$S$20)&lt;&gt;0),
MAX(0,INT(($B2493+ChapterTable!$Q$26+VLOOKUP(SUBSTITUTE(C$1,"성장단계","")&amp;"단계오프셋",ChapterTable!$S:$T,2,0))/ChapterTable!$Q$23)),
MAX(0,INT(($B2493+ChapterTable!$S$26+VLOOKUP(SUBSTITUTE(C$1,"성장단계","")&amp;"보스단계오프셋",ChapterTable!$S:$T,2,0))/ChapterTable!$S$23)))</f>
        <v>0</v>
      </c>
      <c r="D2493">
        <f>IF(OR($L2493=TRUE,$A2493=0,MOD($A2493,ChapterTable!$S$20)&lt;&gt;0),
MAX(0,INT(($B2493+ChapterTable!$Q$26+VLOOKUP(SUBSTITUTE(D$1,"성장단계","")&amp;"단계오프셋",ChapterTable!$S:$T,2,0))/ChapterTable!$Q$23)),
MAX(0,INT(($B2493+ChapterTable!$S$26+VLOOKUP(SUBSTITUTE(D$1,"성장단계","")&amp;"보스단계오프셋",ChapterTable!$S:$T,2,0))/ChapterTable!$S$23)))</f>
        <v>0</v>
      </c>
      <c r="E2493" s="1">
        <f ca="1">IF(AND($A2493=0,$B2493=1),
    VLOOKUP(1,ChapterTable!$1:$1048576,MATCH("최종"&amp;SUBSTITUTE(SUBSTITUTE(E$1,"standard",""),"|Float",""),ChapterTable!$1:$1,0),0)*ChapterTable!$Q$17,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VLOOKUP($A2493-ChapterTable!$Q$11,ChapterTable!$1:$1048576,MATCH("최종"&amp;SUBSTITUTE(SUBSTITUTE(E$1,"standard",""),"|Float",""),ChapterTable!$1:$1,0),0)*ChapterTable!$Q$14
    ),
  OFFSET(E2493,-$B2493+IF($L2493,1,0),0)*
    (VLOOKUP(SUBSTITUTE(SUBSTITUTE(E$1,"standard",""),"|Float","")&amp;"인게임누적곱배수",ChapterTable!$S:$T,2,0)^C2493
    +VLOOKUP(SUBSTITUTE(SUBSTITUTE(E$1,"standard",""),"|Float","")&amp;"인게임누적합배수",ChapterTable!$S:$T,2,0)*C2493)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VLOOKUP(1,ChapterTable!$1:$1048576,MATCH("최종"&amp;SUBSTITUTE(SUBSTITUTE(F$1,"standard",""),"|Float",""),ChapterTable!$1:$1,0),0)*ChapterTable!$Q$17,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VLOOKUP($A2493-ChapterTable!$Q$11,ChapterTable!$1:$1048576,MATCH("최종"&amp;SUBSTITUTE(SUBSTITUTE(F$1,"standard",""),"|Float",""),ChapterTable!$1:$1,0),0)*ChapterTable!$Q$14
    ),
  OFFSET(F2493,-$B2493+IF($L2493,1,0),0)*
    (VLOOKUP(SUBSTITUTE(SUBSTITUTE(F$1,"standard",""),"|Float","")&amp;"인게임누적곱배수",ChapterTable!$S:$T,2,0)^D2493
    +VLOOKUP(SUBSTITUTE(SUBSTITUTE(F$1,"standard",""),"|Float","")&amp;"인게임누적합배수",ChapterTable!$S:$T,2,0)*D2493)
  )
  )
  )
)</f>
        <v>3219523.9574903995</v>
      </c>
      <c r="G2493" t="s">
        <v>76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9.8000000000000007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IF(OR($L2494=TRUE,$A2494=0,MOD($A2494,ChapterTable!$S$20)&lt;&gt;0),
MAX(0,INT(($B2494+ChapterTable!$Q$26+VLOOKUP(SUBSTITUTE(C$1,"성장단계","")&amp;"단계오프셋",ChapterTable!$S:$T,2,0))/ChapterTable!$Q$23)),
MAX(0,INT(($B2494+ChapterTable!$S$26+VLOOKUP(SUBSTITUTE(C$1,"성장단계","")&amp;"보스단계오프셋",ChapterTable!$S:$T,2,0))/ChapterTable!$S$23)))</f>
        <v>0</v>
      </c>
      <c r="D2494">
        <f>IF(OR($L2494=TRUE,$A2494=0,MOD($A2494,ChapterTable!$S$20)&lt;&gt;0),
MAX(0,INT(($B2494+ChapterTable!$Q$26+VLOOKUP(SUBSTITUTE(D$1,"성장단계","")&amp;"단계오프셋",ChapterTable!$S:$T,2,0))/ChapterTable!$Q$23)),
MAX(0,INT(($B2494+ChapterTable!$S$26+VLOOKUP(SUBSTITUTE(D$1,"성장단계","")&amp;"보스단계오프셋",ChapterTable!$S:$T,2,0))/ChapterTable!$S$23)))</f>
        <v>0</v>
      </c>
      <c r="E2494" s="1">
        <f ca="1">IF(AND($A2494=0,$B2494=1),
    VLOOKUP(1,ChapterTable!$1:$1048576,MATCH("최종"&amp;SUBSTITUTE(SUBSTITUTE(E$1,"standard",""),"|Float",""),ChapterTable!$1:$1,0),0)*ChapterTable!$Q$17,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VLOOKUP($A2494-ChapterTable!$Q$11,ChapterTable!$1:$1048576,MATCH("최종"&amp;SUBSTITUTE(SUBSTITUTE(E$1,"standard",""),"|Float",""),ChapterTable!$1:$1,0),0)*ChapterTable!$Q$14
    ),
  OFFSET(E2494,-$B2494+IF($L2494,1,0),0)*
    (VLOOKUP(SUBSTITUTE(SUBSTITUTE(E$1,"standard",""),"|Float","")&amp;"인게임누적곱배수",ChapterTable!$S:$T,2,0)^C2494
    +VLOOKUP(SUBSTITUTE(SUBSTITUTE(E$1,"standard",""),"|Float","")&amp;"인게임누적합배수",ChapterTable!$S:$T,2,0)*C2494)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VLOOKUP(1,ChapterTable!$1:$1048576,MATCH("최종"&amp;SUBSTITUTE(SUBSTITUTE(F$1,"standard",""),"|Float",""),ChapterTable!$1:$1,0),0)*ChapterTable!$Q$17,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VLOOKUP($A2494-ChapterTable!$Q$11,ChapterTable!$1:$1048576,MATCH("최종"&amp;SUBSTITUTE(SUBSTITUTE(F$1,"standard",""),"|Float",""),ChapterTable!$1:$1,0),0)*ChapterTable!$Q$14
    ),
  OFFSET(F2494,-$B2494+IF($L2494,1,0),0)*
    (VLOOKUP(SUBSTITUTE(SUBSTITUTE(F$1,"standard",""),"|Float","")&amp;"인게임누적곱배수",ChapterTable!$S:$T,2,0)^D2494
    +VLOOKUP(SUBSTITUTE(SUBSTITUTE(F$1,"standard",""),"|Float","")&amp;"인게임누적합배수",ChapterTable!$S:$T,2,0)*D2494)
  )
  )
  )
)</f>
        <v>3219523.9574903995</v>
      </c>
      <c r="G2494" t="s">
        <v>76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9.8000000000000007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IF(OR($L2495=TRUE,$A2495=0,MOD($A2495,ChapterTable!$S$20)&lt;&gt;0),
MAX(0,INT(($B2495+ChapterTable!$Q$26+VLOOKUP(SUBSTITUTE(C$1,"성장단계","")&amp;"단계오프셋",ChapterTable!$S:$T,2,0))/ChapterTable!$Q$23)),
MAX(0,INT(($B2495+ChapterTable!$S$26+VLOOKUP(SUBSTITUTE(C$1,"성장단계","")&amp;"보스단계오프셋",ChapterTable!$S:$T,2,0))/ChapterTable!$S$23)))</f>
        <v>0</v>
      </c>
      <c r="D2495">
        <f>IF(OR($L2495=TRUE,$A2495=0,MOD($A2495,ChapterTable!$S$20)&lt;&gt;0),
MAX(0,INT(($B2495+ChapterTable!$Q$26+VLOOKUP(SUBSTITUTE(D$1,"성장단계","")&amp;"단계오프셋",ChapterTable!$S:$T,2,0))/ChapterTable!$Q$23)),
MAX(0,INT(($B2495+ChapterTable!$S$26+VLOOKUP(SUBSTITUTE(D$1,"성장단계","")&amp;"보스단계오프셋",ChapterTable!$S:$T,2,0))/ChapterTable!$S$23)))</f>
        <v>0</v>
      </c>
      <c r="E2495" s="1">
        <f ca="1">IF(AND($A2495=0,$B2495=1),
    VLOOKUP(1,ChapterTable!$1:$1048576,MATCH("최종"&amp;SUBSTITUTE(SUBSTITUTE(E$1,"standard",""),"|Float",""),ChapterTable!$1:$1,0),0)*ChapterTable!$Q$17,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VLOOKUP($A2495-ChapterTable!$Q$11,ChapterTable!$1:$1048576,MATCH("최종"&amp;SUBSTITUTE(SUBSTITUTE(E$1,"standard",""),"|Float",""),ChapterTable!$1:$1,0),0)*ChapterTable!$Q$14
    ),
  OFFSET(E2495,-$B2495+IF($L2495,1,0),0)*
    (VLOOKUP(SUBSTITUTE(SUBSTITUTE(E$1,"standard",""),"|Float","")&amp;"인게임누적곱배수",ChapterTable!$S:$T,2,0)^C2495
    +VLOOKUP(SUBSTITUTE(SUBSTITUTE(E$1,"standard",""),"|Float","")&amp;"인게임누적합배수",ChapterTable!$S:$T,2,0)*C2495)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VLOOKUP(1,ChapterTable!$1:$1048576,MATCH("최종"&amp;SUBSTITUTE(SUBSTITUTE(F$1,"standard",""),"|Float",""),ChapterTable!$1:$1,0),0)*ChapterTable!$Q$17,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VLOOKUP($A2495-ChapterTable!$Q$11,ChapterTable!$1:$1048576,MATCH("최종"&amp;SUBSTITUTE(SUBSTITUTE(F$1,"standard",""),"|Float",""),ChapterTable!$1:$1,0),0)*ChapterTable!$Q$14
    ),
  OFFSET(F2495,-$B2495+IF($L2495,1,0),0)*
    (VLOOKUP(SUBSTITUTE(SUBSTITUTE(F$1,"standard",""),"|Float","")&amp;"인게임누적곱배수",ChapterTable!$S:$T,2,0)^D2495
    +VLOOKUP(SUBSTITUTE(SUBSTITUTE(F$1,"standard",""),"|Float","")&amp;"인게임누적합배수",ChapterTable!$S:$T,2,0)*D2495)
  )
  )
  )
)</f>
        <v>3219523.9574903995</v>
      </c>
      <c r="G2495" t="s">
        <v>76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9.8000000000000007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IF(OR($L2496=TRUE,$A2496=0,MOD($A2496,ChapterTable!$S$20)&lt;&gt;0),
MAX(0,INT(($B2496+ChapterTable!$Q$26+VLOOKUP(SUBSTITUTE(C$1,"성장단계","")&amp;"단계오프셋",ChapterTable!$S:$T,2,0))/ChapterTable!$Q$23)),
MAX(0,INT(($B2496+ChapterTable!$S$26+VLOOKUP(SUBSTITUTE(C$1,"성장단계","")&amp;"보스단계오프셋",ChapterTable!$S:$T,2,0))/ChapterTable!$S$23)))</f>
        <v>0</v>
      </c>
      <c r="D2496">
        <f>IF(OR($L2496=TRUE,$A2496=0,MOD($A2496,ChapterTable!$S$20)&lt;&gt;0),
MAX(0,INT(($B2496+ChapterTable!$Q$26+VLOOKUP(SUBSTITUTE(D$1,"성장단계","")&amp;"단계오프셋",ChapterTable!$S:$T,2,0))/ChapterTable!$Q$23)),
MAX(0,INT(($B2496+ChapterTable!$S$26+VLOOKUP(SUBSTITUTE(D$1,"성장단계","")&amp;"보스단계오프셋",ChapterTable!$S:$T,2,0))/ChapterTable!$S$23)))</f>
        <v>0</v>
      </c>
      <c r="E2496" s="1">
        <f ca="1">IF(AND($A2496=0,$B2496=1),
    VLOOKUP(1,ChapterTable!$1:$1048576,MATCH("최종"&amp;SUBSTITUTE(SUBSTITUTE(E$1,"standard",""),"|Float",""),ChapterTable!$1:$1,0),0)*ChapterTable!$Q$17,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VLOOKUP($A2496-ChapterTable!$Q$11,ChapterTable!$1:$1048576,MATCH("최종"&amp;SUBSTITUTE(SUBSTITUTE(E$1,"standard",""),"|Float",""),ChapterTable!$1:$1,0),0)*ChapterTable!$Q$14
    ),
  OFFSET(E2496,-$B2496+IF($L2496,1,0),0)*
    (VLOOKUP(SUBSTITUTE(SUBSTITUTE(E$1,"standard",""),"|Float","")&amp;"인게임누적곱배수",ChapterTable!$S:$T,2,0)^C2496
    +VLOOKUP(SUBSTITUTE(SUBSTITUTE(E$1,"standard",""),"|Float","")&amp;"인게임누적합배수",ChapterTable!$S:$T,2,0)*C2496)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VLOOKUP(1,ChapterTable!$1:$1048576,MATCH("최종"&amp;SUBSTITUTE(SUBSTITUTE(F$1,"standard",""),"|Float",""),ChapterTable!$1:$1,0),0)*ChapterTable!$Q$17,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VLOOKUP($A2496-ChapterTable!$Q$11,ChapterTable!$1:$1048576,MATCH("최종"&amp;SUBSTITUTE(SUBSTITUTE(F$1,"standard",""),"|Float",""),ChapterTable!$1:$1,0),0)*ChapterTable!$Q$14
    ),
  OFFSET(F2496,-$B2496+IF($L2496,1,0),0)*
    (VLOOKUP(SUBSTITUTE(SUBSTITUTE(F$1,"standard",""),"|Float","")&amp;"인게임누적곱배수",ChapterTable!$S:$T,2,0)^D2496
    +VLOOKUP(SUBSTITUTE(SUBSTITUTE(F$1,"standard",""),"|Float","")&amp;"인게임누적합배수",ChapterTable!$S:$T,2,0)*D2496)
  )
  )
  )
)</f>
        <v>3219523.9574903995</v>
      </c>
      <c r="G2496" t="s">
        <v>76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9.8000000000000007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IF(OR($L2497=TRUE,$A2497=0,MOD($A2497,ChapterTable!$S$20)&lt;&gt;0),
MAX(0,INT(($B2497+ChapterTable!$Q$26+VLOOKUP(SUBSTITUTE(C$1,"성장단계","")&amp;"단계오프셋",ChapterTable!$S:$T,2,0))/ChapterTable!$Q$23)),
MAX(0,INT(($B2497+ChapterTable!$S$26+VLOOKUP(SUBSTITUTE(C$1,"성장단계","")&amp;"보스단계오프셋",ChapterTable!$S:$T,2,0))/ChapterTable!$S$23)))</f>
        <v>1</v>
      </c>
      <c r="D2497">
        <f>IF(OR($L2497=TRUE,$A2497=0,MOD($A2497,ChapterTable!$S$20)&lt;&gt;0),
MAX(0,INT(($B2497+ChapterTable!$Q$26+VLOOKUP(SUBSTITUTE(D$1,"성장단계","")&amp;"단계오프셋",ChapterTable!$S:$T,2,0))/ChapterTable!$Q$23)),
MAX(0,INT(($B2497+ChapterTable!$S$26+VLOOKUP(SUBSTITUTE(D$1,"성장단계","")&amp;"보스단계오프셋",ChapterTable!$S:$T,2,0))/ChapterTable!$S$23)))</f>
        <v>0</v>
      </c>
      <c r="E2497" s="1">
        <f ca="1">IF(AND($A2497=0,$B2497=1),
    VLOOKUP(1,ChapterTable!$1:$1048576,MATCH("최종"&amp;SUBSTITUTE(SUBSTITUTE(E$1,"standard",""),"|Float",""),ChapterTable!$1:$1,0),0)*ChapterTable!$Q$17,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VLOOKUP($A2497-ChapterTable!$Q$11,ChapterTable!$1:$1048576,MATCH("최종"&amp;SUBSTITUTE(SUBSTITUTE(E$1,"standard",""),"|Float",""),ChapterTable!$1:$1,0),0)*ChapterTable!$Q$14
    ),
  OFFSET(E2497,-$B2497+IF($L2497,1,0),0)*
    (VLOOKUP(SUBSTITUTE(SUBSTITUTE(E$1,"standard",""),"|Float","")&amp;"인게임누적곱배수",ChapterTable!$S:$T,2,0)^C2497
    +VLOOKUP(SUBSTITUTE(SUBSTITUTE(E$1,"standard",""),"|Float","")&amp;"인게임누적합배수",ChapterTable!$S:$T,2,0)*C2497)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VLOOKUP(1,ChapterTable!$1:$1048576,MATCH("최종"&amp;SUBSTITUTE(SUBSTITUTE(F$1,"standard",""),"|Float",""),ChapterTable!$1:$1,0),0)*ChapterTable!$Q$17,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VLOOKUP($A2497-ChapterTable!$Q$11,ChapterTable!$1:$1048576,MATCH("최종"&amp;SUBSTITUTE(SUBSTITUTE(F$1,"standard",""),"|Float",""),ChapterTable!$1:$1,0),0)*ChapterTable!$Q$14
    ),
  OFFSET(F2497,-$B2497+IF($L2497,1,0),0)*
    (VLOOKUP(SUBSTITUTE(SUBSTITUTE(F$1,"standard",""),"|Float","")&amp;"인게임누적곱배수",ChapterTable!$S:$T,2,0)^D2497
    +VLOOKUP(SUBSTITUTE(SUBSTITUTE(F$1,"standard",""),"|Float","")&amp;"인게임누적합배수",ChapterTable!$S:$T,2,0)*D2497)
  )
  )
  )
)</f>
        <v>3219523.9574903995</v>
      </c>
      <c r="G2497" t="s">
        <v>76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9.8000000000000007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IF(OR($L2498=TRUE,$A2498=0,MOD($A2498,ChapterTable!$S$20)&lt;&gt;0),
MAX(0,INT(($B2498+ChapterTable!$Q$26+VLOOKUP(SUBSTITUTE(C$1,"성장단계","")&amp;"단계오프셋",ChapterTable!$S:$T,2,0))/ChapterTable!$Q$23)),
MAX(0,INT(($B2498+ChapterTable!$S$26+VLOOKUP(SUBSTITUTE(C$1,"성장단계","")&amp;"보스단계오프셋",ChapterTable!$S:$T,2,0))/ChapterTable!$S$23)))</f>
        <v>1</v>
      </c>
      <c r="D2498">
        <f>IF(OR($L2498=TRUE,$A2498=0,MOD($A2498,ChapterTable!$S$20)&lt;&gt;0),
MAX(0,INT(($B2498+ChapterTable!$Q$26+VLOOKUP(SUBSTITUTE(D$1,"성장단계","")&amp;"단계오프셋",ChapterTable!$S:$T,2,0))/ChapterTable!$Q$23)),
MAX(0,INT(($B2498+ChapterTable!$S$26+VLOOKUP(SUBSTITUTE(D$1,"성장단계","")&amp;"보스단계오프셋",ChapterTable!$S:$T,2,0))/ChapterTable!$S$23)))</f>
        <v>0</v>
      </c>
      <c r="E2498" s="1">
        <f ca="1">IF(AND($A2498=0,$B2498=1),
    VLOOKUP(1,ChapterTable!$1:$1048576,MATCH("최종"&amp;SUBSTITUTE(SUBSTITUTE(E$1,"standard",""),"|Float",""),ChapterTable!$1:$1,0),0)*ChapterTable!$Q$17,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VLOOKUP($A2498-ChapterTable!$Q$11,ChapterTable!$1:$1048576,MATCH("최종"&amp;SUBSTITUTE(SUBSTITUTE(E$1,"standard",""),"|Float",""),ChapterTable!$1:$1,0),0)*ChapterTable!$Q$14
    ),
  OFFSET(E2498,-$B2498+IF($L2498,1,0),0)*
    (VLOOKUP(SUBSTITUTE(SUBSTITUTE(E$1,"standard",""),"|Float","")&amp;"인게임누적곱배수",ChapterTable!$S:$T,2,0)^C2498
    +VLOOKUP(SUBSTITUTE(SUBSTITUTE(E$1,"standard",""),"|Float","")&amp;"인게임누적합배수",ChapterTable!$S:$T,2,0)*C2498)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VLOOKUP(1,ChapterTable!$1:$1048576,MATCH("최종"&amp;SUBSTITUTE(SUBSTITUTE(F$1,"standard",""),"|Float",""),ChapterTable!$1:$1,0),0)*ChapterTable!$Q$17,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VLOOKUP($A2498-ChapterTable!$Q$11,ChapterTable!$1:$1048576,MATCH("최종"&amp;SUBSTITUTE(SUBSTITUTE(F$1,"standard",""),"|Float",""),ChapterTable!$1:$1,0),0)*ChapterTable!$Q$14
    ),
  OFFSET(F2498,-$B2498+IF($L2498,1,0),0)*
    (VLOOKUP(SUBSTITUTE(SUBSTITUTE(F$1,"standard",""),"|Float","")&amp;"인게임누적곱배수",ChapterTable!$S:$T,2,0)^D2498
    +VLOOKUP(SUBSTITUTE(SUBSTITUTE(F$1,"standard",""),"|Float","")&amp;"인게임누적합배수",ChapterTable!$S:$T,2,0)*D2498)
  )
  )
  )
)</f>
        <v>3219523.9574903995</v>
      </c>
      <c r="G2498" t="s">
        <v>76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9.8000000000000007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IF(OR($L2499=TRUE,$A2499=0,MOD($A2499,ChapterTable!$S$20)&lt;&gt;0),
MAX(0,INT(($B2499+ChapterTable!$Q$26+VLOOKUP(SUBSTITUTE(C$1,"성장단계","")&amp;"단계오프셋",ChapterTable!$S:$T,2,0))/ChapterTable!$Q$23)),
MAX(0,INT(($B2499+ChapterTable!$S$26+VLOOKUP(SUBSTITUTE(C$1,"성장단계","")&amp;"보스단계오프셋",ChapterTable!$S:$T,2,0))/ChapterTable!$S$23)))</f>
        <v>1</v>
      </c>
      <c r="D2499">
        <f>IF(OR($L2499=TRUE,$A2499=0,MOD($A2499,ChapterTable!$S$20)&lt;&gt;0),
MAX(0,INT(($B2499+ChapterTable!$Q$26+VLOOKUP(SUBSTITUTE(D$1,"성장단계","")&amp;"단계오프셋",ChapterTable!$S:$T,2,0))/ChapterTable!$Q$23)),
MAX(0,INT(($B2499+ChapterTable!$S$26+VLOOKUP(SUBSTITUTE(D$1,"성장단계","")&amp;"보스단계오프셋",ChapterTable!$S:$T,2,0))/ChapterTable!$S$23)))</f>
        <v>0</v>
      </c>
      <c r="E2499" s="1">
        <f ca="1">IF(AND($A2499=0,$B2499=1),
    VLOOKUP(1,ChapterTable!$1:$1048576,MATCH("최종"&amp;SUBSTITUTE(SUBSTITUTE(E$1,"standard",""),"|Float",""),ChapterTable!$1:$1,0),0)*ChapterTable!$Q$17,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VLOOKUP($A2499-ChapterTable!$Q$11,ChapterTable!$1:$1048576,MATCH("최종"&amp;SUBSTITUTE(SUBSTITUTE(E$1,"standard",""),"|Float",""),ChapterTable!$1:$1,0),0)*ChapterTable!$Q$14
    ),
  OFFSET(E2499,-$B2499+IF($L2499,1,0),0)*
    (VLOOKUP(SUBSTITUTE(SUBSTITUTE(E$1,"standard",""),"|Float","")&amp;"인게임누적곱배수",ChapterTable!$S:$T,2,0)^C2499
    +VLOOKUP(SUBSTITUTE(SUBSTITUTE(E$1,"standard",""),"|Float","")&amp;"인게임누적합배수",ChapterTable!$S:$T,2,0)*C2499)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VLOOKUP(1,ChapterTable!$1:$1048576,MATCH("최종"&amp;SUBSTITUTE(SUBSTITUTE(F$1,"standard",""),"|Float",""),ChapterTable!$1:$1,0),0)*ChapterTable!$Q$17,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VLOOKUP($A2499-ChapterTable!$Q$11,ChapterTable!$1:$1048576,MATCH("최종"&amp;SUBSTITUTE(SUBSTITUTE(F$1,"standard",""),"|Float",""),ChapterTable!$1:$1,0),0)*ChapterTable!$Q$14
    ),
  OFFSET(F2499,-$B2499+IF($L2499,1,0),0)*
    (VLOOKUP(SUBSTITUTE(SUBSTITUTE(F$1,"standard",""),"|Float","")&amp;"인게임누적곱배수",ChapterTable!$S:$T,2,0)^D2499
    +VLOOKUP(SUBSTITUTE(SUBSTITUTE(F$1,"standard",""),"|Float","")&amp;"인게임누적합배수",ChapterTable!$S:$T,2,0)*D2499)
  )
  )
  )
)</f>
        <v>3219523.9574903995</v>
      </c>
      <c r="G2499" t="s">
        <v>76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9.8000000000000007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IF(OR($L2500=TRUE,$A2500=0,MOD($A2500,ChapterTable!$S$20)&lt;&gt;0),
MAX(0,INT(($B2500+ChapterTable!$Q$26+VLOOKUP(SUBSTITUTE(C$1,"성장단계","")&amp;"단계오프셋",ChapterTable!$S:$T,2,0))/ChapterTable!$Q$23)),
MAX(0,INT(($B2500+ChapterTable!$S$26+VLOOKUP(SUBSTITUTE(C$1,"성장단계","")&amp;"보스단계오프셋",ChapterTable!$S:$T,2,0))/ChapterTable!$S$23)))</f>
        <v>1</v>
      </c>
      <c r="D2500">
        <f>IF(OR($L2500=TRUE,$A2500=0,MOD($A2500,ChapterTable!$S$20)&lt;&gt;0),
MAX(0,INT(($B2500+ChapterTable!$Q$26+VLOOKUP(SUBSTITUTE(D$1,"성장단계","")&amp;"단계오프셋",ChapterTable!$S:$T,2,0))/ChapterTable!$Q$23)),
MAX(0,INT(($B2500+ChapterTable!$S$26+VLOOKUP(SUBSTITUTE(D$1,"성장단계","")&amp;"보스단계오프셋",ChapterTable!$S:$T,2,0))/ChapterTable!$S$23)))</f>
        <v>0</v>
      </c>
      <c r="E2500" s="1">
        <f ca="1">IF(AND($A2500=0,$B2500=1),
    VLOOKUP(1,ChapterTable!$1:$1048576,MATCH("최종"&amp;SUBSTITUTE(SUBSTITUTE(E$1,"standard",""),"|Float",""),ChapterTable!$1:$1,0),0)*ChapterTable!$Q$17,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VLOOKUP($A2500-ChapterTable!$Q$11,ChapterTable!$1:$1048576,MATCH("최종"&amp;SUBSTITUTE(SUBSTITUTE(E$1,"standard",""),"|Float",""),ChapterTable!$1:$1,0),0)*ChapterTable!$Q$14
    ),
  OFFSET(E2500,-$B2500+IF($L2500,1,0),0)*
    (VLOOKUP(SUBSTITUTE(SUBSTITUTE(E$1,"standard",""),"|Float","")&amp;"인게임누적곱배수",ChapterTable!$S:$T,2,0)^C2500
    +VLOOKUP(SUBSTITUTE(SUBSTITUTE(E$1,"standard",""),"|Float","")&amp;"인게임누적합배수",ChapterTable!$S:$T,2,0)*C2500)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VLOOKUP(1,ChapterTable!$1:$1048576,MATCH("최종"&amp;SUBSTITUTE(SUBSTITUTE(F$1,"standard",""),"|Float",""),ChapterTable!$1:$1,0),0)*ChapterTable!$Q$17,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VLOOKUP($A2500-ChapterTable!$Q$11,ChapterTable!$1:$1048576,MATCH("최종"&amp;SUBSTITUTE(SUBSTITUTE(F$1,"standard",""),"|Float",""),ChapterTable!$1:$1,0),0)*ChapterTable!$Q$14
    ),
  OFFSET(F2500,-$B2500+IF($L2500,1,0),0)*
    (VLOOKUP(SUBSTITUTE(SUBSTITUTE(F$1,"standard",""),"|Float","")&amp;"인게임누적곱배수",ChapterTable!$S:$T,2,0)^D2500
    +VLOOKUP(SUBSTITUTE(SUBSTITUTE(F$1,"standard",""),"|Float","")&amp;"인게임누적합배수",ChapterTable!$S:$T,2,0)*D2500)
  )
  )
  )
)</f>
        <v>3219523.9574903995</v>
      </c>
      <c r="G2500" t="s">
        <v>76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9.8000000000000007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IF(OR($L2501=TRUE,$A2501=0,MOD($A2501,ChapterTable!$S$20)&lt;&gt;0),
MAX(0,INT(($B2501+ChapterTable!$Q$26+VLOOKUP(SUBSTITUTE(C$1,"성장단계","")&amp;"단계오프셋",ChapterTable!$S:$T,2,0))/ChapterTable!$Q$23)),
MAX(0,INT(($B2501+ChapterTable!$S$26+VLOOKUP(SUBSTITUTE(C$1,"성장단계","")&amp;"보스단계오프셋",ChapterTable!$S:$T,2,0))/ChapterTable!$S$23)))</f>
        <v>1</v>
      </c>
      <c r="D2501">
        <f>IF(OR($L2501=TRUE,$A2501=0,MOD($A2501,ChapterTable!$S$20)&lt;&gt;0),
MAX(0,INT(($B2501+ChapterTable!$Q$26+VLOOKUP(SUBSTITUTE(D$1,"성장단계","")&amp;"단계오프셋",ChapterTable!$S:$T,2,0))/ChapterTable!$Q$23)),
MAX(0,INT(($B2501+ChapterTable!$S$26+VLOOKUP(SUBSTITUTE(D$1,"성장단계","")&amp;"보스단계오프셋",ChapterTable!$S:$T,2,0))/ChapterTable!$S$23)))</f>
        <v>0</v>
      </c>
      <c r="E2501" s="1">
        <f ca="1">IF(AND($A2501=0,$B2501=1),
    VLOOKUP(1,ChapterTable!$1:$1048576,MATCH("최종"&amp;SUBSTITUTE(SUBSTITUTE(E$1,"standard",""),"|Float",""),ChapterTable!$1:$1,0),0)*ChapterTable!$Q$17,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VLOOKUP($A2501-ChapterTable!$Q$11,ChapterTable!$1:$1048576,MATCH("최종"&amp;SUBSTITUTE(SUBSTITUTE(E$1,"standard",""),"|Float",""),ChapterTable!$1:$1,0),0)*ChapterTable!$Q$14
    ),
  OFFSET(E2501,-$B2501+IF($L2501,1,0),0)*
    (VLOOKUP(SUBSTITUTE(SUBSTITUTE(E$1,"standard",""),"|Float","")&amp;"인게임누적곱배수",ChapterTable!$S:$T,2,0)^C2501
    +VLOOKUP(SUBSTITUTE(SUBSTITUTE(E$1,"standard",""),"|Float","")&amp;"인게임누적합배수",ChapterTable!$S:$T,2,0)*C2501)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VLOOKUP(1,ChapterTable!$1:$1048576,MATCH("최종"&amp;SUBSTITUTE(SUBSTITUTE(F$1,"standard",""),"|Float",""),ChapterTable!$1:$1,0),0)*ChapterTable!$Q$17,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VLOOKUP($A2501-ChapterTable!$Q$11,ChapterTable!$1:$1048576,MATCH("최종"&amp;SUBSTITUTE(SUBSTITUTE(F$1,"standard",""),"|Float",""),ChapterTable!$1:$1,0),0)*ChapterTable!$Q$14
    ),
  OFFSET(F2501,-$B2501+IF($L2501,1,0),0)*
    (VLOOKUP(SUBSTITUTE(SUBSTITUTE(F$1,"standard",""),"|Float","")&amp;"인게임누적곱배수",ChapterTable!$S:$T,2,0)^D2501
    +VLOOKUP(SUBSTITUTE(SUBSTITUTE(F$1,"standard",""),"|Float","")&amp;"인게임누적합배수",ChapterTable!$S:$T,2,0)*D2501)
  )
  )
  )
)</f>
        <v>3219523.9574903995</v>
      </c>
      <c r="G2501" t="s">
        <v>76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9.8000000000000007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IF(OR($L2502=TRUE,$A2502=0,MOD($A2502,ChapterTable!$S$20)&lt;&gt;0),
MAX(0,INT(($B2502+ChapterTable!$Q$26+VLOOKUP(SUBSTITUTE(C$1,"성장단계","")&amp;"단계오프셋",ChapterTable!$S:$T,2,0))/ChapterTable!$Q$23)),
MAX(0,INT(($B2502+ChapterTable!$S$26+VLOOKUP(SUBSTITUTE(C$1,"성장단계","")&amp;"보스단계오프셋",ChapterTable!$S:$T,2,0))/ChapterTable!$S$23)))</f>
        <v>1</v>
      </c>
      <c r="D2502">
        <f>IF(OR($L2502=TRUE,$A2502=0,MOD($A2502,ChapterTable!$S$20)&lt;&gt;0),
MAX(0,INT(($B2502+ChapterTable!$Q$26+VLOOKUP(SUBSTITUTE(D$1,"성장단계","")&amp;"단계오프셋",ChapterTable!$S:$T,2,0))/ChapterTable!$Q$23)),
MAX(0,INT(($B2502+ChapterTable!$S$26+VLOOKUP(SUBSTITUTE(D$1,"성장단계","")&amp;"보스단계오프셋",ChapterTable!$S:$T,2,0))/ChapterTable!$S$23)))</f>
        <v>1</v>
      </c>
      <c r="E2502" s="1">
        <f ca="1">IF(AND($A2502=0,$B2502=1),
    VLOOKUP(1,ChapterTable!$1:$1048576,MATCH("최종"&amp;SUBSTITUTE(SUBSTITUTE(E$1,"standard",""),"|Float",""),ChapterTable!$1:$1,0),0)*ChapterTable!$Q$17,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VLOOKUP($A2502-ChapterTable!$Q$11,ChapterTable!$1:$1048576,MATCH("최종"&amp;SUBSTITUTE(SUBSTITUTE(E$1,"standard",""),"|Float",""),ChapterTable!$1:$1,0),0)*ChapterTable!$Q$14
    ),
  OFFSET(E2502,-$B2502+IF($L2502,1,0),0)*
    (VLOOKUP(SUBSTITUTE(SUBSTITUTE(E$1,"standard",""),"|Float","")&amp;"인게임누적곱배수",ChapterTable!$S:$T,2,0)^C2502
    +VLOOKUP(SUBSTITUTE(SUBSTITUTE(E$1,"standard",""),"|Float","")&amp;"인게임누적합배수",ChapterTable!$S:$T,2,0)*C2502)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VLOOKUP(1,ChapterTable!$1:$1048576,MATCH("최종"&amp;SUBSTITUTE(SUBSTITUTE(F$1,"standard",""),"|Float",""),ChapterTable!$1:$1,0),0)*ChapterTable!$Q$17,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VLOOKUP($A2502-ChapterTable!$Q$11,ChapterTable!$1:$1048576,MATCH("최종"&amp;SUBSTITUTE(SUBSTITUTE(F$1,"standard",""),"|Float",""),ChapterTable!$1:$1,0),0)*ChapterTable!$Q$14
    ),
  OFFSET(F2502,-$B2502+IF($L2502,1,0),0)*
    (VLOOKUP(SUBSTITUTE(SUBSTITUTE(F$1,"standard",""),"|Float","")&amp;"인게임누적곱배수",ChapterTable!$S:$T,2,0)^D2502
    +VLOOKUP(SUBSTITUTE(SUBSTITUTE(F$1,"standard",""),"|Float","")&amp;"인게임누적합배수",ChapterTable!$S:$T,2,0)*D2502)
  )
  )
  )
)</f>
        <v>3863428.7489884794</v>
      </c>
      <c r="G2502" t="s">
        <v>76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9.8000000000000007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IF(OR($L2503=TRUE,$A2503=0,MOD($A2503,ChapterTable!$S$20)&lt;&gt;0),
MAX(0,INT(($B2503+ChapterTable!$Q$26+VLOOKUP(SUBSTITUTE(C$1,"성장단계","")&amp;"단계오프셋",ChapterTable!$S:$T,2,0))/ChapterTable!$Q$23)),
MAX(0,INT(($B2503+ChapterTable!$S$26+VLOOKUP(SUBSTITUTE(C$1,"성장단계","")&amp;"보스단계오프셋",ChapterTable!$S:$T,2,0))/ChapterTable!$S$23)))</f>
        <v>1</v>
      </c>
      <c r="D2503">
        <f>IF(OR($L2503=TRUE,$A2503=0,MOD($A2503,ChapterTable!$S$20)&lt;&gt;0),
MAX(0,INT(($B2503+ChapterTable!$Q$26+VLOOKUP(SUBSTITUTE(D$1,"성장단계","")&amp;"단계오프셋",ChapterTable!$S:$T,2,0))/ChapterTable!$Q$23)),
MAX(0,INT(($B2503+ChapterTable!$S$26+VLOOKUP(SUBSTITUTE(D$1,"성장단계","")&amp;"보스단계오프셋",ChapterTable!$S:$T,2,0))/ChapterTable!$S$23)))</f>
        <v>1</v>
      </c>
      <c r="E2503" s="1">
        <f ca="1">IF(AND($A2503=0,$B2503=1),
    VLOOKUP(1,ChapterTable!$1:$1048576,MATCH("최종"&amp;SUBSTITUTE(SUBSTITUTE(E$1,"standard",""),"|Float",""),ChapterTable!$1:$1,0),0)*ChapterTable!$Q$17,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VLOOKUP($A2503-ChapterTable!$Q$11,ChapterTable!$1:$1048576,MATCH("최종"&amp;SUBSTITUTE(SUBSTITUTE(E$1,"standard",""),"|Float",""),ChapterTable!$1:$1,0),0)*ChapterTable!$Q$14
    ),
  OFFSET(E2503,-$B2503+IF($L2503,1,0),0)*
    (VLOOKUP(SUBSTITUTE(SUBSTITUTE(E$1,"standard",""),"|Float","")&amp;"인게임누적곱배수",ChapterTable!$S:$T,2,0)^C2503
    +VLOOKUP(SUBSTITUTE(SUBSTITUTE(E$1,"standard",""),"|Float","")&amp;"인게임누적합배수",ChapterTable!$S:$T,2,0)*C2503)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VLOOKUP(1,ChapterTable!$1:$1048576,MATCH("최종"&amp;SUBSTITUTE(SUBSTITUTE(F$1,"standard",""),"|Float",""),ChapterTable!$1:$1,0),0)*ChapterTable!$Q$17,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VLOOKUP($A2503-ChapterTable!$Q$11,ChapterTable!$1:$1048576,MATCH("최종"&amp;SUBSTITUTE(SUBSTITUTE(F$1,"standard",""),"|Float",""),ChapterTable!$1:$1,0),0)*ChapterTable!$Q$14
    ),
  OFFSET(F2503,-$B2503+IF($L2503,1,0),0)*
    (VLOOKUP(SUBSTITUTE(SUBSTITUTE(F$1,"standard",""),"|Float","")&amp;"인게임누적곱배수",ChapterTable!$S:$T,2,0)^D2503
    +VLOOKUP(SUBSTITUTE(SUBSTITUTE(F$1,"standard",""),"|Float","")&amp;"인게임누적합배수",ChapterTable!$S:$T,2,0)*D2503)
  )
  )
  )
)</f>
        <v>3863428.7489884794</v>
      </c>
      <c r="G2503" t="s">
        <v>76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9.8000000000000007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IF(OR($L2504=TRUE,$A2504=0,MOD($A2504,ChapterTable!$S$20)&lt;&gt;0),
MAX(0,INT(($B2504+ChapterTable!$Q$26+VLOOKUP(SUBSTITUTE(C$1,"성장단계","")&amp;"단계오프셋",ChapterTable!$S:$T,2,0))/ChapterTable!$Q$23)),
MAX(0,INT(($B2504+ChapterTable!$S$26+VLOOKUP(SUBSTITUTE(C$1,"성장단계","")&amp;"보스단계오프셋",ChapterTable!$S:$T,2,0))/ChapterTable!$S$23)))</f>
        <v>1</v>
      </c>
      <c r="D2504">
        <f>IF(OR($L2504=TRUE,$A2504=0,MOD($A2504,ChapterTable!$S$20)&lt;&gt;0),
MAX(0,INT(($B2504+ChapterTable!$Q$26+VLOOKUP(SUBSTITUTE(D$1,"성장단계","")&amp;"단계오프셋",ChapterTable!$S:$T,2,0))/ChapterTable!$Q$23)),
MAX(0,INT(($B2504+ChapterTable!$S$26+VLOOKUP(SUBSTITUTE(D$1,"성장단계","")&amp;"보스단계오프셋",ChapterTable!$S:$T,2,0))/ChapterTable!$S$23)))</f>
        <v>1</v>
      </c>
      <c r="E2504" s="1">
        <f ca="1">IF(AND($A2504=0,$B2504=1),
    VLOOKUP(1,ChapterTable!$1:$1048576,MATCH("최종"&amp;SUBSTITUTE(SUBSTITUTE(E$1,"standard",""),"|Float",""),ChapterTable!$1:$1,0),0)*ChapterTable!$Q$17,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VLOOKUP($A2504-ChapterTable!$Q$11,ChapterTable!$1:$1048576,MATCH("최종"&amp;SUBSTITUTE(SUBSTITUTE(E$1,"standard",""),"|Float",""),ChapterTable!$1:$1,0),0)*ChapterTable!$Q$14
    ),
  OFFSET(E2504,-$B2504+IF($L2504,1,0),0)*
    (VLOOKUP(SUBSTITUTE(SUBSTITUTE(E$1,"standard",""),"|Float","")&amp;"인게임누적곱배수",ChapterTable!$S:$T,2,0)^C2504
    +VLOOKUP(SUBSTITUTE(SUBSTITUTE(E$1,"standard",""),"|Float","")&amp;"인게임누적합배수",ChapterTable!$S:$T,2,0)*C2504)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VLOOKUP(1,ChapterTable!$1:$1048576,MATCH("최종"&amp;SUBSTITUTE(SUBSTITUTE(F$1,"standard",""),"|Float",""),ChapterTable!$1:$1,0),0)*ChapterTable!$Q$17,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VLOOKUP($A2504-ChapterTable!$Q$11,ChapterTable!$1:$1048576,MATCH("최종"&amp;SUBSTITUTE(SUBSTITUTE(F$1,"standard",""),"|Float",""),ChapterTable!$1:$1,0),0)*ChapterTable!$Q$14
    ),
  OFFSET(F2504,-$B2504+IF($L2504,1,0),0)*
    (VLOOKUP(SUBSTITUTE(SUBSTITUTE(F$1,"standard",""),"|Float","")&amp;"인게임누적곱배수",ChapterTable!$S:$T,2,0)^D2504
    +VLOOKUP(SUBSTITUTE(SUBSTITUTE(F$1,"standard",""),"|Float","")&amp;"인게임누적합배수",ChapterTable!$S:$T,2,0)*D2504)
  )
  )
  )
)</f>
        <v>3863428.7489884794</v>
      </c>
      <c r="G2504" t="s">
        <v>76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9.8000000000000007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IF(OR($L2505=TRUE,$A2505=0,MOD($A2505,ChapterTable!$S$20)&lt;&gt;0),
MAX(0,INT(($B2505+ChapterTable!$Q$26+VLOOKUP(SUBSTITUTE(C$1,"성장단계","")&amp;"단계오프셋",ChapterTable!$S:$T,2,0))/ChapterTable!$Q$23)),
MAX(0,INT(($B2505+ChapterTable!$S$26+VLOOKUP(SUBSTITUTE(C$1,"성장단계","")&amp;"보스단계오프셋",ChapterTable!$S:$T,2,0))/ChapterTable!$S$23)))</f>
        <v>1</v>
      </c>
      <c r="D2505">
        <f>IF(OR($L2505=TRUE,$A2505=0,MOD($A2505,ChapterTable!$S$20)&lt;&gt;0),
MAX(0,INT(($B2505+ChapterTable!$Q$26+VLOOKUP(SUBSTITUTE(D$1,"성장단계","")&amp;"단계오프셋",ChapterTable!$S:$T,2,0))/ChapterTable!$Q$23)),
MAX(0,INT(($B2505+ChapterTable!$S$26+VLOOKUP(SUBSTITUTE(D$1,"성장단계","")&amp;"보스단계오프셋",ChapterTable!$S:$T,2,0))/ChapterTable!$S$23)))</f>
        <v>1</v>
      </c>
      <c r="E2505" s="1">
        <f ca="1">IF(AND($A2505=0,$B2505=1),
    VLOOKUP(1,ChapterTable!$1:$1048576,MATCH("최종"&amp;SUBSTITUTE(SUBSTITUTE(E$1,"standard",""),"|Float",""),ChapterTable!$1:$1,0),0)*ChapterTable!$Q$17,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VLOOKUP($A2505-ChapterTable!$Q$11,ChapterTable!$1:$1048576,MATCH("최종"&amp;SUBSTITUTE(SUBSTITUTE(E$1,"standard",""),"|Float",""),ChapterTable!$1:$1,0),0)*ChapterTable!$Q$14
    ),
  OFFSET(E2505,-$B2505+IF($L2505,1,0),0)*
    (VLOOKUP(SUBSTITUTE(SUBSTITUTE(E$1,"standard",""),"|Float","")&amp;"인게임누적곱배수",ChapterTable!$S:$T,2,0)^C2505
    +VLOOKUP(SUBSTITUTE(SUBSTITUTE(E$1,"standard",""),"|Float","")&amp;"인게임누적합배수",ChapterTable!$S:$T,2,0)*C2505)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VLOOKUP(1,ChapterTable!$1:$1048576,MATCH("최종"&amp;SUBSTITUTE(SUBSTITUTE(F$1,"standard",""),"|Float",""),ChapterTable!$1:$1,0),0)*ChapterTable!$Q$17,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VLOOKUP($A2505-ChapterTable!$Q$11,ChapterTable!$1:$1048576,MATCH("최종"&amp;SUBSTITUTE(SUBSTITUTE(F$1,"standard",""),"|Float",""),ChapterTable!$1:$1,0),0)*ChapterTable!$Q$14
    ),
  OFFSET(F2505,-$B2505+IF($L2505,1,0),0)*
    (VLOOKUP(SUBSTITUTE(SUBSTITUTE(F$1,"standard",""),"|Float","")&amp;"인게임누적곱배수",ChapterTable!$S:$T,2,0)^D2505
    +VLOOKUP(SUBSTITUTE(SUBSTITUTE(F$1,"standard",""),"|Float","")&amp;"인게임누적합배수",ChapterTable!$S:$T,2,0)*D2505)
  )
  )
  )
)</f>
        <v>3863428.7489884794</v>
      </c>
      <c r="G2505" t="s">
        <v>76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9.8000000000000007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IF(OR($L2506=TRUE,$A2506=0,MOD($A2506,ChapterTable!$S$20)&lt;&gt;0),
MAX(0,INT(($B2506+ChapterTable!$Q$26+VLOOKUP(SUBSTITUTE(C$1,"성장단계","")&amp;"단계오프셋",ChapterTable!$S:$T,2,0))/ChapterTable!$Q$23)),
MAX(0,INT(($B2506+ChapterTable!$S$26+VLOOKUP(SUBSTITUTE(C$1,"성장단계","")&amp;"보스단계오프셋",ChapterTable!$S:$T,2,0))/ChapterTable!$S$23)))</f>
        <v>1</v>
      </c>
      <c r="D2506">
        <f>IF(OR($L2506=TRUE,$A2506=0,MOD($A2506,ChapterTable!$S$20)&lt;&gt;0),
MAX(0,INT(($B2506+ChapterTable!$Q$26+VLOOKUP(SUBSTITUTE(D$1,"성장단계","")&amp;"단계오프셋",ChapterTable!$S:$T,2,0))/ChapterTable!$Q$23)),
MAX(0,INT(($B2506+ChapterTable!$S$26+VLOOKUP(SUBSTITUTE(D$1,"성장단계","")&amp;"보스단계오프셋",ChapterTable!$S:$T,2,0))/ChapterTable!$S$23)))</f>
        <v>1</v>
      </c>
      <c r="E2506" s="1">
        <f ca="1">IF(AND($A2506=0,$B2506=1),
    VLOOKUP(1,ChapterTable!$1:$1048576,MATCH("최종"&amp;SUBSTITUTE(SUBSTITUTE(E$1,"standard",""),"|Float",""),ChapterTable!$1:$1,0),0)*ChapterTable!$Q$17,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VLOOKUP($A2506-ChapterTable!$Q$11,ChapterTable!$1:$1048576,MATCH("최종"&amp;SUBSTITUTE(SUBSTITUTE(E$1,"standard",""),"|Float",""),ChapterTable!$1:$1,0),0)*ChapterTable!$Q$14
    ),
  OFFSET(E2506,-$B2506+IF($L2506,1,0),0)*
    (VLOOKUP(SUBSTITUTE(SUBSTITUTE(E$1,"standard",""),"|Float","")&amp;"인게임누적곱배수",ChapterTable!$S:$T,2,0)^C2506
    +VLOOKUP(SUBSTITUTE(SUBSTITUTE(E$1,"standard",""),"|Float","")&amp;"인게임누적합배수",ChapterTable!$S:$T,2,0)*C2506)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VLOOKUP(1,ChapterTable!$1:$1048576,MATCH("최종"&amp;SUBSTITUTE(SUBSTITUTE(F$1,"standard",""),"|Float",""),ChapterTable!$1:$1,0),0)*ChapterTable!$Q$17,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VLOOKUP($A2506-ChapterTable!$Q$11,ChapterTable!$1:$1048576,MATCH("최종"&amp;SUBSTITUTE(SUBSTITUTE(F$1,"standard",""),"|Float",""),ChapterTable!$1:$1,0),0)*ChapterTable!$Q$14
    ),
  OFFSET(F2506,-$B2506+IF($L2506,1,0),0)*
    (VLOOKUP(SUBSTITUTE(SUBSTITUTE(F$1,"standard",""),"|Float","")&amp;"인게임누적곱배수",ChapterTable!$S:$T,2,0)^D2506
    +VLOOKUP(SUBSTITUTE(SUBSTITUTE(F$1,"standard",""),"|Float","")&amp;"인게임누적합배수",ChapterTable!$S:$T,2,0)*D2506)
  )
  )
  )
)</f>
        <v>3863428.7489884794</v>
      </c>
      <c r="G2506" t="s">
        <v>76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9.8000000000000007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IF(OR($L2507=TRUE,$A2507=0,MOD($A2507,ChapterTable!$S$20)&lt;&gt;0),
MAX(0,INT(($B2507+ChapterTable!$Q$26+VLOOKUP(SUBSTITUTE(C$1,"성장단계","")&amp;"단계오프셋",ChapterTable!$S:$T,2,0))/ChapterTable!$Q$23)),
MAX(0,INT(($B2507+ChapterTable!$S$26+VLOOKUP(SUBSTITUTE(C$1,"성장단계","")&amp;"보스단계오프셋",ChapterTable!$S:$T,2,0))/ChapterTable!$S$23)))</f>
        <v>2</v>
      </c>
      <c r="D2507">
        <f>IF(OR($L2507=TRUE,$A2507=0,MOD($A2507,ChapterTable!$S$20)&lt;&gt;0),
MAX(0,INT(($B2507+ChapterTable!$Q$26+VLOOKUP(SUBSTITUTE(D$1,"성장단계","")&amp;"단계오프셋",ChapterTable!$S:$T,2,0))/ChapterTable!$Q$23)),
MAX(0,INT(($B2507+ChapterTable!$S$26+VLOOKUP(SUBSTITUTE(D$1,"성장단계","")&amp;"보스단계오프셋",ChapterTable!$S:$T,2,0))/ChapterTable!$S$23)))</f>
        <v>1</v>
      </c>
      <c r="E2507" s="1">
        <f ca="1">IF(AND($A2507=0,$B2507=1),
    VLOOKUP(1,ChapterTable!$1:$1048576,MATCH("최종"&amp;SUBSTITUTE(SUBSTITUTE(E$1,"standard",""),"|Float",""),ChapterTable!$1:$1,0),0)*ChapterTable!$Q$17,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VLOOKUP($A2507-ChapterTable!$Q$11,ChapterTable!$1:$1048576,MATCH("최종"&amp;SUBSTITUTE(SUBSTITUTE(E$1,"standard",""),"|Float",""),ChapterTable!$1:$1,0),0)*ChapterTable!$Q$14
    ),
  OFFSET(E2507,-$B2507+IF($L2507,1,0),0)*
    (VLOOKUP(SUBSTITUTE(SUBSTITUTE(E$1,"standard",""),"|Float","")&amp;"인게임누적곱배수",ChapterTable!$S:$T,2,0)^C2507
    +VLOOKUP(SUBSTITUTE(SUBSTITUTE(E$1,"standard",""),"|Float","")&amp;"인게임누적합배수",ChapterTable!$S:$T,2,0)*C2507)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VLOOKUP(1,ChapterTable!$1:$1048576,MATCH("최종"&amp;SUBSTITUTE(SUBSTITUTE(F$1,"standard",""),"|Float",""),ChapterTable!$1:$1,0),0)*ChapterTable!$Q$17,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VLOOKUP($A2507-ChapterTable!$Q$11,ChapterTable!$1:$1048576,MATCH("최종"&amp;SUBSTITUTE(SUBSTITUTE(F$1,"standard",""),"|Float",""),ChapterTable!$1:$1,0),0)*ChapterTable!$Q$14
    ),
  OFFSET(F2507,-$B2507+IF($L2507,1,0),0)*
    (VLOOKUP(SUBSTITUTE(SUBSTITUTE(F$1,"standard",""),"|Float","")&amp;"인게임누적곱배수",ChapterTable!$S:$T,2,0)^D2507
    +VLOOKUP(SUBSTITUTE(SUBSTITUTE(F$1,"standard",""),"|Float","")&amp;"인게임누적합배수",ChapterTable!$S:$T,2,0)*D2507)
  )
  )
  )
)</f>
        <v>3863428.7489884794</v>
      </c>
      <c r="G2507" t="s">
        <v>76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9.8000000000000007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IF(OR($L2508=TRUE,$A2508=0,MOD($A2508,ChapterTable!$S$20)&lt;&gt;0),
MAX(0,INT(($B2508+ChapterTable!$Q$26+VLOOKUP(SUBSTITUTE(C$1,"성장단계","")&amp;"단계오프셋",ChapterTable!$S:$T,2,0))/ChapterTable!$Q$23)),
MAX(0,INT(($B2508+ChapterTable!$S$26+VLOOKUP(SUBSTITUTE(C$1,"성장단계","")&amp;"보스단계오프셋",ChapterTable!$S:$T,2,0))/ChapterTable!$S$23)))</f>
        <v>2</v>
      </c>
      <c r="D2508">
        <f>IF(OR($L2508=TRUE,$A2508=0,MOD($A2508,ChapterTable!$S$20)&lt;&gt;0),
MAX(0,INT(($B2508+ChapterTable!$Q$26+VLOOKUP(SUBSTITUTE(D$1,"성장단계","")&amp;"단계오프셋",ChapterTable!$S:$T,2,0))/ChapterTable!$Q$23)),
MAX(0,INT(($B2508+ChapterTable!$S$26+VLOOKUP(SUBSTITUTE(D$1,"성장단계","")&amp;"보스단계오프셋",ChapterTable!$S:$T,2,0))/ChapterTable!$S$23)))</f>
        <v>1</v>
      </c>
      <c r="E2508" s="1">
        <f ca="1">IF(AND($A2508=0,$B2508=1),
    VLOOKUP(1,ChapterTable!$1:$1048576,MATCH("최종"&amp;SUBSTITUTE(SUBSTITUTE(E$1,"standard",""),"|Float",""),ChapterTable!$1:$1,0),0)*ChapterTable!$Q$17,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VLOOKUP($A2508-ChapterTable!$Q$11,ChapterTable!$1:$1048576,MATCH("최종"&amp;SUBSTITUTE(SUBSTITUTE(E$1,"standard",""),"|Float",""),ChapterTable!$1:$1,0),0)*ChapterTable!$Q$14
    ),
  OFFSET(E2508,-$B2508+IF($L2508,1,0),0)*
    (VLOOKUP(SUBSTITUTE(SUBSTITUTE(E$1,"standard",""),"|Float","")&amp;"인게임누적곱배수",ChapterTable!$S:$T,2,0)^C2508
    +VLOOKUP(SUBSTITUTE(SUBSTITUTE(E$1,"standard",""),"|Float","")&amp;"인게임누적합배수",ChapterTable!$S:$T,2,0)*C2508)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VLOOKUP(1,ChapterTable!$1:$1048576,MATCH("최종"&amp;SUBSTITUTE(SUBSTITUTE(F$1,"standard",""),"|Float",""),ChapterTable!$1:$1,0),0)*ChapterTable!$Q$17,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VLOOKUP($A2508-ChapterTable!$Q$11,ChapterTable!$1:$1048576,MATCH("최종"&amp;SUBSTITUTE(SUBSTITUTE(F$1,"standard",""),"|Float",""),ChapterTable!$1:$1,0),0)*ChapterTable!$Q$14
    ),
  OFFSET(F2508,-$B2508+IF($L2508,1,0),0)*
    (VLOOKUP(SUBSTITUTE(SUBSTITUTE(F$1,"standard",""),"|Float","")&amp;"인게임누적곱배수",ChapterTable!$S:$T,2,0)^D2508
    +VLOOKUP(SUBSTITUTE(SUBSTITUTE(F$1,"standard",""),"|Float","")&amp;"인게임누적합배수",ChapterTable!$S:$T,2,0)*D2508)
  )
  )
  )
)</f>
        <v>3863428.7489884794</v>
      </c>
      <c r="G2508" t="s">
        <v>76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9.8000000000000007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IF(OR($L2509=TRUE,$A2509=0,MOD($A2509,ChapterTable!$S$20)&lt;&gt;0),
MAX(0,INT(($B2509+ChapterTable!$Q$26+VLOOKUP(SUBSTITUTE(C$1,"성장단계","")&amp;"단계오프셋",ChapterTable!$S:$T,2,0))/ChapterTable!$Q$23)),
MAX(0,INT(($B2509+ChapterTable!$S$26+VLOOKUP(SUBSTITUTE(C$1,"성장단계","")&amp;"보스단계오프셋",ChapterTable!$S:$T,2,0))/ChapterTable!$S$23)))</f>
        <v>2</v>
      </c>
      <c r="D2509">
        <f>IF(OR($L2509=TRUE,$A2509=0,MOD($A2509,ChapterTable!$S$20)&lt;&gt;0),
MAX(0,INT(($B2509+ChapterTable!$Q$26+VLOOKUP(SUBSTITUTE(D$1,"성장단계","")&amp;"단계오프셋",ChapterTable!$S:$T,2,0))/ChapterTable!$Q$23)),
MAX(0,INT(($B2509+ChapterTable!$S$26+VLOOKUP(SUBSTITUTE(D$1,"성장단계","")&amp;"보스단계오프셋",ChapterTable!$S:$T,2,0))/ChapterTable!$S$23)))</f>
        <v>1</v>
      </c>
      <c r="E2509" s="1">
        <f ca="1">IF(AND($A2509=0,$B2509=1),
    VLOOKUP(1,ChapterTable!$1:$1048576,MATCH("최종"&amp;SUBSTITUTE(SUBSTITUTE(E$1,"standard",""),"|Float",""),ChapterTable!$1:$1,0),0)*ChapterTable!$Q$17,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VLOOKUP($A2509-ChapterTable!$Q$11,ChapterTable!$1:$1048576,MATCH("최종"&amp;SUBSTITUTE(SUBSTITUTE(E$1,"standard",""),"|Float",""),ChapterTable!$1:$1,0),0)*ChapterTable!$Q$14
    ),
  OFFSET(E2509,-$B2509+IF($L2509,1,0),0)*
    (VLOOKUP(SUBSTITUTE(SUBSTITUTE(E$1,"standard",""),"|Float","")&amp;"인게임누적곱배수",ChapterTable!$S:$T,2,0)^C2509
    +VLOOKUP(SUBSTITUTE(SUBSTITUTE(E$1,"standard",""),"|Float","")&amp;"인게임누적합배수",ChapterTable!$S:$T,2,0)*C2509)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VLOOKUP(1,ChapterTable!$1:$1048576,MATCH("최종"&amp;SUBSTITUTE(SUBSTITUTE(F$1,"standard",""),"|Float",""),ChapterTable!$1:$1,0),0)*ChapterTable!$Q$17,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VLOOKUP($A2509-ChapterTable!$Q$11,ChapterTable!$1:$1048576,MATCH("최종"&amp;SUBSTITUTE(SUBSTITUTE(F$1,"standard",""),"|Float",""),ChapterTable!$1:$1,0),0)*ChapterTable!$Q$14
    ),
  OFFSET(F2509,-$B2509+IF($L2509,1,0),0)*
    (VLOOKUP(SUBSTITUTE(SUBSTITUTE(F$1,"standard",""),"|Float","")&amp;"인게임누적곱배수",ChapterTable!$S:$T,2,0)^D2509
    +VLOOKUP(SUBSTITUTE(SUBSTITUTE(F$1,"standard",""),"|Float","")&amp;"인게임누적합배수",ChapterTable!$S:$T,2,0)*D2509)
  )
  )
  )
)</f>
        <v>3863428.7489884794</v>
      </c>
      <c r="G2509" t="s">
        <v>76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9.8000000000000007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IF(OR($L2510=TRUE,$A2510=0,MOD($A2510,ChapterTable!$S$20)&lt;&gt;0),
MAX(0,INT(($B2510+ChapterTable!$Q$26+VLOOKUP(SUBSTITUTE(C$1,"성장단계","")&amp;"단계오프셋",ChapterTable!$S:$T,2,0))/ChapterTable!$Q$23)),
MAX(0,INT(($B2510+ChapterTable!$S$26+VLOOKUP(SUBSTITUTE(C$1,"성장단계","")&amp;"보스단계오프셋",ChapterTable!$S:$T,2,0))/ChapterTable!$S$23)))</f>
        <v>2</v>
      </c>
      <c r="D2510">
        <f>IF(OR($L2510=TRUE,$A2510=0,MOD($A2510,ChapterTable!$S$20)&lt;&gt;0),
MAX(0,INT(($B2510+ChapterTable!$Q$26+VLOOKUP(SUBSTITUTE(D$1,"성장단계","")&amp;"단계오프셋",ChapterTable!$S:$T,2,0))/ChapterTable!$Q$23)),
MAX(0,INT(($B2510+ChapterTable!$S$26+VLOOKUP(SUBSTITUTE(D$1,"성장단계","")&amp;"보스단계오프셋",ChapterTable!$S:$T,2,0))/ChapterTable!$S$23)))</f>
        <v>1</v>
      </c>
      <c r="E2510" s="1">
        <f ca="1">IF(AND($A2510=0,$B2510=1),
    VLOOKUP(1,ChapterTable!$1:$1048576,MATCH("최종"&amp;SUBSTITUTE(SUBSTITUTE(E$1,"standard",""),"|Float",""),ChapterTable!$1:$1,0),0)*ChapterTable!$Q$17,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VLOOKUP($A2510-ChapterTable!$Q$11,ChapterTable!$1:$1048576,MATCH("최종"&amp;SUBSTITUTE(SUBSTITUTE(E$1,"standard",""),"|Float",""),ChapterTable!$1:$1,0),0)*ChapterTable!$Q$14
    ),
  OFFSET(E2510,-$B2510+IF($L2510,1,0),0)*
    (VLOOKUP(SUBSTITUTE(SUBSTITUTE(E$1,"standard",""),"|Float","")&amp;"인게임누적곱배수",ChapterTable!$S:$T,2,0)^C2510
    +VLOOKUP(SUBSTITUTE(SUBSTITUTE(E$1,"standard",""),"|Float","")&amp;"인게임누적합배수",ChapterTable!$S:$T,2,0)*C2510)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VLOOKUP(1,ChapterTable!$1:$1048576,MATCH("최종"&amp;SUBSTITUTE(SUBSTITUTE(F$1,"standard",""),"|Float",""),ChapterTable!$1:$1,0),0)*ChapterTable!$Q$17,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VLOOKUP($A2510-ChapterTable!$Q$11,ChapterTable!$1:$1048576,MATCH("최종"&amp;SUBSTITUTE(SUBSTITUTE(F$1,"standard",""),"|Float",""),ChapterTable!$1:$1,0),0)*ChapterTable!$Q$14
    ),
  OFFSET(F2510,-$B2510+IF($L2510,1,0),0)*
    (VLOOKUP(SUBSTITUTE(SUBSTITUTE(F$1,"standard",""),"|Float","")&amp;"인게임누적곱배수",ChapterTable!$S:$T,2,0)^D2510
    +VLOOKUP(SUBSTITUTE(SUBSTITUTE(F$1,"standard",""),"|Float","")&amp;"인게임누적합배수",ChapterTable!$S:$T,2,0)*D2510)
  )
  )
  )
)</f>
        <v>3863428.7489884794</v>
      </c>
      <c r="G2510" t="s">
        <v>76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9.8000000000000007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IF(OR($L2511=TRUE,$A2511=0,MOD($A2511,ChapterTable!$S$20)&lt;&gt;0),
MAX(0,INT(($B2511+ChapterTable!$Q$26+VLOOKUP(SUBSTITUTE(C$1,"성장단계","")&amp;"단계오프셋",ChapterTable!$S:$T,2,0))/ChapterTable!$Q$23)),
MAX(0,INT(($B2511+ChapterTable!$S$26+VLOOKUP(SUBSTITUTE(C$1,"성장단계","")&amp;"보스단계오프셋",ChapterTable!$S:$T,2,0))/ChapterTable!$S$23)))</f>
        <v>2</v>
      </c>
      <c r="D2511">
        <f>IF(OR($L2511=TRUE,$A2511=0,MOD($A2511,ChapterTable!$S$20)&lt;&gt;0),
MAX(0,INT(($B2511+ChapterTable!$Q$26+VLOOKUP(SUBSTITUTE(D$1,"성장단계","")&amp;"단계오프셋",ChapterTable!$S:$T,2,0))/ChapterTable!$Q$23)),
MAX(0,INT(($B2511+ChapterTable!$S$26+VLOOKUP(SUBSTITUTE(D$1,"성장단계","")&amp;"보스단계오프셋",ChapterTable!$S:$T,2,0))/ChapterTable!$S$23)))</f>
        <v>1</v>
      </c>
      <c r="E2511" s="1">
        <f ca="1">IF(AND($A2511=0,$B2511=1),
    VLOOKUP(1,ChapterTable!$1:$1048576,MATCH("최종"&amp;SUBSTITUTE(SUBSTITUTE(E$1,"standard",""),"|Float",""),ChapterTable!$1:$1,0),0)*ChapterTable!$Q$17,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VLOOKUP($A2511-ChapterTable!$Q$11,ChapterTable!$1:$1048576,MATCH("최종"&amp;SUBSTITUTE(SUBSTITUTE(E$1,"standard",""),"|Float",""),ChapterTable!$1:$1,0),0)*ChapterTable!$Q$14
    ),
  OFFSET(E2511,-$B2511+IF($L2511,1,0),0)*
    (VLOOKUP(SUBSTITUTE(SUBSTITUTE(E$1,"standard",""),"|Float","")&amp;"인게임누적곱배수",ChapterTable!$S:$T,2,0)^C2511
    +VLOOKUP(SUBSTITUTE(SUBSTITUTE(E$1,"standard",""),"|Float","")&amp;"인게임누적합배수",ChapterTable!$S:$T,2,0)*C2511)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VLOOKUP(1,ChapterTable!$1:$1048576,MATCH("최종"&amp;SUBSTITUTE(SUBSTITUTE(F$1,"standard",""),"|Float",""),ChapterTable!$1:$1,0),0)*ChapterTable!$Q$17,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VLOOKUP($A2511-ChapterTable!$Q$11,ChapterTable!$1:$1048576,MATCH("최종"&amp;SUBSTITUTE(SUBSTITUTE(F$1,"standard",""),"|Float",""),ChapterTable!$1:$1,0),0)*ChapterTable!$Q$14
    ),
  OFFSET(F2511,-$B2511+IF($L2511,1,0),0)*
    (VLOOKUP(SUBSTITUTE(SUBSTITUTE(F$1,"standard",""),"|Float","")&amp;"인게임누적곱배수",ChapterTable!$S:$T,2,0)^D2511
    +VLOOKUP(SUBSTITUTE(SUBSTITUTE(F$1,"standard",""),"|Float","")&amp;"인게임누적합배수",ChapterTable!$S:$T,2,0)*D2511)
  )
  )
  )
)</f>
        <v>3863428.7489884794</v>
      </c>
      <c r="G2511" t="s">
        <v>76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9.8000000000000007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IF(OR($L2512=TRUE,$A2512=0,MOD($A2512,ChapterTable!$S$20)&lt;&gt;0),
MAX(0,INT(($B2512+ChapterTable!$Q$26+VLOOKUP(SUBSTITUTE(C$1,"성장단계","")&amp;"단계오프셋",ChapterTable!$S:$T,2,0))/ChapterTable!$Q$23)),
MAX(0,INT(($B2512+ChapterTable!$S$26+VLOOKUP(SUBSTITUTE(C$1,"성장단계","")&amp;"보스단계오프셋",ChapterTable!$S:$T,2,0))/ChapterTable!$S$23)))</f>
        <v>2</v>
      </c>
      <c r="D2512">
        <f>IF(OR($L2512=TRUE,$A2512=0,MOD($A2512,ChapterTable!$S$20)&lt;&gt;0),
MAX(0,INT(($B2512+ChapterTable!$Q$26+VLOOKUP(SUBSTITUTE(D$1,"성장단계","")&amp;"단계오프셋",ChapterTable!$S:$T,2,0))/ChapterTable!$Q$23)),
MAX(0,INT(($B2512+ChapterTable!$S$26+VLOOKUP(SUBSTITUTE(D$1,"성장단계","")&amp;"보스단계오프셋",ChapterTable!$S:$T,2,0))/ChapterTable!$S$23)))</f>
        <v>2</v>
      </c>
      <c r="E2512" s="1">
        <f ca="1">IF(AND($A2512=0,$B2512=1),
    VLOOKUP(1,ChapterTable!$1:$1048576,MATCH("최종"&amp;SUBSTITUTE(SUBSTITUTE(E$1,"standard",""),"|Float",""),ChapterTable!$1:$1,0),0)*ChapterTable!$Q$17,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VLOOKUP($A2512-ChapterTable!$Q$11,ChapterTable!$1:$1048576,MATCH("최종"&amp;SUBSTITUTE(SUBSTITUTE(E$1,"standard",""),"|Float",""),ChapterTable!$1:$1,0),0)*ChapterTable!$Q$14
    ),
  OFFSET(E2512,-$B2512+IF($L2512,1,0),0)*
    (VLOOKUP(SUBSTITUTE(SUBSTITUTE(E$1,"standard",""),"|Float","")&amp;"인게임누적곱배수",ChapterTable!$S:$T,2,0)^C2512
    +VLOOKUP(SUBSTITUTE(SUBSTITUTE(E$1,"standard",""),"|Float","")&amp;"인게임누적합배수",ChapterTable!$S:$T,2,0)*C2512)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VLOOKUP(1,ChapterTable!$1:$1048576,MATCH("최종"&amp;SUBSTITUTE(SUBSTITUTE(F$1,"standard",""),"|Float",""),ChapterTable!$1:$1,0),0)*ChapterTable!$Q$17,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VLOOKUP($A2512-ChapterTable!$Q$11,ChapterTable!$1:$1048576,MATCH("최종"&amp;SUBSTITUTE(SUBSTITUTE(F$1,"standard",""),"|Float",""),ChapterTable!$1:$1,0),0)*ChapterTable!$Q$14
    ),
  OFFSET(F2512,-$B2512+IF($L2512,1,0),0)*
    (VLOOKUP(SUBSTITUTE(SUBSTITUTE(F$1,"standard",""),"|Float","")&amp;"인게임누적곱배수",ChapterTable!$S:$T,2,0)^D2512
    +VLOOKUP(SUBSTITUTE(SUBSTITUTE(F$1,"standard",""),"|Float","")&amp;"인게임누적합배수",ChapterTable!$S:$T,2,0)*D2512)
  )
  )
  )
)</f>
        <v>4507333.5404865593</v>
      </c>
      <c r="G2512" t="s">
        <v>76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9.8000000000000007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IF(OR($L2513=TRUE,$A2513=0,MOD($A2513,ChapterTable!$S$20)&lt;&gt;0),
MAX(0,INT(($B2513+ChapterTable!$Q$26+VLOOKUP(SUBSTITUTE(C$1,"성장단계","")&amp;"단계오프셋",ChapterTable!$S:$T,2,0))/ChapterTable!$Q$23)),
MAX(0,INT(($B2513+ChapterTable!$S$26+VLOOKUP(SUBSTITUTE(C$1,"성장단계","")&amp;"보스단계오프셋",ChapterTable!$S:$T,2,0))/ChapterTable!$S$23)))</f>
        <v>2</v>
      </c>
      <c r="D2513">
        <f>IF(OR($L2513=TRUE,$A2513=0,MOD($A2513,ChapterTable!$S$20)&lt;&gt;0),
MAX(0,INT(($B2513+ChapterTable!$Q$26+VLOOKUP(SUBSTITUTE(D$1,"성장단계","")&amp;"단계오프셋",ChapterTable!$S:$T,2,0))/ChapterTable!$Q$23)),
MAX(0,INT(($B2513+ChapterTable!$S$26+VLOOKUP(SUBSTITUTE(D$1,"성장단계","")&amp;"보스단계오프셋",ChapterTable!$S:$T,2,0))/ChapterTable!$S$23)))</f>
        <v>2</v>
      </c>
      <c r="E2513" s="1">
        <f ca="1">IF(AND($A2513=0,$B2513=1),
    VLOOKUP(1,ChapterTable!$1:$1048576,MATCH("최종"&amp;SUBSTITUTE(SUBSTITUTE(E$1,"standard",""),"|Float",""),ChapterTable!$1:$1,0),0)*ChapterTable!$Q$17,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VLOOKUP($A2513-ChapterTable!$Q$11,ChapterTable!$1:$1048576,MATCH("최종"&amp;SUBSTITUTE(SUBSTITUTE(E$1,"standard",""),"|Float",""),ChapterTable!$1:$1,0),0)*ChapterTable!$Q$14
    ),
  OFFSET(E2513,-$B2513+IF($L2513,1,0),0)*
    (VLOOKUP(SUBSTITUTE(SUBSTITUTE(E$1,"standard",""),"|Float","")&amp;"인게임누적곱배수",ChapterTable!$S:$T,2,0)^C2513
    +VLOOKUP(SUBSTITUTE(SUBSTITUTE(E$1,"standard",""),"|Float","")&amp;"인게임누적합배수",ChapterTable!$S:$T,2,0)*C2513)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VLOOKUP(1,ChapterTable!$1:$1048576,MATCH("최종"&amp;SUBSTITUTE(SUBSTITUTE(F$1,"standard",""),"|Float",""),ChapterTable!$1:$1,0),0)*ChapterTable!$Q$17,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VLOOKUP($A2513-ChapterTable!$Q$11,ChapterTable!$1:$1048576,MATCH("최종"&amp;SUBSTITUTE(SUBSTITUTE(F$1,"standard",""),"|Float",""),ChapterTable!$1:$1,0),0)*ChapterTable!$Q$14
    ),
  OFFSET(F2513,-$B2513+IF($L2513,1,0),0)*
    (VLOOKUP(SUBSTITUTE(SUBSTITUTE(F$1,"standard",""),"|Float","")&amp;"인게임누적곱배수",ChapterTable!$S:$T,2,0)^D2513
    +VLOOKUP(SUBSTITUTE(SUBSTITUTE(F$1,"standard",""),"|Float","")&amp;"인게임누적합배수",ChapterTable!$S:$T,2,0)*D2513)
  )
  )
  )
)</f>
        <v>4507333.5404865593</v>
      </c>
      <c r="G2513" t="s">
        <v>76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9.8000000000000007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IF(OR($L2514=TRUE,$A2514=0,MOD($A2514,ChapterTable!$S$20)&lt;&gt;0),
MAX(0,INT(($B2514+ChapterTable!$Q$26+VLOOKUP(SUBSTITUTE(C$1,"성장단계","")&amp;"단계오프셋",ChapterTable!$S:$T,2,0))/ChapterTable!$Q$23)),
MAX(0,INT(($B2514+ChapterTable!$S$26+VLOOKUP(SUBSTITUTE(C$1,"성장단계","")&amp;"보스단계오프셋",ChapterTable!$S:$T,2,0))/ChapterTable!$S$23)))</f>
        <v>2</v>
      </c>
      <c r="D2514">
        <f>IF(OR($L2514=TRUE,$A2514=0,MOD($A2514,ChapterTable!$S$20)&lt;&gt;0),
MAX(0,INT(($B2514+ChapterTable!$Q$26+VLOOKUP(SUBSTITUTE(D$1,"성장단계","")&amp;"단계오프셋",ChapterTable!$S:$T,2,0))/ChapterTable!$Q$23)),
MAX(0,INT(($B2514+ChapterTable!$S$26+VLOOKUP(SUBSTITUTE(D$1,"성장단계","")&amp;"보스단계오프셋",ChapterTable!$S:$T,2,0))/ChapterTable!$S$23)))</f>
        <v>2</v>
      </c>
      <c r="E2514" s="1">
        <f ca="1">IF(AND($A2514=0,$B2514=1),
    VLOOKUP(1,ChapterTable!$1:$1048576,MATCH("최종"&amp;SUBSTITUTE(SUBSTITUTE(E$1,"standard",""),"|Float",""),ChapterTable!$1:$1,0),0)*ChapterTable!$Q$17,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VLOOKUP($A2514-ChapterTable!$Q$11,ChapterTable!$1:$1048576,MATCH("최종"&amp;SUBSTITUTE(SUBSTITUTE(E$1,"standard",""),"|Float",""),ChapterTable!$1:$1,0),0)*ChapterTable!$Q$14
    ),
  OFFSET(E2514,-$B2514+IF($L2514,1,0),0)*
    (VLOOKUP(SUBSTITUTE(SUBSTITUTE(E$1,"standard",""),"|Float","")&amp;"인게임누적곱배수",ChapterTable!$S:$T,2,0)^C2514
    +VLOOKUP(SUBSTITUTE(SUBSTITUTE(E$1,"standard",""),"|Float","")&amp;"인게임누적합배수",ChapterTable!$S:$T,2,0)*C2514)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VLOOKUP(1,ChapterTable!$1:$1048576,MATCH("최종"&amp;SUBSTITUTE(SUBSTITUTE(F$1,"standard",""),"|Float",""),ChapterTable!$1:$1,0),0)*ChapterTable!$Q$17,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VLOOKUP($A2514-ChapterTable!$Q$11,ChapterTable!$1:$1048576,MATCH("최종"&amp;SUBSTITUTE(SUBSTITUTE(F$1,"standard",""),"|Float",""),ChapterTable!$1:$1,0),0)*ChapterTable!$Q$14
    ),
  OFFSET(F2514,-$B2514+IF($L2514,1,0),0)*
    (VLOOKUP(SUBSTITUTE(SUBSTITUTE(F$1,"standard",""),"|Float","")&amp;"인게임누적곱배수",ChapterTable!$S:$T,2,0)^D2514
    +VLOOKUP(SUBSTITUTE(SUBSTITUTE(F$1,"standard",""),"|Float","")&amp;"인게임누적합배수",ChapterTable!$S:$T,2,0)*D2514)
  )
  )
  )
)</f>
        <v>4507333.5404865593</v>
      </c>
      <c r="G2514" t="s">
        <v>76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9.8000000000000007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IF(OR($L2515=TRUE,$A2515=0,MOD($A2515,ChapterTable!$S$20)&lt;&gt;0),
MAX(0,INT(($B2515+ChapterTable!$Q$26+VLOOKUP(SUBSTITUTE(C$1,"성장단계","")&amp;"단계오프셋",ChapterTable!$S:$T,2,0))/ChapterTable!$Q$23)),
MAX(0,INT(($B2515+ChapterTable!$S$26+VLOOKUP(SUBSTITUTE(C$1,"성장단계","")&amp;"보스단계오프셋",ChapterTable!$S:$T,2,0))/ChapterTable!$S$23)))</f>
        <v>2</v>
      </c>
      <c r="D2515">
        <f>IF(OR($L2515=TRUE,$A2515=0,MOD($A2515,ChapterTable!$S$20)&lt;&gt;0),
MAX(0,INT(($B2515+ChapterTable!$Q$26+VLOOKUP(SUBSTITUTE(D$1,"성장단계","")&amp;"단계오프셋",ChapterTable!$S:$T,2,0))/ChapterTable!$Q$23)),
MAX(0,INT(($B2515+ChapterTable!$S$26+VLOOKUP(SUBSTITUTE(D$1,"성장단계","")&amp;"보스단계오프셋",ChapterTable!$S:$T,2,0))/ChapterTable!$S$23)))</f>
        <v>2</v>
      </c>
      <c r="E2515" s="1">
        <f ca="1">IF(AND($A2515=0,$B2515=1),
    VLOOKUP(1,ChapterTable!$1:$1048576,MATCH("최종"&amp;SUBSTITUTE(SUBSTITUTE(E$1,"standard",""),"|Float",""),ChapterTable!$1:$1,0),0)*ChapterTable!$Q$17,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VLOOKUP($A2515-ChapterTable!$Q$11,ChapterTable!$1:$1048576,MATCH("최종"&amp;SUBSTITUTE(SUBSTITUTE(E$1,"standard",""),"|Float",""),ChapterTable!$1:$1,0),0)*ChapterTable!$Q$14
    ),
  OFFSET(E2515,-$B2515+IF($L2515,1,0),0)*
    (VLOOKUP(SUBSTITUTE(SUBSTITUTE(E$1,"standard",""),"|Float","")&amp;"인게임누적곱배수",ChapterTable!$S:$T,2,0)^C2515
    +VLOOKUP(SUBSTITUTE(SUBSTITUTE(E$1,"standard",""),"|Float","")&amp;"인게임누적합배수",ChapterTable!$S:$T,2,0)*C2515)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VLOOKUP(1,ChapterTable!$1:$1048576,MATCH("최종"&amp;SUBSTITUTE(SUBSTITUTE(F$1,"standard",""),"|Float",""),ChapterTable!$1:$1,0),0)*ChapterTable!$Q$17,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VLOOKUP($A2515-ChapterTable!$Q$11,ChapterTable!$1:$1048576,MATCH("최종"&amp;SUBSTITUTE(SUBSTITUTE(F$1,"standard",""),"|Float",""),ChapterTable!$1:$1,0),0)*ChapterTable!$Q$14
    ),
  OFFSET(F2515,-$B2515+IF($L2515,1,0),0)*
    (VLOOKUP(SUBSTITUTE(SUBSTITUTE(F$1,"standard",""),"|Float","")&amp;"인게임누적곱배수",ChapterTable!$S:$T,2,0)^D2515
    +VLOOKUP(SUBSTITUTE(SUBSTITUTE(F$1,"standard",""),"|Float","")&amp;"인게임누적합배수",ChapterTable!$S:$T,2,0)*D2515)
  )
  )
  )
)</f>
        <v>4507333.5404865593</v>
      </c>
      <c r="G2515" t="s">
        <v>76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9.8000000000000007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IF(OR($L2516=TRUE,$A2516=0,MOD($A2516,ChapterTable!$S$20)&lt;&gt;0),
MAX(0,INT(($B2516+ChapterTable!$Q$26+VLOOKUP(SUBSTITUTE(C$1,"성장단계","")&amp;"단계오프셋",ChapterTable!$S:$T,2,0))/ChapterTable!$Q$23)),
MAX(0,INT(($B2516+ChapterTable!$S$26+VLOOKUP(SUBSTITUTE(C$1,"성장단계","")&amp;"보스단계오프셋",ChapterTable!$S:$T,2,0))/ChapterTable!$S$23)))</f>
        <v>2</v>
      </c>
      <c r="D2516">
        <f>IF(OR($L2516=TRUE,$A2516=0,MOD($A2516,ChapterTable!$S$20)&lt;&gt;0),
MAX(0,INT(($B2516+ChapterTable!$Q$26+VLOOKUP(SUBSTITUTE(D$1,"성장단계","")&amp;"단계오프셋",ChapterTable!$S:$T,2,0))/ChapterTable!$Q$23)),
MAX(0,INT(($B2516+ChapterTable!$S$26+VLOOKUP(SUBSTITUTE(D$1,"성장단계","")&amp;"보스단계오프셋",ChapterTable!$S:$T,2,0))/ChapterTable!$S$23)))</f>
        <v>2</v>
      </c>
      <c r="E2516" s="1">
        <f ca="1">IF(AND($A2516=0,$B2516=1),
    VLOOKUP(1,ChapterTable!$1:$1048576,MATCH("최종"&amp;SUBSTITUTE(SUBSTITUTE(E$1,"standard",""),"|Float",""),ChapterTable!$1:$1,0),0)*ChapterTable!$Q$17,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VLOOKUP($A2516-ChapterTable!$Q$11,ChapterTable!$1:$1048576,MATCH("최종"&amp;SUBSTITUTE(SUBSTITUTE(E$1,"standard",""),"|Float",""),ChapterTable!$1:$1,0),0)*ChapterTable!$Q$14
    ),
  OFFSET(E2516,-$B2516+IF($L2516,1,0),0)*
    (VLOOKUP(SUBSTITUTE(SUBSTITUTE(E$1,"standard",""),"|Float","")&amp;"인게임누적곱배수",ChapterTable!$S:$T,2,0)^C2516
    +VLOOKUP(SUBSTITUTE(SUBSTITUTE(E$1,"standard",""),"|Float","")&amp;"인게임누적합배수",ChapterTable!$S:$T,2,0)*C2516)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VLOOKUP(1,ChapterTable!$1:$1048576,MATCH("최종"&amp;SUBSTITUTE(SUBSTITUTE(F$1,"standard",""),"|Float",""),ChapterTable!$1:$1,0),0)*ChapterTable!$Q$17,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VLOOKUP($A2516-ChapterTable!$Q$11,ChapterTable!$1:$1048576,MATCH("최종"&amp;SUBSTITUTE(SUBSTITUTE(F$1,"standard",""),"|Float",""),ChapterTable!$1:$1,0),0)*ChapterTable!$Q$14
    ),
  OFFSET(F2516,-$B2516+IF($L2516,1,0),0)*
    (VLOOKUP(SUBSTITUTE(SUBSTITUTE(F$1,"standard",""),"|Float","")&amp;"인게임누적곱배수",ChapterTable!$S:$T,2,0)^D2516
    +VLOOKUP(SUBSTITUTE(SUBSTITUTE(F$1,"standard",""),"|Float","")&amp;"인게임누적합배수",ChapterTable!$S:$T,2,0)*D2516)
  )
  )
  )
)</f>
        <v>4507333.5404865593</v>
      </c>
      <c r="G2516" t="s">
        <v>76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9.8000000000000007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IF(OR($L2517=TRUE,$A2517=0,MOD($A2517,ChapterTable!$S$20)&lt;&gt;0),
MAX(0,INT(($B2517+ChapterTable!$Q$26+VLOOKUP(SUBSTITUTE(C$1,"성장단계","")&amp;"단계오프셋",ChapterTable!$S:$T,2,0))/ChapterTable!$Q$23)),
MAX(0,INT(($B2517+ChapterTable!$S$26+VLOOKUP(SUBSTITUTE(C$1,"성장단계","")&amp;"보스단계오프셋",ChapterTable!$S:$T,2,0))/ChapterTable!$S$23)))</f>
        <v>3</v>
      </c>
      <c r="D2517">
        <f>IF(OR($L2517=TRUE,$A2517=0,MOD($A2517,ChapterTable!$S$20)&lt;&gt;0),
MAX(0,INT(($B2517+ChapterTable!$Q$26+VLOOKUP(SUBSTITUTE(D$1,"성장단계","")&amp;"단계오프셋",ChapterTable!$S:$T,2,0))/ChapterTable!$Q$23)),
MAX(0,INT(($B2517+ChapterTable!$S$26+VLOOKUP(SUBSTITUTE(D$1,"성장단계","")&amp;"보스단계오프셋",ChapterTable!$S:$T,2,0))/ChapterTable!$S$23)))</f>
        <v>2</v>
      </c>
      <c r="E2517" s="1">
        <f ca="1">IF(AND($A2517=0,$B2517=1),
    VLOOKUP(1,ChapterTable!$1:$1048576,MATCH("최종"&amp;SUBSTITUTE(SUBSTITUTE(E$1,"standard",""),"|Float",""),ChapterTable!$1:$1,0),0)*ChapterTable!$Q$17,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VLOOKUP($A2517-ChapterTable!$Q$11,ChapterTable!$1:$1048576,MATCH("최종"&amp;SUBSTITUTE(SUBSTITUTE(E$1,"standard",""),"|Float",""),ChapterTable!$1:$1,0),0)*ChapterTable!$Q$14
    ),
  OFFSET(E2517,-$B2517+IF($L2517,1,0),0)*
    (VLOOKUP(SUBSTITUTE(SUBSTITUTE(E$1,"standard",""),"|Float","")&amp;"인게임누적곱배수",ChapterTable!$S:$T,2,0)^C2517
    +VLOOKUP(SUBSTITUTE(SUBSTITUTE(E$1,"standard",""),"|Float","")&amp;"인게임누적합배수",ChapterTable!$S:$T,2,0)*C2517)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VLOOKUP(1,ChapterTable!$1:$1048576,MATCH("최종"&amp;SUBSTITUTE(SUBSTITUTE(F$1,"standard",""),"|Float",""),ChapterTable!$1:$1,0),0)*ChapterTable!$Q$17,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VLOOKUP($A2517-ChapterTable!$Q$11,ChapterTable!$1:$1048576,MATCH("최종"&amp;SUBSTITUTE(SUBSTITUTE(F$1,"standard",""),"|Float",""),ChapterTable!$1:$1,0),0)*ChapterTable!$Q$14
    ),
  OFFSET(F2517,-$B2517+IF($L2517,1,0),0)*
    (VLOOKUP(SUBSTITUTE(SUBSTITUTE(F$1,"standard",""),"|Float","")&amp;"인게임누적곱배수",ChapterTable!$S:$T,2,0)^D2517
    +VLOOKUP(SUBSTITUTE(SUBSTITUTE(F$1,"standard",""),"|Float","")&amp;"인게임누적합배수",ChapterTable!$S:$T,2,0)*D2517)
  )
  )
  )
)</f>
        <v>4507333.5404865593</v>
      </c>
      <c r="G2517" t="s">
        <v>76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9.8000000000000007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IF(OR($L2518=TRUE,$A2518=0,MOD($A2518,ChapterTable!$S$20)&lt;&gt;0),
MAX(0,INT(($B2518+ChapterTable!$Q$26+VLOOKUP(SUBSTITUTE(C$1,"성장단계","")&amp;"단계오프셋",ChapterTable!$S:$T,2,0))/ChapterTable!$Q$23)),
MAX(0,INT(($B2518+ChapterTable!$S$26+VLOOKUP(SUBSTITUTE(C$1,"성장단계","")&amp;"보스단계오프셋",ChapterTable!$S:$T,2,0))/ChapterTable!$S$23)))</f>
        <v>3</v>
      </c>
      <c r="D2518">
        <f>IF(OR($L2518=TRUE,$A2518=0,MOD($A2518,ChapterTable!$S$20)&lt;&gt;0),
MAX(0,INT(($B2518+ChapterTable!$Q$26+VLOOKUP(SUBSTITUTE(D$1,"성장단계","")&amp;"단계오프셋",ChapterTable!$S:$T,2,0))/ChapterTable!$Q$23)),
MAX(0,INT(($B2518+ChapterTable!$S$26+VLOOKUP(SUBSTITUTE(D$1,"성장단계","")&amp;"보스단계오프셋",ChapterTable!$S:$T,2,0))/ChapterTable!$S$23)))</f>
        <v>2</v>
      </c>
      <c r="E2518" s="1">
        <f ca="1">IF(AND($A2518=0,$B2518=1),
    VLOOKUP(1,ChapterTable!$1:$1048576,MATCH("최종"&amp;SUBSTITUTE(SUBSTITUTE(E$1,"standard",""),"|Float",""),ChapterTable!$1:$1,0),0)*ChapterTable!$Q$17,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VLOOKUP($A2518-ChapterTable!$Q$11,ChapterTable!$1:$1048576,MATCH("최종"&amp;SUBSTITUTE(SUBSTITUTE(E$1,"standard",""),"|Float",""),ChapterTable!$1:$1,0),0)*ChapterTable!$Q$14
    ),
  OFFSET(E2518,-$B2518+IF($L2518,1,0),0)*
    (VLOOKUP(SUBSTITUTE(SUBSTITUTE(E$1,"standard",""),"|Float","")&amp;"인게임누적곱배수",ChapterTable!$S:$T,2,0)^C2518
    +VLOOKUP(SUBSTITUTE(SUBSTITUTE(E$1,"standard",""),"|Float","")&amp;"인게임누적합배수",ChapterTable!$S:$T,2,0)*C2518)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VLOOKUP(1,ChapterTable!$1:$1048576,MATCH("최종"&amp;SUBSTITUTE(SUBSTITUTE(F$1,"standard",""),"|Float",""),ChapterTable!$1:$1,0),0)*ChapterTable!$Q$17,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VLOOKUP($A2518-ChapterTable!$Q$11,ChapterTable!$1:$1048576,MATCH("최종"&amp;SUBSTITUTE(SUBSTITUTE(F$1,"standard",""),"|Float",""),ChapterTable!$1:$1,0),0)*ChapterTable!$Q$14
    ),
  OFFSET(F2518,-$B2518+IF($L2518,1,0),0)*
    (VLOOKUP(SUBSTITUTE(SUBSTITUTE(F$1,"standard",""),"|Float","")&amp;"인게임누적곱배수",ChapterTable!$S:$T,2,0)^D2518
    +VLOOKUP(SUBSTITUTE(SUBSTITUTE(F$1,"standard",""),"|Float","")&amp;"인게임누적합배수",ChapterTable!$S:$T,2,0)*D2518)
  )
  )
  )
)</f>
        <v>4507333.5404865593</v>
      </c>
      <c r="G2518" t="s">
        <v>76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9.8000000000000007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IF(OR($L2519=TRUE,$A2519=0,MOD($A2519,ChapterTable!$S$20)&lt;&gt;0),
MAX(0,INT(($B2519+ChapterTable!$Q$26+VLOOKUP(SUBSTITUTE(C$1,"성장단계","")&amp;"단계오프셋",ChapterTable!$S:$T,2,0))/ChapterTable!$Q$23)),
MAX(0,INT(($B2519+ChapterTable!$S$26+VLOOKUP(SUBSTITUTE(C$1,"성장단계","")&amp;"보스단계오프셋",ChapterTable!$S:$T,2,0))/ChapterTable!$S$23)))</f>
        <v>3</v>
      </c>
      <c r="D2519">
        <f>IF(OR($L2519=TRUE,$A2519=0,MOD($A2519,ChapterTable!$S$20)&lt;&gt;0),
MAX(0,INT(($B2519+ChapterTable!$Q$26+VLOOKUP(SUBSTITUTE(D$1,"성장단계","")&amp;"단계오프셋",ChapterTable!$S:$T,2,0))/ChapterTable!$Q$23)),
MAX(0,INT(($B2519+ChapterTable!$S$26+VLOOKUP(SUBSTITUTE(D$1,"성장단계","")&amp;"보스단계오프셋",ChapterTable!$S:$T,2,0))/ChapterTable!$S$23)))</f>
        <v>2</v>
      </c>
      <c r="E2519" s="1">
        <f ca="1">IF(AND($A2519=0,$B2519=1),
    VLOOKUP(1,ChapterTable!$1:$1048576,MATCH("최종"&amp;SUBSTITUTE(SUBSTITUTE(E$1,"standard",""),"|Float",""),ChapterTable!$1:$1,0),0)*ChapterTable!$Q$17,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VLOOKUP($A2519-ChapterTable!$Q$11,ChapterTable!$1:$1048576,MATCH("최종"&amp;SUBSTITUTE(SUBSTITUTE(E$1,"standard",""),"|Float",""),ChapterTable!$1:$1,0),0)*ChapterTable!$Q$14
    ),
  OFFSET(E2519,-$B2519+IF($L2519,1,0),0)*
    (VLOOKUP(SUBSTITUTE(SUBSTITUTE(E$1,"standard",""),"|Float","")&amp;"인게임누적곱배수",ChapterTable!$S:$T,2,0)^C2519
    +VLOOKUP(SUBSTITUTE(SUBSTITUTE(E$1,"standard",""),"|Float","")&amp;"인게임누적합배수",ChapterTable!$S:$T,2,0)*C2519)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VLOOKUP(1,ChapterTable!$1:$1048576,MATCH("최종"&amp;SUBSTITUTE(SUBSTITUTE(F$1,"standard",""),"|Float",""),ChapterTable!$1:$1,0),0)*ChapterTable!$Q$17,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VLOOKUP($A2519-ChapterTable!$Q$11,ChapterTable!$1:$1048576,MATCH("최종"&amp;SUBSTITUTE(SUBSTITUTE(F$1,"standard",""),"|Float",""),ChapterTable!$1:$1,0),0)*ChapterTable!$Q$14
    ),
  OFFSET(F2519,-$B2519+IF($L2519,1,0),0)*
    (VLOOKUP(SUBSTITUTE(SUBSTITUTE(F$1,"standard",""),"|Float","")&amp;"인게임누적곱배수",ChapterTable!$S:$T,2,0)^D2519
    +VLOOKUP(SUBSTITUTE(SUBSTITUTE(F$1,"standard",""),"|Float","")&amp;"인게임누적합배수",ChapterTable!$S:$T,2,0)*D2519)
  )
  )
  )
)</f>
        <v>4507333.5404865593</v>
      </c>
      <c r="G2519" t="s">
        <v>76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9.8000000000000007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IF(OR($L2520=TRUE,$A2520=0,MOD($A2520,ChapterTable!$S$20)&lt;&gt;0),
MAX(0,INT(($B2520+ChapterTable!$Q$26+VLOOKUP(SUBSTITUTE(C$1,"성장단계","")&amp;"단계오프셋",ChapterTable!$S:$T,2,0))/ChapterTable!$Q$23)),
MAX(0,INT(($B2520+ChapterTable!$S$26+VLOOKUP(SUBSTITUTE(C$1,"성장단계","")&amp;"보스단계오프셋",ChapterTable!$S:$T,2,0))/ChapterTable!$S$23)))</f>
        <v>3</v>
      </c>
      <c r="D2520">
        <f>IF(OR($L2520=TRUE,$A2520=0,MOD($A2520,ChapterTable!$S$20)&lt;&gt;0),
MAX(0,INT(($B2520+ChapterTable!$Q$26+VLOOKUP(SUBSTITUTE(D$1,"성장단계","")&amp;"단계오프셋",ChapterTable!$S:$T,2,0))/ChapterTable!$Q$23)),
MAX(0,INT(($B2520+ChapterTable!$S$26+VLOOKUP(SUBSTITUTE(D$1,"성장단계","")&amp;"보스단계오프셋",ChapterTable!$S:$T,2,0))/ChapterTable!$S$23)))</f>
        <v>2</v>
      </c>
      <c r="E2520" s="1">
        <f ca="1">IF(AND($A2520=0,$B2520=1),
    VLOOKUP(1,ChapterTable!$1:$1048576,MATCH("최종"&amp;SUBSTITUTE(SUBSTITUTE(E$1,"standard",""),"|Float",""),ChapterTable!$1:$1,0),0)*ChapterTable!$Q$17,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VLOOKUP($A2520-ChapterTable!$Q$11,ChapterTable!$1:$1048576,MATCH("최종"&amp;SUBSTITUTE(SUBSTITUTE(E$1,"standard",""),"|Float",""),ChapterTable!$1:$1,0),0)*ChapterTable!$Q$14
    ),
  OFFSET(E2520,-$B2520+IF($L2520,1,0),0)*
    (VLOOKUP(SUBSTITUTE(SUBSTITUTE(E$1,"standard",""),"|Float","")&amp;"인게임누적곱배수",ChapterTable!$S:$T,2,0)^C2520
    +VLOOKUP(SUBSTITUTE(SUBSTITUTE(E$1,"standard",""),"|Float","")&amp;"인게임누적합배수",ChapterTable!$S:$T,2,0)*C2520)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VLOOKUP(1,ChapterTable!$1:$1048576,MATCH("최종"&amp;SUBSTITUTE(SUBSTITUTE(F$1,"standard",""),"|Float",""),ChapterTable!$1:$1,0),0)*ChapterTable!$Q$17,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VLOOKUP($A2520-ChapterTable!$Q$11,ChapterTable!$1:$1048576,MATCH("최종"&amp;SUBSTITUTE(SUBSTITUTE(F$1,"standard",""),"|Float",""),ChapterTable!$1:$1,0),0)*ChapterTable!$Q$14
    ),
  OFFSET(F2520,-$B2520+IF($L2520,1,0),0)*
    (VLOOKUP(SUBSTITUTE(SUBSTITUTE(F$1,"standard",""),"|Float","")&amp;"인게임누적곱배수",ChapterTable!$S:$T,2,0)^D2520
    +VLOOKUP(SUBSTITUTE(SUBSTITUTE(F$1,"standard",""),"|Float","")&amp;"인게임누적합배수",ChapterTable!$S:$T,2,0)*D2520)
  )
  )
  )
)</f>
        <v>4507333.5404865593</v>
      </c>
      <c r="G2520" t="s">
        <v>76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9.8000000000000007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IF(OR($L2521=TRUE,$A2521=0,MOD($A2521,ChapterTable!$S$20)&lt;&gt;0),
MAX(0,INT(($B2521+ChapterTable!$Q$26+VLOOKUP(SUBSTITUTE(C$1,"성장단계","")&amp;"단계오프셋",ChapterTable!$S:$T,2,0))/ChapterTable!$Q$23)),
MAX(0,INT(($B2521+ChapterTable!$S$26+VLOOKUP(SUBSTITUTE(C$1,"성장단계","")&amp;"보스단계오프셋",ChapterTable!$S:$T,2,0))/ChapterTable!$S$23)))</f>
        <v>3</v>
      </c>
      <c r="D2521">
        <f>IF(OR($L2521=TRUE,$A2521=0,MOD($A2521,ChapterTable!$S$20)&lt;&gt;0),
MAX(0,INT(($B2521+ChapterTable!$Q$26+VLOOKUP(SUBSTITUTE(D$1,"성장단계","")&amp;"단계오프셋",ChapterTable!$S:$T,2,0))/ChapterTable!$Q$23)),
MAX(0,INT(($B2521+ChapterTable!$S$26+VLOOKUP(SUBSTITUTE(D$1,"성장단계","")&amp;"보스단계오프셋",ChapterTable!$S:$T,2,0))/ChapterTable!$S$23)))</f>
        <v>2</v>
      </c>
      <c r="E2521" s="1">
        <f ca="1">IF(AND($A2521=0,$B2521=1),
    VLOOKUP(1,ChapterTable!$1:$1048576,MATCH("최종"&amp;SUBSTITUTE(SUBSTITUTE(E$1,"standard",""),"|Float",""),ChapterTable!$1:$1,0),0)*ChapterTable!$Q$17,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VLOOKUP($A2521-ChapterTable!$Q$11,ChapterTable!$1:$1048576,MATCH("최종"&amp;SUBSTITUTE(SUBSTITUTE(E$1,"standard",""),"|Float",""),ChapterTable!$1:$1,0),0)*ChapterTable!$Q$14
    ),
  OFFSET(E2521,-$B2521+IF($L2521,1,0),0)*
    (VLOOKUP(SUBSTITUTE(SUBSTITUTE(E$1,"standard",""),"|Float","")&amp;"인게임누적곱배수",ChapterTable!$S:$T,2,0)^C2521
    +VLOOKUP(SUBSTITUTE(SUBSTITUTE(E$1,"standard",""),"|Float","")&amp;"인게임누적합배수",ChapterTable!$S:$T,2,0)*C2521)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VLOOKUP(1,ChapterTable!$1:$1048576,MATCH("최종"&amp;SUBSTITUTE(SUBSTITUTE(F$1,"standard",""),"|Float",""),ChapterTable!$1:$1,0),0)*ChapterTable!$Q$17,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VLOOKUP($A2521-ChapterTable!$Q$11,ChapterTable!$1:$1048576,MATCH("최종"&amp;SUBSTITUTE(SUBSTITUTE(F$1,"standard",""),"|Float",""),ChapterTable!$1:$1,0),0)*ChapterTable!$Q$14
    ),
  OFFSET(F2521,-$B2521+IF($L2521,1,0),0)*
    (VLOOKUP(SUBSTITUTE(SUBSTITUTE(F$1,"standard",""),"|Float","")&amp;"인게임누적곱배수",ChapterTable!$S:$T,2,0)^D2521
    +VLOOKUP(SUBSTITUTE(SUBSTITUTE(F$1,"standard",""),"|Float","")&amp;"인게임누적합배수",ChapterTable!$S:$T,2,0)*D2521)
  )
  )
  )
)</f>
        <v>4507333.5404865593</v>
      </c>
      <c r="G2521" t="s">
        <v>76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9.8000000000000007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IF(OR($L2522=TRUE,$A2522=0,MOD($A2522,ChapterTable!$S$20)&lt;&gt;0),
MAX(0,INT(($B2522+ChapterTable!$Q$26+VLOOKUP(SUBSTITUTE(C$1,"성장단계","")&amp;"단계오프셋",ChapterTable!$S:$T,2,0))/ChapterTable!$Q$23)),
MAX(0,INT(($B2522+ChapterTable!$S$26+VLOOKUP(SUBSTITUTE(C$1,"성장단계","")&amp;"보스단계오프셋",ChapterTable!$S:$T,2,0))/ChapterTable!$S$23)))</f>
        <v>3</v>
      </c>
      <c r="D2522">
        <f>IF(OR($L2522=TRUE,$A2522=0,MOD($A2522,ChapterTable!$S$20)&lt;&gt;0),
MAX(0,INT(($B2522+ChapterTable!$Q$26+VLOOKUP(SUBSTITUTE(D$1,"성장단계","")&amp;"단계오프셋",ChapterTable!$S:$T,2,0))/ChapterTable!$Q$23)),
MAX(0,INT(($B2522+ChapterTable!$S$26+VLOOKUP(SUBSTITUTE(D$1,"성장단계","")&amp;"보스단계오프셋",ChapterTable!$S:$T,2,0))/ChapterTable!$S$23)))</f>
        <v>3</v>
      </c>
      <c r="E2522" s="1">
        <f ca="1">IF(AND($A2522=0,$B2522=1),
    VLOOKUP(1,ChapterTable!$1:$1048576,MATCH("최종"&amp;SUBSTITUTE(SUBSTITUTE(E$1,"standard",""),"|Float",""),ChapterTable!$1:$1,0),0)*ChapterTable!$Q$17,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VLOOKUP($A2522-ChapterTable!$Q$11,ChapterTable!$1:$1048576,MATCH("최종"&amp;SUBSTITUTE(SUBSTITUTE(E$1,"standard",""),"|Float",""),ChapterTable!$1:$1,0),0)*ChapterTable!$Q$14
    ),
  OFFSET(E2522,-$B2522+IF($L2522,1,0),0)*
    (VLOOKUP(SUBSTITUTE(SUBSTITUTE(E$1,"standard",""),"|Float","")&amp;"인게임누적곱배수",ChapterTable!$S:$T,2,0)^C2522
    +VLOOKUP(SUBSTITUTE(SUBSTITUTE(E$1,"standard",""),"|Float","")&amp;"인게임누적합배수",ChapterTable!$S:$T,2,0)*C2522)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VLOOKUP(1,ChapterTable!$1:$1048576,MATCH("최종"&amp;SUBSTITUTE(SUBSTITUTE(F$1,"standard",""),"|Float",""),ChapterTable!$1:$1,0),0)*ChapterTable!$Q$17,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VLOOKUP($A2522-ChapterTable!$Q$11,ChapterTable!$1:$1048576,MATCH("최종"&amp;SUBSTITUTE(SUBSTITUTE(F$1,"standard",""),"|Float",""),ChapterTable!$1:$1,0),0)*ChapterTable!$Q$14
    ),
  OFFSET(F2522,-$B2522+IF($L2522,1,0),0)*
    (VLOOKUP(SUBSTITUTE(SUBSTITUTE(F$1,"standard",""),"|Float","")&amp;"인게임누적곱배수",ChapterTable!$S:$T,2,0)^D2522
    +VLOOKUP(SUBSTITUTE(SUBSTITUTE(F$1,"standard",""),"|Float","")&amp;"인게임누적합배수",ChapterTable!$S:$T,2,0)*D2522)
  )
  )
  )
)</f>
        <v>5151238.3319846392</v>
      </c>
      <c r="G2522" t="s">
        <v>76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9.8000000000000007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IF(OR($L2523=TRUE,$A2523=0,MOD($A2523,ChapterTable!$S$20)&lt;&gt;0),
MAX(0,INT(($B2523+ChapterTable!$Q$26+VLOOKUP(SUBSTITUTE(C$1,"성장단계","")&amp;"단계오프셋",ChapterTable!$S:$T,2,0))/ChapterTable!$Q$23)),
MAX(0,INT(($B2523+ChapterTable!$S$26+VLOOKUP(SUBSTITUTE(C$1,"성장단계","")&amp;"보스단계오프셋",ChapterTable!$S:$T,2,0))/ChapterTable!$S$23)))</f>
        <v>3</v>
      </c>
      <c r="D2523">
        <f>IF(OR($L2523=TRUE,$A2523=0,MOD($A2523,ChapterTable!$S$20)&lt;&gt;0),
MAX(0,INT(($B2523+ChapterTable!$Q$26+VLOOKUP(SUBSTITUTE(D$1,"성장단계","")&amp;"단계오프셋",ChapterTable!$S:$T,2,0))/ChapterTable!$Q$23)),
MAX(0,INT(($B2523+ChapterTable!$S$26+VLOOKUP(SUBSTITUTE(D$1,"성장단계","")&amp;"보스단계오프셋",ChapterTable!$S:$T,2,0))/ChapterTable!$S$23)))</f>
        <v>3</v>
      </c>
      <c r="E2523" s="1">
        <f ca="1">IF(AND($A2523=0,$B2523=1),
    VLOOKUP(1,ChapterTable!$1:$1048576,MATCH("최종"&amp;SUBSTITUTE(SUBSTITUTE(E$1,"standard",""),"|Float",""),ChapterTable!$1:$1,0),0)*ChapterTable!$Q$17,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VLOOKUP($A2523-ChapterTable!$Q$11,ChapterTable!$1:$1048576,MATCH("최종"&amp;SUBSTITUTE(SUBSTITUTE(E$1,"standard",""),"|Float",""),ChapterTable!$1:$1,0),0)*ChapterTable!$Q$14
    ),
  OFFSET(E2523,-$B2523+IF($L2523,1,0),0)*
    (VLOOKUP(SUBSTITUTE(SUBSTITUTE(E$1,"standard",""),"|Float","")&amp;"인게임누적곱배수",ChapterTable!$S:$T,2,0)^C2523
    +VLOOKUP(SUBSTITUTE(SUBSTITUTE(E$1,"standard",""),"|Float","")&amp;"인게임누적합배수",ChapterTable!$S:$T,2,0)*C2523)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VLOOKUP(1,ChapterTable!$1:$1048576,MATCH("최종"&amp;SUBSTITUTE(SUBSTITUTE(F$1,"standard",""),"|Float",""),ChapterTable!$1:$1,0),0)*ChapterTable!$Q$17,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VLOOKUP($A2523-ChapterTable!$Q$11,ChapterTable!$1:$1048576,MATCH("최종"&amp;SUBSTITUTE(SUBSTITUTE(F$1,"standard",""),"|Float",""),ChapterTable!$1:$1,0),0)*ChapterTable!$Q$14
    ),
  OFFSET(F2523,-$B2523+IF($L2523,1,0),0)*
    (VLOOKUP(SUBSTITUTE(SUBSTITUTE(F$1,"standard",""),"|Float","")&amp;"인게임누적곱배수",ChapterTable!$S:$T,2,0)^D2523
    +VLOOKUP(SUBSTITUTE(SUBSTITUTE(F$1,"standard",""),"|Float","")&amp;"인게임누적합배수",ChapterTable!$S:$T,2,0)*D2523)
  )
  )
  )
)</f>
        <v>5151238.3319846392</v>
      </c>
      <c r="G2523" t="s">
        <v>76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9.8000000000000007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IF(OR($L2524=TRUE,$A2524=0,MOD($A2524,ChapterTable!$S$20)&lt;&gt;0),
MAX(0,INT(($B2524+ChapterTable!$Q$26+VLOOKUP(SUBSTITUTE(C$1,"성장단계","")&amp;"단계오프셋",ChapterTable!$S:$T,2,0))/ChapterTable!$Q$23)),
MAX(0,INT(($B2524+ChapterTable!$S$26+VLOOKUP(SUBSTITUTE(C$1,"성장단계","")&amp;"보스단계오프셋",ChapterTable!$S:$T,2,0))/ChapterTable!$S$23)))</f>
        <v>3</v>
      </c>
      <c r="D2524">
        <f>IF(OR($L2524=TRUE,$A2524=0,MOD($A2524,ChapterTable!$S$20)&lt;&gt;0),
MAX(0,INT(($B2524+ChapterTable!$Q$26+VLOOKUP(SUBSTITUTE(D$1,"성장단계","")&amp;"단계오프셋",ChapterTable!$S:$T,2,0))/ChapterTable!$Q$23)),
MAX(0,INT(($B2524+ChapterTable!$S$26+VLOOKUP(SUBSTITUTE(D$1,"성장단계","")&amp;"보스단계오프셋",ChapterTable!$S:$T,2,0))/ChapterTable!$S$23)))</f>
        <v>3</v>
      </c>
      <c r="E2524" s="1">
        <f ca="1">IF(AND($A2524=0,$B2524=1),
    VLOOKUP(1,ChapterTable!$1:$1048576,MATCH("최종"&amp;SUBSTITUTE(SUBSTITUTE(E$1,"standard",""),"|Float",""),ChapterTable!$1:$1,0),0)*ChapterTable!$Q$17,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VLOOKUP($A2524-ChapterTable!$Q$11,ChapterTable!$1:$1048576,MATCH("최종"&amp;SUBSTITUTE(SUBSTITUTE(E$1,"standard",""),"|Float",""),ChapterTable!$1:$1,0),0)*ChapterTable!$Q$14
    ),
  OFFSET(E2524,-$B2524+IF($L2524,1,0),0)*
    (VLOOKUP(SUBSTITUTE(SUBSTITUTE(E$1,"standard",""),"|Float","")&amp;"인게임누적곱배수",ChapterTable!$S:$T,2,0)^C2524
    +VLOOKUP(SUBSTITUTE(SUBSTITUTE(E$1,"standard",""),"|Float","")&amp;"인게임누적합배수",ChapterTable!$S:$T,2,0)*C2524)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VLOOKUP(1,ChapterTable!$1:$1048576,MATCH("최종"&amp;SUBSTITUTE(SUBSTITUTE(F$1,"standard",""),"|Float",""),ChapterTable!$1:$1,0),0)*ChapterTable!$Q$17,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VLOOKUP($A2524-ChapterTable!$Q$11,ChapterTable!$1:$1048576,MATCH("최종"&amp;SUBSTITUTE(SUBSTITUTE(F$1,"standard",""),"|Float",""),ChapterTable!$1:$1,0),0)*ChapterTable!$Q$14
    ),
  OFFSET(F2524,-$B2524+IF($L2524,1,0),0)*
    (VLOOKUP(SUBSTITUTE(SUBSTITUTE(F$1,"standard",""),"|Float","")&amp;"인게임누적곱배수",ChapterTable!$S:$T,2,0)^D2524
    +VLOOKUP(SUBSTITUTE(SUBSTITUTE(F$1,"standard",""),"|Float","")&amp;"인게임누적합배수",ChapterTable!$S:$T,2,0)*D2524)
  )
  )
  )
)</f>
        <v>5151238.3319846392</v>
      </c>
      <c r="G2524" t="s">
        <v>76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9.8000000000000007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IF(OR($L2525=TRUE,$A2525=0,MOD($A2525,ChapterTable!$S$20)&lt;&gt;0),
MAX(0,INT(($B2525+ChapterTable!$Q$26+VLOOKUP(SUBSTITUTE(C$1,"성장단계","")&amp;"단계오프셋",ChapterTable!$S:$T,2,0))/ChapterTable!$Q$23)),
MAX(0,INT(($B2525+ChapterTable!$S$26+VLOOKUP(SUBSTITUTE(C$1,"성장단계","")&amp;"보스단계오프셋",ChapterTable!$S:$T,2,0))/ChapterTable!$S$23)))</f>
        <v>3</v>
      </c>
      <c r="D2525">
        <f>IF(OR($L2525=TRUE,$A2525=0,MOD($A2525,ChapterTable!$S$20)&lt;&gt;0),
MAX(0,INT(($B2525+ChapterTable!$Q$26+VLOOKUP(SUBSTITUTE(D$1,"성장단계","")&amp;"단계오프셋",ChapterTable!$S:$T,2,0))/ChapterTable!$Q$23)),
MAX(0,INT(($B2525+ChapterTable!$S$26+VLOOKUP(SUBSTITUTE(D$1,"성장단계","")&amp;"보스단계오프셋",ChapterTable!$S:$T,2,0))/ChapterTable!$S$23)))</f>
        <v>3</v>
      </c>
      <c r="E2525" s="1">
        <f ca="1">IF(AND($A2525=0,$B2525=1),
    VLOOKUP(1,ChapterTable!$1:$1048576,MATCH("최종"&amp;SUBSTITUTE(SUBSTITUTE(E$1,"standard",""),"|Float",""),ChapterTable!$1:$1,0),0)*ChapterTable!$Q$17,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VLOOKUP($A2525-ChapterTable!$Q$11,ChapterTable!$1:$1048576,MATCH("최종"&amp;SUBSTITUTE(SUBSTITUTE(E$1,"standard",""),"|Float",""),ChapterTable!$1:$1,0),0)*ChapterTable!$Q$14
    ),
  OFFSET(E2525,-$B2525+IF($L2525,1,0),0)*
    (VLOOKUP(SUBSTITUTE(SUBSTITUTE(E$1,"standard",""),"|Float","")&amp;"인게임누적곱배수",ChapterTable!$S:$T,2,0)^C2525
    +VLOOKUP(SUBSTITUTE(SUBSTITUTE(E$1,"standard",""),"|Float","")&amp;"인게임누적합배수",ChapterTable!$S:$T,2,0)*C2525)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VLOOKUP(1,ChapterTable!$1:$1048576,MATCH("최종"&amp;SUBSTITUTE(SUBSTITUTE(F$1,"standard",""),"|Float",""),ChapterTable!$1:$1,0),0)*ChapterTable!$Q$17,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VLOOKUP($A2525-ChapterTable!$Q$11,ChapterTable!$1:$1048576,MATCH("최종"&amp;SUBSTITUTE(SUBSTITUTE(F$1,"standard",""),"|Float",""),ChapterTable!$1:$1,0),0)*ChapterTable!$Q$14
    ),
  OFFSET(F2525,-$B2525+IF($L2525,1,0),0)*
    (VLOOKUP(SUBSTITUTE(SUBSTITUTE(F$1,"standard",""),"|Float","")&amp;"인게임누적곱배수",ChapterTable!$S:$T,2,0)^D2525
    +VLOOKUP(SUBSTITUTE(SUBSTITUTE(F$1,"standard",""),"|Float","")&amp;"인게임누적합배수",ChapterTable!$S:$T,2,0)*D2525)
  )
  )
  )
)</f>
        <v>5151238.3319846392</v>
      </c>
      <c r="G2525" t="s">
        <v>76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9.8000000000000007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IF(OR($L2526=TRUE,$A2526=0,MOD($A2526,ChapterTable!$S$20)&lt;&gt;0),
MAX(0,INT(($B2526+ChapterTable!$Q$26+VLOOKUP(SUBSTITUTE(C$1,"성장단계","")&amp;"단계오프셋",ChapterTable!$S:$T,2,0))/ChapterTable!$Q$23)),
MAX(0,INT(($B2526+ChapterTable!$S$26+VLOOKUP(SUBSTITUTE(C$1,"성장단계","")&amp;"보스단계오프셋",ChapterTable!$S:$T,2,0))/ChapterTable!$S$23)))</f>
        <v>3</v>
      </c>
      <c r="D2526">
        <f>IF(OR($L2526=TRUE,$A2526=0,MOD($A2526,ChapterTable!$S$20)&lt;&gt;0),
MAX(0,INT(($B2526+ChapterTable!$Q$26+VLOOKUP(SUBSTITUTE(D$1,"성장단계","")&amp;"단계오프셋",ChapterTable!$S:$T,2,0))/ChapterTable!$Q$23)),
MAX(0,INT(($B2526+ChapterTable!$S$26+VLOOKUP(SUBSTITUTE(D$1,"성장단계","")&amp;"보스단계오프셋",ChapterTable!$S:$T,2,0))/ChapterTable!$S$23)))</f>
        <v>3</v>
      </c>
      <c r="E2526" s="1">
        <f ca="1">IF(AND($A2526=0,$B2526=1),
    VLOOKUP(1,ChapterTable!$1:$1048576,MATCH("최종"&amp;SUBSTITUTE(SUBSTITUTE(E$1,"standard",""),"|Float",""),ChapterTable!$1:$1,0),0)*ChapterTable!$Q$17,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VLOOKUP($A2526-ChapterTable!$Q$11,ChapterTable!$1:$1048576,MATCH("최종"&amp;SUBSTITUTE(SUBSTITUTE(E$1,"standard",""),"|Float",""),ChapterTable!$1:$1,0),0)*ChapterTable!$Q$14
    ),
  OFFSET(E2526,-$B2526+IF($L2526,1,0),0)*
    (VLOOKUP(SUBSTITUTE(SUBSTITUTE(E$1,"standard",""),"|Float","")&amp;"인게임누적곱배수",ChapterTable!$S:$T,2,0)^C2526
    +VLOOKUP(SUBSTITUTE(SUBSTITUTE(E$1,"standard",""),"|Float","")&amp;"인게임누적합배수",ChapterTable!$S:$T,2,0)*C2526)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VLOOKUP(1,ChapterTable!$1:$1048576,MATCH("최종"&amp;SUBSTITUTE(SUBSTITUTE(F$1,"standard",""),"|Float",""),ChapterTable!$1:$1,0),0)*ChapterTable!$Q$17,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VLOOKUP($A2526-ChapterTable!$Q$11,ChapterTable!$1:$1048576,MATCH("최종"&amp;SUBSTITUTE(SUBSTITUTE(F$1,"standard",""),"|Float",""),ChapterTable!$1:$1,0),0)*ChapterTable!$Q$14
    ),
  OFFSET(F2526,-$B2526+IF($L2526,1,0),0)*
    (VLOOKUP(SUBSTITUTE(SUBSTITUTE(F$1,"standard",""),"|Float","")&amp;"인게임누적곱배수",ChapterTable!$S:$T,2,0)^D2526
    +VLOOKUP(SUBSTITUTE(SUBSTITUTE(F$1,"standard",""),"|Float","")&amp;"인게임누적합배수",ChapterTable!$S:$T,2,0)*D2526)
  )
  )
  )
)</f>
        <v>5151238.3319846392</v>
      </c>
      <c r="G2526" t="s">
        <v>76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9.8000000000000007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IF(OR($L2527=TRUE,$A2527=0,MOD($A2527,ChapterTable!$S$20)&lt;&gt;0),
MAX(0,INT(($B2527+ChapterTable!$Q$26+VLOOKUP(SUBSTITUTE(C$1,"성장단계","")&amp;"단계오프셋",ChapterTable!$S:$T,2,0))/ChapterTable!$Q$23)),
MAX(0,INT(($B2527+ChapterTable!$S$26+VLOOKUP(SUBSTITUTE(C$1,"성장단계","")&amp;"보스단계오프셋",ChapterTable!$S:$T,2,0))/ChapterTable!$S$23)))</f>
        <v>4</v>
      </c>
      <c r="D2527">
        <f>IF(OR($L2527=TRUE,$A2527=0,MOD($A2527,ChapterTable!$S$20)&lt;&gt;0),
MAX(0,INT(($B2527+ChapterTable!$Q$26+VLOOKUP(SUBSTITUTE(D$1,"성장단계","")&amp;"단계오프셋",ChapterTable!$S:$T,2,0))/ChapterTable!$Q$23)),
MAX(0,INT(($B2527+ChapterTable!$S$26+VLOOKUP(SUBSTITUTE(D$1,"성장단계","")&amp;"보스단계오프셋",ChapterTable!$S:$T,2,0))/ChapterTable!$S$23)))</f>
        <v>3</v>
      </c>
      <c r="E2527" s="1">
        <f ca="1">IF(AND($A2527=0,$B2527=1),
    VLOOKUP(1,ChapterTable!$1:$1048576,MATCH("최종"&amp;SUBSTITUTE(SUBSTITUTE(E$1,"standard",""),"|Float",""),ChapterTable!$1:$1,0),0)*ChapterTable!$Q$17,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VLOOKUP($A2527-ChapterTable!$Q$11,ChapterTable!$1:$1048576,MATCH("최종"&amp;SUBSTITUTE(SUBSTITUTE(E$1,"standard",""),"|Float",""),ChapterTable!$1:$1,0),0)*ChapterTable!$Q$14
    ),
  OFFSET(E2527,-$B2527+IF($L2527,1,0),0)*
    (VLOOKUP(SUBSTITUTE(SUBSTITUTE(E$1,"standard",""),"|Float","")&amp;"인게임누적곱배수",ChapterTable!$S:$T,2,0)^C2527
    +VLOOKUP(SUBSTITUTE(SUBSTITUTE(E$1,"standard",""),"|Float","")&amp;"인게임누적합배수",ChapterTable!$S:$T,2,0)*C2527)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VLOOKUP(1,ChapterTable!$1:$1048576,MATCH("최종"&amp;SUBSTITUTE(SUBSTITUTE(F$1,"standard",""),"|Float",""),ChapterTable!$1:$1,0),0)*ChapterTable!$Q$17,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VLOOKUP($A2527-ChapterTable!$Q$11,ChapterTable!$1:$1048576,MATCH("최종"&amp;SUBSTITUTE(SUBSTITUTE(F$1,"standard",""),"|Float",""),ChapterTable!$1:$1,0),0)*ChapterTable!$Q$14
    ),
  OFFSET(F2527,-$B2527+IF($L2527,1,0),0)*
    (VLOOKUP(SUBSTITUTE(SUBSTITUTE(F$1,"standard",""),"|Float","")&amp;"인게임누적곱배수",ChapterTable!$S:$T,2,0)^D2527
    +VLOOKUP(SUBSTITUTE(SUBSTITUTE(F$1,"standard",""),"|Float","")&amp;"인게임누적합배수",ChapterTable!$S:$T,2,0)*D2527)
  )
  )
  )
)</f>
        <v>5151238.3319846392</v>
      </c>
      <c r="G2527" t="s">
        <v>76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9.8000000000000007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IF(OR($L2528=TRUE,$A2528=0,MOD($A2528,ChapterTable!$S$20)&lt;&gt;0),
MAX(0,INT(($B2528+ChapterTable!$Q$26+VLOOKUP(SUBSTITUTE(C$1,"성장단계","")&amp;"단계오프셋",ChapterTable!$S:$T,2,0))/ChapterTable!$Q$23)),
MAX(0,INT(($B2528+ChapterTable!$S$26+VLOOKUP(SUBSTITUTE(C$1,"성장단계","")&amp;"보스단계오프셋",ChapterTable!$S:$T,2,0))/ChapterTable!$S$23)))</f>
        <v>4</v>
      </c>
      <c r="D2528">
        <f>IF(OR($L2528=TRUE,$A2528=0,MOD($A2528,ChapterTable!$S$20)&lt;&gt;0),
MAX(0,INT(($B2528+ChapterTable!$Q$26+VLOOKUP(SUBSTITUTE(D$1,"성장단계","")&amp;"단계오프셋",ChapterTable!$S:$T,2,0))/ChapterTable!$Q$23)),
MAX(0,INT(($B2528+ChapterTable!$S$26+VLOOKUP(SUBSTITUTE(D$1,"성장단계","")&amp;"보스단계오프셋",ChapterTable!$S:$T,2,0))/ChapterTable!$S$23)))</f>
        <v>3</v>
      </c>
      <c r="E2528" s="1">
        <f ca="1">IF(AND($A2528=0,$B2528=1),
    VLOOKUP(1,ChapterTable!$1:$1048576,MATCH("최종"&amp;SUBSTITUTE(SUBSTITUTE(E$1,"standard",""),"|Float",""),ChapterTable!$1:$1,0),0)*ChapterTable!$Q$17,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VLOOKUP($A2528-ChapterTable!$Q$11,ChapterTable!$1:$1048576,MATCH("최종"&amp;SUBSTITUTE(SUBSTITUTE(E$1,"standard",""),"|Float",""),ChapterTable!$1:$1,0),0)*ChapterTable!$Q$14
    ),
  OFFSET(E2528,-$B2528+IF($L2528,1,0),0)*
    (VLOOKUP(SUBSTITUTE(SUBSTITUTE(E$1,"standard",""),"|Float","")&amp;"인게임누적곱배수",ChapterTable!$S:$T,2,0)^C2528
    +VLOOKUP(SUBSTITUTE(SUBSTITUTE(E$1,"standard",""),"|Float","")&amp;"인게임누적합배수",ChapterTable!$S:$T,2,0)*C2528)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VLOOKUP(1,ChapterTable!$1:$1048576,MATCH("최종"&amp;SUBSTITUTE(SUBSTITUTE(F$1,"standard",""),"|Float",""),ChapterTable!$1:$1,0),0)*ChapterTable!$Q$17,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VLOOKUP($A2528-ChapterTable!$Q$11,ChapterTable!$1:$1048576,MATCH("최종"&amp;SUBSTITUTE(SUBSTITUTE(F$1,"standard",""),"|Float",""),ChapterTable!$1:$1,0),0)*ChapterTable!$Q$14
    ),
  OFFSET(F2528,-$B2528+IF($L2528,1,0),0)*
    (VLOOKUP(SUBSTITUTE(SUBSTITUTE(F$1,"standard",""),"|Float","")&amp;"인게임누적곱배수",ChapterTable!$S:$T,2,0)^D2528
    +VLOOKUP(SUBSTITUTE(SUBSTITUTE(F$1,"standard",""),"|Float","")&amp;"인게임누적합배수",ChapterTable!$S:$T,2,0)*D2528)
  )
  )
  )
)</f>
        <v>5151238.3319846392</v>
      </c>
      <c r="G2528" t="s">
        <v>76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9.8000000000000007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IF(OR($L2529=TRUE,$A2529=0,MOD($A2529,ChapterTable!$S$20)&lt;&gt;0),
MAX(0,INT(($B2529+ChapterTable!$Q$26+VLOOKUP(SUBSTITUTE(C$1,"성장단계","")&amp;"단계오프셋",ChapterTable!$S:$T,2,0))/ChapterTable!$Q$23)),
MAX(0,INT(($B2529+ChapterTable!$S$26+VLOOKUP(SUBSTITUTE(C$1,"성장단계","")&amp;"보스단계오프셋",ChapterTable!$S:$T,2,0))/ChapterTable!$S$23)))</f>
        <v>4</v>
      </c>
      <c r="D2529">
        <f>IF(OR($L2529=TRUE,$A2529=0,MOD($A2529,ChapterTable!$S$20)&lt;&gt;0),
MAX(0,INT(($B2529+ChapterTable!$Q$26+VLOOKUP(SUBSTITUTE(D$1,"성장단계","")&amp;"단계오프셋",ChapterTable!$S:$T,2,0))/ChapterTable!$Q$23)),
MAX(0,INT(($B2529+ChapterTable!$S$26+VLOOKUP(SUBSTITUTE(D$1,"성장단계","")&amp;"보스단계오프셋",ChapterTable!$S:$T,2,0))/ChapterTable!$S$23)))</f>
        <v>3</v>
      </c>
      <c r="E2529" s="1">
        <f ca="1">IF(AND($A2529=0,$B2529=1),
    VLOOKUP(1,ChapterTable!$1:$1048576,MATCH("최종"&amp;SUBSTITUTE(SUBSTITUTE(E$1,"standard",""),"|Float",""),ChapterTable!$1:$1,0),0)*ChapterTable!$Q$17,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VLOOKUP($A2529-ChapterTable!$Q$11,ChapterTable!$1:$1048576,MATCH("최종"&amp;SUBSTITUTE(SUBSTITUTE(E$1,"standard",""),"|Float",""),ChapterTable!$1:$1,0),0)*ChapterTable!$Q$14
    ),
  OFFSET(E2529,-$B2529+IF($L2529,1,0),0)*
    (VLOOKUP(SUBSTITUTE(SUBSTITUTE(E$1,"standard",""),"|Float","")&amp;"인게임누적곱배수",ChapterTable!$S:$T,2,0)^C2529
    +VLOOKUP(SUBSTITUTE(SUBSTITUTE(E$1,"standard",""),"|Float","")&amp;"인게임누적합배수",ChapterTable!$S:$T,2,0)*C2529)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VLOOKUP(1,ChapterTable!$1:$1048576,MATCH("최종"&amp;SUBSTITUTE(SUBSTITUTE(F$1,"standard",""),"|Float",""),ChapterTable!$1:$1,0),0)*ChapterTable!$Q$17,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VLOOKUP($A2529-ChapterTable!$Q$11,ChapterTable!$1:$1048576,MATCH("최종"&amp;SUBSTITUTE(SUBSTITUTE(F$1,"standard",""),"|Float",""),ChapterTable!$1:$1,0),0)*ChapterTable!$Q$14
    ),
  OFFSET(F2529,-$B2529+IF($L2529,1,0),0)*
    (VLOOKUP(SUBSTITUTE(SUBSTITUTE(F$1,"standard",""),"|Float","")&amp;"인게임누적곱배수",ChapterTable!$S:$T,2,0)^D2529
    +VLOOKUP(SUBSTITUTE(SUBSTITUTE(F$1,"standard",""),"|Float","")&amp;"인게임누적합배수",ChapterTable!$S:$T,2,0)*D2529)
  )
  )
  )
)</f>
        <v>5151238.3319846392</v>
      </c>
      <c r="G2529" t="s">
        <v>76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9.8000000000000007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IF(OR($L2530=TRUE,$A2530=0,MOD($A2530,ChapterTable!$S$20)&lt;&gt;0),
MAX(0,INT(($B2530+ChapterTable!$Q$26+VLOOKUP(SUBSTITUTE(C$1,"성장단계","")&amp;"단계오프셋",ChapterTable!$S:$T,2,0))/ChapterTable!$Q$23)),
MAX(0,INT(($B2530+ChapterTable!$S$26+VLOOKUP(SUBSTITUTE(C$1,"성장단계","")&amp;"보스단계오프셋",ChapterTable!$S:$T,2,0))/ChapterTable!$S$23)))</f>
        <v>4</v>
      </c>
      <c r="D2530">
        <f>IF(OR($L2530=TRUE,$A2530=0,MOD($A2530,ChapterTable!$S$20)&lt;&gt;0),
MAX(0,INT(($B2530+ChapterTable!$Q$26+VLOOKUP(SUBSTITUTE(D$1,"성장단계","")&amp;"단계오프셋",ChapterTable!$S:$T,2,0))/ChapterTable!$Q$23)),
MAX(0,INT(($B2530+ChapterTable!$S$26+VLOOKUP(SUBSTITUTE(D$1,"성장단계","")&amp;"보스단계오프셋",ChapterTable!$S:$T,2,0))/ChapterTable!$S$23)))</f>
        <v>3</v>
      </c>
      <c r="E2530" s="1">
        <f ca="1">IF(AND($A2530=0,$B2530=1),
    VLOOKUP(1,ChapterTable!$1:$1048576,MATCH("최종"&amp;SUBSTITUTE(SUBSTITUTE(E$1,"standard",""),"|Float",""),ChapterTable!$1:$1,0),0)*ChapterTable!$Q$17,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VLOOKUP($A2530-ChapterTable!$Q$11,ChapterTable!$1:$1048576,MATCH("최종"&amp;SUBSTITUTE(SUBSTITUTE(E$1,"standard",""),"|Float",""),ChapterTable!$1:$1,0),0)*ChapterTable!$Q$14
    ),
  OFFSET(E2530,-$B2530+IF($L2530,1,0),0)*
    (VLOOKUP(SUBSTITUTE(SUBSTITUTE(E$1,"standard",""),"|Float","")&amp;"인게임누적곱배수",ChapterTable!$S:$T,2,0)^C2530
    +VLOOKUP(SUBSTITUTE(SUBSTITUTE(E$1,"standard",""),"|Float","")&amp;"인게임누적합배수",ChapterTable!$S:$T,2,0)*C2530)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VLOOKUP(1,ChapterTable!$1:$1048576,MATCH("최종"&amp;SUBSTITUTE(SUBSTITUTE(F$1,"standard",""),"|Float",""),ChapterTable!$1:$1,0),0)*ChapterTable!$Q$17,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VLOOKUP($A2530-ChapterTable!$Q$11,ChapterTable!$1:$1048576,MATCH("최종"&amp;SUBSTITUTE(SUBSTITUTE(F$1,"standard",""),"|Float",""),ChapterTable!$1:$1,0),0)*ChapterTable!$Q$14
    ),
  OFFSET(F2530,-$B2530+IF($L2530,1,0),0)*
    (VLOOKUP(SUBSTITUTE(SUBSTITUTE(F$1,"standard",""),"|Float","")&amp;"인게임누적곱배수",ChapterTable!$S:$T,2,0)^D2530
    +VLOOKUP(SUBSTITUTE(SUBSTITUTE(F$1,"standard",""),"|Float","")&amp;"인게임누적합배수",ChapterTable!$S:$T,2,0)*D2530)
  )
  )
  )
)</f>
        <v>5151238.3319846392</v>
      </c>
      <c r="G2530" t="s">
        <v>76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9.8000000000000007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IF(OR($L2531=TRUE,$A2531=0,MOD($A2531,ChapterTable!$S$20)&lt;&gt;0),
MAX(0,INT(($B2531+ChapterTable!$Q$26+VLOOKUP(SUBSTITUTE(C$1,"성장단계","")&amp;"단계오프셋",ChapterTable!$S:$T,2,0))/ChapterTable!$Q$23)),
MAX(0,INT(($B2531+ChapterTable!$S$26+VLOOKUP(SUBSTITUTE(C$1,"성장단계","")&amp;"보스단계오프셋",ChapterTable!$S:$T,2,0))/ChapterTable!$S$23)))</f>
        <v>4</v>
      </c>
      <c r="D2531">
        <f>IF(OR($L2531=TRUE,$A2531=0,MOD($A2531,ChapterTable!$S$20)&lt;&gt;0),
MAX(0,INT(($B2531+ChapterTable!$Q$26+VLOOKUP(SUBSTITUTE(D$1,"성장단계","")&amp;"단계오프셋",ChapterTable!$S:$T,2,0))/ChapterTable!$Q$23)),
MAX(0,INT(($B2531+ChapterTable!$S$26+VLOOKUP(SUBSTITUTE(D$1,"성장단계","")&amp;"보스단계오프셋",ChapterTable!$S:$T,2,0))/ChapterTable!$S$23)))</f>
        <v>3</v>
      </c>
      <c r="E2531" s="1">
        <f ca="1">IF(AND($A2531=0,$B2531=1),
    VLOOKUP(1,ChapterTable!$1:$1048576,MATCH("최종"&amp;SUBSTITUTE(SUBSTITUTE(E$1,"standard",""),"|Float",""),ChapterTable!$1:$1,0),0)*ChapterTable!$Q$17,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VLOOKUP($A2531-ChapterTable!$Q$11,ChapterTable!$1:$1048576,MATCH("최종"&amp;SUBSTITUTE(SUBSTITUTE(E$1,"standard",""),"|Float",""),ChapterTable!$1:$1,0),0)*ChapterTable!$Q$14
    ),
  OFFSET(E2531,-$B2531+IF($L2531,1,0),0)*
    (VLOOKUP(SUBSTITUTE(SUBSTITUTE(E$1,"standard",""),"|Float","")&amp;"인게임누적곱배수",ChapterTable!$S:$T,2,0)^C2531
    +VLOOKUP(SUBSTITUTE(SUBSTITUTE(E$1,"standard",""),"|Float","")&amp;"인게임누적합배수",ChapterTable!$S:$T,2,0)*C2531)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VLOOKUP(1,ChapterTable!$1:$1048576,MATCH("최종"&amp;SUBSTITUTE(SUBSTITUTE(F$1,"standard",""),"|Float",""),ChapterTable!$1:$1,0),0)*ChapterTable!$Q$17,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VLOOKUP($A2531-ChapterTable!$Q$11,ChapterTable!$1:$1048576,MATCH("최종"&amp;SUBSTITUTE(SUBSTITUTE(F$1,"standard",""),"|Float",""),ChapterTable!$1:$1,0),0)*ChapterTable!$Q$14
    ),
  OFFSET(F2531,-$B2531+IF($L2531,1,0),0)*
    (VLOOKUP(SUBSTITUTE(SUBSTITUTE(F$1,"standard",""),"|Float","")&amp;"인게임누적곱배수",ChapterTable!$S:$T,2,0)^D2531
    +VLOOKUP(SUBSTITUTE(SUBSTITUTE(F$1,"standard",""),"|Float","")&amp;"인게임누적합배수",ChapterTable!$S:$T,2,0)*D2531)
  )
  )
  )
)</f>
        <v>5151238.3319846392</v>
      </c>
      <c r="G2531" t="s">
        <v>76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9.8000000000000007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IF(OR($L2532=TRUE,$A2532=0,MOD($A2532,ChapterTable!$S$20)&lt;&gt;0),
MAX(0,INT(($B2532+ChapterTable!$Q$26+VLOOKUP(SUBSTITUTE(C$1,"성장단계","")&amp;"단계오프셋",ChapterTable!$S:$T,2,0))/ChapterTable!$Q$23)),
MAX(0,INT(($B2532+ChapterTable!$S$26+VLOOKUP(SUBSTITUTE(C$1,"성장단계","")&amp;"보스단계오프셋",ChapterTable!$S:$T,2,0))/ChapterTable!$S$23)))</f>
        <v>4</v>
      </c>
      <c r="D2532">
        <f>IF(OR($L2532=TRUE,$A2532=0,MOD($A2532,ChapterTable!$S$20)&lt;&gt;0),
MAX(0,INT(($B2532+ChapterTable!$Q$26+VLOOKUP(SUBSTITUTE(D$1,"성장단계","")&amp;"단계오프셋",ChapterTable!$S:$T,2,0))/ChapterTable!$Q$23)),
MAX(0,INT(($B2532+ChapterTable!$S$26+VLOOKUP(SUBSTITUTE(D$1,"성장단계","")&amp;"보스단계오프셋",ChapterTable!$S:$T,2,0))/ChapterTable!$S$23)))</f>
        <v>4</v>
      </c>
      <c r="E2532" s="1">
        <f ca="1">IF(AND($A2532=0,$B2532=1),
    VLOOKUP(1,ChapterTable!$1:$1048576,MATCH("최종"&amp;SUBSTITUTE(SUBSTITUTE(E$1,"standard",""),"|Float",""),ChapterTable!$1:$1,0),0)*ChapterTable!$Q$17,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VLOOKUP($A2532-ChapterTable!$Q$11,ChapterTable!$1:$1048576,MATCH("최종"&amp;SUBSTITUTE(SUBSTITUTE(E$1,"standard",""),"|Float",""),ChapterTable!$1:$1,0),0)*ChapterTable!$Q$14
    ),
  OFFSET(E2532,-$B2532+IF($L2532,1,0),0)*
    (VLOOKUP(SUBSTITUTE(SUBSTITUTE(E$1,"standard",""),"|Float","")&amp;"인게임누적곱배수",ChapterTable!$S:$T,2,0)^C2532
    +VLOOKUP(SUBSTITUTE(SUBSTITUTE(E$1,"standard",""),"|Float","")&amp;"인게임누적합배수",ChapterTable!$S:$T,2,0)*C2532)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VLOOKUP(1,ChapterTable!$1:$1048576,MATCH("최종"&amp;SUBSTITUTE(SUBSTITUTE(F$1,"standard",""),"|Float",""),ChapterTable!$1:$1,0),0)*ChapterTable!$Q$17,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VLOOKUP($A2532-ChapterTable!$Q$11,ChapterTable!$1:$1048576,MATCH("최종"&amp;SUBSTITUTE(SUBSTITUTE(F$1,"standard",""),"|Float",""),ChapterTable!$1:$1,0),0)*ChapterTable!$Q$14
    ),
  OFFSET(F2532,-$B2532+IF($L2532,1,0),0)*
    (VLOOKUP(SUBSTITUTE(SUBSTITUTE(F$1,"standard",""),"|Float","")&amp;"인게임누적곱배수",ChapterTable!$S:$T,2,0)^D2532
    +VLOOKUP(SUBSTITUTE(SUBSTITUTE(F$1,"standard",""),"|Float","")&amp;"인게임누적합배수",ChapterTable!$S:$T,2,0)*D2532)
  )
  )
  )
)</f>
        <v>5795143.1234827191</v>
      </c>
      <c r="G2532" t="s">
        <v>76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9.8000000000000007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IF(OR($L2533=TRUE,$A2533=0,MOD($A2533,ChapterTable!$S$20)&lt;&gt;0),
MAX(0,INT(($B2533+ChapterTable!$Q$26+VLOOKUP(SUBSTITUTE(C$1,"성장단계","")&amp;"단계오프셋",ChapterTable!$S:$T,2,0))/ChapterTable!$Q$23)),
MAX(0,INT(($B2533+ChapterTable!$S$26+VLOOKUP(SUBSTITUTE(C$1,"성장단계","")&amp;"보스단계오프셋",ChapterTable!$S:$T,2,0))/ChapterTable!$S$23)))</f>
        <v>4</v>
      </c>
      <c r="D2533">
        <f>IF(OR($L2533=TRUE,$A2533=0,MOD($A2533,ChapterTable!$S$20)&lt;&gt;0),
MAX(0,INT(($B2533+ChapterTable!$Q$26+VLOOKUP(SUBSTITUTE(D$1,"성장단계","")&amp;"단계오프셋",ChapterTable!$S:$T,2,0))/ChapterTable!$Q$23)),
MAX(0,INT(($B2533+ChapterTable!$S$26+VLOOKUP(SUBSTITUTE(D$1,"성장단계","")&amp;"보스단계오프셋",ChapterTable!$S:$T,2,0))/ChapterTable!$S$23)))</f>
        <v>4</v>
      </c>
      <c r="E2533" s="1">
        <f ca="1">IF(AND($A2533=0,$B2533=1),
    VLOOKUP(1,ChapterTable!$1:$1048576,MATCH("최종"&amp;SUBSTITUTE(SUBSTITUTE(E$1,"standard",""),"|Float",""),ChapterTable!$1:$1,0),0)*ChapterTable!$Q$17,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VLOOKUP($A2533-ChapterTable!$Q$11,ChapterTable!$1:$1048576,MATCH("최종"&amp;SUBSTITUTE(SUBSTITUTE(E$1,"standard",""),"|Float",""),ChapterTable!$1:$1,0),0)*ChapterTable!$Q$14
    ),
  OFFSET(E2533,-$B2533+IF($L2533,1,0),0)*
    (VLOOKUP(SUBSTITUTE(SUBSTITUTE(E$1,"standard",""),"|Float","")&amp;"인게임누적곱배수",ChapterTable!$S:$T,2,0)^C2533
    +VLOOKUP(SUBSTITUTE(SUBSTITUTE(E$1,"standard",""),"|Float","")&amp;"인게임누적합배수",ChapterTable!$S:$T,2,0)*C2533)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VLOOKUP(1,ChapterTable!$1:$1048576,MATCH("최종"&amp;SUBSTITUTE(SUBSTITUTE(F$1,"standard",""),"|Float",""),ChapterTable!$1:$1,0),0)*ChapterTable!$Q$17,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VLOOKUP($A2533-ChapterTable!$Q$11,ChapterTable!$1:$1048576,MATCH("최종"&amp;SUBSTITUTE(SUBSTITUTE(F$1,"standard",""),"|Float",""),ChapterTable!$1:$1,0),0)*ChapterTable!$Q$14
    ),
  OFFSET(F2533,-$B2533+IF($L2533,1,0),0)*
    (VLOOKUP(SUBSTITUTE(SUBSTITUTE(F$1,"standard",""),"|Float","")&amp;"인게임누적곱배수",ChapterTable!$S:$T,2,0)^D2533
    +VLOOKUP(SUBSTITUTE(SUBSTITUTE(F$1,"standard",""),"|Float","")&amp;"인게임누적합배수",ChapterTable!$S:$T,2,0)*D2533)
  )
  )
  )
)</f>
        <v>5795143.1234827191</v>
      </c>
      <c r="G2533" t="s">
        <v>76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9.8000000000000007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IF(OR($L2534=TRUE,$A2534=0,MOD($A2534,ChapterTable!$S$20)&lt;&gt;0),
MAX(0,INT(($B2534+ChapterTable!$Q$26+VLOOKUP(SUBSTITUTE(C$1,"성장단계","")&amp;"단계오프셋",ChapterTable!$S:$T,2,0))/ChapterTable!$Q$23)),
MAX(0,INT(($B2534+ChapterTable!$S$26+VLOOKUP(SUBSTITUTE(C$1,"성장단계","")&amp;"보스단계오프셋",ChapterTable!$S:$T,2,0))/ChapterTable!$S$23)))</f>
        <v>4</v>
      </c>
      <c r="D2534">
        <f>IF(OR($L2534=TRUE,$A2534=0,MOD($A2534,ChapterTable!$S$20)&lt;&gt;0),
MAX(0,INT(($B2534+ChapterTable!$Q$26+VLOOKUP(SUBSTITUTE(D$1,"성장단계","")&amp;"단계오프셋",ChapterTable!$S:$T,2,0))/ChapterTable!$Q$23)),
MAX(0,INT(($B2534+ChapterTable!$S$26+VLOOKUP(SUBSTITUTE(D$1,"성장단계","")&amp;"보스단계오프셋",ChapterTable!$S:$T,2,0))/ChapterTable!$S$23)))</f>
        <v>4</v>
      </c>
      <c r="E2534" s="1">
        <f ca="1">IF(AND($A2534=0,$B2534=1),
    VLOOKUP(1,ChapterTable!$1:$1048576,MATCH("최종"&amp;SUBSTITUTE(SUBSTITUTE(E$1,"standard",""),"|Float",""),ChapterTable!$1:$1,0),0)*ChapterTable!$Q$17,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VLOOKUP($A2534-ChapterTable!$Q$11,ChapterTable!$1:$1048576,MATCH("최종"&amp;SUBSTITUTE(SUBSTITUTE(E$1,"standard",""),"|Float",""),ChapterTable!$1:$1,0),0)*ChapterTable!$Q$14
    ),
  OFFSET(E2534,-$B2534+IF($L2534,1,0),0)*
    (VLOOKUP(SUBSTITUTE(SUBSTITUTE(E$1,"standard",""),"|Float","")&amp;"인게임누적곱배수",ChapterTable!$S:$T,2,0)^C2534
    +VLOOKUP(SUBSTITUTE(SUBSTITUTE(E$1,"standard",""),"|Float","")&amp;"인게임누적합배수",ChapterTable!$S:$T,2,0)*C2534)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VLOOKUP(1,ChapterTable!$1:$1048576,MATCH("최종"&amp;SUBSTITUTE(SUBSTITUTE(F$1,"standard",""),"|Float",""),ChapterTable!$1:$1,0),0)*ChapterTable!$Q$17,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VLOOKUP($A2534-ChapterTable!$Q$11,ChapterTable!$1:$1048576,MATCH("최종"&amp;SUBSTITUTE(SUBSTITUTE(F$1,"standard",""),"|Float",""),ChapterTable!$1:$1,0),0)*ChapterTable!$Q$14
    ),
  OFFSET(F2534,-$B2534+IF($L2534,1,0),0)*
    (VLOOKUP(SUBSTITUTE(SUBSTITUTE(F$1,"standard",""),"|Float","")&amp;"인게임누적곱배수",ChapterTable!$S:$T,2,0)^D2534
    +VLOOKUP(SUBSTITUTE(SUBSTITUTE(F$1,"standard",""),"|Float","")&amp;"인게임누적합배수",ChapterTable!$S:$T,2,0)*D2534)
  )
  )
  )
)</f>
        <v>5795143.1234827191</v>
      </c>
      <c r="G2534" t="s">
        <v>76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9.8000000000000007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IF(OR($L2535=TRUE,$A2535=0,MOD($A2535,ChapterTable!$S$20)&lt;&gt;0),
MAX(0,INT(($B2535+ChapterTable!$Q$26+VLOOKUP(SUBSTITUTE(C$1,"성장단계","")&amp;"단계오프셋",ChapterTable!$S:$T,2,0))/ChapterTable!$Q$23)),
MAX(0,INT(($B2535+ChapterTable!$S$26+VLOOKUP(SUBSTITUTE(C$1,"성장단계","")&amp;"보스단계오프셋",ChapterTable!$S:$T,2,0))/ChapterTable!$S$23)))</f>
        <v>4</v>
      </c>
      <c r="D2535">
        <f>IF(OR($L2535=TRUE,$A2535=0,MOD($A2535,ChapterTable!$S$20)&lt;&gt;0),
MAX(0,INT(($B2535+ChapterTable!$Q$26+VLOOKUP(SUBSTITUTE(D$1,"성장단계","")&amp;"단계오프셋",ChapterTable!$S:$T,2,0))/ChapterTable!$Q$23)),
MAX(0,INT(($B2535+ChapterTable!$S$26+VLOOKUP(SUBSTITUTE(D$1,"성장단계","")&amp;"보스단계오프셋",ChapterTable!$S:$T,2,0))/ChapterTable!$S$23)))</f>
        <v>4</v>
      </c>
      <c r="E2535" s="1">
        <f ca="1">IF(AND($A2535=0,$B2535=1),
    VLOOKUP(1,ChapterTable!$1:$1048576,MATCH("최종"&amp;SUBSTITUTE(SUBSTITUTE(E$1,"standard",""),"|Float",""),ChapterTable!$1:$1,0),0)*ChapterTable!$Q$17,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VLOOKUP($A2535-ChapterTable!$Q$11,ChapterTable!$1:$1048576,MATCH("최종"&amp;SUBSTITUTE(SUBSTITUTE(E$1,"standard",""),"|Float",""),ChapterTable!$1:$1,0),0)*ChapterTable!$Q$14
    ),
  OFFSET(E2535,-$B2535+IF($L2535,1,0),0)*
    (VLOOKUP(SUBSTITUTE(SUBSTITUTE(E$1,"standard",""),"|Float","")&amp;"인게임누적곱배수",ChapterTable!$S:$T,2,0)^C2535
    +VLOOKUP(SUBSTITUTE(SUBSTITUTE(E$1,"standard",""),"|Float","")&amp;"인게임누적합배수",ChapterTable!$S:$T,2,0)*C2535)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VLOOKUP(1,ChapterTable!$1:$1048576,MATCH("최종"&amp;SUBSTITUTE(SUBSTITUTE(F$1,"standard",""),"|Float",""),ChapterTable!$1:$1,0),0)*ChapterTable!$Q$17,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VLOOKUP($A2535-ChapterTable!$Q$11,ChapterTable!$1:$1048576,MATCH("최종"&amp;SUBSTITUTE(SUBSTITUTE(F$1,"standard",""),"|Float",""),ChapterTable!$1:$1,0),0)*ChapterTable!$Q$14
    ),
  OFFSET(F2535,-$B2535+IF($L2535,1,0),0)*
    (VLOOKUP(SUBSTITUTE(SUBSTITUTE(F$1,"standard",""),"|Float","")&amp;"인게임누적곱배수",ChapterTable!$S:$T,2,0)^D2535
    +VLOOKUP(SUBSTITUTE(SUBSTITUTE(F$1,"standard",""),"|Float","")&amp;"인게임누적합배수",ChapterTable!$S:$T,2,0)*D2535)
  )
  )
  )
)</f>
        <v>5795143.1234827191</v>
      </c>
      <c r="G2535" t="s">
        <v>76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9.8000000000000007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IF(OR($L2536=TRUE,$A2536=0,MOD($A2536,ChapterTable!$S$20)&lt;&gt;0),
MAX(0,INT(($B2536+ChapterTable!$Q$26+VLOOKUP(SUBSTITUTE(C$1,"성장단계","")&amp;"단계오프셋",ChapterTable!$S:$T,2,0))/ChapterTable!$Q$23)),
MAX(0,INT(($B2536+ChapterTable!$S$26+VLOOKUP(SUBSTITUTE(C$1,"성장단계","")&amp;"보스단계오프셋",ChapterTable!$S:$T,2,0))/ChapterTable!$S$23)))</f>
        <v>4</v>
      </c>
      <c r="D2536">
        <f>IF(OR($L2536=TRUE,$A2536=0,MOD($A2536,ChapterTable!$S$20)&lt;&gt;0),
MAX(0,INT(($B2536+ChapterTable!$Q$26+VLOOKUP(SUBSTITUTE(D$1,"성장단계","")&amp;"단계오프셋",ChapterTable!$S:$T,2,0))/ChapterTable!$Q$23)),
MAX(0,INT(($B2536+ChapterTable!$S$26+VLOOKUP(SUBSTITUTE(D$1,"성장단계","")&amp;"보스단계오프셋",ChapterTable!$S:$T,2,0))/ChapterTable!$S$23)))</f>
        <v>4</v>
      </c>
      <c r="E2536" s="1">
        <f ca="1">IF(AND($A2536=0,$B2536=1),
    VLOOKUP(1,ChapterTable!$1:$1048576,MATCH("최종"&amp;SUBSTITUTE(SUBSTITUTE(E$1,"standard",""),"|Float",""),ChapterTable!$1:$1,0),0)*ChapterTable!$Q$17,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VLOOKUP($A2536-ChapterTable!$Q$11,ChapterTable!$1:$1048576,MATCH("최종"&amp;SUBSTITUTE(SUBSTITUTE(E$1,"standard",""),"|Float",""),ChapterTable!$1:$1,0),0)*ChapterTable!$Q$14
    ),
  OFFSET(E2536,-$B2536+IF($L2536,1,0),0)*
    (VLOOKUP(SUBSTITUTE(SUBSTITUTE(E$1,"standard",""),"|Float","")&amp;"인게임누적곱배수",ChapterTable!$S:$T,2,0)^C2536
    +VLOOKUP(SUBSTITUTE(SUBSTITUTE(E$1,"standard",""),"|Float","")&amp;"인게임누적합배수",ChapterTable!$S:$T,2,0)*C2536)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VLOOKUP(1,ChapterTable!$1:$1048576,MATCH("최종"&amp;SUBSTITUTE(SUBSTITUTE(F$1,"standard",""),"|Float",""),ChapterTable!$1:$1,0),0)*ChapterTable!$Q$17,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VLOOKUP($A2536-ChapterTable!$Q$11,ChapterTable!$1:$1048576,MATCH("최종"&amp;SUBSTITUTE(SUBSTITUTE(F$1,"standard",""),"|Float",""),ChapterTable!$1:$1,0),0)*ChapterTable!$Q$14
    ),
  OFFSET(F2536,-$B2536+IF($L2536,1,0),0)*
    (VLOOKUP(SUBSTITUTE(SUBSTITUTE(F$1,"standard",""),"|Float","")&amp;"인게임누적곱배수",ChapterTable!$S:$T,2,0)^D2536
    +VLOOKUP(SUBSTITUTE(SUBSTITUTE(F$1,"standard",""),"|Float","")&amp;"인게임누적합배수",ChapterTable!$S:$T,2,0)*D2536)
  )
  )
  )
)</f>
        <v>5795143.1234827191</v>
      </c>
      <c r="G2536" t="s">
        <v>76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9.8000000000000007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IF(OR($L2537=TRUE,$A2537=0,MOD($A2537,ChapterTable!$S$20)&lt;&gt;0),
MAX(0,INT(($B2537+ChapterTable!$Q$26+VLOOKUP(SUBSTITUTE(C$1,"성장단계","")&amp;"단계오프셋",ChapterTable!$S:$T,2,0))/ChapterTable!$Q$23)),
MAX(0,INT(($B2537+ChapterTable!$S$26+VLOOKUP(SUBSTITUTE(C$1,"성장단계","")&amp;"보스단계오프셋",ChapterTable!$S:$T,2,0))/ChapterTable!$S$23)))</f>
        <v>5</v>
      </c>
      <c r="D2537">
        <f>IF(OR($L2537=TRUE,$A2537=0,MOD($A2537,ChapterTable!$S$20)&lt;&gt;0),
MAX(0,INT(($B2537+ChapterTable!$Q$26+VLOOKUP(SUBSTITUTE(D$1,"성장단계","")&amp;"단계오프셋",ChapterTable!$S:$T,2,0))/ChapterTable!$Q$23)),
MAX(0,INT(($B2537+ChapterTable!$S$26+VLOOKUP(SUBSTITUTE(D$1,"성장단계","")&amp;"보스단계오프셋",ChapterTable!$S:$T,2,0))/ChapterTable!$S$23)))</f>
        <v>4</v>
      </c>
      <c r="E2537" s="1">
        <f ca="1">IF(AND($A2537=0,$B2537=1),
    VLOOKUP(1,ChapterTable!$1:$1048576,MATCH("최종"&amp;SUBSTITUTE(SUBSTITUTE(E$1,"standard",""),"|Float",""),ChapterTable!$1:$1,0),0)*ChapterTable!$Q$17,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VLOOKUP($A2537-ChapterTable!$Q$11,ChapterTable!$1:$1048576,MATCH("최종"&amp;SUBSTITUTE(SUBSTITUTE(E$1,"standard",""),"|Float",""),ChapterTable!$1:$1,0),0)*ChapterTable!$Q$14
    ),
  OFFSET(E2537,-$B2537+IF($L2537,1,0),0)*
    (VLOOKUP(SUBSTITUTE(SUBSTITUTE(E$1,"standard",""),"|Float","")&amp;"인게임누적곱배수",ChapterTable!$S:$T,2,0)^C2537
    +VLOOKUP(SUBSTITUTE(SUBSTITUTE(E$1,"standard",""),"|Float","")&amp;"인게임누적합배수",ChapterTable!$S:$T,2,0)*C2537)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VLOOKUP(1,ChapterTable!$1:$1048576,MATCH("최종"&amp;SUBSTITUTE(SUBSTITUTE(F$1,"standard",""),"|Float",""),ChapterTable!$1:$1,0),0)*ChapterTable!$Q$17,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VLOOKUP($A2537-ChapterTable!$Q$11,ChapterTable!$1:$1048576,MATCH("최종"&amp;SUBSTITUTE(SUBSTITUTE(F$1,"standard",""),"|Float",""),ChapterTable!$1:$1,0),0)*ChapterTable!$Q$14
    ),
  OFFSET(F2537,-$B2537+IF($L2537,1,0),0)*
    (VLOOKUP(SUBSTITUTE(SUBSTITUTE(F$1,"standard",""),"|Float","")&amp;"인게임누적곱배수",ChapterTable!$S:$T,2,0)^D2537
    +VLOOKUP(SUBSTITUTE(SUBSTITUTE(F$1,"standard",""),"|Float","")&amp;"인게임누적합배수",ChapterTable!$S:$T,2,0)*D2537)
  )
  )
  )
)</f>
        <v>5795143.1234827191</v>
      </c>
      <c r="G2537" t="s">
        <v>76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9.8000000000000007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IF(OR($L2538=TRUE,$A2538=0,MOD($A2538,ChapterTable!$S$20)&lt;&gt;0),
MAX(0,INT(($B2538+ChapterTable!$Q$26+VLOOKUP(SUBSTITUTE(C$1,"성장단계","")&amp;"단계오프셋",ChapterTable!$S:$T,2,0))/ChapterTable!$Q$23)),
MAX(0,INT(($B2538+ChapterTable!$S$26+VLOOKUP(SUBSTITUTE(C$1,"성장단계","")&amp;"보스단계오프셋",ChapterTable!$S:$T,2,0))/ChapterTable!$S$23)))</f>
        <v>5</v>
      </c>
      <c r="D2538">
        <f>IF(OR($L2538=TRUE,$A2538=0,MOD($A2538,ChapterTable!$S$20)&lt;&gt;0),
MAX(0,INT(($B2538+ChapterTable!$Q$26+VLOOKUP(SUBSTITUTE(D$1,"성장단계","")&amp;"단계오프셋",ChapterTable!$S:$T,2,0))/ChapterTable!$Q$23)),
MAX(0,INT(($B2538+ChapterTable!$S$26+VLOOKUP(SUBSTITUTE(D$1,"성장단계","")&amp;"보스단계오프셋",ChapterTable!$S:$T,2,0))/ChapterTable!$S$23)))</f>
        <v>4</v>
      </c>
      <c r="E2538" s="1">
        <f ca="1">IF(AND($A2538=0,$B2538=1),
    VLOOKUP(1,ChapterTable!$1:$1048576,MATCH("최종"&amp;SUBSTITUTE(SUBSTITUTE(E$1,"standard",""),"|Float",""),ChapterTable!$1:$1,0),0)*ChapterTable!$Q$17,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VLOOKUP($A2538-ChapterTable!$Q$11,ChapterTable!$1:$1048576,MATCH("최종"&amp;SUBSTITUTE(SUBSTITUTE(E$1,"standard",""),"|Float",""),ChapterTable!$1:$1,0),0)*ChapterTable!$Q$14
    ),
  OFFSET(E2538,-$B2538+IF($L2538,1,0),0)*
    (VLOOKUP(SUBSTITUTE(SUBSTITUTE(E$1,"standard",""),"|Float","")&amp;"인게임누적곱배수",ChapterTable!$S:$T,2,0)^C2538
    +VLOOKUP(SUBSTITUTE(SUBSTITUTE(E$1,"standard",""),"|Float","")&amp;"인게임누적합배수",ChapterTable!$S:$T,2,0)*C2538)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VLOOKUP(1,ChapterTable!$1:$1048576,MATCH("최종"&amp;SUBSTITUTE(SUBSTITUTE(F$1,"standard",""),"|Float",""),ChapterTable!$1:$1,0),0)*ChapterTable!$Q$17,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VLOOKUP($A2538-ChapterTable!$Q$11,ChapterTable!$1:$1048576,MATCH("최종"&amp;SUBSTITUTE(SUBSTITUTE(F$1,"standard",""),"|Float",""),ChapterTable!$1:$1,0),0)*ChapterTable!$Q$14
    ),
  OFFSET(F2538,-$B2538+IF($L2538,1,0),0)*
    (VLOOKUP(SUBSTITUTE(SUBSTITUTE(F$1,"standard",""),"|Float","")&amp;"인게임누적곱배수",ChapterTable!$S:$T,2,0)^D2538
    +VLOOKUP(SUBSTITUTE(SUBSTITUTE(F$1,"standard",""),"|Float","")&amp;"인게임누적합배수",ChapterTable!$S:$T,2,0)*D2538)
  )
  )
  )
)</f>
        <v>5795143.1234827191</v>
      </c>
      <c r="G2538" t="s">
        <v>76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9.8000000000000007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IF(OR($L2539=TRUE,$A2539=0,MOD($A2539,ChapterTable!$S$20)&lt;&gt;0),
MAX(0,INT(($B2539+ChapterTable!$Q$26+VLOOKUP(SUBSTITUTE(C$1,"성장단계","")&amp;"단계오프셋",ChapterTable!$S:$T,2,0))/ChapterTable!$Q$23)),
MAX(0,INT(($B2539+ChapterTable!$S$26+VLOOKUP(SUBSTITUTE(C$1,"성장단계","")&amp;"보스단계오프셋",ChapterTable!$S:$T,2,0))/ChapterTable!$S$23)))</f>
        <v>5</v>
      </c>
      <c r="D2539">
        <f>IF(OR($L2539=TRUE,$A2539=0,MOD($A2539,ChapterTable!$S$20)&lt;&gt;0),
MAX(0,INT(($B2539+ChapterTable!$Q$26+VLOOKUP(SUBSTITUTE(D$1,"성장단계","")&amp;"단계오프셋",ChapterTable!$S:$T,2,0))/ChapterTable!$Q$23)),
MAX(0,INT(($B2539+ChapterTable!$S$26+VLOOKUP(SUBSTITUTE(D$1,"성장단계","")&amp;"보스단계오프셋",ChapterTable!$S:$T,2,0))/ChapterTable!$S$23)))</f>
        <v>4</v>
      </c>
      <c r="E2539" s="1">
        <f ca="1">IF(AND($A2539=0,$B2539=1),
    VLOOKUP(1,ChapterTable!$1:$1048576,MATCH("최종"&amp;SUBSTITUTE(SUBSTITUTE(E$1,"standard",""),"|Float",""),ChapterTable!$1:$1,0),0)*ChapterTable!$Q$17,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VLOOKUP($A2539-ChapterTable!$Q$11,ChapterTable!$1:$1048576,MATCH("최종"&amp;SUBSTITUTE(SUBSTITUTE(E$1,"standard",""),"|Float",""),ChapterTable!$1:$1,0),0)*ChapterTable!$Q$14
    ),
  OFFSET(E2539,-$B2539+IF($L2539,1,0),0)*
    (VLOOKUP(SUBSTITUTE(SUBSTITUTE(E$1,"standard",""),"|Float","")&amp;"인게임누적곱배수",ChapterTable!$S:$T,2,0)^C2539
    +VLOOKUP(SUBSTITUTE(SUBSTITUTE(E$1,"standard",""),"|Float","")&amp;"인게임누적합배수",ChapterTable!$S:$T,2,0)*C2539)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VLOOKUP(1,ChapterTable!$1:$1048576,MATCH("최종"&amp;SUBSTITUTE(SUBSTITUTE(F$1,"standard",""),"|Float",""),ChapterTable!$1:$1,0),0)*ChapterTable!$Q$17,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VLOOKUP($A2539-ChapterTable!$Q$11,ChapterTable!$1:$1048576,MATCH("최종"&amp;SUBSTITUTE(SUBSTITUTE(F$1,"standard",""),"|Float",""),ChapterTable!$1:$1,0),0)*ChapterTable!$Q$14
    ),
  OFFSET(F2539,-$B2539+IF($L2539,1,0),0)*
    (VLOOKUP(SUBSTITUTE(SUBSTITUTE(F$1,"standard",""),"|Float","")&amp;"인게임누적곱배수",ChapterTable!$S:$T,2,0)^D2539
    +VLOOKUP(SUBSTITUTE(SUBSTITUTE(F$1,"standard",""),"|Float","")&amp;"인게임누적합배수",ChapterTable!$S:$T,2,0)*D2539)
  )
  )
  )
)</f>
        <v>5795143.1234827191</v>
      </c>
      <c r="G2539" t="s">
        <v>76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9.8000000000000007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IF(OR($L2540=TRUE,$A2540=0,MOD($A2540,ChapterTable!$S$20)&lt;&gt;0),
MAX(0,INT(($B2540+ChapterTable!$Q$26+VLOOKUP(SUBSTITUTE(C$1,"성장단계","")&amp;"단계오프셋",ChapterTable!$S:$T,2,0))/ChapterTable!$Q$23)),
MAX(0,INT(($B2540+ChapterTable!$S$26+VLOOKUP(SUBSTITUTE(C$1,"성장단계","")&amp;"보스단계오프셋",ChapterTable!$S:$T,2,0))/ChapterTable!$S$23)))</f>
        <v>5</v>
      </c>
      <c r="D2540">
        <f>IF(OR($L2540=TRUE,$A2540=0,MOD($A2540,ChapterTable!$S$20)&lt;&gt;0),
MAX(0,INT(($B2540+ChapterTable!$Q$26+VLOOKUP(SUBSTITUTE(D$1,"성장단계","")&amp;"단계오프셋",ChapterTable!$S:$T,2,0))/ChapterTable!$Q$23)),
MAX(0,INT(($B2540+ChapterTable!$S$26+VLOOKUP(SUBSTITUTE(D$1,"성장단계","")&amp;"보스단계오프셋",ChapterTable!$S:$T,2,0))/ChapterTable!$S$23)))</f>
        <v>4</v>
      </c>
      <c r="E2540" s="1">
        <f ca="1">IF(AND($A2540=0,$B2540=1),
    VLOOKUP(1,ChapterTable!$1:$1048576,MATCH("최종"&amp;SUBSTITUTE(SUBSTITUTE(E$1,"standard",""),"|Float",""),ChapterTable!$1:$1,0),0)*ChapterTable!$Q$17,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VLOOKUP($A2540-ChapterTable!$Q$11,ChapterTable!$1:$1048576,MATCH("최종"&amp;SUBSTITUTE(SUBSTITUTE(E$1,"standard",""),"|Float",""),ChapterTable!$1:$1,0),0)*ChapterTable!$Q$14
    ),
  OFFSET(E2540,-$B2540+IF($L2540,1,0),0)*
    (VLOOKUP(SUBSTITUTE(SUBSTITUTE(E$1,"standard",""),"|Float","")&amp;"인게임누적곱배수",ChapterTable!$S:$T,2,0)^C2540
    +VLOOKUP(SUBSTITUTE(SUBSTITUTE(E$1,"standard",""),"|Float","")&amp;"인게임누적합배수",ChapterTable!$S:$T,2,0)*C2540)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VLOOKUP(1,ChapterTable!$1:$1048576,MATCH("최종"&amp;SUBSTITUTE(SUBSTITUTE(F$1,"standard",""),"|Float",""),ChapterTable!$1:$1,0),0)*ChapterTable!$Q$17,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VLOOKUP($A2540-ChapterTable!$Q$11,ChapterTable!$1:$1048576,MATCH("최종"&amp;SUBSTITUTE(SUBSTITUTE(F$1,"standard",""),"|Float",""),ChapterTable!$1:$1,0),0)*ChapterTable!$Q$14
    ),
  OFFSET(F2540,-$B2540+IF($L2540,1,0),0)*
    (VLOOKUP(SUBSTITUTE(SUBSTITUTE(F$1,"standard",""),"|Float","")&amp;"인게임누적곱배수",ChapterTable!$S:$T,2,0)^D2540
    +VLOOKUP(SUBSTITUTE(SUBSTITUTE(F$1,"standard",""),"|Float","")&amp;"인게임누적합배수",ChapterTable!$S:$T,2,0)*D2540)
  )
  )
  )
)</f>
        <v>5795143.1234827191</v>
      </c>
      <c r="G2540" t="s">
        <v>76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9.8000000000000007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IF(OR($L2541=TRUE,$A2541=0,MOD($A2541,ChapterTable!$S$20)&lt;&gt;0),
MAX(0,INT(($B2541+ChapterTable!$Q$26+VLOOKUP(SUBSTITUTE(C$1,"성장단계","")&amp;"단계오프셋",ChapterTable!$S:$T,2,0))/ChapterTable!$Q$23)),
MAX(0,INT(($B2541+ChapterTable!$S$26+VLOOKUP(SUBSTITUTE(C$1,"성장단계","")&amp;"보스단계오프셋",ChapterTable!$S:$T,2,0))/ChapterTable!$S$23)))</f>
        <v>5</v>
      </c>
      <c r="D2541">
        <f>IF(OR($L2541=TRUE,$A2541=0,MOD($A2541,ChapterTable!$S$20)&lt;&gt;0),
MAX(0,INT(($B2541+ChapterTable!$Q$26+VLOOKUP(SUBSTITUTE(D$1,"성장단계","")&amp;"단계오프셋",ChapterTable!$S:$T,2,0))/ChapterTable!$Q$23)),
MAX(0,INT(($B2541+ChapterTable!$S$26+VLOOKUP(SUBSTITUTE(D$1,"성장단계","")&amp;"보스단계오프셋",ChapterTable!$S:$T,2,0))/ChapterTable!$S$23)))</f>
        <v>4</v>
      </c>
      <c r="E2541" s="1">
        <f ca="1">IF(AND($A2541=0,$B2541=1),
    VLOOKUP(1,ChapterTable!$1:$1048576,MATCH("최종"&amp;SUBSTITUTE(SUBSTITUTE(E$1,"standard",""),"|Float",""),ChapterTable!$1:$1,0),0)*ChapterTable!$Q$17,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VLOOKUP($A2541-ChapterTable!$Q$11,ChapterTable!$1:$1048576,MATCH("최종"&amp;SUBSTITUTE(SUBSTITUTE(E$1,"standard",""),"|Float",""),ChapterTable!$1:$1,0),0)*ChapterTable!$Q$14
    ),
  OFFSET(E2541,-$B2541+IF($L2541,1,0),0)*
    (VLOOKUP(SUBSTITUTE(SUBSTITUTE(E$1,"standard",""),"|Float","")&amp;"인게임누적곱배수",ChapterTable!$S:$T,2,0)^C2541
    +VLOOKUP(SUBSTITUTE(SUBSTITUTE(E$1,"standard",""),"|Float","")&amp;"인게임누적합배수",ChapterTable!$S:$T,2,0)*C2541)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VLOOKUP(1,ChapterTable!$1:$1048576,MATCH("최종"&amp;SUBSTITUTE(SUBSTITUTE(F$1,"standard",""),"|Float",""),ChapterTable!$1:$1,0),0)*ChapterTable!$Q$17,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VLOOKUP($A2541-ChapterTable!$Q$11,ChapterTable!$1:$1048576,MATCH("최종"&amp;SUBSTITUTE(SUBSTITUTE(F$1,"standard",""),"|Float",""),ChapterTable!$1:$1,0),0)*ChapterTable!$Q$14
    ),
  OFFSET(F2541,-$B2541+IF($L2541,1,0),0)*
    (VLOOKUP(SUBSTITUTE(SUBSTITUTE(F$1,"standard",""),"|Float","")&amp;"인게임누적곱배수",ChapterTable!$S:$T,2,0)^D2541
    +VLOOKUP(SUBSTITUTE(SUBSTITUTE(F$1,"standard",""),"|Float","")&amp;"인게임누적합배수",ChapterTable!$S:$T,2,0)*D2541)
  )
  )
  )
)</f>
        <v>5795143.1234827191</v>
      </c>
      <c r="G2541" t="s">
        <v>76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9.8000000000000007</v>
      </c>
      <c r="AH2541">
        <v>1</v>
      </c>
    </row>
  </sheetData>
  <phoneticPr fontId="1" type="noConversion"/>
  <conditionalFormatting sqref="X2:AA31 X35:AA114 X136:AA226 X238:AA308 X340:AA345 X347:AA859">
    <cfRule type="expression" dxfId="42" priority="10">
      <formula>X2=X1</formula>
    </cfRule>
  </conditionalFormatting>
  <conditionalFormatting sqref="X860:AA860">
    <cfRule type="expression" dxfId="41" priority="7">
      <formula>X860=X859</formula>
    </cfRule>
  </conditionalFormatting>
  <conditionalFormatting sqref="X34:AA34">
    <cfRule type="expression" dxfId="40" priority="17">
      <formula>X34=X2</formula>
    </cfRule>
  </conditionalFormatting>
  <conditionalFormatting sqref="X33:AA33">
    <cfRule type="expression" dxfId="39" priority="19">
      <formula>X33=X31</formula>
    </cfRule>
  </conditionalFormatting>
  <conditionalFormatting sqref="X32:AA32">
    <cfRule type="expression" dxfId="38" priority="5">
      <formula>X32=X31</formula>
    </cfRule>
  </conditionalFormatting>
  <conditionalFormatting sqref="X135:AA135">
    <cfRule type="expression" dxfId="37" priority="21">
      <formula>X135=X114</formula>
    </cfRule>
  </conditionalFormatting>
  <conditionalFormatting sqref="X237:AA237">
    <cfRule type="expression" dxfId="36" priority="23">
      <formula>X237=X226</formula>
    </cfRule>
  </conditionalFormatting>
  <conditionalFormatting sqref="X115:AA134">
    <cfRule type="expression" dxfId="35" priority="4">
      <formula>X115=X114</formula>
    </cfRule>
  </conditionalFormatting>
  <conditionalFormatting sqref="X227:AA236">
    <cfRule type="expression" dxfId="34" priority="3">
      <formula>X227=X226</formula>
    </cfRule>
  </conditionalFormatting>
  <conditionalFormatting sqref="X339:AA339">
    <cfRule type="expression" dxfId="33" priority="25">
      <formula>X339=X308</formula>
    </cfRule>
  </conditionalFormatting>
  <conditionalFormatting sqref="X309:AA338">
    <cfRule type="expression" dxfId="32" priority="2">
      <formula>X309=X308</formula>
    </cfRule>
  </conditionalFormatting>
  <conditionalFormatting sqref="X346:AA346">
    <cfRule type="expression" dxfId="31" priority="27">
      <formula>X346=#REF!</formula>
    </cfRule>
  </conditionalFormatting>
  <conditionalFormatting sqref="X861:AA1291 X1291:X2541">
    <cfRule type="expression" dxfId="30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139</v>
      </c>
      <c r="B1" t="s">
        <v>211</v>
      </c>
      <c r="C1" t="s">
        <v>79</v>
      </c>
      <c r="D1" t="s">
        <v>155</v>
      </c>
      <c r="E1" t="s">
        <v>140</v>
      </c>
      <c r="F1" t="s">
        <v>141</v>
      </c>
      <c r="G1" t="s">
        <v>156</v>
      </c>
      <c r="H1" t="s">
        <v>143</v>
      </c>
      <c r="I1" t="s">
        <v>142</v>
      </c>
      <c r="J1" t="s">
        <v>195</v>
      </c>
      <c r="K1" t="s">
        <v>205</v>
      </c>
      <c r="L1" t="s">
        <v>198</v>
      </c>
      <c r="M1" t="s">
        <v>204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206</v>
      </c>
      <c r="T1" t="s">
        <v>205</v>
      </c>
      <c r="U1" t="s">
        <v>198</v>
      </c>
      <c r="V1" t="s">
        <v>204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207</v>
      </c>
      <c r="AC1" t="s">
        <v>205</v>
      </c>
      <c r="AD1" t="s">
        <v>198</v>
      </c>
      <c r="AE1" t="s">
        <v>204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</row>
    <row r="2" spans="1:36" x14ac:dyDescent="0.3">
      <c r="A2" t="s">
        <v>149</v>
      </c>
      <c r="B2" t="s">
        <v>150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152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146</v>
      </c>
      <c r="G2" t="s">
        <v>154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153</v>
      </c>
      <c r="J2" t="s">
        <v>196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151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152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147</v>
      </c>
      <c r="G3" t="s">
        <v>154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166</v>
      </c>
      <c r="J3" t="s">
        <v>197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159</v>
      </c>
      <c r="B4" t="s">
        <v>144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162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167</v>
      </c>
      <c r="G4" t="s">
        <v>169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168</v>
      </c>
      <c r="J4" t="s">
        <v>196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208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160</v>
      </c>
      <c r="B5" t="s">
        <v>161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162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170</v>
      </c>
      <c r="G5" t="s">
        <v>169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171</v>
      </c>
      <c r="J5" t="s">
        <v>209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210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9" priority="6">
      <formula>OFFSET(C2,-1,0)=C2</formula>
    </cfRule>
  </conditionalFormatting>
  <conditionalFormatting sqref="C1">
    <cfRule type="expression" dxfId="28" priority="5">
      <formula>OFFSET(C1,-1,0)=C1</formula>
    </cfRule>
  </conditionalFormatting>
  <conditionalFormatting sqref="C3:C5">
    <cfRule type="expression" dxfId="27" priority="4">
      <formula>OFFSET(C3,-1,0)=C3</formula>
    </cfRule>
  </conditionalFormatting>
  <conditionalFormatting sqref="J1:K1 J2">
    <cfRule type="expression" dxfId="26" priority="3">
      <formula>OFFSET(J1,-1,0)=J1</formula>
    </cfRule>
  </conditionalFormatting>
  <conditionalFormatting sqref="S1:T1">
    <cfRule type="expression" dxfId="25" priority="2">
      <formula>OFFSET(S1,-1,0)=S1</formula>
    </cfRule>
  </conditionalFormatting>
  <conditionalFormatting sqref="AB1:AC1">
    <cfRule type="expression" dxfId="24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90</v>
      </c>
      <c r="B1" t="s">
        <v>101</v>
      </c>
      <c r="C1" t="s">
        <v>91</v>
      </c>
      <c r="D1" t="s">
        <v>92</v>
      </c>
    </row>
    <row r="2" spans="1:4" x14ac:dyDescent="0.3">
      <c r="A2" t="s">
        <v>108</v>
      </c>
      <c r="B2" t="s">
        <v>104</v>
      </c>
      <c r="C2" t="s">
        <v>93</v>
      </c>
      <c r="D2" t="s">
        <v>103</v>
      </c>
    </row>
    <row r="3" spans="1:4" x14ac:dyDescent="0.3">
      <c r="A3" t="s">
        <v>107</v>
      </c>
      <c r="B3" t="s">
        <v>94</v>
      </c>
      <c r="C3" t="s">
        <v>93</v>
      </c>
      <c r="D3" t="s">
        <v>95</v>
      </c>
    </row>
    <row r="4" spans="1:4" x14ac:dyDescent="0.3">
      <c r="A4" t="s">
        <v>106</v>
      </c>
      <c r="B4" t="s">
        <v>102</v>
      </c>
      <c r="C4" t="s">
        <v>93</v>
      </c>
      <c r="D4" t="s">
        <v>95</v>
      </c>
    </row>
    <row r="5" spans="1:4" x14ac:dyDescent="0.3">
      <c r="A5" t="s">
        <v>96</v>
      </c>
      <c r="B5" t="s">
        <v>97</v>
      </c>
      <c r="C5" t="s">
        <v>93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E101"/>
  <sheetViews>
    <sheetView tabSelected="1" workbookViewId="0">
      <pane xSplit="2" ySplit="1" topLeftCell="P90" activePane="bottomRight" state="frozen"/>
      <selection pane="topRight" activeCell="C1" sqref="C1"/>
      <selection pane="bottomLeft" activeCell="A2" sqref="A2"/>
      <selection pane="bottomRight" activeCell="X102" sqref="X102"/>
    </sheetView>
    <sheetView workbookViewId="1">
      <pane xSplit="2" ySplit="1" topLeftCell="C50" activePane="bottomRight" state="frozen"/>
      <selection pane="topRight" activeCell="C1" sqref="C1"/>
      <selection pane="bottomLeft" activeCell="A2" sqref="A2"/>
      <selection pane="bottomRight" activeCell="A62" sqref="A6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8" width="8.5" customWidth="1" outlineLevel="1"/>
    <col min="9" max="9" width="14.625" customWidth="1"/>
    <col min="10" max="10" width="25.25" customWidth="1"/>
    <col min="11" max="11" width="21.375" bestFit="1" customWidth="1"/>
    <col min="12" max="12" width="14.5" customWidth="1"/>
    <col min="13" max="13" width="18" customWidth="1"/>
    <col min="14" max="15" width="18" customWidth="1" outlineLevel="1"/>
    <col min="16" max="16" width="21.375" customWidth="1"/>
    <col min="18" max="18" width="15.375" customWidth="1" outlineLevel="1"/>
    <col min="19" max="19" width="9" customWidth="1" outlineLevel="1"/>
    <col min="21" max="21" width="15.375" customWidth="1" outlineLevel="1"/>
    <col min="22" max="22" width="9" customWidth="1" outlineLevel="1"/>
    <col min="24" max="24" width="15.875" customWidth="1" outlineLevel="1"/>
    <col min="25" max="25" width="9" customWidth="1" outlineLevel="1"/>
    <col min="27" max="27" width="19.125" customWidth="1" outlineLevel="1"/>
    <col min="28" max="28" width="9" customWidth="1" outlineLevel="1"/>
    <col min="30" max="30" width="19.125" customWidth="1" outlineLevel="1"/>
    <col min="31" max="31" width="9" customWidth="1" outlineLevel="1"/>
  </cols>
  <sheetData>
    <row r="1" spans="1:31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370</v>
      </c>
      <c r="H1" t="s">
        <v>371</v>
      </c>
      <c r="I1" t="s">
        <v>372</v>
      </c>
      <c r="J1" t="s">
        <v>83</v>
      </c>
      <c r="K1" t="s">
        <v>364</v>
      </c>
      <c r="L1" t="s">
        <v>138</v>
      </c>
      <c r="M1" t="s">
        <v>114</v>
      </c>
      <c r="N1" t="s">
        <v>194</v>
      </c>
      <c r="O1" t="s">
        <v>136</v>
      </c>
      <c r="P1" t="s">
        <v>111</v>
      </c>
      <c r="R1" t="s">
        <v>16</v>
      </c>
      <c r="S1" t="s">
        <v>17</v>
      </c>
      <c r="U1" t="s">
        <v>63</v>
      </c>
      <c r="V1" t="s">
        <v>17</v>
      </c>
      <c r="X1" t="s">
        <v>18</v>
      </c>
      <c r="Y1" t="s">
        <v>17</v>
      </c>
      <c r="AA1" t="s">
        <v>20</v>
      </c>
      <c r="AB1" t="s">
        <v>17</v>
      </c>
      <c r="AD1" t="s">
        <v>85</v>
      </c>
      <c r="AE1" t="s">
        <v>17</v>
      </c>
    </row>
    <row r="2" spans="1:31" x14ac:dyDescent="0.3">
      <c r="A2" t="s">
        <v>72</v>
      </c>
      <c r="B2">
        <f>COUNTIF(StageTable!M:M,A2)
+COUNTIF(StageTable!U:U,A2)
+COUNTIF(StageTable!W:W,A2)</f>
        <v>32</v>
      </c>
      <c r="C2" t="s">
        <v>73</v>
      </c>
      <c r="D2" t="s">
        <v>65</v>
      </c>
      <c r="E2" t="s">
        <v>51</v>
      </c>
      <c r="F2" t="s">
        <v>74</v>
      </c>
      <c r="G2">
        <v>0</v>
      </c>
      <c r="H2">
        <v>0</v>
      </c>
      <c r="I2" t="str">
        <f>IF(ISERROR(VLOOKUP(A2,[5]인게임경험치성장!$C:$K,MATCH([5]인게임경험치성장!$K$1,[5]인게임경험치성장!$C$1:$K$1,0),0)),"",
IF(VLOOKUP(A2,[5]인게임경험치성장!$C:$K,MATCH([5]인게임경험치성장!$K$1,[5]인게임경험치성장!$C$1:$K$1,0),0)=0,"",
VLOOKUP(A2,[5]인게임경험치성장!$C:$K,MATCH([5]인게임경험치성장!$K$1,[5]인게임경험치성장!$C$1:$K$1,0),0)))</f>
        <v/>
      </c>
      <c r="J2" t="s">
        <v>84</v>
      </c>
      <c r="N2" t="str">
        <f>IF(ISBLANK(L2),"",
IFERROR(VLOOKUP(L2,[1]StringTable!$1:$1048576,MATCH([1]StringTable!$B$1,[1]StringTable!$1:$1,0),0),
IFERROR(VLOOKUP(L2,[1]InApkStringTable!$1:$1048576,MATCH([1]InApkStringTable!$B$1,[1]InApkStringTable!$1:$1,0),0),
"스트링없음")))</f>
        <v/>
      </c>
      <c r="O2" t="str">
        <f>IF(ISBLANK(M2),"",
IFERROR(VLOOKUP(M2,[1]StringTable!$1:$1048576,MATCH([1]StringTable!$B$1,[1]StringTable!$1:$1,0),0),
IFERROR(VLOOKUP(M2,[1]InApkStringTable!$1:$1048576,MATCH([1]InApkStringTable!$B$1,[1]InApkStringTable!$1:$1,0),0),
"스트링없음")))</f>
        <v/>
      </c>
      <c r="R2" t="s">
        <v>64</v>
      </c>
      <c r="S2">
        <f>COUNTIF(C:C,R2)</f>
        <v>21</v>
      </c>
      <c r="U2" t="s">
        <v>65</v>
      </c>
      <c r="V2">
        <f>COUNTIF(D:D,U2)</f>
        <v>61</v>
      </c>
      <c r="X2" t="s">
        <v>351</v>
      </c>
      <c r="Y2">
        <f t="shared" ref="Y2:Y33" si="0">COUNTIF(E:E,X2)</f>
        <v>6</v>
      </c>
      <c r="AA2" t="s">
        <v>74</v>
      </c>
      <c r="AB2">
        <f t="shared" ref="AB2:AB33" si="1">COUNTIF(F:F,AA2)</f>
        <v>2</v>
      </c>
      <c r="AD2" t="s">
        <v>84</v>
      </c>
      <c r="AE2">
        <f>COUNTIF(J:J,AD2)</f>
        <v>61</v>
      </c>
    </row>
    <row r="3" spans="1:31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66</v>
      </c>
      <c r="F3" t="s">
        <v>75</v>
      </c>
      <c r="G3">
        <v>4</v>
      </c>
      <c r="H3">
        <v>5</v>
      </c>
      <c r="I3" t="str">
        <f>IF(ISERROR(VLOOKUP(A3,[5]인게임경험치성장!$C:$K,MATCH([5]인게임경험치성장!$K$1,[5]인게임경험치성장!$C$1:$K$1,0),0)),"",
IF(VLOOKUP(A3,[5]인게임경험치성장!$C:$K,MATCH([5]인게임경험치성장!$K$1,[5]인게임경험치성장!$C$1:$K$1,0),0)=0,"",
VLOOKUP(A3,[5]인게임경험치성장!$C:$K,MATCH([5]인게임경험치성장!$K$1,[5]인게임경험치성장!$C$1:$K$1,0),0)))</f>
        <v/>
      </c>
      <c r="J3" t="s">
        <v>84</v>
      </c>
      <c r="N3" t="str">
        <f>IF(ISBLANK(L3),"",
IFERROR(VLOOKUP(L3,[1]StringTable!$1:$1048576,MATCH([1]StringTable!$B$1,[1]StringTable!$1:$1,0),0),
IFERROR(VLOOKUP(L3,[1]InApkStringTable!$1:$1048576,MATCH([1]InApkStringTable!$B$1,[1]InApkStringTable!$1:$1,0),0),
"스트링없음")))</f>
        <v/>
      </c>
      <c r="O3" t="str">
        <f>IF(ISBLANK(M3),"",
IFERROR(VLOOKUP(M3,[1]StringTable!$1:$1048576,MATCH([1]StringTable!$B$1,[1]StringTable!$1:$1,0),0),
IFERROR(VLOOKUP(M3,[1]InApkStringTable!$1:$1048576,MATCH([1]InApkStringTable!$B$1,[1]InApkStringTable!$1:$1,0),0),
"스트링없음")))</f>
        <v/>
      </c>
      <c r="R3" t="s">
        <v>67</v>
      </c>
      <c r="S3">
        <f>COUNTIF(C:C,R3)</f>
        <v>19</v>
      </c>
      <c r="X3" t="s">
        <v>66</v>
      </c>
      <c r="Y3">
        <f t="shared" si="0"/>
        <v>1</v>
      </c>
      <c r="AA3" t="s">
        <v>75</v>
      </c>
      <c r="AB3">
        <f t="shared" si="1"/>
        <v>1</v>
      </c>
      <c r="AD3" t="s">
        <v>472</v>
      </c>
      <c r="AE3">
        <f>COUNTIF(J:J,AD3)</f>
        <v>0</v>
      </c>
    </row>
    <row r="4" spans="1:31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373</v>
      </c>
      <c r="F4" t="s">
        <v>421</v>
      </c>
      <c r="G4">
        <v>6</v>
      </c>
      <c r="H4">
        <v>5</v>
      </c>
      <c r="I4" t="str">
        <f>IF(ISERROR(VLOOKUP(A4,[5]인게임경험치성장!$C:$K,MATCH([5]인게임경험치성장!$K$1,[5]인게임경험치성장!$C$1:$K$1,0),0)),"",
IF(VLOOKUP(A4,[5]인게임경험치성장!$C:$K,MATCH([5]인게임경험치성장!$K$1,[5]인게임경험치성장!$C$1:$K$1,0),0)=0,"",
VLOOKUP(A4,[5]인게임경험치성장!$C:$K,MATCH([5]인게임경험치성장!$K$1,[5]인게임경험치성장!$C$1:$K$1,0),0)))</f>
        <v/>
      </c>
      <c r="J4" t="s">
        <v>84</v>
      </c>
      <c r="N4" t="str">
        <f>IF(ISBLANK(L4),"",
IFERROR(VLOOKUP(L4,[1]StringTable!$1:$1048576,MATCH([1]StringTable!$B$1,[1]StringTable!$1:$1,0),0),
IFERROR(VLOOKUP(L4,[1]InApkStringTable!$1:$1048576,MATCH([1]InApkStringTable!$B$1,[1]InApkStringTable!$1:$1,0),0),
"스트링없음")))</f>
        <v/>
      </c>
      <c r="O4" t="str">
        <f>IF(ISBLANK(M4),"",
IFERROR(VLOOKUP(M4,[1]StringTable!$1:$1048576,MATCH([1]StringTable!$B$1,[1]StringTable!$1:$1,0),0),
IFERROR(VLOOKUP(M4,[1]InApkStringTable!$1:$1048576,MATCH([1]InApkStringTable!$B$1,[1]InApkStringTable!$1:$1,0),0),
"스트링없음")))</f>
        <v/>
      </c>
      <c r="R4" t="s">
        <v>350</v>
      </c>
      <c r="S4">
        <f>COUNTIF(C:C,R4)</f>
        <v>19</v>
      </c>
      <c r="X4" t="s">
        <v>373</v>
      </c>
      <c r="Y4">
        <f t="shared" si="0"/>
        <v>1</v>
      </c>
      <c r="AA4" t="s">
        <v>421</v>
      </c>
      <c r="AB4">
        <f t="shared" si="1"/>
        <v>1</v>
      </c>
    </row>
    <row r="5" spans="1:31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374</v>
      </c>
      <c r="F5" t="s">
        <v>422</v>
      </c>
      <c r="G5">
        <v>8</v>
      </c>
      <c r="H5">
        <v>5</v>
      </c>
      <c r="I5">
        <f>IF(ISERROR(VLOOKUP(A5,[5]인게임경험치성장!$C:$K,MATCH([5]인게임경험치성장!$K$1,[5]인게임경험치성장!$C$1:$K$1,0),0)),"",
IF(VLOOKUP(A5,[5]인게임경험치성장!$C:$K,MATCH([5]인게임경험치성장!$K$1,[5]인게임경험치성장!$C$1:$K$1,0),0)=0,"",
VLOOKUP(A5,[5]인게임경험치성장!$C:$K,MATCH([5]인게임경험치성장!$K$1,[5]인게임경험치성장!$C$1:$K$1,0),0)))</f>
        <v>-12</v>
      </c>
      <c r="J5" t="s">
        <v>84</v>
      </c>
      <c r="N5" t="str">
        <f>IF(ISBLANK(L5),"",
IFERROR(VLOOKUP(L5,[1]StringTable!$1:$1048576,MATCH([1]StringTable!$B$1,[1]StringTable!$1:$1,0),0),
IFERROR(VLOOKUP(L5,[1]InApkStringTable!$1:$1048576,MATCH([1]InApkStringTable!$B$1,[1]InApkStringTable!$1:$1,0),0),
"스트링없음")))</f>
        <v/>
      </c>
      <c r="O5" t="str">
        <f>IF(ISBLANK(M5),"",
IFERROR(VLOOKUP(M5,[1]StringTable!$1:$1048576,MATCH([1]StringTable!$B$1,[1]StringTable!$1:$1,0),0),
IFERROR(VLOOKUP(M5,[1]InApkStringTable!$1:$1048576,MATCH([1]InApkStringTable!$B$1,[1]InApkStringTable!$1:$1,0),0),
"스트링없음")))</f>
        <v/>
      </c>
      <c r="R5" t="s">
        <v>534</v>
      </c>
      <c r="S5">
        <f t="shared" ref="S5:S10" si="2">COUNTIF(C:C,R5)</f>
        <v>0</v>
      </c>
      <c r="X5" t="s">
        <v>374</v>
      </c>
      <c r="Y5">
        <f t="shared" si="0"/>
        <v>1</v>
      </c>
      <c r="AA5" t="s">
        <v>422</v>
      </c>
      <c r="AB5">
        <f t="shared" si="1"/>
        <v>1</v>
      </c>
    </row>
    <row r="6" spans="1:31" x14ac:dyDescent="0.3">
      <c r="A6" t="s">
        <v>24</v>
      </c>
      <c r="B6">
        <f>COUNTIF(StageTable!M:M,A6)
+COUNTIF(StageTable!U:U,A6)
+COUNTIF(StageTable!W:W,A6)</f>
        <v>1209</v>
      </c>
      <c r="C6" t="s">
        <v>68</v>
      </c>
      <c r="D6" t="s">
        <v>65</v>
      </c>
      <c r="E6" t="s">
        <v>375</v>
      </c>
      <c r="F6" t="s">
        <v>423</v>
      </c>
      <c r="G6">
        <v>7</v>
      </c>
      <c r="H6">
        <v>5</v>
      </c>
      <c r="I6">
        <f>IF(ISERROR(VLOOKUP(A6,[5]인게임경험치성장!$C:$K,MATCH([5]인게임경험치성장!$K$1,[5]인게임경험치성장!$C$1:$K$1,0),0)),"",
IF(VLOOKUP(A6,[5]인게임경험치성장!$C:$K,MATCH([5]인게임경험치성장!$K$1,[5]인게임경험치성장!$C$1:$K$1,0),0)=0,"",
VLOOKUP(A6,[5]인게임경험치성장!$C:$K,MATCH([5]인게임경험치성장!$K$1,[5]인게임경험치성장!$C$1:$K$1,0),0)))</f>
        <v>-10</v>
      </c>
      <c r="J6" t="s">
        <v>84</v>
      </c>
      <c r="N6" t="str">
        <f>IF(ISBLANK(L6),"",
IFERROR(VLOOKUP(L6,[1]StringTable!$1:$1048576,MATCH([1]StringTable!$B$1,[1]StringTable!$1:$1,0),0),
IFERROR(VLOOKUP(L6,[1]InApkStringTable!$1:$1048576,MATCH([1]InApkStringTable!$B$1,[1]InApkStringTable!$1:$1,0),0),
"스트링없음")))</f>
        <v/>
      </c>
      <c r="O6" t="str">
        <f>IF(ISBLANK(M6),"",
IFERROR(VLOOKUP(M6,[1]StringTable!$1:$1048576,MATCH([1]StringTable!$B$1,[1]StringTable!$1:$1,0),0),
IFERROR(VLOOKUP(M6,[1]InApkStringTable!$1:$1048576,MATCH([1]InApkStringTable!$B$1,[1]InApkStringTable!$1:$1,0),0),
"스트링없음")))</f>
        <v/>
      </c>
      <c r="R6" t="s">
        <v>535</v>
      </c>
      <c r="S6">
        <f t="shared" si="2"/>
        <v>0</v>
      </c>
      <c r="X6" t="s">
        <v>375</v>
      </c>
      <c r="Y6">
        <f t="shared" si="0"/>
        <v>1</v>
      </c>
      <c r="AA6" t="s">
        <v>423</v>
      </c>
      <c r="AB6">
        <f t="shared" si="1"/>
        <v>1</v>
      </c>
    </row>
    <row r="7" spans="1:31" x14ac:dyDescent="0.3">
      <c r="A7" t="s">
        <v>25</v>
      </c>
      <c r="B7">
        <f>COUNTIF(StageTable!M:M,A7)
+COUNTIF(StageTable!U:U,A7)
+COUNTIF(StageTable!W:W,A7)</f>
        <v>1</v>
      </c>
      <c r="C7" t="s">
        <v>69</v>
      </c>
      <c r="D7" t="s">
        <v>65</v>
      </c>
      <c r="E7" t="s">
        <v>376</v>
      </c>
      <c r="F7" t="s">
        <v>424</v>
      </c>
      <c r="G7">
        <v>6</v>
      </c>
      <c r="H7">
        <v>5</v>
      </c>
      <c r="I7">
        <f>IF(ISERROR(VLOOKUP(A7,[5]인게임경험치성장!$C:$K,MATCH([5]인게임경험치성장!$K$1,[5]인게임경험치성장!$C$1:$K$1,0),0)),"",
IF(VLOOKUP(A7,[5]인게임경험치성장!$C:$K,MATCH([5]인게임경험치성장!$K$1,[5]인게임경험치성장!$C$1:$K$1,0),0)=0,"",
VLOOKUP(A7,[5]인게임경험치성장!$C:$K,MATCH([5]인게임경험치성장!$K$1,[5]인게임경험치성장!$C$1:$K$1,0),0)))</f>
        <v>-5</v>
      </c>
      <c r="J7" t="s">
        <v>84</v>
      </c>
      <c r="N7" t="str">
        <f>IF(ISBLANK(L7),"",
IFERROR(VLOOKUP(L7,[1]StringTable!$1:$1048576,MATCH([1]StringTable!$B$1,[1]StringTable!$1:$1,0),0),
IFERROR(VLOOKUP(L7,[1]InApkStringTable!$1:$1048576,MATCH([1]InApkStringTable!$B$1,[1]InApkStringTable!$1:$1,0),0),
"스트링없음")))</f>
        <v/>
      </c>
      <c r="O7" t="str">
        <f>IF(ISBLANK(M7),"",
IFERROR(VLOOKUP(M7,[1]StringTable!$1:$1048576,MATCH([1]StringTable!$B$1,[1]StringTable!$1:$1,0),0),
IFERROR(VLOOKUP(M7,[1]InApkStringTable!$1:$1048576,MATCH([1]InApkStringTable!$B$1,[1]InApkStringTable!$1:$1,0),0),
"스트링없음")))</f>
        <v/>
      </c>
      <c r="R7" t="s">
        <v>533</v>
      </c>
      <c r="S7">
        <f t="shared" si="2"/>
        <v>0</v>
      </c>
      <c r="X7" t="s">
        <v>376</v>
      </c>
      <c r="Y7">
        <f t="shared" si="0"/>
        <v>1</v>
      </c>
      <c r="AA7" t="s">
        <v>424</v>
      </c>
      <c r="AB7">
        <f t="shared" si="1"/>
        <v>1</v>
      </c>
    </row>
    <row r="8" spans="1:31" x14ac:dyDescent="0.3">
      <c r="A8" t="s">
        <v>26</v>
      </c>
      <c r="B8">
        <f>COUNTIF(StageTable!M:M,A8)
+COUNTIF(StageTable!U:U,A8)
+COUNTIF(StageTable!W:W,A8)</f>
        <v>1</v>
      </c>
      <c r="C8" t="s">
        <v>68</v>
      </c>
      <c r="D8" t="s">
        <v>65</v>
      </c>
      <c r="E8" t="s">
        <v>377</v>
      </c>
      <c r="F8" t="s">
        <v>425</v>
      </c>
      <c r="G8">
        <v>6</v>
      </c>
      <c r="H8">
        <v>5</v>
      </c>
      <c r="I8">
        <f>IF(ISERROR(VLOOKUP(A8,[5]인게임경험치성장!$C:$K,MATCH([5]인게임경험치성장!$K$1,[5]인게임경험치성장!$C$1:$K$1,0),0)),"",
IF(VLOOKUP(A8,[5]인게임경험치성장!$C:$K,MATCH([5]인게임경험치성장!$K$1,[5]인게임경험치성장!$C$1:$K$1,0),0)=0,"",
VLOOKUP(A8,[5]인게임경험치성장!$C:$K,MATCH([5]인게임경험치성장!$K$1,[5]인게임경험치성장!$C$1:$K$1,0),0)))</f>
        <v>-5</v>
      </c>
      <c r="J8" t="s">
        <v>84</v>
      </c>
      <c r="N8" t="str">
        <f>IF(ISBLANK(L8),"",
IFERROR(VLOOKUP(L8,[1]StringTable!$1:$1048576,MATCH([1]StringTable!$B$1,[1]StringTable!$1:$1,0),0),
IFERROR(VLOOKUP(L8,[1]InApkStringTable!$1:$1048576,MATCH([1]InApkStringTable!$B$1,[1]InApkStringTable!$1:$1,0),0),
"스트링없음")))</f>
        <v/>
      </c>
      <c r="O8" t="str">
        <f>IF(ISBLANK(M8),"",
IFERROR(VLOOKUP(M8,[1]StringTable!$1:$1048576,MATCH([1]StringTable!$B$1,[1]StringTable!$1:$1,0),0),
IFERROR(VLOOKUP(M8,[1]InApkStringTable!$1:$1048576,MATCH([1]InApkStringTable!$B$1,[1]InApkStringTable!$1:$1,0),0),
"스트링없음")))</f>
        <v/>
      </c>
      <c r="R8" t="s">
        <v>536</v>
      </c>
      <c r="S8">
        <f t="shared" si="2"/>
        <v>2</v>
      </c>
      <c r="X8" t="s">
        <v>377</v>
      </c>
      <c r="Y8">
        <f t="shared" si="0"/>
        <v>1</v>
      </c>
      <c r="AA8" t="s">
        <v>425</v>
      </c>
      <c r="AB8">
        <f t="shared" si="1"/>
        <v>1</v>
      </c>
    </row>
    <row r="9" spans="1:31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378</v>
      </c>
      <c r="F9" t="s">
        <v>426</v>
      </c>
      <c r="G9">
        <v>6</v>
      </c>
      <c r="H9">
        <v>5</v>
      </c>
      <c r="I9">
        <f>IF(ISERROR(VLOOKUP(A9,[5]인게임경험치성장!$C:$K,MATCH([5]인게임경험치성장!$K$1,[5]인게임경험치성장!$C$1:$K$1,0),0)),"",
IF(VLOOKUP(A9,[5]인게임경험치성장!$C:$K,MATCH([5]인게임경험치성장!$K$1,[5]인게임경험치성장!$C$1:$K$1,0),0)=0,"",
VLOOKUP(A9,[5]인게임경험치성장!$C:$K,MATCH([5]인게임경험치성장!$K$1,[5]인게임경험치성장!$C$1:$K$1,0),0)))</f>
        <v>-5</v>
      </c>
      <c r="J9" t="s">
        <v>84</v>
      </c>
      <c r="N9" t="str">
        <f>IF(ISBLANK(L9),"",
IFERROR(VLOOKUP(L9,[1]StringTable!$1:$1048576,MATCH([1]StringTable!$B$1,[1]StringTable!$1:$1,0),0),
IFERROR(VLOOKUP(L9,[1]InApkStringTable!$1:$1048576,MATCH([1]InApkStringTable!$B$1,[1]InApkStringTable!$1:$1,0),0),
"스트링없음")))</f>
        <v/>
      </c>
      <c r="O9" t="str">
        <f>IF(ISBLANK(M9),"",
IFERROR(VLOOKUP(M9,[1]StringTable!$1:$1048576,MATCH([1]StringTable!$B$1,[1]StringTable!$1:$1,0),0),
IFERROR(VLOOKUP(M9,[1]InApkStringTable!$1:$1048576,MATCH([1]InApkStringTable!$B$1,[1]InApkStringTable!$1:$1,0),0),
"스트링없음")))</f>
        <v/>
      </c>
      <c r="R9" t="s">
        <v>537</v>
      </c>
      <c r="S9">
        <f t="shared" si="2"/>
        <v>0</v>
      </c>
      <c r="X9" t="s">
        <v>378</v>
      </c>
      <c r="Y9">
        <f t="shared" si="0"/>
        <v>1</v>
      </c>
      <c r="AA9" t="s">
        <v>426</v>
      </c>
      <c r="AB9">
        <f t="shared" si="1"/>
        <v>1</v>
      </c>
    </row>
    <row r="10" spans="1:31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379</v>
      </c>
      <c r="F10" t="s">
        <v>427</v>
      </c>
      <c r="G10">
        <v>7</v>
      </c>
      <c r="H10">
        <v>5</v>
      </c>
      <c r="I10">
        <f>IF(ISERROR(VLOOKUP(A10,[5]인게임경험치성장!$C:$K,MATCH([5]인게임경험치성장!$K$1,[5]인게임경험치성장!$C$1:$K$1,0),0)),"",
IF(VLOOKUP(A10,[5]인게임경험치성장!$C:$K,MATCH([5]인게임경험치성장!$K$1,[5]인게임경험치성장!$C$1:$K$1,0),0)=0,"",
VLOOKUP(A10,[5]인게임경험치성장!$C:$K,MATCH([5]인게임경험치성장!$K$1,[5]인게임경험치성장!$C$1:$K$1,0),0)))</f>
        <v>-10</v>
      </c>
      <c r="J10" t="s">
        <v>84</v>
      </c>
      <c r="N10" t="str">
        <f>IF(ISBLANK(L10),"",
IFERROR(VLOOKUP(L10,[1]StringTable!$1:$1048576,MATCH([1]StringTable!$B$1,[1]StringTable!$1:$1,0),0),
IFERROR(VLOOKUP(L10,[1]InApkStringTable!$1:$1048576,MATCH([1]InApkStringTable!$B$1,[1]InApkStringTable!$1:$1,0),0),
"스트링없음")))</f>
        <v/>
      </c>
      <c r="O10" t="str">
        <f>IF(ISBLANK(M10),"",
IFERROR(VLOOKUP(M10,[1]StringTable!$1:$1048576,MATCH([1]StringTable!$B$1,[1]StringTable!$1:$1,0),0),
IFERROR(VLOOKUP(M10,[1]InApkStringTable!$1:$1048576,MATCH([1]InApkStringTable!$B$1,[1]InApkStringTable!$1:$1,0),0),
"스트링없음")))</f>
        <v/>
      </c>
      <c r="R10" t="s">
        <v>538</v>
      </c>
      <c r="S10">
        <f t="shared" si="2"/>
        <v>0</v>
      </c>
      <c r="X10" t="s">
        <v>379</v>
      </c>
      <c r="Y10">
        <f t="shared" si="0"/>
        <v>1</v>
      </c>
      <c r="AA10" t="s">
        <v>427</v>
      </c>
      <c r="AB10">
        <f t="shared" si="1"/>
        <v>1</v>
      </c>
    </row>
    <row r="11" spans="1:31" x14ac:dyDescent="0.3">
      <c r="A11" t="s">
        <v>295</v>
      </c>
      <c r="B11">
        <f>COUNTIF(StageTable!M:M,A11)
+COUNTIF(StageTable!U:U,A11)
+COUNTIF(StageTable!W:W,A11)</f>
        <v>1</v>
      </c>
      <c r="C11" t="s">
        <v>296</v>
      </c>
      <c r="D11" t="s">
        <v>65</v>
      </c>
      <c r="E11" t="s">
        <v>380</v>
      </c>
      <c r="F11" t="s">
        <v>428</v>
      </c>
      <c r="G11">
        <v>9</v>
      </c>
      <c r="H11">
        <v>5</v>
      </c>
      <c r="I11" t="str">
        <f>IF(ISERROR(VLOOKUP(A11,[5]인게임경험치성장!$C:$K,MATCH([5]인게임경험치성장!$K$1,[5]인게임경험치성장!$C$1:$K$1,0),0)),"",
IF(VLOOKUP(A11,[5]인게임경험치성장!$C:$K,MATCH([5]인게임경험치성장!$K$1,[5]인게임경험치성장!$C$1:$K$1,0),0)=0,"",
VLOOKUP(A11,[5]인게임경험치성장!$C:$K,MATCH([5]인게임경험치성장!$K$1,[5]인게임경험치성장!$C$1:$K$1,0),0)))</f>
        <v/>
      </c>
      <c r="J11" t="s">
        <v>84</v>
      </c>
      <c r="N11" t="str">
        <f>IF(ISBLANK(L11),"",
IFERROR(VLOOKUP(L11,[1]StringTable!$1:$1048576,MATCH([1]StringTable!$B$1,[1]StringTable!$1:$1,0),0),
IFERROR(VLOOKUP(L11,[1]InApkStringTable!$1:$1048576,MATCH([1]InApkStringTable!$B$1,[1]InApkStringTable!$1:$1,0),0),
"스트링없음")))</f>
        <v/>
      </c>
      <c r="O11" t="str">
        <f>IF(ISBLANK(M11),"",
IFERROR(VLOOKUP(M11,[1]StringTable!$1:$1048576,MATCH([1]StringTable!$B$1,[1]StringTable!$1:$1,0),0),
IFERROR(VLOOKUP(M11,[1]InApkStringTable!$1:$1048576,MATCH([1]InApkStringTable!$B$1,[1]InApkStringTable!$1:$1,0),0),
"스트링없음")))</f>
        <v/>
      </c>
      <c r="X11" t="s">
        <v>380</v>
      </c>
      <c r="Y11">
        <f t="shared" si="0"/>
        <v>1</v>
      </c>
      <c r="AA11" t="s">
        <v>428</v>
      </c>
      <c r="AB11">
        <f t="shared" si="1"/>
        <v>1</v>
      </c>
    </row>
    <row r="12" spans="1:31" x14ac:dyDescent="0.3">
      <c r="A12" t="s">
        <v>29</v>
      </c>
      <c r="B12">
        <f>COUNTIF(StageTable!M:M,A12)
+COUNTIF(StageTable!U:U,A12)
+COUNTIF(StageTable!W:W,A12)</f>
        <v>1</v>
      </c>
      <c r="C12" t="s">
        <v>68</v>
      </c>
      <c r="D12" t="s">
        <v>65</v>
      </c>
      <c r="E12" t="s">
        <v>381</v>
      </c>
      <c r="F12" t="s">
        <v>429</v>
      </c>
      <c r="G12">
        <v>12</v>
      </c>
      <c r="H12">
        <v>5</v>
      </c>
      <c r="I12">
        <f>IF(ISERROR(VLOOKUP(A12,[5]인게임경험치성장!$C:$K,MATCH([5]인게임경험치성장!$K$1,[5]인게임경험치성장!$C$1:$K$1,0),0)),"",
IF(VLOOKUP(A12,[5]인게임경험치성장!$C:$K,MATCH([5]인게임경험치성장!$K$1,[5]인게임경험치성장!$C$1:$K$1,0),0)=0,"",
VLOOKUP(A12,[5]인게임경험치성장!$C:$K,MATCH([5]인게임경험치성장!$K$1,[5]인게임경험치성장!$C$1:$K$1,0),0)))</f>
        <v>-30</v>
      </c>
      <c r="J12" t="s">
        <v>84</v>
      </c>
      <c r="N12" t="str">
        <f>IF(ISBLANK(L12),"",
IFERROR(VLOOKUP(L12,[1]StringTable!$1:$1048576,MATCH([1]StringTable!$B$1,[1]StringTable!$1:$1,0),0),
IFERROR(VLOOKUP(L12,[1]InApkStringTable!$1:$1048576,MATCH([1]InApkStringTable!$B$1,[1]InApkStringTable!$1:$1,0),0),
"스트링없음")))</f>
        <v/>
      </c>
      <c r="O12" t="str">
        <f>IF(ISBLANK(M12),"",
IFERROR(VLOOKUP(M12,[1]StringTable!$1:$1048576,MATCH([1]StringTable!$B$1,[1]StringTable!$1:$1,0),0),
IFERROR(VLOOKUP(M12,[1]InApkStringTable!$1:$1048576,MATCH([1]InApkStringTable!$B$1,[1]InApkStringTable!$1:$1,0),0),
"스트링없음")))</f>
        <v/>
      </c>
      <c r="X12" t="s">
        <v>381</v>
      </c>
      <c r="Y12">
        <f t="shared" si="0"/>
        <v>1</v>
      </c>
      <c r="AA12" t="s">
        <v>429</v>
      </c>
      <c r="AB12">
        <f t="shared" si="1"/>
        <v>1</v>
      </c>
    </row>
    <row r="13" spans="1:31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382</v>
      </c>
      <c r="F13" t="s">
        <v>430</v>
      </c>
      <c r="G13">
        <v>10</v>
      </c>
      <c r="H13">
        <v>10</v>
      </c>
      <c r="I13" t="str">
        <f>IF(ISERROR(VLOOKUP(A13,[5]인게임경험치성장!$C:$K,MATCH([5]인게임경험치성장!$K$1,[5]인게임경험치성장!$C$1:$K$1,0),0)),"",
IF(VLOOKUP(A13,[5]인게임경험치성장!$C:$K,MATCH([5]인게임경험치성장!$K$1,[5]인게임경험치성장!$C$1:$K$1,0),0)=0,"",
VLOOKUP(A13,[5]인게임경험치성장!$C:$K,MATCH([5]인게임경험치성장!$K$1,[5]인게임경험치성장!$C$1:$K$1,0),0)))</f>
        <v/>
      </c>
      <c r="J13" t="s">
        <v>84</v>
      </c>
      <c r="N13" t="str">
        <f>IF(ISBLANK(L13),"",
IFERROR(VLOOKUP(L13,[1]StringTable!$1:$1048576,MATCH([1]StringTable!$B$1,[1]StringTable!$1:$1,0),0),
IFERROR(VLOOKUP(L13,[1]InApkStringTable!$1:$1048576,MATCH([1]InApkStringTable!$B$1,[1]InApkStringTable!$1:$1,0),0),
"스트링없음")))</f>
        <v/>
      </c>
      <c r="O13" t="str">
        <f>IF(ISBLANK(M13),"",
IFERROR(VLOOKUP(M13,[1]StringTable!$1:$1048576,MATCH([1]StringTable!$B$1,[1]StringTable!$1:$1,0),0),
IFERROR(VLOOKUP(M13,[1]InApkStringTable!$1:$1048576,MATCH([1]InApkStringTable!$B$1,[1]InApkStringTable!$1:$1,0),0),
"스트링없음")))</f>
        <v/>
      </c>
      <c r="X13" t="s">
        <v>382</v>
      </c>
      <c r="Y13">
        <f t="shared" si="0"/>
        <v>1</v>
      </c>
      <c r="AA13" t="s">
        <v>430</v>
      </c>
      <c r="AB13">
        <f t="shared" si="1"/>
        <v>1</v>
      </c>
    </row>
    <row r="14" spans="1:31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383</v>
      </c>
      <c r="F14" t="s">
        <v>431</v>
      </c>
      <c r="G14">
        <v>10</v>
      </c>
      <c r="H14">
        <v>10</v>
      </c>
      <c r="I14" t="str">
        <f>IF(ISERROR(VLOOKUP(A14,[5]인게임경험치성장!$C:$K,MATCH([5]인게임경험치성장!$K$1,[5]인게임경험치성장!$C$1:$K$1,0),0)),"",
IF(VLOOKUP(A14,[5]인게임경험치성장!$C:$K,MATCH([5]인게임경험치성장!$K$1,[5]인게임경험치성장!$C$1:$K$1,0),0)=0,"",
VLOOKUP(A14,[5]인게임경험치성장!$C:$K,MATCH([5]인게임경험치성장!$K$1,[5]인게임경험치성장!$C$1:$K$1,0),0)))</f>
        <v/>
      </c>
      <c r="J14" t="s">
        <v>84</v>
      </c>
      <c r="N14" t="str">
        <f>IF(ISBLANK(L14),"",
IFERROR(VLOOKUP(L14,[1]StringTable!$1:$1048576,MATCH([1]StringTable!$B$1,[1]StringTable!$1:$1,0),0),
IFERROR(VLOOKUP(L14,[1]InApkStringTable!$1:$1048576,MATCH([1]InApkStringTable!$B$1,[1]InApkStringTable!$1:$1,0),0),
"스트링없음")))</f>
        <v/>
      </c>
      <c r="O14" t="str">
        <f>IF(ISBLANK(M14),"",
IFERROR(VLOOKUP(M14,[1]StringTable!$1:$1048576,MATCH([1]StringTable!$B$1,[1]StringTable!$1:$1,0),0),
IFERROR(VLOOKUP(M14,[1]InApkStringTable!$1:$1048576,MATCH([1]InApkStringTable!$B$1,[1]InApkStringTable!$1:$1,0),0),
"스트링없음")))</f>
        <v/>
      </c>
      <c r="X14" t="s">
        <v>383</v>
      </c>
      <c r="Y14">
        <f t="shared" si="0"/>
        <v>1</v>
      </c>
      <c r="AA14" t="s">
        <v>431</v>
      </c>
      <c r="AB14">
        <f t="shared" si="1"/>
        <v>1</v>
      </c>
    </row>
    <row r="15" spans="1:31" x14ac:dyDescent="0.3">
      <c r="A15" t="s">
        <v>322</v>
      </c>
      <c r="B15">
        <f>COUNTIF(StageTable!M:M,A15)
+COUNTIF(StageTable!U:U,A15)
+COUNTIF(StageTable!W:W,A15)</f>
        <v>1</v>
      </c>
      <c r="C15" t="s">
        <v>68</v>
      </c>
      <c r="D15" t="s">
        <v>65</v>
      </c>
      <c r="E15" t="s">
        <v>384</v>
      </c>
      <c r="F15" t="s">
        <v>432</v>
      </c>
      <c r="G15">
        <v>10</v>
      </c>
      <c r="H15">
        <v>10</v>
      </c>
      <c r="I15" t="str">
        <f>IF(ISERROR(VLOOKUP(A15,[5]인게임경험치성장!$C:$K,MATCH([5]인게임경험치성장!$K$1,[5]인게임경험치성장!$C$1:$K$1,0),0)),"",
IF(VLOOKUP(A15,[5]인게임경험치성장!$C:$K,MATCH([5]인게임경험치성장!$K$1,[5]인게임경험치성장!$C$1:$K$1,0),0)=0,"",
VLOOKUP(A15,[5]인게임경험치성장!$C:$K,MATCH([5]인게임경험치성장!$K$1,[5]인게임경험치성장!$C$1:$K$1,0),0)))</f>
        <v/>
      </c>
      <c r="J15" t="s">
        <v>84</v>
      </c>
      <c r="N15" t="str">
        <f>IF(ISBLANK(L15),"",
IFERROR(VLOOKUP(L15,[1]StringTable!$1:$1048576,MATCH([1]StringTable!$B$1,[1]StringTable!$1:$1,0),0),
IFERROR(VLOOKUP(L15,[1]InApkStringTable!$1:$1048576,MATCH([1]InApkStringTable!$B$1,[1]InApkStringTable!$1:$1,0),0),
"스트링없음")))</f>
        <v/>
      </c>
      <c r="O15" t="str">
        <f>IF(ISBLANK(M15),"",
IFERROR(VLOOKUP(M15,[1]StringTable!$1:$1048576,MATCH([1]StringTable!$B$1,[1]StringTable!$1:$1,0),0),
IFERROR(VLOOKUP(M15,[1]InApkStringTable!$1:$1048576,MATCH([1]InApkStringTable!$B$1,[1]InApkStringTable!$1:$1,0),0),
"스트링없음")))</f>
        <v/>
      </c>
      <c r="X15" t="s">
        <v>384</v>
      </c>
      <c r="Y15">
        <f t="shared" si="0"/>
        <v>1</v>
      </c>
      <c r="AA15" t="s">
        <v>432</v>
      </c>
      <c r="AB15">
        <f t="shared" si="1"/>
        <v>1</v>
      </c>
    </row>
    <row r="16" spans="1:31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385</v>
      </c>
      <c r="F16" t="s">
        <v>433</v>
      </c>
      <c r="G16">
        <v>7</v>
      </c>
      <c r="H16">
        <v>10</v>
      </c>
      <c r="I16" t="str">
        <f>IF(ISERROR(VLOOKUP(A16,[5]인게임경험치성장!$C:$K,MATCH([5]인게임경험치성장!$K$1,[5]인게임경험치성장!$C$1:$K$1,0),0)),"",
IF(VLOOKUP(A16,[5]인게임경험치성장!$C:$K,MATCH([5]인게임경험치성장!$K$1,[5]인게임경험치성장!$C$1:$K$1,0),0)=0,"",
VLOOKUP(A16,[5]인게임경험치성장!$C:$K,MATCH([5]인게임경험치성장!$K$1,[5]인게임경험치성장!$C$1:$K$1,0),0)))</f>
        <v/>
      </c>
      <c r="J16" t="s">
        <v>84</v>
      </c>
      <c r="N16" t="str">
        <f>IF(ISBLANK(L16),"",
IFERROR(VLOOKUP(L16,[1]StringTable!$1:$1048576,MATCH([1]StringTable!$B$1,[1]StringTable!$1:$1,0),0),
IFERROR(VLOOKUP(L16,[1]InApkStringTable!$1:$1048576,MATCH([1]InApkStringTable!$B$1,[1]InApkStringTable!$1:$1,0),0),
"스트링없음")))</f>
        <v/>
      </c>
      <c r="O16" t="str">
        <f>IF(ISBLANK(M16),"",
IFERROR(VLOOKUP(M16,[1]StringTable!$1:$1048576,MATCH([1]StringTable!$B$1,[1]StringTable!$1:$1,0),0),
IFERROR(VLOOKUP(M16,[1]InApkStringTable!$1:$1048576,MATCH([1]InApkStringTable!$B$1,[1]InApkStringTable!$1:$1,0),0),
"스트링없음")))</f>
        <v/>
      </c>
      <c r="X16" t="s">
        <v>385</v>
      </c>
      <c r="Y16">
        <f t="shared" si="0"/>
        <v>1</v>
      </c>
      <c r="AA16" t="s">
        <v>433</v>
      </c>
      <c r="AB16">
        <f t="shared" si="1"/>
        <v>1</v>
      </c>
    </row>
    <row r="17" spans="1:28" x14ac:dyDescent="0.3">
      <c r="A17" t="s">
        <v>324</v>
      </c>
      <c r="B17">
        <f>COUNTIF(StageTable!M:M,A17)
+COUNTIF(StageTable!U:U,A17)
+COUNTIF(StageTable!W:W,A17)</f>
        <v>1</v>
      </c>
      <c r="C17" t="s">
        <v>68</v>
      </c>
      <c r="D17" t="s">
        <v>65</v>
      </c>
      <c r="E17" t="s">
        <v>386</v>
      </c>
      <c r="F17" t="s">
        <v>434</v>
      </c>
      <c r="G17">
        <v>10</v>
      </c>
      <c r="H17">
        <v>10</v>
      </c>
      <c r="I17" t="str">
        <f>IF(ISERROR(VLOOKUP(A17,[5]인게임경험치성장!$C:$K,MATCH([5]인게임경험치성장!$K$1,[5]인게임경험치성장!$C$1:$K$1,0),0)),"",
IF(VLOOKUP(A17,[5]인게임경험치성장!$C:$K,MATCH([5]인게임경험치성장!$K$1,[5]인게임경험치성장!$C$1:$K$1,0),0)=0,"",
VLOOKUP(A17,[5]인게임경험치성장!$C:$K,MATCH([5]인게임경험치성장!$K$1,[5]인게임경험치성장!$C$1:$K$1,0),0)))</f>
        <v/>
      </c>
      <c r="J17" t="s">
        <v>84</v>
      </c>
      <c r="N17" t="str">
        <f>IF(ISBLANK(L17),"",
IFERROR(VLOOKUP(L17,[1]StringTable!$1:$1048576,MATCH([1]StringTable!$B$1,[1]StringTable!$1:$1,0),0),
IFERROR(VLOOKUP(L17,[1]InApkStringTable!$1:$1048576,MATCH([1]InApkStringTable!$B$1,[1]InApkStringTable!$1:$1,0),0),
"스트링없음")))</f>
        <v/>
      </c>
      <c r="O17" t="str">
        <f>IF(ISBLANK(M17),"",
IFERROR(VLOOKUP(M17,[1]StringTable!$1:$1048576,MATCH([1]StringTable!$B$1,[1]StringTable!$1:$1,0),0),
IFERROR(VLOOKUP(M17,[1]InApkStringTable!$1:$1048576,MATCH([1]InApkStringTable!$B$1,[1]InApkStringTable!$1:$1,0),0),
"스트링없음")))</f>
        <v/>
      </c>
      <c r="X17" t="s">
        <v>386</v>
      </c>
      <c r="Y17">
        <f t="shared" si="0"/>
        <v>1</v>
      </c>
      <c r="AA17" t="s">
        <v>434</v>
      </c>
      <c r="AB17">
        <f t="shared" si="1"/>
        <v>1</v>
      </c>
    </row>
    <row r="18" spans="1:28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387</v>
      </c>
      <c r="F18" t="s">
        <v>435</v>
      </c>
      <c r="G18">
        <v>12</v>
      </c>
      <c r="H18">
        <v>10</v>
      </c>
      <c r="I18" t="str">
        <f>IF(ISERROR(VLOOKUP(A18,[5]인게임경험치성장!$C:$K,MATCH([5]인게임경험치성장!$K$1,[5]인게임경험치성장!$C$1:$K$1,0),0)),"",
IF(VLOOKUP(A18,[5]인게임경험치성장!$C:$K,MATCH([5]인게임경험치성장!$K$1,[5]인게임경험치성장!$C$1:$K$1,0),0)=0,"",
VLOOKUP(A18,[5]인게임경험치성장!$C:$K,MATCH([5]인게임경험치성장!$K$1,[5]인게임경험치성장!$C$1:$K$1,0),0)))</f>
        <v/>
      </c>
      <c r="J18" t="s">
        <v>84</v>
      </c>
      <c r="N18" t="str">
        <f>IF(ISBLANK(L18),"",
IFERROR(VLOOKUP(L18,[1]StringTable!$1:$1048576,MATCH([1]StringTable!$B$1,[1]StringTable!$1:$1,0),0),
IFERROR(VLOOKUP(L18,[1]InApkStringTable!$1:$1048576,MATCH([1]InApkStringTable!$B$1,[1]InApkStringTable!$1:$1,0),0),
"스트링없음")))</f>
        <v/>
      </c>
      <c r="O18" t="str">
        <f>IF(ISBLANK(M18),"",
IFERROR(VLOOKUP(M18,[1]StringTable!$1:$1048576,MATCH([1]StringTable!$B$1,[1]StringTable!$1:$1,0),0),
IFERROR(VLOOKUP(M18,[1]InApkStringTable!$1:$1048576,MATCH([1]InApkStringTable!$B$1,[1]InApkStringTable!$1:$1,0),0),
"스트링없음")))</f>
        <v/>
      </c>
      <c r="X18" t="s">
        <v>387</v>
      </c>
      <c r="Y18">
        <f t="shared" si="0"/>
        <v>1</v>
      </c>
      <c r="AA18" t="s">
        <v>435</v>
      </c>
      <c r="AB18">
        <f t="shared" si="1"/>
        <v>1</v>
      </c>
    </row>
    <row r="19" spans="1:28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388</v>
      </c>
      <c r="F19" t="s">
        <v>436</v>
      </c>
      <c r="G19">
        <v>10</v>
      </c>
      <c r="H19">
        <v>10</v>
      </c>
      <c r="I19" t="str">
        <f>IF(ISERROR(VLOOKUP(A19,[5]인게임경험치성장!$C:$K,MATCH([5]인게임경험치성장!$K$1,[5]인게임경험치성장!$C$1:$K$1,0),0)),"",
IF(VLOOKUP(A19,[5]인게임경험치성장!$C:$K,MATCH([5]인게임경험치성장!$K$1,[5]인게임경험치성장!$C$1:$K$1,0),0)=0,"",
VLOOKUP(A19,[5]인게임경험치성장!$C:$K,MATCH([5]인게임경험치성장!$K$1,[5]인게임경험치성장!$C$1:$K$1,0),0)))</f>
        <v/>
      </c>
      <c r="J19" t="s">
        <v>84</v>
      </c>
      <c r="N19" t="str">
        <f>IF(ISBLANK(L19),"",
IFERROR(VLOOKUP(L19,[1]StringTable!$1:$1048576,MATCH([1]StringTable!$B$1,[1]StringTable!$1:$1,0),0),
IFERROR(VLOOKUP(L19,[1]InApkStringTable!$1:$1048576,MATCH([1]InApkStringTable!$B$1,[1]InApkStringTable!$1:$1,0),0),
"스트링없음")))</f>
        <v/>
      </c>
      <c r="O19" t="str">
        <f>IF(ISBLANK(M19),"",
IFERROR(VLOOKUP(M19,[1]StringTable!$1:$1048576,MATCH([1]StringTable!$B$1,[1]StringTable!$1:$1,0),0),
IFERROR(VLOOKUP(M19,[1]InApkStringTable!$1:$1048576,MATCH([1]InApkStringTable!$B$1,[1]InApkStringTable!$1:$1,0),0),
"스트링없음")))</f>
        <v/>
      </c>
      <c r="X19" t="s">
        <v>388</v>
      </c>
      <c r="Y19">
        <f t="shared" si="0"/>
        <v>1</v>
      </c>
      <c r="AA19" t="s">
        <v>436</v>
      </c>
      <c r="AB19">
        <f t="shared" si="1"/>
        <v>1</v>
      </c>
    </row>
    <row r="20" spans="1:28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389</v>
      </c>
      <c r="F20" t="s">
        <v>437</v>
      </c>
      <c r="G20">
        <v>8</v>
      </c>
      <c r="H20">
        <v>10</v>
      </c>
      <c r="I20">
        <f>IF(ISERROR(VLOOKUP(A20,[5]인게임경험치성장!$C:$K,MATCH([5]인게임경험치성장!$K$1,[5]인게임경험치성장!$C$1:$K$1,0),0)),"",
IF(VLOOKUP(A20,[5]인게임경험치성장!$C:$K,MATCH([5]인게임경험치성장!$K$1,[5]인게임경험치성장!$C$1:$K$1,0),0)=0,"",
VLOOKUP(A20,[5]인게임경험치성장!$C:$K,MATCH([5]인게임경험치성장!$K$1,[5]인게임경험치성장!$C$1:$K$1,0),0)))</f>
        <v>10</v>
      </c>
      <c r="J20" t="s">
        <v>84</v>
      </c>
      <c r="N20" t="str">
        <f>IF(ISBLANK(L20),"",
IFERROR(VLOOKUP(L20,[1]StringTable!$1:$1048576,MATCH([1]StringTable!$B$1,[1]StringTable!$1:$1,0),0),
IFERROR(VLOOKUP(L20,[1]InApkStringTable!$1:$1048576,MATCH([1]InApkStringTable!$B$1,[1]InApkStringTable!$1:$1,0),0),
"스트링없음")))</f>
        <v/>
      </c>
      <c r="O20" t="str">
        <f>IF(ISBLANK(M20),"",
IFERROR(VLOOKUP(M20,[1]StringTable!$1:$1048576,MATCH([1]StringTable!$B$1,[1]StringTable!$1:$1,0),0),
IFERROR(VLOOKUP(M20,[1]InApkStringTable!$1:$1048576,MATCH([1]InApkStringTable!$B$1,[1]InApkStringTable!$1:$1,0),0),
"스트링없음")))</f>
        <v/>
      </c>
      <c r="X20" t="s">
        <v>389</v>
      </c>
      <c r="Y20">
        <f t="shared" si="0"/>
        <v>2</v>
      </c>
      <c r="AA20" t="s">
        <v>437</v>
      </c>
      <c r="AB20">
        <f t="shared" si="1"/>
        <v>1</v>
      </c>
    </row>
    <row r="21" spans="1:28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70</v>
      </c>
      <c r="E21" t="s">
        <v>390</v>
      </c>
      <c r="F21" t="s">
        <v>438</v>
      </c>
      <c r="G21">
        <v>10</v>
      </c>
      <c r="H21">
        <v>10</v>
      </c>
      <c r="I21" t="str">
        <f>IF(ISERROR(VLOOKUP(A21,[5]인게임경험치성장!$C:$K,MATCH([5]인게임경험치성장!$K$1,[5]인게임경험치성장!$C$1:$K$1,0),0)),"",
IF(VLOOKUP(A21,[5]인게임경험치성장!$C:$K,MATCH([5]인게임경험치성장!$K$1,[5]인게임경험치성장!$C$1:$K$1,0),0)=0,"",
VLOOKUP(A21,[5]인게임경험치성장!$C:$K,MATCH([5]인게임경험치성장!$K$1,[5]인게임경험치성장!$C$1:$K$1,0),0)))</f>
        <v/>
      </c>
      <c r="J21" t="s">
        <v>84</v>
      </c>
      <c r="N21" t="str">
        <f>IF(ISBLANK(L21),"",
IFERROR(VLOOKUP(L21,[1]StringTable!$1:$1048576,MATCH([1]StringTable!$B$1,[1]StringTable!$1:$1,0),0),
IFERROR(VLOOKUP(L21,[1]InApkStringTable!$1:$1048576,MATCH([1]InApkStringTable!$B$1,[1]InApkStringTable!$1:$1,0),0),
"스트링없음")))</f>
        <v/>
      </c>
      <c r="O21" t="str">
        <f>IF(ISBLANK(M21),"",
IFERROR(VLOOKUP(M21,[1]StringTable!$1:$1048576,MATCH([1]StringTable!$B$1,[1]StringTable!$1:$1,0),0),
IFERROR(VLOOKUP(M21,[1]InApkStringTable!$1:$1048576,MATCH([1]InApkStringTable!$B$1,[1]InApkStringTable!$1:$1,0),0),
"스트링없음")))</f>
        <v/>
      </c>
      <c r="X21" t="s">
        <v>390</v>
      </c>
      <c r="Y21">
        <f t="shared" si="0"/>
        <v>2</v>
      </c>
      <c r="AA21" t="s">
        <v>438</v>
      </c>
      <c r="AB21">
        <f t="shared" si="1"/>
        <v>1</v>
      </c>
    </row>
    <row r="22" spans="1:28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70</v>
      </c>
      <c r="E22" t="s">
        <v>391</v>
      </c>
      <c r="F22" t="s">
        <v>439</v>
      </c>
      <c r="G22">
        <v>13</v>
      </c>
      <c r="H22">
        <v>10</v>
      </c>
      <c r="I22" t="str">
        <f>IF(ISERROR(VLOOKUP(A22,[5]인게임경험치성장!$C:$K,MATCH([5]인게임경험치성장!$K$1,[5]인게임경험치성장!$C$1:$K$1,0),0)),"",
IF(VLOOKUP(A22,[5]인게임경험치성장!$C:$K,MATCH([5]인게임경험치성장!$K$1,[5]인게임경험치성장!$C$1:$K$1,0),0)=0,"",
VLOOKUP(A22,[5]인게임경험치성장!$C:$K,MATCH([5]인게임경험치성장!$K$1,[5]인게임경험치성장!$C$1:$K$1,0),0)))</f>
        <v/>
      </c>
      <c r="J22" t="s">
        <v>84</v>
      </c>
      <c r="N22" t="str">
        <f>IF(ISBLANK(L22),"",
IFERROR(VLOOKUP(L22,[1]StringTable!$1:$1048576,MATCH([1]StringTable!$B$1,[1]StringTable!$1:$1,0),0),
IFERROR(VLOOKUP(L22,[1]InApkStringTable!$1:$1048576,MATCH([1]InApkStringTable!$B$1,[1]InApkStringTable!$1:$1,0),0),
"스트링없음")))</f>
        <v/>
      </c>
      <c r="O22" t="str">
        <f>IF(ISBLANK(M22),"",
IFERROR(VLOOKUP(M22,[1]StringTable!$1:$1048576,MATCH([1]StringTable!$B$1,[1]StringTable!$1:$1,0),0),
IFERROR(VLOOKUP(M22,[1]InApkStringTable!$1:$1048576,MATCH([1]InApkStringTable!$B$1,[1]InApkStringTable!$1:$1,0),0),
"스트링없음")))</f>
        <v/>
      </c>
      <c r="X22" t="s">
        <v>391</v>
      </c>
      <c r="Y22">
        <f t="shared" si="0"/>
        <v>1</v>
      </c>
      <c r="AA22" t="s">
        <v>439</v>
      </c>
      <c r="AB22">
        <f t="shared" si="1"/>
        <v>1</v>
      </c>
    </row>
    <row r="23" spans="1:28" x14ac:dyDescent="0.3">
      <c r="A23" t="s">
        <v>297</v>
      </c>
      <c r="B23">
        <f>COUNTIF(StageTable!M:M,A23)
+COUNTIF(StageTable!U:U,A23)
+COUNTIF(StageTable!W:W,A23)</f>
        <v>1</v>
      </c>
      <c r="C23" t="s">
        <v>68</v>
      </c>
      <c r="D23" t="s">
        <v>70</v>
      </c>
      <c r="E23" t="s">
        <v>392</v>
      </c>
      <c r="F23" t="s">
        <v>440</v>
      </c>
      <c r="G23">
        <v>12</v>
      </c>
      <c r="H23">
        <v>15</v>
      </c>
      <c r="I23">
        <f>IF(ISERROR(VLOOKUP(A23,[5]인게임경험치성장!$C:$K,MATCH([5]인게임경험치성장!$K$1,[5]인게임경험치성장!$C$1:$K$1,0),0)),"",
IF(VLOOKUP(A23,[5]인게임경험치성장!$C:$K,MATCH([5]인게임경험치성장!$K$1,[5]인게임경험치성장!$C$1:$K$1,0),0)=0,"",
VLOOKUP(A23,[5]인게임경험치성장!$C:$K,MATCH([5]인게임경험치성장!$K$1,[5]인게임경험치성장!$C$1:$K$1,0),0)))</f>
        <v>15</v>
      </c>
      <c r="J23" t="s">
        <v>84</v>
      </c>
      <c r="N23" t="str">
        <f>IF(ISBLANK(L23),"",
IFERROR(VLOOKUP(L23,[1]StringTable!$1:$1048576,MATCH([1]StringTable!$B$1,[1]StringTable!$1:$1,0),0),
IFERROR(VLOOKUP(L23,[1]InApkStringTable!$1:$1048576,MATCH([1]InApkStringTable!$B$1,[1]InApkStringTable!$1:$1,0),0),
"스트링없음")))</f>
        <v/>
      </c>
      <c r="O23" t="str">
        <f>IF(ISBLANK(M23),"",
IFERROR(VLOOKUP(M23,[1]StringTable!$1:$1048576,MATCH([1]StringTable!$B$1,[1]StringTable!$1:$1,0),0),
IFERROR(VLOOKUP(M23,[1]InApkStringTable!$1:$1048576,MATCH([1]InApkStringTable!$B$1,[1]InApkStringTable!$1:$1,0),0),
"스트링없음")))</f>
        <v/>
      </c>
      <c r="X23" t="s">
        <v>392</v>
      </c>
      <c r="Y23">
        <f t="shared" si="0"/>
        <v>1</v>
      </c>
      <c r="AA23" t="s">
        <v>440</v>
      </c>
      <c r="AB23">
        <f t="shared" si="1"/>
        <v>1</v>
      </c>
    </row>
    <row r="24" spans="1:28" x14ac:dyDescent="0.3">
      <c r="A24" t="s">
        <v>298</v>
      </c>
      <c r="B24">
        <f>COUNTIF(StageTable!M:M,A24)
+COUNTIF(StageTable!U:U,A24)
+COUNTIF(StageTable!W:W,A24)</f>
        <v>1</v>
      </c>
      <c r="C24" t="s">
        <v>64</v>
      </c>
      <c r="D24" t="s">
        <v>70</v>
      </c>
      <c r="E24" t="s">
        <v>393</v>
      </c>
      <c r="F24" t="s">
        <v>441</v>
      </c>
      <c r="G24">
        <v>12</v>
      </c>
      <c r="H24">
        <v>15</v>
      </c>
      <c r="I24" t="str">
        <f>IF(ISERROR(VLOOKUP(A24,[5]인게임경험치성장!$C:$K,MATCH([5]인게임경험치성장!$K$1,[5]인게임경험치성장!$C$1:$K$1,0),0)),"",
IF(VLOOKUP(A24,[5]인게임경험치성장!$C:$K,MATCH([5]인게임경험치성장!$K$1,[5]인게임경험치성장!$C$1:$K$1,0),0)=0,"",
VLOOKUP(A24,[5]인게임경험치성장!$C:$K,MATCH([5]인게임경험치성장!$K$1,[5]인게임경험치성장!$C$1:$K$1,0),0)))</f>
        <v/>
      </c>
      <c r="J24" t="s">
        <v>84</v>
      </c>
      <c r="N24" t="str">
        <f>IF(ISBLANK(L24),"",
IFERROR(VLOOKUP(L24,[1]StringTable!$1:$1048576,MATCH([1]StringTable!$B$1,[1]StringTable!$1:$1,0),0),
IFERROR(VLOOKUP(L24,[1]InApkStringTable!$1:$1048576,MATCH([1]InApkStringTable!$B$1,[1]InApkStringTable!$1:$1,0),0),
"스트링없음")))</f>
        <v/>
      </c>
      <c r="O24" t="str">
        <f>IF(ISBLANK(M24),"",
IFERROR(VLOOKUP(M24,[1]StringTable!$1:$1048576,MATCH([1]StringTable!$B$1,[1]StringTable!$1:$1,0),0),
IFERROR(VLOOKUP(M24,[1]InApkStringTable!$1:$1048576,MATCH([1]InApkStringTable!$B$1,[1]InApkStringTable!$1:$1,0),0),
"스트링없음")))</f>
        <v/>
      </c>
      <c r="X24" t="s">
        <v>393</v>
      </c>
      <c r="Y24">
        <f t="shared" si="0"/>
        <v>1</v>
      </c>
      <c r="AA24" t="s">
        <v>441</v>
      </c>
      <c r="AB24">
        <f t="shared" si="1"/>
        <v>1</v>
      </c>
    </row>
    <row r="25" spans="1:28" x14ac:dyDescent="0.3">
      <c r="A25" t="s">
        <v>299</v>
      </c>
      <c r="B25">
        <f>COUNTIF(StageTable!M:M,A25)
+COUNTIF(StageTable!U:U,A25)
+COUNTIF(StageTable!W:W,A25)</f>
        <v>1</v>
      </c>
      <c r="C25" t="s">
        <v>67</v>
      </c>
      <c r="D25" t="s">
        <v>70</v>
      </c>
      <c r="E25" t="s">
        <v>394</v>
      </c>
      <c r="F25" t="s">
        <v>442</v>
      </c>
      <c r="G25">
        <v>13</v>
      </c>
      <c r="H25">
        <v>15</v>
      </c>
      <c r="I25">
        <f>IF(ISERROR(VLOOKUP(A25,[5]인게임경험치성장!$C:$K,MATCH([5]인게임경험치성장!$K$1,[5]인게임경험치성장!$C$1:$K$1,0),0)),"",
IF(VLOOKUP(A25,[5]인게임경험치성장!$C:$K,MATCH([5]인게임경험치성장!$K$1,[5]인게임경험치성장!$C$1:$K$1,0),0)=0,"",
VLOOKUP(A25,[5]인게임경험치성장!$C:$K,MATCH([5]인게임경험치성장!$K$1,[5]인게임경험치성장!$C$1:$K$1,0),0)))</f>
        <v>10</v>
      </c>
      <c r="J25" t="s">
        <v>84</v>
      </c>
      <c r="N25" t="str">
        <f>IF(ISBLANK(L25),"",
IFERROR(VLOOKUP(L25,[1]StringTable!$1:$1048576,MATCH([1]StringTable!$B$1,[1]StringTable!$1:$1,0),0),
IFERROR(VLOOKUP(L25,[1]InApkStringTable!$1:$1048576,MATCH([1]InApkStringTable!$B$1,[1]InApkStringTable!$1:$1,0),0),
"스트링없음")))</f>
        <v/>
      </c>
      <c r="O25" t="str">
        <f>IF(ISBLANK(M25),"",
IFERROR(VLOOKUP(M25,[1]StringTable!$1:$1048576,MATCH([1]StringTable!$B$1,[1]StringTable!$1:$1,0),0),
IFERROR(VLOOKUP(M25,[1]InApkStringTable!$1:$1048576,MATCH([1]InApkStringTable!$B$1,[1]InApkStringTable!$1:$1,0),0),
"스트링없음")))</f>
        <v/>
      </c>
      <c r="X25" t="s">
        <v>394</v>
      </c>
      <c r="Y25">
        <f t="shared" si="0"/>
        <v>1</v>
      </c>
      <c r="AA25" t="s">
        <v>442</v>
      </c>
      <c r="AB25">
        <f t="shared" si="1"/>
        <v>2</v>
      </c>
    </row>
    <row r="26" spans="1:28" x14ac:dyDescent="0.3">
      <c r="A26" t="s">
        <v>326</v>
      </c>
      <c r="B26">
        <f>COUNTIF(StageTable!M:M,A26)
+COUNTIF(StageTable!U:U,A26)
+COUNTIF(StageTable!W:W,A26)</f>
        <v>1</v>
      </c>
      <c r="C26" t="s">
        <v>67</v>
      </c>
      <c r="D26" t="s">
        <v>70</v>
      </c>
      <c r="E26" t="s">
        <v>395</v>
      </c>
      <c r="F26" t="s">
        <v>442</v>
      </c>
      <c r="G26">
        <v>13</v>
      </c>
      <c r="H26">
        <v>15</v>
      </c>
      <c r="I26" t="str">
        <f>IF(ISERROR(VLOOKUP(A26,[5]인게임경험치성장!$C:$K,MATCH([5]인게임경험치성장!$K$1,[5]인게임경험치성장!$C$1:$K$1,0),0)),"",
IF(VLOOKUP(A26,[5]인게임경험치성장!$C:$K,MATCH([5]인게임경험치성장!$K$1,[5]인게임경험치성장!$C$1:$K$1,0),0)=0,"",
VLOOKUP(A26,[5]인게임경험치성장!$C:$K,MATCH([5]인게임경험치성장!$K$1,[5]인게임경험치성장!$C$1:$K$1,0),0)))</f>
        <v/>
      </c>
      <c r="J26" t="s">
        <v>84</v>
      </c>
      <c r="N26" t="str">
        <f>IF(ISBLANK(L26),"",
IFERROR(VLOOKUP(L26,[1]StringTable!$1:$1048576,MATCH([1]StringTable!$B$1,[1]StringTable!$1:$1,0),0),
IFERROR(VLOOKUP(L26,[1]InApkStringTable!$1:$1048576,MATCH([1]InApkStringTable!$B$1,[1]InApkStringTable!$1:$1,0),0),
"스트링없음")))</f>
        <v/>
      </c>
      <c r="O26" t="str">
        <f>IF(ISBLANK(M26),"",
IFERROR(VLOOKUP(M26,[1]StringTable!$1:$1048576,MATCH([1]StringTable!$B$1,[1]StringTable!$1:$1,0),0),
IFERROR(VLOOKUP(M26,[1]InApkStringTable!$1:$1048576,MATCH([1]InApkStringTable!$B$1,[1]InApkStringTable!$1:$1,0),0),
"스트링없음")))</f>
        <v/>
      </c>
      <c r="X26" t="s">
        <v>395</v>
      </c>
      <c r="Y26">
        <f t="shared" si="0"/>
        <v>1</v>
      </c>
      <c r="AA26" t="s">
        <v>443</v>
      </c>
      <c r="AB26">
        <f t="shared" si="1"/>
        <v>1</v>
      </c>
    </row>
    <row r="27" spans="1:28" x14ac:dyDescent="0.3">
      <c r="A27" t="s">
        <v>300</v>
      </c>
      <c r="B27">
        <f>COUNTIF(StageTable!M:M,A27)
+COUNTIF(StageTable!U:U,A27)
+COUNTIF(StageTable!W:W,A27)</f>
        <v>1</v>
      </c>
      <c r="C27" t="s">
        <v>68</v>
      </c>
      <c r="D27" t="s">
        <v>70</v>
      </c>
      <c r="E27" t="s">
        <v>396</v>
      </c>
      <c r="F27" t="s">
        <v>443</v>
      </c>
      <c r="G27">
        <v>13</v>
      </c>
      <c r="H27">
        <v>15</v>
      </c>
      <c r="I27">
        <f>IF(ISERROR(VLOOKUP(A27,[5]인게임경험치성장!$C:$K,MATCH([5]인게임경험치성장!$K$1,[5]인게임경험치성장!$C$1:$K$1,0),0)),"",
IF(VLOOKUP(A27,[5]인게임경험치성장!$C:$K,MATCH([5]인게임경험치성장!$K$1,[5]인게임경험치성장!$C$1:$K$1,0),0)=0,"",
VLOOKUP(A27,[5]인게임경험치성장!$C:$K,MATCH([5]인게임경험치성장!$K$1,[5]인게임경험치성장!$C$1:$K$1,0),0)))</f>
        <v>10</v>
      </c>
      <c r="J27" t="s">
        <v>84</v>
      </c>
      <c r="N27" t="str">
        <f>IF(ISBLANK(L27),"",
IFERROR(VLOOKUP(L27,[1]StringTable!$1:$1048576,MATCH([1]StringTable!$B$1,[1]StringTable!$1:$1,0),0),
IFERROR(VLOOKUP(L27,[1]InApkStringTable!$1:$1048576,MATCH([1]InApkStringTable!$B$1,[1]InApkStringTable!$1:$1,0),0),
"스트링없음")))</f>
        <v/>
      </c>
      <c r="O27" t="str">
        <f>IF(ISBLANK(M27),"",
IFERROR(VLOOKUP(M27,[1]StringTable!$1:$1048576,MATCH([1]StringTable!$B$1,[1]StringTable!$1:$1,0),0),
IFERROR(VLOOKUP(M27,[1]InApkStringTable!$1:$1048576,MATCH([1]InApkStringTable!$B$1,[1]InApkStringTable!$1:$1,0),0),
"스트링없음")))</f>
        <v/>
      </c>
      <c r="X27" t="s">
        <v>396</v>
      </c>
      <c r="Y27">
        <f t="shared" si="0"/>
        <v>1</v>
      </c>
      <c r="AA27" t="s">
        <v>444</v>
      </c>
      <c r="AB27">
        <f t="shared" si="1"/>
        <v>1</v>
      </c>
    </row>
    <row r="28" spans="1:28" x14ac:dyDescent="0.3">
      <c r="A28" t="s">
        <v>301</v>
      </c>
      <c r="B28">
        <f>COUNTIF(StageTable!M:M,A28)
+COUNTIF(StageTable!U:U,A28)
+COUNTIF(StageTable!W:W,A28)</f>
        <v>1</v>
      </c>
      <c r="C28" t="s">
        <v>67</v>
      </c>
      <c r="D28" t="s">
        <v>70</v>
      </c>
      <c r="E28" t="s">
        <v>397</v>
      </c>
      <c r="F28" t="s">
        <v>444</v>
      </c>
      <c r="G28">
        <v>12</v>
      </c>
      <c r="H28">
        <v>15</v>
      </c>
      <c r="I28">
        <f>IF(ISERROR(VLOOKUP(A28,[5]인게임경험치성장!$C:$K,MATCH([5]인게임경험치성장!$K$1,[5]인게임경험치성장!$C$1:$K$1,0),0)),"",
IF(VLOOKUP(A28,[5]인게임경험치성장!$C:$K,MATCH([5]인게임경험치성장!$K$1,[5]인게임경험치성장!$C$1:$K$1,0),0)=0,"",
VLOOKUP(A28,[5]인게임경험치성장!$C:$K,MATCH([5]인게임경험치성장!$K$1,[5]인게임경험치성장!$C$1:$K$1,0),0)))</f>
        <v>10</v>
      </c>
      <c r="J28" t="s">
        <v>84</v>
      </c>
      <c r="N28" t="str">
        <f>IF(ISBLANK(L28),"",
IFERROR(VLOOKUP(L28,[1]StringTable!$1:$1048576,MATCH([1]StringTable!$B$1,[1]StringTable!$1:$1,0),0),
IFERROR(VLOOKUP(L28,[1]InApkStringTable!$1:$1048576,MATCH([1]InApkStringTable!$B$1,[1]InApkStringTable!$1:$1,0),0),
"스트링없음")))</f>
        <v/>
      </c>
      <c r="O28" t="str">
        <f>IF(ISBLANK(M28),"",
IFERROR(VLOOKUP(M28,[1]StringTable!$1:$1048576,MATCH([1]StringTable!$B$1,[1]StringTable!$1:$1,0),0),
IFERROR(VLOOKUP(M28,[1]InApkStringTable!$1:$1048576,MATCH([1]InApkStringTable!$B$1,[1]InApkStringTable!$1:$1,0),0),
"스트링없음")))</f>
        <v/>
      </c>
      <c r="X28" t="s">
        <v>397</v>
      </c>
      <c r="Y28">
        <f t="shared" si="0"/>
        <v>1</v>
      </c>
      <c r="AA28" t="s">
        <v>445</v>
      </c>
      <c r="AB28">
        <f t="shared" si="1"/>
        <v>1</v>
      </c>
    </row>
    <row r="29" spans="1:28" x14ac:dyDescent="0.3">
      <c r="A29" t="s">
        <v>302</v>
      </c>
      <c r="B29">
        <f>COUNTIF(StageTable!M:M,A29)
+COUNTIF(StageTable!U:U,A29)
+COUNTIF(StageTable!W:W,A29)</f>
        <v>1</v>
      </c>
      <c r="C29" t="s">
        <v>68</v>
      </c>
      <c r="D29" t="s">
        <v>70</v>
      </c>
      <c r="E29" t="s">
        <v>398</v>
      </c>
      <c r="F29" t="s">
        <v>445</v>
      </c>
      <c r="G29">
        <v>13</v>
      </c>
      <c r="H29">
        <v>15</v>
      </c>
      <c r="I29">
        <f>IF(ISERROR(VLOOKUP(A29,[5]인게임경험치성장!$C:$K,MATCH([5]인게임경험치성장!$K$1,[5]인게임경험치성장!$C$1:$K$1,0),0)),"",
IF(VLOOKUP(A29,[5]인게임경험치성장!$C:$K,MATCH([5]인게임경험치성장!$K$1,[5]인게임경험치성장!$C$1:$K$1,0),0)=0,"",
VLOOKUP(A29,[5]인게임경험치성장!$C:$K,MATCH([5]인게임경험치성장!$K$1,[5]인게임경험치성장!$C$1:$K$1,0),0)))</f>
        <v>10</v>
      </c>
      <c r="J29" t="s">
        <v>84</v>
      </c>
      <c r="N29" t="str">
        <f>IF(ISBLANK(L29),"",
IFERROR(VLOOKUP(L29,[1]StringTable!$1:$1048576,MATCH([1]StringTable!$B$1,[1]StringTable!$1:$1,0),0),
IFERROR(VLOOKUP(L29,[1]InApkStringTable!$1:$1048576,MATCH([1]InApkStringTable!$B$1,[1]InApkStringTable!$1:$1,0),0),
"스트링없음")))</f>
        <v/>
      </c>
      <c r="O29" t="str">
        <f>IF(ISBLANK(M29),"",
IFERROR(VLOOKUP(M29,[1]StringTable!$1:$1048576,MATCH([1]StringTable!$B$1,[1]StringTable!$1:$1,0),0),
IFERROR(VLOOKUP(M29,[1]InApkStringTable!$1:$1048576,MATCH([1]InApkStringTable!$B$1,[1]InApkStringTable!$1:$1,0),0),
"스트링없음")))</f>
        <v/>
      </c>
      <c r="X29" t="s">
        <v>398</v>
      </c>
      <c r="Y29">
        <f t="shared" si="0"/>
        <v>1</v>
      </c>
      <c r="AA29" t="s">
        <v>446</v>
      </c>
      <c r="AB29">
        <f t="shared" si="1"/>
        <v>1</v>
      </c>
    </row>
    <row r="30" spans="1:28" x14ac:dyDescent="0.3">
      <c r="A30" t="s">
        <v>303</v>
      </c>
      <c r="B30">
        <f>COUNTIF(StageTable!M:M,A30)
+COUNTIF(StageTable!U:U,A30)
+COUNTIF(StageTable!W:W,A30)</f>
        <v>1</v>
      </c>
      <c r="C30" t="s">
        <v>64</v>
      </c>
      <c r="D30" t="s">
        <v>70</v>
      </c>
      <c r="E30" t="s">
        <v>399</v>
      </c>
      <c r="F30" t="s">
        <v>446</v>
      </c>
      <c r="G30">
        <v>16</v>
      </c>
      <c r="H30">
        <v>15</v>
      </c>
      <c r="I30" t="str">
        <f>IF(ISERROR(VLOOKUP(A30,[5]인게임경험치성장!$C:$K,MATCH([5]인게임경험치성장!$K$1,[5]인게임경험치성장!$C$1:$K$1,0),0)),"",
IF(VLOOKUP(A30,[5]인게임경험치성장!$C:$K,MATCH([5]인게임경험치성장!$K$1,[5]인게임경험치성장!$C$1:$K$1,0),0)=0,"",
VLOOKUP(A30,[5]인게임경험치성장!$C:$K,MATCH([5]인게임경험치성장!$K$1,[5]인게임경험치성장!$C$1:$K$1,0),0)))</f>
        <v/>
      </c>
      <c r="J30" t="s">
        <v>84</v>
      </c>
      <c r="N30" t="str">
        <f>IF(ISBLANK(L30),"",
IFERROR(VLOOKUP(L30,[1]StringTable!$1:$1048576,MATCH([1]StringTable!$B$1,[1]StringTable!$1:$1,0),0),
IFERROR(VLOOKUP(L30,[1]InApkStringTable!$1:$1048576,MATCH([1]InApkStringTable!$B$1,[1]InApkStringTable!$1:$1,0),0),
"스트링없음")))</f>
        <v/>
      </c>
      <c r="O30" t="str">
        <f>IF(ISBLANK(M30),"",
IFERROR(VLOOKUP(M30,[1]StringTable!$1:$1048576,MATCH([1]StringTable!$B$1,[1]StringTable!$1:$1,0),0),
IFERROR(VLOOKUP(M30,[1]InApkStringTable!$1:$1048576,MATCH([1]InApkStringTable!$B$1,[1]InApkStringTable!$1:$1,0),0),
"스트링없음")))</f>
        <v/>
      </c>
      <c r="X30" t="s">
        <v>399</v>
      </c>
      <c r="Y30">
        <f t="shared" si="0"/>
        <v>1</v>
      </c>
      <c r="AA30" t="s">
        <v>447</v>
      </c>
      <c r="AB30">
        <f t="shared" si="1"/>
        <v>1</v>
      </c>
    </row>
    <row r="31" spans="1:28" x14ac:dyDescent="0.3">
      <c r="A31" t="s">
        <v>304</v>
      </c>
      <c r="B31">
        <f>COUNTIF(StageTable!M:M,A31)
+COUNTIF(StageTable!U:U,A31)
+COUNTIF(StageTable!W:W,A31)</f>
        <v>1</v>
      </c>
      <c r="C31" t="s">
        <v>67</v>
      </c>
      <c r="D31" t="s">
        <v>70</v>
      </c>
      <c r="E31" t="s">
        <v>400</v>
      </c>
      <c r="F31" t="s">
        <v>447</v>
      </c>
      <c r="G31">
        <v>14</v>
      </c>
      <c r="H31">
        <v>15</v>
      </c>
      <c r="I31" t="str">
        <f>IF(ISERROR(VLOOKUP(A31,[5]인게임경험치성장!$C:$K,MATCH([5]인게임경험치성장!$K$1,[5]인게임경험치성장!$C$1:$K$1,0),0)),"",
IF(VLOOKUP(A31,[5]인게임경험치성장!$C:$K,MATCH([5]인게임경험치성장!$K$1,[5]인게임경험치성장!$C$1:$K$1,0),0)=0,"",
VLOOKUP(A31,[5]인게임경험치성장!$C:$K,MATCH([5]인게임경험치성장!$K$1,[5]인게임경험치성장!$C$1:$K$1,0),0)))</f>
        <v/>
      </c>
      <c r="J31" t="s">
        <v>84</v>
      </c>
      <c r="N31" t="str">
        <f>IF(ISBLANK(L31),"",
IFERROR(VLOOKUP(L31,[1]StringTable!$1:$1048576,MATCH([1]StringTable!$B$1,[1]StringTable!$1:$1,0),0),
IFERROR(VLOOKUP(L31,[1]InApkStringTable!$1:$1048576,MATCH([1]InApkStringTable!$B$1,[1]InApkStringTable!$1:$1,0),0),
"스트링없음")))</f>
        <v/>
      </c>
      <c r="O31" t="str">
        <f>IF(ISBLANK(M31),"",
IFERROR(VLOOKUP(M31,[1]StringTable!$1:$1048576,MATCH([1]StringTable!$B$1,[1]StringTable!$1:$1,0),0),
IFERROR(VLOOKUP(M31,[1]InApkStringTable!$1:$1048576,MATCH([1]InApkStringTable!$B$1,[1]InApkStringTable!$1:$1,0),0),
"스트링없음")))</f>
        <v/>
      </c>
      <c r="X31" t="s">
        <v>400</v>
      </c>
      <c r="Y31">
        <f t="shared" si="0"/>
        <v>2</v>
      </c>
      <c r="AA31" t="s">
        <v>448</v>
      </c>
      <c r="AB31">
        <f t="shared" si="1"/>
        <v>1</v>
      </c>
    </row>
    <row r="32" spans="1:28" x14ac:dyDescent="0.3">
      <c r="A32" t="s">
        <v>305</v>
      </c>
      <c r="B32">
        <f>COUNTIF(StageTable!M:M,A32)
+COUNTIF(StageTable!U:U,A32)
+COUNTIF(StageTable!W:W,A32)</f>
        <v>1</v>
      </c>
      <c r="C32" t="s">
        <v>64</v>
      </c>
      <c r="D32" t="s">
        <v>70</v>
      </c>
      <c r="E32" t="s">
        <v>401</v>
      </c>
      <c r="F32" t="s">
        <v>448</v>
      </c>
      <c r="G32">
        <v>15</v>
      </c>
      <c r="H32">
        <v>20</v>
      </c>
      <c r="I32">
        <f>IF(ISERROR(VLOOKUP(A32,[5]인게임경험치성장!$C:$K,MATCH([5]인게임경험치성장!$K$1,[5]인게임경험치성장!$C$1:$K$1,0),0)),"",
IF(VLOOKUP(A32,[5]인게임경험치성장!$C:$K,MATCH([5]인게임경험치성장!$K$1,[5]인게임경험치성장!$C$1:$K$1,0),0)=0,"",
VLOOKUP(A32,[5]인게임경험치성장!$C:$K,MATCH([5]인게임경험치성장!$K$1,[5]인게임경험치성장!$C$1:$K$1,0),0)))</f>
        <v>25</v>
      </c>
      <c r="J32" t="s">
        <v>84</v>
      </c>
      <c r="N32" t="str">
        <f>IF(ISBLANK(L32),"",
IFERROR(VLOOKUP(L32,[1]StringTable!$1:$1048576,MATCH([1]StringTable!$B$1,[1]StringTable!$1:$1,0),0),
IFERROR(VLOOKUP(L32,[1]InApkStringTable!$1:$1048576,MATCH([1]InApkStringTable!$B$1,[1]InApkStringTable!$1:$1,0),0),
"스트링없음")))</f>
        <v/>
      </c>
      <c r="O32" t="str">
        <f>IF(ISBLANK(M32),"",
IFERROR(VLOOKUP(M32,[1]StringTable!$1:$1048576,MATCH([1]StringTable!$B$1,[1]StringTable!$1:$1,0),0),
IFERROR(VLOOKUP(M32,[1]InApkStringTable!$1:$1048576,MATCH([1]InApkStringTable!$B$1,[1]InApkStringTable!$1:$1,0),0),
"스트링없음")))</f>
        <v/>
      </c>
      <c r="X32" t="s">
        <v>401</v>
      </c>
      <c r="Y32">
        <f t="shared" si="0"/>
        <v>1</v>
      </c>
      <c r="AA32" t="s">
        <v>449</v>
      </c>
      <c r="AB32">
        <f t="shared" si="1"/>
        <v>1</v>
      </c>
    </row>
    <row r="33" spans="1:28" x14ac:dyDescent="0.3">
      <c r="A33" t="s">
        <v>306</v>
      </c>
      <c r="B33">
        <f>COUNTIF(StageTable!M:M,A33)
+COUNTIF(StageTable!U:U,A33)
+COUNTIF(StageTable!W:W,A33)</f>
        <v>1</v>
      </c>
      <c r="C33" t="s">
        <v>67</v>
      </c>
      <c r="D33" t="s">
        <v>70</v>
      </c>
      <c r="E33" t="s">
        <v>402</v>
      </c>
      <c r="F33" t="s">
        <v>449</v>
      </c>
      <c r="G33">
        <v>18</v>
      </c>
      <c r="H33">
        <v>20</v>
      </c>
      <c r="I33">
        <f>IF(ISERROR(VLOOKUP(A33,[5]인게임경험치성장!$C:$K,MATCH([5]인게임경험치성장!$K$1,[5]인게임경험치성장!$C$1:$K$1,0),0)),"",
IF(VLOOKUP(A33,[5]인게임경험치성장!$C:$K,MATCH([5]인게임경험치성장!$K$1,[5]인게임경험치성장!$C$1:$K$1,0),0)=0,"",
VLOOKUP(A33,[5]인게임경험치성장!$C:$K,MATCH([5]인게임경험치성장!$K$1,[5]인게임경험치성장!$C$1:$K$1,0),0)))</f>
        <v>10</v>
      </c>
      <c r="J33" t="s">
        <v>84</v>
      </c>
      <c r="N33" t="str">
        <f>IF(ISBLANK(L33),"",
IFERROR(VLOOKUP(L33,[1]StringTable!$1:$1048576,MATCH([1]StringTable!$B$1,[1]StringTable!$1:$1,0),0),
IFERROR(VLOOKUP(L33,[1]InApkStringTable!$1:$1048576,MATCH([1]InApkStringTable!$B$1,[1]InApkStringTable!$1:$1,0),0),
"스트링없음")))</f>
        <v/>
      </c>
      <c r="O33" t="str">
        <f>IF(ISBLANK(M33),"",
IFERROR(VLOOKUP(M33,[1]StringTable!$1:$1048576,MATCH([1]StringTable!$B$1,[1]StringTable!$1:$1,0),0),
IFERROR(VLOOKUP(M33,[1]InApkStringTable!$1:$1048576,MATCH([1]InApkStringTable!$B$1,[1]InApkStringTable!$1:$1,0),0),
"스트링없음")))</f>
        <v/>
      </c>
      <c r="X33" t="s">
        <v>402</v>
      </c>
      <c r="Y33">
        <f t="shared" si="0"/>
        <v>1</v>
      </c>
      <c r="AA33" t="s">
        <v>450</v>
      </c>
      <c r="AB33">
        <f t="shared" si="1"/>
        <v>1</v>
      </c>
    </row>
    <row r="34" spans="1:28" x14ac:dyDescent="0.3">
      <c r="A34" t="s">
        <v>307</v>
      </c>
      <c r="B34">
        <f>COUNTIF(StageTable!M:M,A34)
+COUNTIF(StageTable!U:U,A34)
+COUNTIF(StageTable!W:W,A34)</f>
        <v>1</v>
      </c>
      <c r="C34" t="s">
        <v>68</v>
      </c>
      <c r="D34" t="s">
        <v>70</v>
      </c>
      <c r="E34" t="s">
        <v>403</v>
      </c>
      <c r="F34" t="s">
        <v>450</v>
      </c>
      <c r="G34">
        <v>18</v>
      </c>
      <c r="H34">
        <v>20</v>
      </c>
      <c r="I34" t="str">
        <f>IF(ISERROR(VLOOKUP(A34,[5]인게임경험치성장!$C:$K,MATCH([5]인게임경험치성장!$K$1,[5]인게임경험치성장!$C$1:$K$1,0),0)),"",
IF(VLOOKUP(A34,[5]인게임경험치성장!$C:$K,MATCH([5]인게임경험치성장!$K$1,[5]인게임경험치성장!$C$1:$K$1,0),0)=0,"",
VLOOKUP(A34,[5]인게임경험치성장!$C:$K,MATCH([5]인게임경험치성장!$K$1,[5]인게임경험치성장!$C$1:$K$1,0),0)))</f>
        <v/>
      </c>
      <c r="J34" t="s">
        <v>84</v>
      </c>
      <c r="N34" t="str">
        <f>IF(ISBLANK(L34),"",
IFERROR(VLOOKUP(L34,[1]StringTable!$1:$1048576,MATCH([1]StringTable!$B$1,[1]StringTable!$1:$1,0),0),
IFERROR(VLOOKUP(L34,[1]InApkStringTable!$1:$1048576,MATCH([1]InApkStringTable!$B$1,[1]InApkStringTable!$1:$1,0),0),
"스트링없음")))</f>
        <v/>
      </c>
      <c r="O34" t="str">
        <f>IF(ISBLANK(M34),"",
IFERROR(VLOOKUP(M34,[1]StringTable!$1:$1048576,MATCH([1]StringTable!$B$1,[1]StringTable!$1:$1,0),0),
IFERROR(VLOOKUP(M34,[1]InApkStringTable!$1:$1048576,MATCH([1]InApkStringTable!$B$1,[1]InApkStringTable!$1:$1,0),0),
"스트링없음")))</f>
        <v/>
      </c>
      <c r="X34" t="s">
        <v>403</v>
      </c>
      <c r="Y34">
        <f t="shared" ref="Y34:Y97" si="3">COUNTIF(E:E,X34)</f>
        <v>1</v>
      </c>
      <c r="AA34" t="s">
        <v>451</v>
      </c>
      <c r="AB34">
        <f t="shared" ref="AB34:AB54" si="4">COUNTIF(F:F,AA34)</f>
        <v>1</v>
      </c>
    </row>
    <row r="35" spans="1:28" x14ac:dyDescent="0.3">
      <c r="A35" t="s">
        <v>344</v>
      </c>
      <c r="B35">
        <f>COUNTIF(StageTable!M:M,A35)
+COUNTIF(StageTable!U:U,A35)
+COUNTIF(StageTable!W:W,A35)</f>
        <v>1</v>
      </c>
      <c r="C35" t="s">
        <v>69</v>
      </c>
      <c r="D35" t="s">
        <v>70</v>
      </c>
      <c r="E35" t="s">
        <v>404</v>
      </c>
      <c r="F35" t="s">
        <v>451</v>
      </c>
      <c r="G35">
        <v>18</v>
      </c>
      <c r="H35">
        <v>20</v>
      </c>
      <c r="I35" t="str">
        <f>IF(ISERROR(VLOOKUP(A35,[5]인게임경험치성장!$C:$K,MATCH([5]인게임경험치성장!$K$1,[5]인게임경험치성장!$C$1:$K$1,0),0)),"",
IF(VLOOKUP(A35,[5]인게임경험치성장!$C:$K,MATCH([5]인게임경험치성장!$K$1,[5]인게임경험치성장!$C$1:$K$1,0),0)=0,"",
VLOOKUP(A35,[5]인게임경험치성장!$C:$K,MATCH([5]인게임경험치성장!$K$1,[5]인게임경험치성장!$C$1:$K$1,0),0)))</f>
        <v/>
      </c>
      <c r="J35" t="s">
        <v>84</v>
      </c>
      <c r="N35" t="str">
        <f>IF(ISBLANK(L35),"",
IFERROR(VLOOKUP(L35,[1]StringTable!$1:$1048576,MATCH([1]StringTable!$B$1,[1]StringTable!$1:$1,0),0),
IFERROR(VLOOKUP(L35,[1]InApkStringTable!$1:$1048576,MATCH([1]InApkStringTable!$B$1,[1]InApkStringTable!$1:$1,0),0),
"스트링없음")))</f>
        <v/>
      </c>
      <c r="O35" t="str">
        <f>IF(ISBLANK(M35),"",
IFERROR(VLOOKUP(M35,[1]StringTable!$1:$1048576,MATCH([1]StringTable!$B$1,[1]StringTable!$1:$1,0),0),
IFERROR(VLOOKUP(M35,[1]InApkStringTable!$1:$1048576,MATCH([1]InApkStringTable!$B$1,[1]InApkStringTable!$1:$1,0),0),
"스트링없음")))</f>
        <v/>
      </c>
      <c r="X35" t="s">
        <v>404</v>
      </c>
      <c r="Y35">
        <f t="shared" si="3"/>
        <v>1</v>
      </c>
      <c r="AA35" t="s">
        <v>452</v>
      </c>
      <c r="AB35">
        <f t="shared" si="4"/>
        <v>2</v>
      </c>
    </row>
    <row r="36" spans="1:28" x14ac:dyDescent="0.3">
      <c r="A36" t="s">
        <v>308</v>
      </c>
      <c r="B36">
        <f>COUNTIF(StageTable!M:M,A36)
+COUNTIF(StageTable!U:U,A36)
+COUNTIF(StageTable!W:W,A36)</f>
        <v>1</v>
      </c>
      <c r="C36" t="s">
        <v>64</v>
      </c>
      <c r="D36" t="s">
        <v>70</v>
      </c>
      <c r="E36" t="s">
        <v>405</v>
      </c>
      <c r="F36" t="s">
        <v>452</v>
      </c>
      <c r="G36">
        <v>19</v>
      </c>
      <c r="H36">
        <v>20</v>
      </c>
      <c r="I36" t="str">
        <f>IF(ISERROR(VLOOKUP(A36,[5]인게임경험치성장!$C:$K,MATCH([5]인게임경험치성장!$K$1,[5]인게임경험치성장!$C$1:$K$1,0),0)),"",
IF(VLOOKUP(A36,[5]인게임경험치성장!$C:$K,MATCH([5]인게임경험치성장!$K$1,[5]인게임경험치성장!$C$1:$K$1,0),0)=0,"",
VLOOKUP(A36,[5]인게임경험치성장!$C:$K,MATCH([5]인게임경험치성장!$K$1,[5]인게임경험치성장!$C$1:$K$1,0),0)))</f>
        <v/>
      </c>
      <c r="J36" t="s">
        <v>84</v>
      </c>
      <c r="N36" t="str">
        <f>IF(ISBLANK(L36),"",
IFERROR(VLOOKUP(L36,[1]StringTable!$1:$1048576,MATCH([1]StringTable!$B$1,[1]StringTable!$1:$1,0),0),
IFERROR(VLOOKUP(L36,[1]InApkStringTable!$1:$1048576,MATCH([1]InApkStringTable!$B$1,[1]InApkStringTable!$1:$1,0),0),
"스트링없음")))</f>
        <v/>
      </c>
      <c r="O36" t="str">
        <f>IF(ISBLANK(M36),"",
IFERROR(VLOOKUP(M36,[1]StringTable!$1:$1048576,MATCH([1]StringTable!$B$1,[1]StringTable!$1:$1,0),0),
IFERROR(VLOOKUP(M36,[1]InApkStringTable!$1:$1048576,MATCH([1]InApkStringTable!$B$1,[1]InApkStringTable!$1:$1,0),0),
"스트링없음")))</f>
        <v/>
      </c>
      <c r="X36" t="s">
        <v>405</v>
      </c>
      <c r="Y36">
        <f t="shared" si="3"/>
        <v>1</v>
      </c>
      <c r="AA36" t="s">
        <v>453</v>
      </c>
      <c r="AB36">
        <f t="shared" si="4"/>
        <v>1</v>
      </c>
    </row>
    <row r="37" spans="1:28" x14ac:dyDescent="0.3">
      <c r="A37" t="s">
        <v>346</v>
      </c>
      <c r="B37">
        <f>COUNTIF(StageTable!M:M,A37)
+COUNTIF(StageTable!U:U,A37)
+COUNTIF(StageTable!W:W,A37)</f>
        <v>1</v>
      </c>
      <c r="C37" t="s">
        <v>347</v>
      </c>
      <c r="D37" t="s">
        <v>70</v>
      </c>
      <c r="E37" t="s">
        <v>406</v>
      </c>
      <c r="F37" t="s">
        <v>452</v>
      </c>
      <c r="G37">
        <v>19</v>
      </c>
      <c r="H37">
        <v>20</v>
      </c>
      <c r="I37" t="str">
        <f>IF(ISERROR(VLOOKUP(A37,[5]인게임경험치성장!$C:$K,MATCH([5]인게임경험치성장!$K$1,[5]인게임경험치성장!$C$1:$K$1,0),0)),"",
IF(VLOOKUP(A37,[5]인게임경험치성장!$C:$K,MATCH([5]인게임경험치성장!$K$1,[5]인게임경험치성장!$C$1:$K$1,0),0)=0,"",
VLOOKUP(A37,[5]인게임경험치성장!$C:$K,MATCH([5]인게임경험치성장!$K$1,[5]인게임경험치성장!$C$1:$K$1,0),0)))</f>
        <v/>
      </c>
      <c r="J37" t="s">
        <v>84</v>
      </c>
      <c r="N37" t="str">
        <f>IF(ISBLANK(L37),"",
IFERROR(VLOOKUP(L37,[1]StringTable!$1:$1048576,MATCH([1]StringTable!$B$1,[1]StringTable!$1:$1,0),0),
IFERROR(VLOOKUP(L37,[1]InApkStringTable!$1:$1048576,MATCH([1]InApkStringTable!$B$1,[1]InApkStringTable!$1:$1,0),0),
"스트링없음")))</f>
        <v/>
      </c>
      <c r="O37" t="str">
        <f>IF(ISBLANK(M37),"",
IFERROR(VLOOKUP(M37,[1]StringTable!$1:$1048576,MATCH([1]StringTable!$B$1,[1]StringTable!$1:$1,0),0),
IFERROR(VLOOKUP(M37,[1]InApkStringTable!$1:$1048576,MATCH([1]InApkStringTable!$B$1,[1]InApkStringTable!$1:$1,0),0),
"스트링없음")))</f>
        <v/>
      </c>
      <c r="X37" t="s">
        <v>406</v>
      </c>
      <c r="Y37">
        <f t="shared" si="3"/>
        <v>1</v>
      </c>
      <c r="AA37" t="s">
        <v>454</v>
      </c>
      <c r="AB37">
        <f t="shared" si="4"/>
        <v>1</v>
      </c>
    </row>
    <row r="38" spans="1:28" x14ac:dyDescent="0.3">
      <c r="A38" t="s">
        <v>309</v>
      </c>
      <c r="B38">
        <f>COUNTIF(StageTable!M:M,A38)
+COUNTIF(StageTable!U:U,A38)
+COUNTIF(StageTable!W:W,A38)</f>
        <v>1</v>
      </c>
      <c r="C38" t="s">
        <v>68</v>
      </c>
      <c r="D38" t="s">
        <v>70</v>
      </c>
      <c r="E38" t="s">
        <v>407</v>
      </c>
      <c r="F38" t="s">
        <v>453</v>
      </c>
      <c r="G38">
        <v>22</v>
      </c>
      <c r="H38">
        <v>20</v>
      </c>
      <c r="I38" t="str">
        <f>IF(ISERROR(VLOOKUP(A38,[5]인게임경험치성장!$C:$K,MATCH([5]인게임경험치성장!$K$1,[5]인게임경험치성장!$C$1:$K$1,0),0)),"",
IF(VLOOKUP(A38,[5]인게임경험치성장!$C:$K,MATCH([5]인게임경험치성장!$K$1,[5]인게임경험치성장!$C$1:$K$1,0),0)=0,"",
VLOOKUP(A38,[5]인게임경험치성장!$C:$K,MATCH([5]인게임경험치성장!$K$1,[5]인게임경험치성장!$C$1:$K$1,0),0)))</f>
        <v/>
      </c>
      <c r="J38" t="s">
        <v>84</v>
      </c>
      <c r="N38" t="str">
        <f>IF(ISBLANK(L38),"",
IFERROR(VLOOKUP(L38,[1]StringTable!$1:$1048576,MATCH([1]StringTable!$B$1,[1]StringTable!$1:$1,0),0),
IFERROR(VLOOKUP(L38,[1]InApkStringTable!$1:$1048576,MATCH([1]InApkStringTable!$B$1,[1]InApkStringTable!$1:$1,0),0),
"스트링없음")))</f>
        <v/>
      </c>
      <c r="O38" t="str">
        <f>IF(ISBLANK(M38),"",
IFERROR(VLOOKUP(M38,[1]StringTable!$1:$1048576,MATCH([1]StringTable!$B$1,[1]StringTable!$1:$1,0),0),
IFERROR(VLOOKUP(M38,[1]InApkStringTable!$1:$1048576,MATCH([1]InApkStringTable!$B$1,[1]InApkStringTable!$1:$1,0),0),
"스트링없음")))</f>
        <v/>
      </c>
      <c r="X38" t="s">
        <v>407</v>
      </c>
      <c r="Y38">
        <f t="shared" si="3"/>
        <v>1</v>
      </c>
      <c r="AA38" t="s">
        <v>455</v>
      </c>
      <c r="AB38">
        <f t="shared" si="4"/>
        <v>1</v>
      </c>
    </row>
    <row r="39" spans="1:28" x14ac:dyDescent="0.3">
      <c r="A39" t="s">
        <v>310</v>
      </c>
      <c r="B39">
        <f>COUNTIF(StageTable!M:M,A39)
+COUNTIF(StageTable!U:U,A39)
+COUNTIF(StageTable!W:W,A39)</f>
        <v>1</v>
      </c>
      <c r="C39" t="s">
        <v>64</v>
      </c>
      <c r="D39" t="s">
        <v>70</v>
      </c>
      <c r="E39" t="s">
        <v>408</v>
      </c>
      <c r="F39" t="s">
        <v>454</v>
      </c>
      <c r="G39">
        <v>17</v>
      </c>
      <c r="H39">
        <v>20</v>
      </c>
      <c r="I39">
        <f>IF(ISERROR(VLOOKUP(A39,[5]인게임경험치성장!$C:$K,MATCH([5]인게임경험치성장!$K$1,[5]인게임경험치성장!$C$1:$K$1,0),0)),"",
IF(VLOOKUP(A39,[5]인게임경험치성장!$C:$K,MATCH([5]인게임경험치성장!$K$1,[5]인게임경험치성장!$C$1:$K$1,0),0)=0,"",
VLOOKUP(A39,[5]인게임경험치성장!$C:$K,MATCH([5]인게임경험치성장!$K$1,[5]인게임경험치성장!$C$1:$K$1,0),0)))</f>
        <v>20</v>
      </c>
      <c r="J39" t="s">
        <v>84</v>
      </c>
      <c r="N39" t="str">
        <f>IF(ISBLANK(L39),"",
IFERROR(VLOOKUP(L39,[1]StringTable!$1:$1048576,MATCH([1]StringTable!$B$1,[1]StringTable!$1:$1,0),0),
IFERROR(VLOOKUP(L39,[1]InApkStringTable!$1:$1048576,MATCH([1]InApkStringTable!$B$1,[1]InApkStringTable!$1:$1,0),0),
"스트링없음")))</f>
        <v/>
      </c>
      <c r="O39" t="str">
        <f>IF(ISBLANK(M39),"",
IFERROR(VLOOKUP(M39,[1]StringTable!$1:$1048576,MATCH([1]StringTable!$B$1,[1]StringTable!$1:$1,0),0),
IFERROR(VLOOKUP(M39,[1]InApkStringTable!$1:$1048576,MATCH([1]InApkStringTable!$B$1,[1]InApkStringTable!$1:$1,0),0),
"스트링없음")))</f>
        <v/>
      </c>
      <c r="X39" t="s">
        <v>408</v>
      </c>
      <c r="Y39">
        <f t="shared" si="3"/>
        <v>2</v>
      </c>
      <c r="AA39" t="s">
        <v>456</v>
      </c>
      <c r="AB39">
        <f t="shared" si="4"/>
        <v>1</v>
      </c>
    </row>
    <row r="40" spans="1:28" x14ac:dyDescent="0.3">
      <c r="A40" t="s">
        <v>311</v>
      </c>
      <c r="B40">
        <f>COUNTIF(StageTable!M:M,A40)
+COUNTIF(StageTable!U:U,A40)
+COUNTIF(StageTable!W:W,A40)</f>
        <v>1</v>
      </c>
      <c r="C40" t="s">
        <v>67</v>
      </c>
      <c r="D40" t="s">
        <v>70</v>
      </c>
      <c r="E40" t="s">
        <v>409</v>
      </c>
      <c r="F40" t="s">
        <v>455</v>
      </c>
      <c r="G40">
        <v>20</v>
      </c>
      <c r="H40">
        <v>20</v>
      </c>
      <c r="I40" t="str">
        <f>IF(ISERROR(VLOOKUP(A40,[5]인게임경험치성장!$C:$K,MATCH([5]인게임경험치성장!$K$1,[5]인게임경험치성장!$C$1:$K$1,0),0)),"",
IF(VLOOKUP(A40,[5]인게임경험치성장!$C:$K,MATCH([5]인게임경험치성장!$K$1,[5]인게임경험치성장!$C$1:$K$1,0),0)=0,"",
VLOOKUP(A40,[5]인게임경험치성장!$C:$K,MATCH([5]인게임경험치성장!$K$1,[5]인게임경험치성장!$C$1:$K$1,0),0)))</f>
        <v/>
      </c>
      <c r="J40" t="s">
        <v>84</v>
      </c>
      <c r="N40" t="str">
        <f>IF(ISBLANK(L40),"",
IFERROR(VLOOKUP(L40,[1]StringTable!$1:$1048576,MATCH([1]StringTable!$B$1,[1]StringTable!$1:$1,0),0),
IFERROR(VLOOKUP(L40,[1]InApkStringTable!$1:$1048576,MATCH([1]InApkStringTable!$B$1,[1]InApkStringTable!$1:$1,0),0),
"스트링없음")))</f>
        <v/>
      </c>
      <c r="O40" t="str">
        <f>IF(ISBLANK(M40),"",
IFERROR(VLOOKUP(M40,[1]StringTable!$1:$1048576,MATCH([1]StringTable!$B$1,[1]StringTable!$1:$1,0),0),
IFERROR(VLOOKUP(M40,[1]InApkStringTable!$1:$1048576,MATCH([1]InApkStringTable!$B$1,[1]InApkStringTable!$1:$1,0),0),
"스트링없음")))</f>
        <v/>
      </c>
      <c r="X40" t="s">
        <v>409</v>
      </c>
      <c r="Y40">
        <f t="shared" si="3"/>
        <v>1</v>
      </c>
      <c r="AA40" t="s">
        <v>457</v>
      </c>
      <c r="AB40">
        <f t="shared" si="4"/>
        <v>1</v>
      </c>
    </row>
    <row r="41" spans="1:28" x14ac:dyDescent="0.3">
      <c r="A41" t="s">
        <v>312</v>
      </c>
      <c r="B41">
        <f>COUNTIF(StageTable!M:M,A41)
+COUNTIF(StageTable!U:U,A41)
+COUNTIF(StageTable!W:W,A41)</f>
        <v>1</v>
      </c>
      <c r="C41" t="s">
        <v>68</v>
      </c>
      <c r="D41" t="s">
        <v>70</v>
      </c>
      <c r="E41" t="s">
        <v>410</v>
      </c>
      <c r="F41" t="s">
        <v>456</v>
      </c>
      <c r="G41">
        <v>22</v>
      </c>
      <c r="H41">
        <v>20</v>
      </c>
      <c r="I41" t="str">
        <f>IF(ISERROR(VLOOKUP(A41,[5]인게임경험치성장!$C:$K,MATCH([5]인게임경험치성장!$K$1,[5]인게임경험치성장!$C$1:$K$1,0),0)),"",
IF(VLOOKUP(A41,[5]인게임경험치성장!$C:$K,MATCH([5]인게임경험치성장!$K$1,[5]인게임경험치성장!$C$1:$K$1,0),0)=0,"",
VLOOKUP(A41,[5]인게임경험치성장!$C:$K,MATCH([5]인게임경험치성장!$K$1,[5]인게임경험치성장!$C$1:$K$1,0),0)))</f>
        <v/>
      </c>
      <c r="J41" t="s">
        <v>84</v>
      </c>
      <c r="N41" t="str">
        <f>IF(ISBLANK(L41),"",
IFERROR(VLOOKUP(L41,[1]StringTable!$1:$1048576,MATCH([1]StringTable!$B$1,[1]StringTable!$1:$1,0),0),
IFERROR(VLOOKUP(L41,[1]InApkStringTable!$1:$1048576,MATCH([1]InApkStringTable!$B$1,[1]InApkStringTable!$1:$1,0),0),
"스트링없음")))</f>
        <v/>
      </c>
      <c r="O41" t="str">
        <f>IF(ISBLANK(M41),"",
IFERROR(VLOOKUP(M41,[1]StringTable!$1:$1048576,MATCH([1]StringTable!$B$1,[1]StringTable!$1:$1,0),0),
IFERROR(VLOOKUP(M41,[1]InApkStringTable!$1:$1048576,MATCH([1]InApkStringTable!$B$1,[1]InApkStringTable!$1:$1,0),0),
"스트링없음")))</f>
        <v/>
      </c>
      <c r="X41" t="s">
        <v>410</v>
      </c>
      <c r="Y41">
        <f t="shared" si="3"/>
        <v>1</v>
      </c>
      <c r="AA41" t="s">
        <v>458</v>
      </c>
      <c r="AB41">
        <f t="shared" si="4"/>
        <v>1</v>
      </c>
    </row>
    <row r="42" spans="1:28" x14ac:dyDescent="0.3">
      <c r="A42" t="s">
        <v>349</v>
      </c>
      <c r="B42">
        <f>COUNTIF(StageTable!M:M,A42)
+COUNTIF(StageTable!U:U,A42)
+COUNTIF(StageTable!W:W,A42)</f>
        <v>1</v>
      </c>
      <c r="C42" t="s">
        <v>68</v>
      </c>
      <c r="D42" t="s">
        <v>70</v>
      </c>
      <c r="E42" t="s">
        <v>411</v>
      </c>
      <c r="F42" t="s">
        <v>457</v>
      </c>
      <c r="G42">
        <v>23</v>
      </c>
      <c r="H42">
        <v>20</v>
      </c>
      <c r="I42" t="str">
        <f>IF(ISERROR(VLOOKUP(A42,[5]인게임경험치성장!$C:$K,MATCH([5]인게임경험치성장!$K$1,[5]인게임경험치성장!$C$1:$K$1,0),0)),"",
IF(VLOOKUP(A42,[5]인게임경험치성장!$C:$K,MATCH([5]인게임경험치성장!$K$1,[5]인게임경험치성장!$C$1:$K$1,0),0)=0,"",
VLOOKUP(A42,[5]인게임경험치성장!$C:$K,MATCH([5]인게임경험치성장!$K$1,[5]인게임경험치성장!$C$1:$K$1,0),0)))</f>
        <v/>
      </c>
      <c r="J42" t="s">
        <v>84</v>
      </c>
      <c r="N42" t="str">
        <f>IF(ISBLANK(L42),"",
IFERROR(VLOOKUP(L42,[1]StringTable!$1:$1048576,MATCH([1]StringTable!$B$1,[1]StringTable!$1:$1,0),0),
IFERROR(VLOOKUP(L42,[1]InApkStringTable!$1:$1048576,MATCH([1]InApkStringTable!$B$1,[1]InApkStringTable!$1:$1,0),0),
"스트링없음")))</f>
        <v/>
      </c>
      <c r="O42" t="str">
        <f>IF(ISBLANK(M42),"",
IFERROR(VLOOKUP(M42,[1]StringTable!$1:$1048576,MATCH([1]StringTable!$B$1,[1]StringTable!$1:$1,0),0),
IFERROR(VLOOKUP(M42,[1]InApkStringTable!$1:$1048576,MATCH([1]InApkStringTable!$B$1,[1]InApkStringTable!$1:$1,0),0),
"스트링없음")))</f>
        <v/>
      </c>
      <c r="X42" t="s">
        <v>411</v>
      </c>
      <c r="Y42">
        <f t="shared" si="3"/>
        <v>1</v>
      </c>
      <c r="AA42" t="s">
        <v>459</v>
      </c>
      <c r="AB42">
        <f t="shared" si="4"/>
        <v>1</v>
      </c>
    </row>
    <row r="43" spans="1:28" x14ac:dyDescent="0.3">
      <c r="A43" t="s">
        <v>313</v>
      </c>
      <c r="B43">
        <f>COUNTIF(StageTable!M:M,A43)
+COUNTIF(StageTable!U:U,A43)
+COUNTIF(StageTable!W:W,A43)</f>
        <v>1</v>
      </c>
      <c r="C43" t="s">
        <v>67</v>
      </c>
      <c r="D43" t="s">
        <v>70</v>
      </c>
      <c r="E43" t="s">
        <v>412</v>
      </c>
      <c r="F43" t="s">
        <v>458</v>
      </c>
      <c r="G43">
        <v>20</v>
      </c>
      <c r="H43">
        <v>25</v>
      </c>
      <c r="I43">
        <f>IF(ISERROR(VLOOKUP(A43,[5]인게임경험치성장!$C:$K,MATCH([5]인게임경험치성장!$K$1,[5]인게임경험치성장!$C$1:$K$1,0),0)),"",
IF(VLOOKUP(A43,[5]인게임경험치성장!$C:$K,MATCH([5]인게임경험치성장!$K$1,[5]인게임경험치성장!$C$1:$K$1,0),0)=0,"",
VLOOKUP(A43,[5]인게임경험치성장!$C:$K,MATCH([5]인게임경험치성장!$K$1,[5]인게임경험치성장!$C$1:$K$1,0),0)))</f>
        <v>20</v>
      </c>
      <c r="J43" t="s">
        <v>84</v>
      </c>
      <c r="N43" t="str">
        <f>IF(ISBLANK(L43),"",
IFERROR(VLOOKUP(L43,[1]StringTable!$1:$1048576,MATCH([1]StringTable!$B$1,[1]StringTable!$1:$1,0),0),
IFERROR(VLOOKUP(L43,[1]InApkStringTable!$1:$1048576,MATCH([1]InApkStringTable!$B$1,[1]InApkStringTable!$1:$1,0),0),
"스트링없음")))</f>
        <v/>
      </c>
      <c r="O43" t="str">
        <f>IF(ISBLANK(M43),"",
IFERROR(VLOOKUP(M43,[1]StringTable!$1:$1048576,MATCH([1]StringTable!$B$1,[1]StringTable!$1:$1,0),0),
IFERROR(VLOOKUP(M43,[1]InApkStringTable!$1:$1048576,MATCH([1]InApkStringTable!$B$1,[1]InApkStringTable!$1:$1,0),0),
"스트링없음")))</f>
        <v/>
      </c>
      <c r="X43" t="s">
        <v>412</v>
      </c>
      <c r="Y43">
        <f t="shared" si="3"/>
        <v>1</v>
      </c>
      <c r="AA43" t="s">
        <v>460</v>
      </c>
      <c r="AB43">
        <f t="shared" si="4"/>
        <v>1</v>
      </c>
    </row>
    <row r="44" spans="1:28" x14ac:dyDescent="0.3">
      <c r="A44" t="s">
        <v>314</v>
      </c>
      <c r="B44">
        <f>COUNTIF(StageTable!M:M,A44)
+COUNTIF(StageTable!U:U,A44)
+COUNTIF(StageTable!W:W,A44)</f>
        <v>1</v>
      </c>
      <c r="C44" t="s">
        <v>68</v>
      </c>
      <c r="D44" t="s">
        <v>70</v>
      </c>
      <c r="E44" t="s">
        <v>413</v>
      </c>
      <c r="F44" t="s">
        <v>459</v>
      </c>
      <c r="G44">
        <v>21</v>
      </c>
      <c r="H44">
        <v>25</v>
      </c>
      <c r="I44">
        <f>IF(ISERROR(VLOOKUP(A44,[5]인게임경험치성장!$C:$K,MATCH([5]인게임경험치성장!$K$1,[5]인게임경험치성장!$C$1:$K$1,0),0)),"",
IF(VLOOKUP(A44,[5]인게임경험치성장!$C:$K,MATCH([5]인게임경험치성장!$K$1,[5]인게임경험치성장!$C$1:$K$1,0),0)=0,"",
VLOOKUP(A44,[5]인게임경험치성장!$C:$K,MATCH([5]인게임경험치성장!$K$1,[5]인게임경험치성장!$C$1:$K$1,0),0)))</f>
        <v>20</v>
      </c>
      <c r="J44" t="s">
        <v>84</v>
      </c>
      <c r="N44" t="str">
        <f>IF(ISBLANK(L44),"",
IFERROR(VLOOKUP(L44,[1]StringTable!$1:$1048576,MATCH([1]StringTable!$B$1,[1]StringTable!$1:$1,0),0),
IFERROR(VLOOKUP(L44,[1]InApkStringTable!$1:$1048576,MATCH([1]InApkStringTable!$B$1,[1]InApkStringTable!$1:$1,0),0),
"스트링없음")))</f>
        <v/>
      </c>
      <c r="O44" t="str">
        <f>IF(ISBLANK(M44),"",
IFERROR(VLOOKUP(M44,[1]StringTable!$1:$1048576,MATCH([1]StringTable!$B$1,[1]StringTable!$1:$1,0),0),
IFERROR(VLOOKUP(M44,[1]InApkStringTable!$1:$1048576,MATCH([1]InApkStringTable!$B$1,[1]InApkStringTable!$1:$1,0),0),
"스트링없음")))</f>
        <v/>
      </c>
      <c r="X44" t="s">
        <v>413</v>
      </c>
      <c r="Y44">
        <f t="shared" si="3"/>
        <v>1</v>
      </c>
      <c r="AA44" t="s">
        <v>461</v>
      </c>
      <c r="AB44">
        <f t="shared" si="4"/>
        <v>1</v>
      </c>
    </row>
    <row r="45" spans="1:28" x14ac:dyDescent="0.3">
      <c r="A45" t="s">
        <v>315</v>
      </c>
      <c r="B45">
        <f>COUNTIF(StageTable!M:M,A45)
+COUNTIF(StageTable!U:U,A45)
+COUNTIF(StageTable!W:W,A45)</f>
        <v>1</v>
      </c>
      <c r="C45" t="s">
        <v>64</v>
      </c>
      <c r="D45" t="s">
        <v>70</v>
      </c>
      <c r="E45" t="s">
        <v>414</v>
      </c>
      <c r="F45" t="s">
        <v>460</v>
      </c>
      <c r="G45">
        <v>21</v>
      </c>
      <c r="H45">
        <v>25</v>
      </c>
      <c r="I45">
        <f>IF(ISERROR(VLOOKUP(A45,[5]인게임경험치성장!$C:$K,MATCH([5]인게임경험치성장!$K$1,[5]인게임경험치성장!$C$1:$K$1,0),0)),"",
IF(VLOOKUP(A45,[5]인게임경험치성장!$C:$K,MATCH([5]인게임경험치성장!$K$1,[5]인게임경험치성장!$C$1:$K$1,0),0)=0,"",
VLOOKUP(A45,[5]인게임경험치성장!$C:$K,MATCH([5]인게임경험치성장!$K$1,[5]인게임경험치성장!$C$1:$K$1,0),0)))</f>
        <v>20</v>
      </c>
      <c r="J45" t="s">
        <v>84</v>
      </c>
      <c r="N45" t="str">
        <f>IF(ISBLANK(L45),"",
IFERROR(VLOOKUP(L45,[1]StringTable!$1:$1048576,MATCH([1]StringTable!$B$1,[1]StringTable!$1:$1,0),0),
IFERROR(VLOOKUP(L45,[1]InApkStringTable!$1:$1048576,MATCH([1]InApkStringTable!$B$1,[1]InApkStringTable!$1:$1,0),0),
"스트링없음")))</f>
        <v/>
      </c>
      <c r="O45" t="str">
        <f>IF(ISBLANK(M45),"",
IFERROR(VLOOKUP(M45,[1]StringTable!$1:$1048576,MATCH([1]StringTable!$B$1,[1]StringTable!$1:$1,0),0),
IFERROR(VLOOKUP(M45,[1]InApkStringTable!$1:$1048576,MATCH([1]InApkStringTable!$B$1,[1]InApkStringTable!$1:$1,0),0),
"스트링없음")))</f>
        <v/>
      </c>
      <c r="X45" t="s">
        <v>414</v>
      </c>
      <c r="Y45">
        <f t="shared" si="3"/>
        <v>1</v>
      </c>
      <c r="AA45" t="s">
        <v>462</v>
      </c>
      <c r="AB45">
        <f t="shared" si="4"/>
        <v>1</v>
      </c>
    </row>
    <row r="46" spans="1:28" x14ac:dyDescent="0.3">
      <c r="A46" t="s">
        <v>316</v>
      </c>
      <c r="B46">
        <f>COUNTIF(StageTable!M:M,A46)
+COUNTIF(StageTable!U:U,A46)
+COUNTIF(StageTable!W:W,A46)</f>
        <v>1</v>
      </c>
      <c r="C46" t="s">
        <v>67</v>
      </c>
      <c r="D46" t="s">
        <v>70</v>
      </c>
      <c r="E46" t="s">
        <v>415</v>
      </c>
      <c r="F46" t="s">
        <v>461</v>
      </c>
      <c r="G46">
        <v>21</v>
      </c>
      <c r="H46">
        <v>25</v>
      </c>
      <c r="I46">
        <f>IF(ISERROR(VLOOKUP(A46,[5]인게임경험치성장!$C:$K,MATCH([5]인게임경험치성장!$K$1,[5]인게임경험치성장!$C$1:$K$1,0),0)),"",
IF(VLOOKUP(A46,[5]인게임경험치성장!$C:$K,MATCH([5]인게임경험치성장!$K$1,[5]인게임경험치성장!$C$1:$K$1,0),0)=0,"",
VLOOKUP(A46,[5]인게임경험치성장!$C:$K,MATCH([5]인게임경험치성장!$K$1,[5]인게임경험치성장!$C$1:$K$1,0),0)))</f>
        <v>20</v>
      </c>
      <c r="J46" t="s">
        <v>84</v>
      </c>
      <c r="N46" t="str">
        <f>IF(ISBLANK(L46),"",
IFERROR(VLOOKUP(L46,[1]StringTable!$1:$1048576,MATCH([1]StringTable!$B$1,[1]StringTable!$1:$1,0),0),
IFERROR(VLOOKUP(L46,[1]InApkStringTable!$1:$1048576,MATCH([1]InApkStringTable!$B$1,[1]InApkStringTable!$1:$1,0),0),
"스트링없음")))</f>
        <v/>
      </c>
      <c r="O46" t="str">
        <f>IF(ISBLANK(M46),"",
IFERROR(VLOOKUP(M46,[1]StringTable!$1:$1048576,MATCH([1]StringTable!$B$1,[1]StringTable!$1:$1,0),0),
IFERROR(VLOOKUP(M46,[1]InApkStringTable!$1:$1048576,MATCH([1]InApkStringTable!$B$1,[1]InApkStringTable!$1:$1,0),0),
"스트링없음")))</f>
        <v/>
      </c>
      <c r="X46" t="s">
        <v>415</v>
      </c>
      <c r="Y46">
        <f t="shared" si="3"/>
        <v>1</v>
      </c>
      <c r="AA46" t="s">
        <v>463</v>
      </c>
      <c r="AB46">
        <f t="shared" si="4"/>
        <v>1</v>
      </c>
    </row>
    <row r="47" spans="1:28" x14ac:dyDescent="0.3">
      <c r="A47" t="s">
        <v>317</v>
      </c>
      <c r="B47">
        <f>COUNTIF(StageTable!M:M,A47)
+COUNTIF(StageTable!U:U,A47)
+COUNTIF(StageTable!W:W,A47)</f>
        <v>1</v>
      </c>
      <c r="C47" t="s">
        <v>64</v>
      </c>
      <c r="D47" t="s">
        <v>70</v>
      </c>
      <c r="E47" t="s">
        <v>416</v>
      </c>
      <c r="F47" t="s">
        <v>462</v>
      </c>
      <c r="G47">
        <v>19</v>
      </c>
      <c r="H47">
        <v>25</v>
      </c>
      <c r="I47">
        <f>IF(ISERROR(VLOOKUP(A47,[5]인게임경험치성장!$C:$K,MATCH([5]인게임경험치성장!$K$1,[5]인게임경험치성장!$C$1:$K$1,0),0)),"",
IF(VLOOKUP(A47,[5]인게임경험치성장!$C:$K,MATCH([5]인게임경험치성장!$K$1,[5]인게임경험치성장!$C$1:$K$1,0),0)=0,"",
VLOOKUP(A47,[5]인게임경험치성장!$C:$K,MATCH([5]인게임경험치성장!$K$1,[5]인게임경험치성장!$C$1:$K$1,0),0)))</f>
        <v>20</v>
      </c>
      <c r="J47" t="s">
        <v>84</v>
      </c>
      <c r="N47" t="str">
        <f>IF(ISBLANK(L47),"",
IFERROR(VLOOKUP(L47,[1]StringTable!$1:$1048576,MATCH([1]StringTable!$B$1,[1]StringTable!$1:$1,0),0),
IFERROR(VLOOKUP(L47,[1]InApkStringTable!$1:$1048576,MATCH([1]InApkStringTable!$B$1,[1]InApkStringTable!$1:$1,0),0),
"스트링없음")))</f>
        <v/>
      </c>
      <c r="O47" t="str">
        <f>IF(ISBLANK(M47),"",
IFERROR(VLOOKUP(M47,[1]StringTable!$1:$1048576,MATCH([1]StringTable!$B$1,[1]StringTable!$1:$1,0),0),
IFERROR(VLOOKUP(M47,[1]InApkStringTable!$1:$1048576,MATCH([1]InApkStringTable!$B$1,[1]InApkStringTable!$1:$1,0),0),
"스트링없음")))</f>
        <v/>
      </c>
      <c r="X47" t="s">
        <v>416</v>
      </c>
      <c r="Y47">
        <f t="shared" si="3"/>
        <v>1</v>
      </c>
      <c r="AA47" t="s">
        <v>464</v>
      </c>
      <c r="AB47">
        <f t="shared" si="4"/>
        <v>1</v>
      </c>
    </row>
    <row r="48" spans="1:28" x14ac:dyDescent="0.3">
      <c r="A48" t="s">
        <v>318</v>
      </c>
      <c r="B48">
        <f>COUNTIF(StageTable!M:M,A48)
+COUNTIF(StageTable!U:U,A48)
+COUNTIF(StageTable!W:W,A48)</f>
        <v>1</v>
      </c>
      <c r="C48" t="s">
        <v>67</v>
      </c>
      <c r="D48" t="s">
        <v>70</v>
      </c>
      <c r="E48" t="s">
        <v>417</v>
      </c>
      <c r="F48" t="s">
        <v>463</v>
      </c>
      <c r="G48">
        <v>19</v>
      </c>
      <c r="H48">
        <v>25</v>
      </c>
      <c r="I48">
        <f>IF(ISERROR(VLOOKUP(A48,[5]인게임경험치성장!$C:$K,MATCH([5]인게임경험치성장!$K$1,[5]인게임경험치성장!$C$1:$K$1,0),0)),"",
IF(VLOOKUP(A48,[5]인게임경험치성장!$C:$K,MATCH([5]인게임경험치성장!$K$1,[5]인게임경험치성장!$C$1:$K$1,0),0)=0,"",
VLOOKUP(A48,[5]인게임경험치성장!$C:$K,MATCH([5]인게임경험치성장!$K$1,[5]인게임경험치성장!$C$1:$K$1,0),0)))</f>
        <v>20</v>
      </c>
      <c r="J48" t="s">
        <v>84</v>
      </c>
      <c r="N48" t="str">
        <f>IF(ISBLANK(L48),"",
IFERROR(VLOOKUP(L48,[1]StringTable!$1:$1048576,MATCH([1]StringTable!$B$1,[1]StringTable!$1:$1,0),0),
IFERROR(VLOOKUP(L48,[1]InApkStringTable!$1:$1048576,MATCH([1]InApkStringTable!$B$1,[1]InApkStringTable!$1:$1,0),0),
"스트링없음")))</f>
        <v/>
      </c>
      <c r="O48" t="str">
        <f>IF(ISBLANK(M48),"",
IFERROR(VLOOKUP(M48,[1]StringTable!$1:$1048576,MATCH([1]StringTable!$B$1,[1]StringTable!$1:$1,0),0),
IFERROR(VLOOKUP(M48,[1]InApkStringTable!$1:$1048576,MATCH([1]InApkStringTable!$B$1,[1]InApkStringTable!$1:$1,0),0),
"스트링없음")))</f>
        <v/>
      </c>
      <c r="X48" t="s">
        <v>417</v>
      </c>
      <c r="Y48">
        <f t="shared" si="3"/>
        <v>1</v>
      </c>
      <c r="AA48" t="s">
        <v>465</v>
      </c>
      <c r="AB48">
        <f t="shared" si="4"/>
        <v>1</v>
      </c>
    </row>
    <row r="49" spans="1:28" x14ac:dyDescent="0.3">
      <c r="A49" t="s">
        <v>319</v>
      </c>
      <c r="B49">
        <f>COUNTIF(StageTable!M:M,A49)
+COUNTIF(StageTable!U:U,A49)
+COUNTIF(StageTable!W:W,A49)</f>
        <v>1</v>
      </c>
      <c r="C49" t="s">
        <v>68</v>
      </c>
      <c r="D49" t="s">
        <v>70</v>
      </c>
      <c r="E49" t="s">
        <v>418</v>
      </c>
      <c r="F49" t="s">
        <v>464</v>
      </c>
      <c r="G49">
        <v>18</v>
      </c>
      <c r="H49">
        <v>25</v>
      </c>
      <c r="I49">
        <f>IF(ISERROR(VLOOKUP(A49,[5]인게임경험치성장!$C:$K,MATCH([5]인게임경험치성장!$K$1,[5]인게임경험치성장!$C$1:$K$1,0),0)),"",
IF(VLOOKUP(A49,[5]인게임경험치성장!$C:$K,MATCH([5]인게임경험치성장!$K$1,[5]인게임경험치성장!$C$1:$K$1,0),0)=0,"",
VLOOKUP(A49,[5]인게임경험치성장!$C:$K,MATCH([5]인게임경험치성장!$K$1,[5]인게임경험치성장!$C$1:$K$1,0),0)))</f>
        <v>20</v>
      </c>
      <c r="J49" t="s">
        <v>84</v>
      </c>
      <c r="N49" t="str">
        <f>IF(ISBLANK(L49),"",
IFERROR(VLOOKUP(L49,[1]StringTable!$1:$1048576,MATCH([1]StringTable!$B$1,[1]StringTable!$1:$1,0),0),
IFERROR(VLOOKUP(L49,[1]InApkStringTable!$1:$1048576,MATCH([1]InApkStringTable!$B$1,[1]InApkStringTable!$1:$1,0),0),
"스트링없음")))</f>
        <v/>
      </c>
      <c r="O49" t="str">
        <f>IF(ISBLANK(M49),"",
IFERROR(VLOOKUP(M49,[1]StringTable!$1:$1048576,MATCH([1]StringTable!$B$1,[1]StringTable!$1:$1,0),0),
IFERROR(VLOOKUP(M49,[1]InApkStringTable!$1:$1048576,MATCH([1]InApkStringTable!$B$1,[1]InApkStringTable!$1:$1,0),0),
"스트링없음")))</f>
        <v/>
      </c>
      <c r="X49" t="s">
        <v>418</v>
      </c>
      <c r="Y49">
        <f t="shared" si="3"/>
        <v>1</v>
      </c>
      <c r="AA49" t="s">
        <v>466</v>
      </c>
      <c r="AB49">
        <f t="shared" si="4"/>
        <v>1</v>
      </c>
    </row>
    <row r="50" spans="1:28" x14ac:dyDescent="0.3">
      <c r="A50" t="s">
        <v>320</v>
      </c>
      <c r="B50">
        <f>COUNTIF(StageTable!M:M,A50)
+COUNTIF(StageTable!U:U,A50)
+COUNTIF(StageTable!W:W,A50)</f>
        <v>1</v>
      </c>
      <c r="C50" t="s">
        <v>64</v>
      </c>
      <c r="D50" t="s">
        <v>70</v>
      </c>
      <c r="E50" t="s">
        <v>419</v>
      </c>
      <c r="F50" t="s">
        <v>465</v>
      </c>
      <c r="G50">
        <v>17</v>
      </c>
      <c r="H50">
        <v>25</v>
      </c>
      <c r="I50">
        <f>IF(ISERROR(VLOOKUP(A50,[5]인게임경험치성장!$C:$K,MATCH([5]인게임경험치성장!$K$1,[5]인게임경험치성장!$C$1:$K$1,0),0)),"",
IF(VLOOKUP(A50,[5]인게임경험치성장!$C:$K,MATCH([5]인게임경험치성장!$K$1,[5]인게임경험치성장!$C$1:$K$1,0),0)=0,"",
VLOOKUP(A50,[5]인게임경험치성장!$C:$K,MATCH([5]인게임경험치성장!$K$1,[5]인게임경험치성장!$C$1:$K$1,0),0)))</f>
        <v>20</v>
      </c>
      <c r="J50" t="s">
        <v>84</v>
      </c>
      <c r="N50" t="str">
        <f>IF(ISBLANK(L50),"",
IFERROR(VLOOKUP(L50,[1]StringTable!$1:$1048576,MATCH([1]StringTable!$B$1,[1]StringTable!$1:$1,0),0),
IFERROR(VLOOKUP(L50,[1]InApkStringTable!$1:$1048576,MATCH([1]InApkStringTable!$B$1,[1]InApkStringTable!$1:$1,0),0),
"스트링없음")))</f>
        <v/>
      </c>
      <c r="O50" t="str">
        <f>IF(ISBLANK(M50),"",
IFERROR(VLOOKUP(M50,[1]StringTable!$1:$1048576,MATCH([1]StringTable!$B$1,[1]StringTable!$1:$1,0),0),
IFERROR(VLOOKUP(M50,[1]InApkStringTable!$1:$1048576,MATCH([1]InApkStringTable!$B$1,[1]InApkStringTable!$1:$1,0),0),
"스트링없음")))</f>
        <v/>
      </c>
      <c r="X50" t="s">
        <v>419</v>
      </c>
      <c r="Y50">
        <f t="shared" si="3"/>
        <v>1</v>
      </c>
      <c r="AA50" t="s">
        <v>467</v>
      </c>
      <c r="AB50">
        <f t="shared" si="4"/>
        <v>1</v>
      </c>
    </row>
    <row r="51" spans="1:28" x14ac:dyDescent="0.3">
      <c r="A51" t="s">
        <v>30</v>
      </c>
      <c r="B51">
        <f>COUNTIF(StageTable!M:M,A51)
+COUNTIF(StageTable!U:U,A51)
+COUNTIF(StageTable!W:W,A51)</f>
        <v>1</v>
      </c>
      <c r="C51" t="s">
        <v>71</v>
      </c>
      <c r="D51" t="s">
        <v>70</v>
      </c>
      <c r="E51" t="s">
        <v>420</v>
      </c>
      <c r="F51" t="s">
        <v>466</v>
      </c>
      <c r="G51">
        <v>0</v>
      </c>
      <c r="H51">
        <v>0</v>
      </c>
      <c r="I51" t="str">
        <f>IF(ISERROR(VLOOKUP(A51,[5]인게임경험치성장!$C:$K,MATCH([5]인게임경험치성장!$K$1,[5]인게임경험치성장!$C$1:$K$1,0),0)),"",
IF(VLOOKUP(A51,[5]인게임경험치성장!$C:$K,MATCH([5]인게임경험치성장!$K$1,[5]인게임경험치성장!$C$1:$K$1,0),0)=0,"",
VLOOKUP(A51,[5]인게임경험치성장!$C:$K,MATCH([5]인게임경험치성장!$K$1,[5]인게임경험치성장!$C$1:$K$1,0),0)))</f>
        <v/>
      </c>
      <c r="J51" t="s">
        <v>84</v>
      </c>
      <c r="K51" t="s">
        <v>362</v>
      </c>
      <c r="L51" t="str">
        <f>"BossName_"&amp;SUBSTITUTE($K51,"Preview_","")</f>
        <v>BossName_SlimeRabbit</v>
      </c>
      <c r="M51" t="str">
        <f>"BossDesc_"&amp;SUBSTITUTE($K51,"Preview_","")</f>
        <v>BossDesc_SlimeRabbit</v>
      </c>
      <c r="N51" t="str">
        <f>IF(ISBLANK(L51),"",
IFERROR(VLOOKUP(L51,[1]StringTable!$1:$1048576,MATCH([1]StringTable!$B$1,[1]StringTable!$1:$1,0),0),
IFERROR(VLOOKUP(L51,[1]InApkStringTable!$1:$1048576,MATCH([1]InApkStringTable!$B$1,[1]InApkStringTable!$1:$1,0),0),
"스트링없음")))</f>
        <v>초록 토끼귀 슬라임</v>
      </c>
      <c r="O51" t="str">
        <f>IF(ISBLANK(M51),"",
IFERROR(VLOOKUP(M51,[1]StringTable!$1:$1048576,MATCH([1]StringTable!$B$1,[1]StringTable!$1:$1,0),0),
IFERROR(VLOOKUP(M51,[1]InApkStringTable!$1:$1048576,MATCH([1]InApkStringTable!$B$1,[1]InApkStringTable!$1:$1,0),0),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P51" t="s">
        <v>360</v>
      </c>
      <c r="X51" t="s">
        <v>420</v>
      </c>
      <c r="Y51">
        <f t="shared" si="3"/>
        <v>2</v>
      </c>
      <c r="AA51" t="s">
        <v>468</v>
      </c>
      <c r="AB51">
        <f t="shared" si="4"/>
        <v>1</v>
      </c>
    </row>
    <row r="52" spans="1:28" x14ac:dyDescent="0.3">
      <c r="A52" t="s">
        <v>39</v>
      </c>
      <c r="B52">
        <f>COUNTIF(StageTable!M:M,A52)
+COUNTIF(StageTable!U:U,A52)
+COUNTIF(StageTable!W:W,A52)</f>
        <v>1</v>
      </c>
      <c r="C52" t="s">
        <v>347</v>
      </c>
      <c r="D52" t="s">
        <v>70</v>
      </c>
      <c r="E52" t="s">
        <v>420</v>
      </c>
      <c r="F52" t="s">
        <v>467</v>
      </c>
      <c r="G52">
        <v>0</v>
      </c>
      <c r="H52">
        <v>0</v>
      </c>
      <c r="I52" t="str">
        <f>IF(ISERROR(VLOOKUP(A52,[5]인게임경험치성장!$C:$K,MATCH([5]인게임경험치성장!$K$1,[5]인게임경험치성장!$C$1:$K$1,0),0)),"",
IF(VLOOKUP(A52,[5]인게임경험치성장!$C:$K,MATCH([5]인게임경험치성장!$K$1,[5]인게임경험치성장!$C$1:$K$1,0),0)=0,"",
VLOOKUP(A52,[5]인게임경험치성장!$C:$K,MATCH([5]인게임경험치성장!$K$1,[5]인게임경험치성장!$C$1:$K$1,0),0)))</f>
        <v/>
      </c>
      <c r="J52" t="s">
        <v>84</v>
      </c>
      <c r="K52" t="s">
        <v>363</v>
      </c>
      <c r="L52" t="str">
        <f>"BossName_"&amp;SUBSTITUTE($K52,"Preview_","")</f>
        <v>BossName_SlimeRabbit_Red</v>
      </c>
      <c r="M52" t="str">
        <f>"BossDesc_"&amp;SUBSTITUTE($K52,"Preview_","")</f>
        <v>BossDesc_SlimeRabbit_Red</v>
      </c>
      <c r="N52" t="str">
        <f>IF(ISBLANK(L52),"",
IFERROR(VLOOKUP(L52,[1]StringTable!$1:$1048576,MATCH([1]StringTable!$B$1,[1]StringTable!$1:$1,0),0),
IFERROR(VLOOKUP(L52,[1]InApkStringTable!$1:$1048576,MATCH([1]InApkStringTable!$B$1,[1]InApkStringTable!$1:$1,0),0),
"스트링없음")))</f>
        <v>붉은 토끼귀 슬라임</v>
      </c>
      <c r="O52" t="str">
        <f>IF(ISBLANK(M52),"",
IFERROR(VLOOKUP(M52,[1]StringTable!$1:$1048576,MATCH([1]StringTable!$B$1,[1]StringTable!$1:$1,0),0),
IFERROR(VLOOKUP(M52,[1]InApkStringTable!$1:$1048576,MATCH([1]InApkStringTable!$B$1,[1]InApkStringTable!$1:$1,0),0),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P52" t="s">
        <v>360</v>
      </c>
      <c r="X52" t="s">
        <v>484</v>
      </c>
      <c r="Y52">
        <f t="shared" si="3"/>
        <v>1</v>
      </c>
      <c r="AA52" t="s">
        <v>469</v>
      </c>
      <c r="AB52">
        <f t="shared" si="4"/>
        <v>1</v>
      </c>
    </row>
    <row r="53" spans="1:28" x14ac:dyDescent="0.3">
      <c r="A53" t="s">
        <v>337</v>
      </c>
      <c r="B53">
        <f>COUNTIF(StageTable!M:M,A53)
+COUNTIF(StageTable!U:U,A53)
+COUNTIF(StageTable!W:W,A53)</f>
        <v>1</v>
      </c>
      <c r="C53" t="s">
        <v>69</v>
      </c>
      <c r="D53" t="s">
        <v>70</v>
      </c>
      <c r="E53" t="s">
        <v>51</v>
      </c>
      <c r="F53" t="s">
        <v>468</v>
      </c>
      <c r="G53">
        <v>0</v>
      </c>
      <c r="H53">
        <v>0</v>
      </c>
      <c r="I53" t="str">
        <f>IF(ISERROR(VLOOKUP(A53,[5]인게임경험치성장!$C:$K,MATCH([5]인게임경험치성장!$K$1,[5]인게임경험치성장!$C$1:$K$1,0),0)),"",
IF(VLOOKUP(A53,[5]인게임경험치성장!$C:$K,MATCH([5]인게임경험치성장!$K$1,[5]인게임경험치성장!$C$1:$K$1,0),0)=0,"",
VLOOKUP(A53,[5]인게임경험치성장!$C:$K,MATCH([5]인게임경험치성장!$K$1,[5]인게임경험치성장!$C$1:$K$1,0),0)))</f>
        <v/>
      </c>
      <c r="J53" t="s">
        <v>84</v>
      </c>
      <c r="K53" t="s">
        <v>276</v>
      </c>
      <c r="L53" t="str">
        <f>"BossName_"&amp;SUBSTITUTE($K53,"Preview_","")</f>
        <v>BossName_TerribleStump_Purple</v>
      </c>
      <c r="M53" t="str">
        <f>"BossDesc_"&amp;SUBSTITUTE($K53,"Preview_","")</f>
        <v>BossDesc_TerribleStump_Purple</v>
      </c>
      <c r="N53" t="str">
        <f>IF(ISBLANK(L53),"",
IFERROR(VLOOKUP(L53,[1]StringTable!$1:$1048576,MATCH([1]StringTable!$B$1,[1]StringTable!$1:$1,0),0),
IFERROR(VLOOKUP(L53,[1]InApkStringTable!$1:$1048576,MATCH([1]InApkStringTable!$B$1,[1]InApkStringTable!$1:$1,0),0),
"스트링없음")))</f>
        <v>나무귀신</v>
      </c>
      <c r="O53" t="str">
        <f>IF(ISBLANK(M53),"",
IFERROR(VLOOKUP(M53,[1]StringTable!$1:$1048576,MATCH([1]StringTable!$B$1,[1]StringTable!$1:$1,0),0),
IFERROR(VLOOKUP(M53,[1]InApkStringTable!$1:$1048576,MATCH([1]InApkStringTable!$B$1,[1]InApkStringTable!$1:$1,0),0),
"스트링없음")))</f>
        <v>화가 단단히 난 듯한 나무 귀신입니다. {0} 등 단일 개체에게 강한 캐릭터로 저지하세요!</v>
      </c>
      <c r="P53" t="s">
        <v>358</v>
      </c>
      <c r="X53" t="s">
        <v>485</v>
      </c>
      <c r="Y53">
        <f t="shared" si="3"/>
        <v>0</v>
      </c>
      <c r="AA53" t="s">
        <v>470</v>
      </c>
      <c r="AB53">
        <f t="shared" si="4"/>
        <v>1</v>
      </c>
    </row>
    <row r="54" spans="1:28" x14ac:dyDescent="0.3">
      <c r="A54" t="s">
        <v>339</v>
      </c>
      <c r="B54">
        <f>COUNTIF(StageTable!M:M,A54)
+COUNTIF(StageTable!U:U,A54)
+COUNTIF(StageTable!W:W,A54)</f>
        <v>1</v>
      </c>
      <c r="C54" t="s">
        <v>68</v>
      </c>
      <c r="D54" t="s">
        <v>70</v>
      </c>
      <c r="E54" t="s">
        <v>51</v>
      </c>
      <c r="F54" t="s">
        <v>469</v>
      </c>
      <c r="G54">
        <v>0</v>
      </c>
      <c r="H54">
        <v>0</v>
      </c>
      <c r="I54" t="str">
        <f>IF(ISERROR(VLOOKUP(A54,[5]인게임경험치성장!$C:$K,MATCH([5]인게임경험치성장!$K$1,[5]인게임경험치성장!$C$1:$K$1,0),0)),"",
IF(VLOOKUP(A54,[5]인게임경험치성장!$C:$K,MATCH([5]인게임경험치성장!$K$1,[5]인게임경험치성장!$C$1:$K$1,0),0)=0,"",
VLOOKUP(A54,[5]인게임경험치성장!$C:$K,MATCH([5]인게임경험치성장!$K$1,[5]인게임경험치성장!$C$1:$K$1,0),0)))</f>
        <v/>
      </c>
      <c r="J54" t="s">
        <v>84</v>
      </c>
      <c r="K54" t="s">
        <v>277</v>
      </c>
      <c r="L54" t="str">
        <f>"BossName_"&amp;SUBSTITUTE($K54,"Preview_","")</f>
        <v>BossName_PolygonalMetalon_Red</v>
      </c>
      <c r="M54" t="str">
        <f>"BossDesc_"&amp;SUBSTITUTE($K54,"Preview_","")</f>
        <v>BossDesc_PolygonalMetalon_Red</v>
      </c>
      <c r="N54" t="str">
        <f>IF(ISBLANK(L54),"",
IFERROR(VLOOKUP(L54,[1]StringTable!$1:$1048576,MATCH([1]StringTable!$B$1,[1]StringTable!$1:$1,0),0),
IFERROR(VLOOKUP(L54,[1]InApkStringTable!$1:$1048576,MATCH([1]InApkStringTable!$B$1,[1]InApkStringTable!$1:$1,0),0),
"스트링없음")))</f>
        <v>외뿔 풍뎅이</v>
      </c>
      <c r="O54" t="str">
        <f>IF(ISBLANK(M54),"",
IFERROR(VLOOKUP(M54,[1]StringTable!$1:$1048576,MATCH([1]StringTable!$B$1,[1]StringTable!$1:$1,0),0),
IFERROR(VLOOKUP(M54,[1]InApkStringTable!$1:$1048576,MATCH([1]InApkStringTable!$B$1,[1]InApkStringTable!$1:$1,0),0),
"스트링없음")))</f>
        <v>뿔에 찔리면 매우 아플 것 같네요. {0} 등 단일 개체에게 강한 캐릭터로 저지하세요!</v>
      </c>
      <c r="P54" t="s">
        <v>359</v>
      </c>
      <c r="X54" t="s">
        <v>525</v>
      </c>
      <c r="Y54">
        <f t="shared" si="3"/>
        <v>0</v>
      </c>
      <c r="AA54" t="s">
        <v>471</v>
      </c>
      <c r="AB54">
        <f t="shared" si="4"/>
        <v>5</v>
      </c>
    </row>
    <row r="55" spans="1:28" x14ac:dyDescent="0.3">
      <c r="A55" t="s">
        <v>341</v>
      </c>
      <c r="B55">
        <f>COUNTIF(StageTable!M:M,A55)
+COUNTIF(StageTable!U:U,A55)
+COUNTIF(StageTable!W:W,A55)</f>
        <v>1</v>
      </c>
      <c r="C55" t="s">
        <v>347</v>
      </c>
      <c r="D55" t="s">
        <v>70</v>
      </c>
      <c r="E55" t="s">
        <v>51</v>
      </c>
      <c r="F55" t="s">
        <v>470</v>
      </c>
      <c r="G55">
        <v>0</v>
      </c>
      <c r="H55">
        <v>0</v>
      </c>
      <c r="I55" t="str">
        <f>IF(ISERROR(VLOOKUP(A55,[5]인게임경험치성장!$C:$K,MATCH([5]인게임경험치성장!$K$1,[5]인게임경험치성장!$C$1:$K$1,0),0)),"",
IF(VLOOKUP(A55,[5]인게임경험치성장!$C:$K,MATCH([5]인게임경험치성장!$K$1,[5]인게임경험치성장!$C$1:$K$1,0),0)=0,"",
VLOOKUP(A55,[5]인게임경험치성장!$C:$K,MATCH([5]인게임경험치성장!$K$1,[5]인게임경험치성장!$C$1:$K$1,0),0)))</f>
        <v/>
      </c>
      <c r="J55" t="s">
        <v>84</v>
      </c>
      <c r="K55" t="s">
        <v>278</v>
      </c>
      <c r="L55" t="str">
        <f>"BossName_"&amp;SUBSTITUTE($K55,"Preview_","")</f>
        <v>BossName_SpiritKing</v>
      </c>
      <c r="M55" t="str">
        <f>"BossDesc_"&amp;SUBSTITUTE($K55,"Preview_","")</f>
        <v>BossDesc_SpiritKing</v>
      </c>
      <c r="N55" t="str">
        <f>IF(ISBLANK(L55),"",
IFERROR(VLOOKUP(L55,[1]StringTable!$1:$1048576,MATCH([1]StringTable!$B$1,[1]StringTable!$1:$1,0),0),
IFERROR(VLOOKUP(L55,[1]InApkStringTable!$1:$1048576,MATCH([1]InApkStringTable!$B$1,[1]InApkStringTable!$1:$1,0),0),
"스트링없음")))</f>
        <v>스피릿 킹</v>
      </c>
      <c r="O55" t="str">
        <f>IF(ISBLANK(M55),"",
IFERROR(VLOOKUP(M55,[1]StringTable!$1:$1048576,MATCH([1]StringTable!$B$1,[1]StringTable!$1:$1,0),0),
IFERROR(VLOOKUP(M55,[1]InApkStringTable!$1:$1048576,MATCH([1]InApkStringTable!$B$1,[1]InApkStringTable!$1:$1,0),0),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P55" t="s">
        <v>361</v>
      </c>
      <c r="X55" t="s">
        <v>486</v>
      </c>
      <c r="Y55">
        <f t="shared" si="3"/>
        <v>0</v>
      </c>
    </row>
    <row r="56" spans="1:28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471</v>
      </c>
      <c r="G56">
        <v>0</v>
      </c>
      <c r="H56">
        <v>0</v>
      </c>
      <c r="I56" t="str">
        <f>IF(ISERROR(VLOOKUP(A56,[5]인게임경험치성장!$C:$K,MATCH([5]인게임경험치성장!$K$1,[5]인게임경험치성장!$C$1:$K$1,0),0)),"",
IF(VLOOKUP(A56,[5]인게임경험치성장!$C:$K,MATCH([5]인게임경험치성장!$K$1,[5]인게임경험치성장!$C$1:$K$1,0),0)=0,"",
VLOOKUP(A56,[5]인게임경험치성장!$C:$K,MATCH([5]인게임경험치성장!$K$1,[5]인게임경험치성장!$C$1:$K$1,0),0)))</f>
        <v/>
      </c>
      <c r="J56" t="s">
        <v>84</v>
      </c>
      <c r="N56" t="str">
        <f>IF(ISBLANK(L56),"",
IFERROR(VLOOKUP(L56,[1]StringTable!$1:$1048576,MATCH([1]StringTable!$B$1,[1]StringTable!$1:$1,0),0),
IFERROR(VLOOKUP(L56,[1]InApkStringTable!$1:$1048576,MATCH([1]InApkStringTable!$B$1,[1]InApkStringTable!$1:$1,0),0),
"스트링없음")))</f>
        <v/>
      </c>
      <c r="O56" t="str">
        <f>IF(ISBLANK(M56),"",
IFERROR(VLOOKUP(M56,[1]StringTable!$1:$1048576,MATCH([1]StringTable!$B$1,[1]StringTable!$1:$1,0),0),
IFERROR(VLOOKUP(M56,[1]InApkStringTable!$1:$1048576,MATCH([1]InApkStringTable!$B$1,[1]InApkStringTable!$1:$1,0),0),
"스트링없음")))</f>
        <v/>
      </c>
      <c r="X56" t="s">
        <v>487</v>
      </c>
      <c r="Y56">
        <f t="shared" si="3"/>
        <v>0</v>
      </c>
    </row>
    <row r="57" spans="1:28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408</v>
      </c>
      <c r="F57" t="s">
        <v>471</v>
      </c>
      <c r="G57">
        <v>0</v>
      </c>
      <c r="H57">
        <v>0</v>
      </c>
      <c r="I57" t="str">
        <f>IF(ISERROR(VLOOKUP(A57,[5]인게임경험치성장!$C:$K,MATCH([5]인게임경험치성장!$K$1,[5]인게임경험치성장!$C$1:$K$1,0),0)),"",
IF(VLOOKUP(A57,[5]인게임경험치성장!$C:$K,MATCH([5]인게임경험치성장!$K$1,[5]인게임경험치성장!$C$1:$K$1,0),0)=0,"",
VLOOKUP(A57,[5]인게임경험치성장!$C:$K,MATCH([5]인게임경험치성장!$K$1,[5]인게임경험치성장!$C$1:$K$1,0),0)))</f>
        <v/>
      </c>
      <c r="J57" t="s">
        <v>84</v>
      </c>
      <c r="N57" t="str">
        <f>IF(ISBLANK(L57),"",
IFERROR(VLOOKUP(L57,[1]StringTable!$1:$1048576,MATCH([1]StringTable!$B$1,[1]StringTable!$1:$1,0),0),
IFERROR(VLOOKUP(L57,[1]InApkStringTable!$1:$1048576,MATCH([1]InApkStringTable!$B$1,[1]InApkStringTable!$1:$1,0),0),
"스트링없음")))</f>
        <v/>
      </c>
      <c r="O57" t="str">
        <f>IF(ISBLANK(M57),"",
IFERROR(VLOOKUP(M57,[1]StringTable!$1:$1048576,MATCH([1]StringTable!$B$1,[1]StringTable!$1:$1,0),0),
IFERROR(VLOOKUP(M57,[1]InApkStringTable!$1:$1048576,MATCH([1]InApkStringTable!$B$1,[1]InApkStringTable!$1:$1,0),0),
"스트링없음")))</f>
        <v/>
      </c>
      <c r="X57" t="s">
        <v>488</v>
      </c>
      <c r="Y57">
        <f t="shared" si="3"/>
        <v>0</v>
      </c>
    </row>
    <row r="58" spans="1:28" x14ac:dyDescent="0.3">
      <c r="A58" t="s">
        <v>331</v>
      </c>
      <c r="B58">
        <f>COUNTIF(StageTable!M:M,A58)
+COUNTIF(StageTable!U:U,A58)
+COUNTIF(StageTable!W:W,A58)</f>
        <v>1</v>
      </c>
      <c r="C58" t="s">
        <v>352</v>
      </c>
      <c r="D58" t="s">
        <v>65</v>
      </c>
      <c r="E58" t="s">
        <v>400</v>
      </c>
      <c r="F58" t="s">
        <v>471</v>
      </c>
      <c r="G58">
        <v>0</v>
      </c>
      <c r="H58">
        <v>0</v>
      </c>
      <c r="I58" t="str">
        <f>IF(ISERROR(VLOOKUP(A58,[5]인게임경험치성장!$C:$K,MATCH([5]인게임경험치성장!$K$1,[5]인게임경험치성장!$C$1:$K$1,0),0)),"",
IF(VLOOKUP(A58,[5]인게임경험치성장!$C:$K,MATCH([5]인게임경험치성장!$K$1,[5]인게임경험치성장!$C$1:$K$1,0),0)=0,"",
VLOOKUP(A58,[5]인게임경험치성장!$C:$K,MATCH([5]인게임경험치성장!$K$1,[5]인게임경험치성장!$C$1:$K$1,0),0)))</f>
        <v/>
      </c>
      <c r="J58" t="s">
        <v>84</v>
      </c>
      <c r="N58" t="str">
        <f>IF(ISBLANK(L58),"",
IFERROR(VLOOKUP(L58,[1]StringTable!$1:$1048576,MATCH([1]StringTable!$B$1,[1]StringTable!$1:$1,0),0),
IFERROR(VLOOKUP(L58,[1]InApkStringTable!$1:$1048576,MATCH([1]InApkStringTable!$B$1,[1]InApkStringTable!$1:$1,0),0),
"스트링없음")))</f>
        <v/>
      </c>
      <c r="O58" t="str">
        <f>IF(ISBLANK(M58),"",
IFERROR(VLOOKUP(M58,[1]StringTable!$1:$1048576,MATCH([1]StringTable!$B$1,[1]StringTable!$1:$1,0),0),
IFERROR(VLOOKUP(M58,[1]InApkStringTable!$1:$1048576,MATCH([1]InApkStringTable!$B$1,[1]InApkStringTable!$1:$1,0),0),
"스트링없음")))</f>
        <v/>
      </c>
      <c r="X58" t="s">
        <v>526</v>
      </c>
      <c r="Y58">
        <f t="shared" si="3"/>
        <v>0</v>
      </c>
    </row>
    <row r="59" spans="1:28" x14ac:dyDescent="0.3">
      <c r="A59" t="s">
        <v>333</v>
      </c>
      <c r="B59">
        <f>COUNTIF(StageTable!M:M,A59)
+COUNTIF(StageTable!U:U,A59)
+COUNTIF(StageTable!W:W,A59)</f>
        <v>1</v>
      </c>
      <c r="C59" t="s">
        <v>353</v>
      </c>
      <c r="D59" t="s">
        <v>65</v>
      </c>
      <c r="E59" t="s">
        <v>389</v>
      </c>
      <c r="F59" t="s">
        <v>471</v>
      </c>
      <c r="G59">
        <v>0</v>
      </c>
      <c r="H59">
        <v>0</v>
      </c>
      <c r="I59" t="str">
        <f>IF(ISERROR(VLOOKUP(A59,[5]인게임경험치성장!$C:$K,MATCH([5]인게임경험치성장!$K$1,[5]인게임경험치성장!$C$1:$K$1,0),0)),"",
IF(VLOOKUP(A59,[5]인게임경험치성장!$C:$K,MATCH([5]인게임경험치성장!$K$1,[5]인게임경험치성장!$C$1:$K$1,0),0)=0,"",
VLOOKUP(A59,[5]인게임경험치성장!$C:$K,MATCH([5]인게임경험치성장!$K$1,[5]인게임경험치성장!$C$1:$K$1,0),0)))</f>
        <v/>
      </c>
      <c r="J59" t="s">
        <v>84</v>
      </c>
      <c r="N59" t="str">
        <f>IF(ISBLANK(L59),"",
IFERROR(VLOOKUP(L59,[1]StringTable!$1:$1048576,MATCH([1]StringTable!$B$1,[1]StringTable!$1:$1,0),0),
IFERROR(VLOOKUP(L59,[1]InApkStringTable!$1:$1048576,MATCH([1]InApkStringTable!$B$1,[1]InApkStringTable!$1:$1,0),0),
"스트링없음")))</f>
        <v/>
      </c>
      <c r="O59" t="str">
        <f>IF(ISBLANK(M59),"",
IFERROR(VLOOKUP(M59,[1]StringTable!$1:$1048576,MATCH([1]StringTable!$B$1,[1]StringTable!$1:$1,0),0),
IFERROR(VLOOKUP(M59,[1]InApkStringTable!$1:$1048576,MATCH([1]InApkStringTable!$B$1,[1]InApkStringTable!$1:$1,0),0),
"스트링없음")))</f>
        <v/>
      </c>
      <c r="X59" t="s">
        <v>489</v>
      </c>
      <c r="Y59">
        <f t="shared" si="3"/>
        <v>0</v>
      </c>
    </row>
    <row r="60" spans="1:28" x14ac:dyDescent="0.3">
      <c r="A60" t="s">
        <v>335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390</v>
      </c>
      <c r="F60" t="s">
        <v>471</v>
      </c>
      <c r="G60">
        <v>0</v>
      </c>
      <c r="H60">
        <v>0</v>
      </c>
      <c r="I60" t="str">
        <f>IF(ISERROR(VLOOKUP(A60,[5]인게임경험치성장!$C:$K,MATCH([5]인게임경험치성장!$K$1,[5]인게임경험치성장!$C$1:$K$1,0),0)),"",
IF(VLOOKUP(A60,[5]인게임경험치성장!$C:$K,MATCH([5]인게임경험치성장!$K$1,[5]인게임경험치성장!$C$1:$K$1,0),0)=0,"",
VLOOKUP(A60,[5]인게임경험치성장!$C:$K,MATCH([5]인게임경험치성장!$K$1,[5]인게임경험치성장!$C$1:$K$1,0),0)))</f>
        <v/>
      </c>
      <c r="J60" t="s">
        <v>84</v>
      </c>
      <c r="N60" t="str">
        <f>IF(ISBLANK(L60),"",
IFERROR(VLOOKUP(L60,[1]StringTable!$1:$1048576,MATCH([1]StringTable!$B$1,[1]StringTable!$1:$1,0),0),
IFERROR(VLOOKUP(L60,[1]InApkStringTable!$1:$1048576,MATCH([1]InApkStringTable!$B$1,[1]InApkStringTable!$1:$1,0),0),
"스트링없음")))</f>
        <v/>
      </c>
      <c r="O60" t="str">
        <f>IF(ISBLANK(M60),"",
IFERROR(VLOOKUP(M60,[1]StringTable!$1:$1048576,MATCH([1]StringTable!$B$1,[1]StringTable!$1:$1,0),0),
IFERROR(VLOOKUP(M60,[1]InApkStringTable!$1:$1048576,MATCH([1]InApkStringTable!$B$1,[1]InApkStringTable!$1:$1,0),0),
"스트링없음")))</f>
        <v/>
      </c>
      <c r="X60" t="s">
        <v>490</v>
      </c>
      <c r="Y60">
        <f t="shared" si="3"/>
        <v>0</v>
      </c>
    </row>
    <row r="61" spans="1:28" x14ac:dyDescent="0.3">
      <c r="A61" t="s">
        <v>365</v>
      </c>
      <c r="B61">
        <f>COUNTIF(StageTable!M:M,A61)
+COUNTIF(StageTable!U:U,A61)
+COUNTIF(StageTable!W:W,A61)</f>
        <v>0</v>
      </c>
      <c r="C61" t="s">
        <v>539</v>
      </c>
      <c r="D61" t="s">
        <v>70</v>
      </c>
      <c r="E61" t="s">
        <v>51</v>
      </c>
      <c r="F61" t="s">
        <v>74</v>
      </c>
      <c r="G61">
        <v>0</v>
      </c>
      <c r="H61">
        <v>0</v>
      </c>
      <c r="I61" t="str">
        <f>IF(ISERROR(VLOOKUP(A61,[5]인게임경험치성장!$C:$K,MATCH([5]인게임경험치성장!$K$1,[5]인게임경험치성장!$C$1:$K$1,0),0)),"",
IF(VLOOKUP(A61,[5]인게임경험치성장!$C:$K,MATCH([5]인게임경험치성장!$K$1,[5]인게임경험치성장!$C$1:$K$1,0),0)=0,"",
VLOOKUP(A61,[5]인게임경험치성장!$C:$K,MATCH([5]인게임경험치성장!$K$1,[5]인게임경험치성장!$C$1:$K$1,0),0)))</f>
        <v/>
      </c>
      <c r="J61" t="s">
        <v>84</v>
      </c>
      <c r="X61" t="s">
        <v>491</v>
      </c>
      <c r="Y61">
        <f t="shared" si="3"/>
        <v>0</v>
      </c>
    </row>
    <row r="62" spans="1:28" x14ac:dyDescent="0.3">
      <c r="A62" t="s">
        <v>540</v>
      </c>
      <c r="B62">
        <f>COUNTIF(StageTable!M:M,A62)
+COUNTIF(StageTable!U:U,A62)
+COUNTIF(StageTable!W:W,A62)</f>
        <v>0</v>
      </c>
      <c r="C62" t="s">
        <v>539</v>
      </c>
      <c r="D62" t="s">
        <v>70</v>
      </c>
      <c r="E62" t="s">
        <v>541</v>
      </c>
      <c r="F62" t="s">
        <v>542</v>
      </c>
      <c r="G62">
        <v>5</v>
      </c>
      <c r="H62">
        <v>5</v>
      </c>
      <c r="I62" t="str">
        <f>IF(ISERROR(VLOOKUP(A62,[5]인게임경험치성장!$C:$K,MATCH([5]인게임경험치성장!$K$1,[5]인게임경험치성장!$C$1:$K$1,0),0)),"",
IF(VLOOKUP(A62,[5]인게임경험치성장!$C:$K,MATCH([5]인게임경험치성장!$K$1,[5]인게임경험치성장!$C$1:$K$1,0),0)=0,"",
VLOOKUP(A62,[5]인게임경험치성장!$C:$K,MATCH([5]인게임경험치성장!$K$1,[5]인게임경험치성장!$C$1:$K$1,0),0)))</f>
        <v/>
      </c>
      <c r="J62" t="s">
        <v>84</v>
      </c>
      <c r="X62" t="s">
        <v>492</v>
      </c>
      <c r="Y62">
        <f t="shared" si="3"/>
        <v>0</v>
      </c>
    </row>
    <row r="63" spans="1:28" x14ac:dyDescent="0.3">
      <c r="X63" t="s">
        <v>493</v>
      </c>
      <c r="Y63">
        <f t="shared" si="3"/>
        <v>0</v>
      </c>
    </row>
    <row r="64" spans="1:28" x14ac:dyDescent="0.3">
      <c r="X64" t="s">
        <v>494</v>
      </c>
      <c r="Y64">
        <f t="shared" si="3"/>
        <v>0</v>
      </c>
    </row>
    <row r="65" spans="24:25" x14ac:dyDescent="0.3">
      <c r="X65" t="s">
        <v>495</v>
      </c>
      <c r="Y65">
        <f t="shared" si="3"/>
        <v>0</v>
      </c>
    </row>
    <row r="66" spans="24:25" x14ac:dyDescent="0.3">
      <c r="X66" t="s">
        <v>496</v>
      </c>
      <c r="Y66">
        <f t="shared" si="3"/>
        <v>0</v>
      </c>
    </row>
    <row r="67" spans="24:25" x14ac:dyDescent="0.3">
      <c r="X67" t="s">
        <v>497</v>
      </c>
      <c r="Y67">
        <f t="shared" si="3"/>
        <v>0</v>
      </c>
    </row>
    <row r="68" spans="24:25" x14ac:dyDescent="0.3">
      <c r="X68" t="s">
        <v>527</v>
      </c>
      <c r="Y68">
        <f t="shared" si="3"/>
        <v>0</v>
      </c>
    </row>
    <row r="69" spans="24:25" x14ac:dyDescent="0.3">
      <c r="X69" t="s">
        <v>498</v>
      </c>
      <c r="Y69">
        <f t="shared" si="3"/>
        <v>0</v>
      </c>
    </row>
    <row r="70" spans="24:25" x14ac:dyDescent="0.3">
      <c r="X70" t="s">
        <v>499</v>
      </c>
      <c r="Y70">
        <f t="shared" si="3"/>
        <v>0</v>
      </c>
    </row>
    <row r="71" spans="24:25" x14ac:dyDescent="0.3">
      <c r="X71" t="s">
        <v>500</v>
      </c>
      <c r="Y71">
        <f t="shared" si="3"/>
        <v>0</v>
      </c>
    </row>
    <row r="72" spans="24:25" x14ac:dyDescent="0.3">
      <c r="X72" t="s">
        <v>501</v>
      </c>
      <c r="Y72">
        <f t="shared" si="3"/>
        <v>0</v>
      </c>
    </row>
    <row r="73" spans="24:25" x14ac:dyDescent="0.3">
      <c r="X73" t="s">
        <v>502</v>
      </c>
      <c r="Y73">
        <f t="shared" si="3"/>
        <v>0</v>
      </c>
    </row>
    <row r="74" spans="24:25" x14ac:dyDescent="0.3">
      <c r="X74" t="s">
        <v>528</v>
      </c>
      <c r="Y74">
        <f t="shared" si="3"/>
        <v>0</v>
      </c>
    </row>
    <row r="75" spans="24:25" x14ac:dyDescent="0.3">
      <c r="X75" t="s">
        <v>503</v>
      </c>
      <c r="Y75">
        <f t="shared" si="3"/>
        <v>0</v>
      </c>
    </row>
    <row r="76" spans="24:25" x14ac:dyDescent="0.3">
      <c r="X76" t="s">
        <v>504</v>
      </c>
      <c r="Y76">
        <f t="shared" si="3"/>
        <v>0</v>
      </c>
    </row>
    <row r="77" spans="24:25" x14ac:dyDescent="0.3">
      <c r="X77" t="s">
        <v>505</v>
      </c>
      <c r="Y77">
        <f t="shared" si="3"/>
        <v>0</v>
      </c>
    </row>
    <row r="78" spans="24:25" x14ac:dyDescent="0.3">
      <c r="X78" t="s">
        <v>506</v>
      </c>
      <c r="Y78">
        <f t="shared" si="3"/>
        <v>0</v>
      </c>
    </row>
    <row r="79" spans="24:25" x14ac:dyDescent="0.3">
      <c r="X79" t="s">
        <v>507</v>
      </c>
      <c r="Y79">
        <f t="shared" si="3"/>
        <v>0</v>
      </c>
    </row>
    <row r="80" spans="24:25" x14ac:dyDescent="0.3">
      <c r="X80" t="s">
        <v>508</v>
      </c>
      <c r="Y80">
        <f t="shared" si="3"/>
        <v>0</v>
      </c>
    </row>
    <row r="81" spans="24:25" x14ac:dyDescent="0.3">
      <c r="X81" t="s">
        <v>509</v>
      </c>
      <c r="Y81">
        <f t="shared" si="3"/>
        <v>0</v>
      </c>
    </row>
    <row r="82" spans="24:25" x14ac:dyDescent="0.3">
      <c r="X82" t="s">
        <v>543</v>
      </c>
      <c r="Y82">
        <f t="shared" ref="Y82" si="5">COUNTIF(E:E,X82)</f>
        <v>0</v>
      </c>
    </row>
    <row r="83" spans="24:25" x14ac:dyDescent="0.3">
      <c r="X83" t="s">
        <v>510</v>
      </c>
      <c r="Y83">
        <f t="shared" si="3"/>
        <v>0</v>
      </c>
    </row>
    <row r="84" spans="24:25" x14ac:dyDescent="0.3">
      <c r="X84" t="s">
        <v>529</v>
      </c>
      <c r="Y84">
        <f t="shared" si="3"/>
        <v>0</v>
      </c>
    </row>
    <row r="85" spans="24:25" x14ac:dyDescent="0.3">
      <c r="X85" t="s">
        <v>511</v>
      </c>
      <c r="Y85">
        <f t="shared" si="3"/>
        <v>0</v>
      </c>
    </row>
    <row r="86" spans="24:25" x14ac:dyDescent="0.3">
      <c r="X86" t="s">
        <v>512</v>
      </c>
      <c r="Y86">
        <f t="shared" si="3"/>
        <v>0</v>
      </c>
    </row>
    <row r="87" spans="24:25" x14ac:dyDescent="0.3">
      <c r="X87" t="s">
        <v>513</v>
      </c>
      <c r="Y87">
        <f t="shared" si="3"/>
        <v>0</v>
      </c>
    </row>
    <row r="88" spans="24:25" x14ac:dyDescent="0.3">
      <c r="X88" t="s">
        <v>530</v>
      </c>
      <c r="Y88">
        <f t="shared" si="3"/>
        <v>0</v>
      </c>
    </row>
    <row r="89" spans="24:25" x14ac:dyDescent="0.3">
      <c r="X89" t="s">
        <v>514</v>
      </c>
      <c r="Y89">
        <f t="shared" si="3"/>
        <v>0</v>
      </c>
    </row>
    <row r="90" spans="24:25" x14ac:dyDescent="0.3">
      <c r="X90" t="s">
        <v>515</v>
      </c>
      <c r="Y90">
        <f t="shared" si="3"/>
        <v>0</v>
      </c>
    </row>
    <row r="91" spans="24:25" x14ac:dyDescent="0.3">
      <c r="X91" t="s">
        <v>516</v>
      </c>
      <c r="Y91">
        <f t="shared" si="3"/>
        <v>0</v>
      </c>
    </row>
    <row r="92" spans="24:25" x14ac:dyDescent="0.3">
      <c r="X92" t="s">
        <v>517</v>
      </c>
      <c r="Y92">
        <f t="shared" si="3"/>
        <v>0</v>
      </c>
    </row>
    <row r="93" spans="24:25" x14ac:dyDescent="0.3">
      <c r="X93" t="s">
        <v>531</v>
      </c>
      <c r="Y93">
        <f t="shared" si="3"/>
        <v>0</v>
      </c>
    </row>
    <row r="94" spans="24:25" x14ac:dyDescent="0.3">
      <c r="X94" t="s">
        <v>518</v>
      </c>
      <c r="Y94">
        <f t="shared" si="3"/>
        <v>0</v>
      </c>
    </row>
    <row r="95" spans="24:25" x14ac:dyDescent="0.3">
      <c r="X95" t="s">
        <v>519</v>
      </c>
      <c r="Y95">
        <f t="shared" si="3"/>
        <v>0</v>
      </c>
    </row>
    <row r="96" spans="24:25" x14ac:dyDescent="0.3">
      <c r="X96" t="s">
        <v>520</v>
      </c>
      <c r="Y96">
        <f t="shared" si="3"/>
        <v>0</v>
      </c>
    </row>
    <row r="97" spans="24:25" x14ac:dyDescent="0.3">
      <c r="X97" t="s">
        <v>521</v>
      </c>
      <c r="Y97">
        <f t="shared" si="3"/>
        <v>0</v>
      </c>
    </row>
    <row r="98" spans="24:25" x14ac:dyDescent="0.3">
      <c r="X98" t="s">
        <v>522</v>
      </c>
      <c r="Y98">
        <f t="shared" ref="Y98:Y101" si="6">COUNTIF(E:E,X98)</f>
        <v>0</v>
      </c>
    </row>
    <row r="99" spans="24:25" x14ac:dyDescent="0.3">
      <c r="X99" t="s">
        <v>532</v>
      </c>
      <c r="Y99">
        <f t="shared" si="6"/>
        <v>0</v>
      </c>
    </row>
    <row r="100" spans="24:25" x14ac:dyDescent="0.3">
      <c r="X100" t="s">
        <v>523</v>
      </c>
      <c r="Y100">
        <f t="shared" si="6"/>
        <v>0</v>
      </c>
    </row>
    <row r="101" spans="24:25" x14ac:dyDescent="0.3">
      <c r="X101" t="s">
        <v>524</v>
      </c>
      <c r="Y101">
        <f t="shared" si="6"/>
        <v>0</v>
      </c>
    </row>
  </sheetData>
  <phoneticPr fontId="1" type="noConversion"/>
  <conditionalFormatting sqref="N1">
    <cfRule type="expression" dxfId="23" priority="1">
      <formula>OFFSET(N1,-1,0)=N1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49"/>
  <sheetViews>
    <sheetView workbookViewId="0">
      <pane ySplit="1" topLeftCell="A2" activePane="bottomLeft" state="frozen"/>
      <selection pane="bottomLeft" activeCell="A2" sqref="A2"/>
    </sheetView>
    <sheetView tabSelected="1" workbookViewId="1">
      <pane ySplit="1" topLeftCell="A2" activePane="bottomLeft" state="frozen"/>
      <selection pane="bottomLeft" activeCell="E4" sqref="E4"/>
    </sheetView>
  </sheetViews>
  <sheetFormatPr defaultRowHeight="16.5" outlineLevelCol="1" x14ac:dyDescent="0.3"/>
  <cols>
    <col min="1" max="1" width="23.75" customWidth="1"/>
    <col min="10" max="10" width="9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80</v>
      </c>
      <c r="G1" t="s">
        <v>52</v>
      </c>
      <c r="H1" t="s">
        <v>59</v>
      </c>
      <c r="I1" t="s">
        <v>57</v>
      </c>
      <c r="J1" t="s">
        <v>355</v>
      </c>
      <c r="K1" t="s">
        <v>56</v>
      </c>
      <c r="L1" t="s">
        <v>78</v>
      </c>
      <c r="M1" t="s">
        <v>79</v>
      </c>
      <c r="N1" t="s">
        <v>292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481</v>
      </c>
      <c r="B3">
        <v>1</v>
      </c>
      <c r="C3">
        <v>0.6</v>
      </c>
      <c r="D3">
        <v>3.5</v>
      </c>
      <c r="E3">
        <v>1.5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14</v>
      </c>
      <c r="B4">
        <v>1</v>
      </c>
      <c r="C4">
        <v>0.8</v>
      </c>
      <c r="D4">
        <v>2</v>
      </c>
      <c r="E4">
        <v>1.1000000000000001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10.8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15</v>
      </c>
      <c r="B5">
        <v>1.2</v>
      </c>
      <c r="C5">
        <v>0.75</v>
      </c>
      <c r="D5">
        <v>2.5</v>
      </c>
      <c r="E5">
        <v>1</v>
      </c>
      <c r="F5">
        <v>0</v>
      </c>
      <c r="G5" t="b">
        <v>0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10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1</v>
      </c>
    </row>
    <row r="6" spans="1:14" x14ac:dyDescent="0.3">
      <c r="A6" t="s">
        <v>77</v>
      </c>
      <c r="B6">
        <v>0.1111</v>
      </c>
      <c r="C6">
        <v>0.25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100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354</v>
      </c>
      <c r="B7">
        <v>0.1111</v>
      </c>
      <c r="C7">
        <v>0.4</v>
      </c>
      <c r="D7">
        <v>2.2000000000000002</v>
      </c>
      <c r="E7">
        <v>1.4</v>
      </c>
      <c r="F7">
        <v>0</v>
      </c>
      <c r="G7" t="b">
        <v>1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100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0.3</v>
      </c>
    </row>
    <row r="8" spans="1:14" x14ac:dyDescent="0.3">
      <c r="A8" t="s">
        <v>81</v>
      </c>
      <c r="B8">
        <v>1</v>
      </c>
      <c r="C8">
        <v>0.8</v>
      </c>
      <c r="D8">
        <v>2</v>
      </c>
      <c r="E8">
        <v>0.7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10.5</v>
      </c>
      <c r="L8" t="s">
        <v>82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1</v>
      </c>
    </row>
    <row r="9" spans="1:14" x14ac:dyDescent="0.3">
      <c r="A9" t="s">
        <v>86</v>
      </c>
      <c r="B9">
        <v>1</v>
      </c>
      <c r="C9">
        <v>1</v>
      </c>
      <c r="D9">
        <v>3</v>
      </c>
      <c r="E9">
        <v>2.2999999999999998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10.199999999999999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-1</v>
      </c>
    </row>
    <row r="10" spans="1:14" x14ac:dyDescent="0.3">
      <c r="A10" t="s">
        <v>87</v>
      </c>
      <c r="B10">
        <v>2.1</v>
      </c>
      <c r="C10">
        <v>0.9</v>
      </c>
      <c r="D10">
        <v>3</v>
      </c>
      <c r="E10">
        <v>2.5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10.4</v>
      </c>
      <c r="L10" t="s">
        <v>88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89</v>
      </c>
      <c r="B11">
        <v>1</v>
      </c>
      <c r="C11">
        <v>1</v>
      </c>
      <c r="D11">
        <v>3.3</v>
      </c>
      <c r="E11">
        <v>2.2000000000000002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264</v>
      </c>
      <c r="B12">
        <v>4.0999999999999996</v>
      </c>
      <c r="C12">
        <v>1</v>
      </c>
      <c r="D12">
        <v>2.8</v>
      </c>
      <c r="E12">
        <v>1.2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30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265</v>
      </c>
      <c r="B13">
        <v>1</v>
      </c>
      <c r="C13">
        <v>1</v>
      </c>
      <c r="D13">
        <v>2</v>
      </c>
      <c r="E13">
        <v>0.5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274</v>
      </c>
      <c r="B14">
        <v>1</v>
      </c>
      <c r="C14">
        <v>1</v>
      </c>
      <c r="D14">
        <v>2</v>
      </c>
      <c r="E14">
        <v>1.2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483</v>
      </c>
      <c r="B15">
        <v>1</v>
      </c>
      <c r="C15">
        <v>1</v>
      </c>
      <c r="D15">
        <v>2</v>
      </c>
      <c r="E15">
        <v>1.2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275</v>
      </c>
      <c r="B16">
        <v>0.2</v>
      </c>
      <c r="C16">
        <v>0.33329999999999999</v>
      </c>
      <c r="D16">
        <v>2</v>
      </c>
      <c r="E16">
        <v>0.8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281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284</v>
      </c>
      <c r="B18">
        <v>1</v>
      </c>
      <c r="C18">
        <v>1</v>
      </c>
      <c r="D18">
        <v>2</v>
      </c>
      <c r="E18">
        <v>1.3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482</v>
      </c>
      <c r="B19">
        <v>1</v>
      </c>
      <c r="C19">
        <v>1</v>
      </c>
      <c r="D19">
        <v>2</v>
      </c>
      <c r="E19">
        <v>1.3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266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267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285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286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287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1</v>
      </c>
    </row>
    <row r="25" spans="1:14" x14ac:dyDescent="0.3">
      <c r="A25" t="s">
        <v>293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271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268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0.2</v>
      </c>
    </row>
    <row r="28" spans="1:14" x14ac:dyDescent="0.3">
      <c r="A28" t="s">
        <v>269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270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10.5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1</v>
      </c>
    </row>
    <row r="30" spans="1:14" x14ac:dyDescent="0.3">
      <c r="A30" t="s">
        <v>272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10.5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1</v>
      </c>
    </row>
    <row r="31" spans="1:14" x14ac:dyDescent="0.3">
      <c r="A31" t="s">
        <v>273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10.5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</v>
      </c>
    </row>
    <row r="32" spans="1:14" x14ac:dyDescent="0.3">
      <c r="A32" t="s">
        <v>276</v>
      </c>
      <c r="B32">
        <v>25</v>
      </c>
      <c r="C32">
        <v>1</v>
      </c>
      <c r="D32">
        <v>2</v>
      </c>
      <c r="E32">
        <v>2</v>
      </c>
      <c r="F32">
        <v>0</v>
      </c>
      <c r="G32" t="b">
        <v>1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100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277</v>
      </c>
      <c r="B33">
        <v>30</v>
      </c>
      <c r="C33">
        <v>1</v>
      </c>
      <c r="D33">
        <v>2</v>
      </c>
      <c r="E33">
        <v>2</v>
      </c>
      <c r="F33">
        <v>0</v>
      </c>
      <c r="G33" t="b">
        <v>1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100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278</v>
      </c>
      <c r="B34">
        <v>40</v>
      </c>
      <c r="C34">
        <v>1</v>
      </c>
      <c r="D34">
        <v>2</v>
      </c>
      <c r="E34">
        <v>2</v>
      </c>
      <c r="F34">
        <v>0</v>
      </c>
      <c r="G34" t="b">
        <v>1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0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10</v>
      </c>
    </row>
    <row r="35" spans="1:14" x14ac:dyDescent="0.3">
      <c r="A35" t="s">
        <v>279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280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282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283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5</v>
      </c>
    </row>
    <row r="39" spans="1:14" x14ac:dyDescent="0.3">
      <c r="A39" t="s">
        <v>288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5</v>
      </c>
    </row>
    <row r="40" spans="1:14" x14ac:dyDescent="0.3">
      <c r="A40" t="s">
        <v>289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 t="str">
        <f>IF(ISBLANK(I40),"",
IFERROR(VLOOKUP(I40,[3]DropTable!$A:$B,MATCH(J$1,[3]DropTable!A$1:B$1,0),0),
"드랍아이디없음"))</f>
        <v/>
      </c>
      <c r="K40">
        <v>10.5</v>
      </c>
      <c r="M40" t="str">
        <f>IF(ISBLANK(L40),"",
IF(ISERROR(FIND(",",L40)),
  IF(ISERROR(VLOOKUP(L40,[4]AffectorValueTable!$A:$A,1,0)),"어펙터밸류없음",
  ""),
IF(ISERROR(FIND(",",L40,FIND(",",L40)+1)),
  IF(OR(ISERROR(VLOOKUP(LEFT(L40,FIND(",",L40)-1),[4]AffectorValueTable!$A:$A,1,0)),ISERROR(VLOOKUP(TRIM(MID(L40,FIND(",",L40)+1,999)),[4]AffectorValueTable!$A:$A,1,0))),"어펙터밸류없음",
  ""),
IF(ISERROR(FIND(",",L40,FIND(",",L40,FIND(",",L40)+1)+1)),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+1,999)),[4]AffectorValueTable!$A:$A,1,0))),"어펙터밸류없음",
  ""),
IF(ISERROR(FIND(",",L40,FIND(",",L40,FIND(",",L40,FIND(",",L40)+1)+1)+1)),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FIND(",",L40,FIND(",",L40,FIND(",",L40)+1)+1)-FIND(",",L40,FIND(",",L40)+1)-1)),[4]AffectorValueTable!$A:$A,1,0)),ISERROR(VLOOKUP(TRIM(MID(L40,FIND(",",L40,FIND(",",L40,FIND(",",L40)+1)+1)+1,999)),[4]AffectorValueTable!$A:$A,1,0))),"어펙터밸류없음",
  ""),
)))))</f>
        <v/>
      </c>
      <c r="N40">
        <v>5</v>
      </c>
    </row>
    <row r="41" spans="1:14" x14ac:dyDescent="0.3">
      <c r="A41" t="s">
        <v>290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 t="str">
        <f>IF(ISBLANK(I41),"",
IFERROR(VLOOKUP(I41,[3]DropTable!$A:$B,MATCH(J$1,[3]DropTable!A$1:B$1,0),0),
"드랍아이디없음"))</f>
        <v/>
      </c>
      <c r="K41">
        <v>10.5</v>
      </c>
      <c r="M41" t="str">
        <f>IF(ISBLANK(L41),"",
IF(ISERROR(FIND(",",L41)),
  IF(ISERROR(VLOOKUP(L41,[4]AffectorValueTable!$A:$A,1,0)),"어펙터밸류없음",
  ""),
IF(ISERROR(FIND(",",L41,FIND(",",L41)+1)),
  IF(OR(ISERROR(VLOOKUP(LEFT(L41,FIND(",",L41)-1),[4]AffectorValueTable!$A:$A,1,0)),ISERROR(VLOOKUP(TRIM(MID(L41,FIND(",",L41)+1,999)),[4]AffectorValueTable!$A:$A,1,0))),"어펙터밸류없음",
  ""),
IF(ISERROR(FIND(",",L41,FIND(",",L41,FIND(",",L41)+1)+1)),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+1,999)),[4]AffectorValueTable!$A:$A,1,0))),"어펙터밸류없음",
  ""),
IF(ISERROR(FIND(",",L41,FIND(",",L41,FIND(",",L41,FIND(",",L41)+1)+1)+1)),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FIND(",",L41,FIND(",",L41,FIND(",",L41)+1)+1)-FIND(",",L41,FIND(",",L41)+1)-1)),[4]AffectorValueTable!$A:$A,1,0)),ISERROR(VLOOKUP(TRIM(MID(L41,FIND(",",L41,FIND(",",L41,FIND(",",L41)+1)+1)+1,999)),[4]AffectorValueTable!$A:$A,1,0))),"어펙터밸류없음",
  ""),
)))))</f>
        <v/>
      </c>
      <c r="N41">
        <v>1</v>
      </c>
    </row>
    <row r="42" spans="1:14" x14ac:dyDescent="0.3">
      <c r="A42" t="s">
        <v>291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 t="str">
        <f>IF(ISBLANK(I42),"",
IFERROR(VLOOKUP(I42,[3]DropTable!$A:$B,MATCH(J$1,[3]DropTable!A$1:B$1,0),0),
"드랍아이디없음"))</f>
        <v/>
      </c>
      <c r="K42">
        <v>10.5</v>
      </c>
      <c r="M42" t="str">
        <f>IF(ISBLANK(L42),"",
IF(ISERROR(FIND(",",L42)),
  IF(ISERROR(VLOOKUP(L42,[4]AffectorValueTable!$A:$A,1,0)),"어펙터밸류없음",
  ""),
IF(ISERROR(FIND(",",L42,FIND(",",L42)+1)),
  IF(OR(ISERROR(VLOOKUP(LEFT(L42,FIND(",",L42)-1),[4]AffectorValueTable!$A:$A,1,0)),ISERROR(VLOOKUP(TRIM(MID(L42,FIND(",",L42)+1,999)),[4]AffectorValueTable!$A:$A,1,0))),"어펙터밸류없음",
  ""),
IF(ISERROR(FIND(",",L42,FIND(",",L42,FIND(",",L42)+1)+1)),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+1,999)),[4]AffectorValueTable!$A:$A,1,0))),"어펙터밸류없음",
  ""),
IF(ISERROR(FIND(",",L42,FIND(",",L42,FIND(",",L42,FIND(",",L42)+1)+1)+1)),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FIND(",",L42,FIND(",",L42,FIND(",",L42)+1)+1)-FIND(",",L42,FIND(",",L42)+1)-1)),[4]AffectorValueTable!$A:$A,1,0)),ISERROR(VLOOKUP(TRIM(MID(L42,FIND(",",L42,FIND(",",L42,FIND(",",L42)+1)+1)+1,999)),[4]AffectorValueTable!$A:$A,1,0))),"어펙터밸류없음",
  ""),
)))))</f>
        <v/>
      </c>
      <c r="N42">
        <v>10</v>
      </c>
    </row>
    <row r="43" spans="1:14" x14ac:dyDescent="0.3">
      <c r="A43" t="s">
        <v>473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 t="str">
        <f>IF(ISBLANK(I43),"",
IFERROR(VLOOKUP(I43,[3]DropTable!$A:$B,MATCH(J$1,[3]DropTable!A$1:B$1,0),0),
"드랍아이디없음"))</f>
        <v/>
      </c>
      <c r="K43">
        <v>10.5</v>
      </c>
      <c r="M43" t="str">
        <f>IF(ISBLANK(L43),"",
IF(ISERROR(FIND(",",L43)),
  IF(ISERROR(VLOOKUP(L43,[4]AffectorValueTable!$A:$A,1,0)),"어펙터밸류없음",
  ""),
IF(ISERROR(FIND(",",L43,FIND(",",L43)+1)),
  IF(OR(ISERROR(VLOOKUP(LEFT(L43,FIND(",",L43)-1),[4]AffectorValueTable!$A:$A,1,0)),ISERROR(VLOOKUP(TRIM(MID(L43,FIND(",",L43)+1,999)),[4]AffectorValueTable!$A:$A,1,0))),"어펙터밸류없음",
  ""),
IF(ISERROR(FIND(",",L43,FIND(",",L43,FIND(",",L43)+1)+1)),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+1,999)),[4]AffectorValueTable!$A:$A,1,0))),"어펙터밸류없음",
  ""),
IF(ISERROR(FIND(",",L43,FIND(",",L43,FIND(",",L43,FIND(",",L43)+1)+1)+1)),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FIND(",",L43,FIND(",",L43,FIND(",",L43)+1)+1)-FIND(",",L43,FIND(",",L43)+1)-1)),[4]AffectorValueTable!$A:$A,1,0)),ISERROR(VLOOKUP(TRIM(MID(L43,FIND(",",L43,FIND(",",L43,FIND(",",L43)+1)+1)+1,999)),[4]AffectorValueTable!$A:$A,1,0))),"어펙터밸류없음",
  ""),
)))))</f>
        <v/>
      </c>
      <c r="N43">
        <v>1</v>
      </c>
    </row>
    <row r="44" spans="1:14" x14ac:dyDescent="0.3">
      <c r="A44" t="s">
        <v>474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 t="str">
        <f>IF(ISBLANK(I44),"",
IFERROR(VLOOKUP(I44,[3]DropTable!$A:$B,MATCH(J$1,[3]DropTable!A$1:B$1,0),0),
"드랍아이디없음"))</f>
        <v/>
      </c>
      <c r="K44">
        <v>10.5</v>
      </c>
      <c r="M44" t="str">
        <f>IF(ISBLANK(L44),"",
IF(ISERROR(FIND(",",L44)),
  IF(ISERROR(VLOOKUP(L44,[4]AffectorValueTable!$A:$A,1,0)),"어펙터밸류없음",
  ""),
IF(ISERROR(FIND(",",L44,FIND(",",L44)+1)),
  IF(OR(ISERROR(VLOOKUP(LEFT(L44,FIND(",",L44)-1),[4]AffectorValueTable!$A:$A,1,0)),ISERROR(VLOOKUP(TRIM(MID(L44,FIND(",",L44)+1,999)),[4]AffectorValueTable!$A:$A,1,0))),"어펙터밸류없음",
  ""),
IF(ISERROR(FIND(",",L44,FIND(",",L44,FIND(",",L44)+1)+1)),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+1,999)),[4]AffectorValueTable!$A:$A,1,0))),"어펙터밸류없음",
  ""),
IF(ISERROR(FIND(",",L44,FIND(",",L44,FIND(",",L44,FIND(",",L44)+1)+1)+1)),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FIND(",",L44,FIND(",",L44,FIND(",",L44)+1)+1)-FIND(",",L44,FIND(",",L44)+1)-1)),[4]AffectorValueTable!$A:$A,1,0)),ISERROR(VLOOKUP(TRIM(MID(L44,FIND(",",L44,FIND(",",L44,FIND(",",L44)+1)+1)+1,999)),[4]AffectorValueTable!$A:$A,1,0))),"어펙터밸류없음",
  ""),
)))))</f>
        <v/>
      </c>
      <c r="N44">
        <v>1</v>
      </c>
    </row>
    <row r="45" spans="1:14" x14ac:dyDescent="0.3">
      <c r="A45" t="s">
        <v>475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 t="str">
        <f>IF(ISBLANK(I45),"",
IFERROR(VLOOKUP(I45,[3]DropTable!$A:$B,MATCH(J$1,[3]DropTable!A$1:B$1,0),0),
"드랍아이디없음"))</f>
        <v/>
      </c>
      <c r="K45">
        <v>10.5</v>
      </c>
      <c r="M45" t="str">
        <f>IF(ISBLANK(L45),"",
IF(ISERROR(FIND(",",L45)),
  IF(ISERROR(VLOOKUP(L45,[4]AffectorValueTable!$A:$A,1,0)),"어펙터밸류없음",
  ""),
IF(ISERROR(FIND(",",L45,FIND(",",L45)+1)),
  IF(OR(ISERROR(VLOOKUP(LEFT(L45,FIND(",",L45)-1),[4]AffectorValueTable!$A:$A,1,0)),ISERROR(VLOOKUP(TRIM(MID(L45,FIND(",",L45)+1,999)),[4]AffectorValueTable!$A:$A,1,0))),"어펙터밸류없음",
  ""),
IF(ISERROR(FIND(",",L45,FIND(",",L45,FIND(",",L45)+1)+1)),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+1,999)),[4]AffectorValueTable!$A:$A,1,0))),"어펙터밸류없음",
  ""),
IF(ISERROR(FIND(",",L45,FIND(",",L45,FIND(",",L45,FIND(",",L45)+1)+1)+1)),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FIND(",",L45,FIND(",",L45,FIND(",",L45)+1)+1)-FIND(",",L45,FIND(",",L45)+1)-1)),[4]AffectorValueTable!$A:$A,1,0)),ISERROR(VLOOKUP(TRIM(MID(L45,FIND(",",L45,FIND(",",L45,FIND(",",L45)+1)+1)+1,999)),[4]AffectorValueTable!$A:$A,1,0))),"어펙터밸류없음",
  ""),
)))))</f>
        <v/>
      </c>
      <c r="N45">
        <v>1</v>
      </c>
    </row>
    <row r="46" spans="1:14" x14ac:dyDescent="0.3">
      <c r="A46" t="s">
        <v>476</v>
      </c>
      <c r="B46">
        <v>1</v>
      </c>
      <c r="C46">
        <v>1</v>
      </c>
      <c r="D46">
        <v>2</v>
      </c>
      <c r="E46">
        <v>2</v>
      </c>
      <c r="F46">
        <v>0</v>
      </c>
      <c r="G46" t="b">
        <v>0</v>
      </c>
      <c r="H46" t="b">
        <v>1</v>
      </c>
      <c r="J46" t="str">
        <f>IF(ISBLANK(I46),"",
IFERROR(VLOOKUP(I46,[3]DropTable!$A:$B,MATCH(J$1,[3]DropTable!A$1:B$1,0),0),
"드랍아이디없음"))</f>
        <v/>
      </c>
      <c r="K46">
        <v>10.5</v>
      </c>
      <c r="M46" t="str">
        <f>IF(ISBLANK(L46),"",
IF(ISERROR(FIND(",",L46)),
  IF(ISERROR(VLOOKUP(L46,[4]AffectorValueTable!$A:$A,1,0)),"어펙터밸류없음",
  ""),
IF(ISERROR(FIND(",",L46,FIND(",",L46)+1)),
  IF(OR(ISERROR(VLOOKUP(LEFT(L46,FIND(",",L46)-1),[4]AffectorValueTable!$A:$A,1,0)),ISERROR(VLOOKUP(TRIM(MID(L46,FIND(",",L46)+1,999)),[4]AffectorValueTable!$A:$A,1,0))),"어펙터밸류없음",
  ""),
IF(ISERROR(FIND(",",L46,FIND(",",L46,FIND(",",L46)+1)+1)),
  IF(OR(ISERROR(VLOOKUP(LEFT(L46,FIND(",",L46)-1),[4]AffectorValueTable!$A:$A,1,0)),ISERROR(VLOOKUP(TRIM(MID(L46,FIND(",",L46)+1,FIND(",",L46,FIND(",",L46)+1)-FIND(",",L46)-1)),[4]AffectorValueTable!$A:$A,1,0)),ISERROR(VLOOKUP(TRIM(MID(L46,FIND(",",L46,FIND(",",L46)+1)+1,999)),[4]AffectorValueTable!$A:$A,1,0))),"어펙터밸류없음",
  ""),
IF(ISERROR(FIND(",",L46,FIND(",",L46,FIND(",",L46,FIND(",",L46)+1)+1)+1)),
  IF(OR(ISERROR(VLOOKUP(LEFT(L46,FIND(",",L46)-1),[4]AffectorValueTable!$A:$A,1,0)),ISERROR(VLOOKUP(TRIM(MID(L46,FIND(",",L46)+1,FIND(",",L46,FIND(",",L46)+1)-FIND(",",L46)-1)),[4]AffectorValueTable!$A:$A,1,0)),ISERROR(VLOOKUP(TRIM(MID(L46,FIND(",",L46,FIND(",",L46)+1)+1,FIND(",",L46,FIND(",",L46,FIND(",",L46)+1)+1)-FIND(",",L46,FIND(",",L46)+1)-1)),[4]AffectorValueTable!$A:$A,1,0)),ISERROR(VLOOKUP(TRIM(MID(L46,FIND(",",L46,FIND(",",L46,FIND(",",L46)+1)+1)+1,999)),[4]AffectorValueTable!$A:$A,1,0))),"어펙터밸류없음",
  ""),
)))))</f>
        <v/>
      </c>
      <c r="N46">
        <v>1</v>
      </c>
    </row>
    <row r="47" spans="1:14" x14ac:dyDescent="0.3">
      <c r="A47" t="s">
        <v>477</v>
      </c>
      <c r="B47">
        <v>1</v>
      </c>
      <c r="C47">
        <v>1</v>
      </c>
      <c r="D47">
        <v>2</v>
      </c>
      <c r="E47">
        <v>2</v>
      </c>
      <c r="F47">
        <v>0</v>
      </c>
      <c r="G47" t="b">
        <v>0</v>
      </c>
      <c r="H47" t="b">
        <v>1</v>
      </c>
      <c r="J47" t="str">
        <f>IF(ISBLANK(I47),"",
IFERROR(VLOOKUP(I47,[3]DropTable!$A:$B,MATCH(J$1,[3]DropTable!A$1:B$1,0),0),
"드랍아이디없음"))</f>
        <v/>
      </c>
      <c r="K47">
        <v>10.5</v>
      </c>
      <c r="M47" t="str">
        <f>IF(ISBLANK(L47),"",
IF(ISERROR(FIND(",",L47)),
  IF(ISERROR(VLOOKUP(L47,[4]AffectorValueTable!$A:$A,1,0)),"어펙터밸류없음",
  ""),
IF(ISERROR(FIND(",",L47,FIND(",",L47)+1)),
  IF(OR(ISERROR(VLOOKUP(LEFT(L47,FIND(",",L47)-1),[4]AffectorValueTable!$A:$A,1,0)),ISERROR(VLOOKUP(TRIM(MID(L47,FIND(",",L47)+1,999)),[4]AffectorValueTable!$A:$A,1,0))),"어펙터밸류없음",
  ""),
IF(ISERROR(FIND(",",L47,FIND(",",L47,FIND(",",L47)+1)+1)),
  IF(OR(ISERROR(VLOOKUP(LEFT(L47,FIND(",",L47)-1),[4]AffectorValueTable!$A:$A,1,0)),ISERROR(VLOOKUP(TRIM(MID(L47,FIND(",",L47)+1,FIND(",",L47,FIND(",",L47)+1)-FIND(",",L47)-1)),[4]AffectorValueTable!$A:$A,1,0)),ISERROR(VLOOKUP(TRIM(MID(L47,FIND(",",L47,FIND(",",L47)+1)+1,999)),[4]AffectorValueTable!$A:$A,1,0))),"어펙터밸류없음",
  ""),
IF(ISERROR(FIND(",",L47,FIND(",",L47,FIND(",",L47,FIND(",",L47)+1)+1)+1)),
  IF(OR(ISERROR(VLOOKUP(LEFT(L47,FIND(",",L47)-1),[4]AffectorValueTable!$A:$A,1,0)),ISERROR(VLOOKUP(TRIM(MID(L47,FIND(",",L47)+1,FIND(",",L47,FIND(",",L47)+1)-FIND(",",L47)-1)),[4]AffectorValueTable!$A:$A,1,0)),ISERROR(VLOOKUP(TRIM(MID(L47,FIND(",",L47,FIND(",",L47)+1)+1,FIND(",",L47,FIND(",",L47,FIND(",",L47)+1)+1)-FIND(",",L47,FIND(",",L47)+1)-1)),[4]AffectorValueTable!$A:$A,1,0)),ISERROR(VLOOKUP(TRIM(MID(L47,FIND(",",L47,FIND(",",L47,FIND(",",L47)+1)+1)+1,999)),[4]AffectorValueTable!$A:$A,1,0))),"어펙터밸류없음",
  ""),
)))))</f>
        <v/>
      </c>
      <c r="N47">
        <v>1</v>
      </c>
    </row>
    <row r="48" spans="1:14" x14ac:dyDescent="0.3">
      <c r="A48" t="s">
        <v>478</v>
      </c>
      <c r="B48">
        <v>1</v>
      </c>
      <c r="C48">
        <v>1</v>
      </c>
      <c r="D48">
        <v>2</v>
      </c>
      <c r="E48">
        <v>2</v>
      </c>
      <c r="F48">
        <v>0</v>
      </c>
      <c r="G48" t="b">
        <v>0</v>
      </c>
      <c r="H48" t="b">
        <v>1</v>
      </c>
      <c r="J48" t="str">
        <f>IF(ISBLANK(I48),"",
IFERROR(VLOOKUP(I48,[3]DropTable!$A:$B,MATCH(J$1,[3]DropTable!A$1:B$1,0),0),
"드랍아이디없음"))</f>
        <v/>
      </c>
      <c r="K48">
        <v>10.5</v>
      </c>
      <c r="M48" t="str">
        <f>IF(ISBLANK(L48),"",
IF(ISERROR(FIND(",",L48)),
  IF(ISERROR(VLOOKUP(L48,[4]AffectorValueTable!$A:$A,1,0)),"어펙터밸류없음",
  ""),
IF(ISERROR(FIND(",",L48,FIND(",",L48)+1)),
  IF(OR(ISERROR(VLOOKUP(LEFT(L48,FIND(",",L48)-1),[4]AffectorValueTable!$A:$A,1,0)),ISERROR(VLOOKUP(TRIM(MID(L48,FIND(",",L48)+1,999)),[4]AffectorValueTable!$A:$A,1,0))),"어펙터밸류없음",
  ""),
IF(ISERROR(FIND(",",L48,FIND(",",L48,FIND(",",L48)+1)+1)),
  IF(OR(ISERROR(VLOOKUP(LEFT(L48,FIND(",",L48)-1),[4]AffectorValueTable!$A:$A,1,0)),ISERROR(VLOOKUP(TRIM(MID(L48,FIND(",",L48)+1,FIND(",",L48,FIND(",",L48)+1)-FIND(",",L48)-1)),[4]AffectorValueTable!$A:$A,1,0)),ISERROR(VLOOKUP(TRIM(MID(L48,FIND(",",L48,FIND(",",L48)+1)+1,999)),[4]AffectorValueTable!$A:$A,1,0))),"어펙터밸류없음",
  ""),
IF(ISERROR(FIND(",",L48,FIND(",",L48,FIND(",",L48,FIND(",",L48)+1)+1)+1)),
  IF(OR(ISERROR(VLOOKUP(LEFT(L48,FIND(",",L48)-1),[4]AffectorValueTable!$A:$A,1,0)),ISERROR(VLOOKUP(TRIM(MID(L48,FIND(",",L48)+1,FIND(",",L48,FIND(",",L48)+1)-FIND(",",L48)-1)),[4]AffectorValueTable!$A:$A,1,0)),ISERROR(VLOOKUP(TRIM(MID(L48,FIND(",",L48,FIND(",",L48)+1)+1,FIND(",",L48,FIND(",",L48,FIND(",",L48)+1)+1)-FIND(",",L48,FIND(",",L48)+1)-1)),[4]AffectorValueTable!$A:$A,1,0)),ISERROR(VLOOKUP(TRIM(MID(L48,FIND(",",L48,FIND(",",L48,FIND(",",L48)+1)+1)+1,999)),[4]AffectorValueTable!$A:$A,1,0))),"어펙터밸류없음",
  ""),
)))))</f>
        <v/>
      </c>
      <c r="N48">
        <v>1</v>
      </c>
    </row>
    <row r="49" spans="1:14" x14ac:dyDescent="0.3">
      <c r="A49" t="s">
        <v>479</v>
      </c>
      <c r="B49">
        <v>1</v>
      </c>
      <c r="C49">
        <v>1</v>
      </c>
      <c r="D49">
        <v>2</v>
      </c>
      <c r="E49">
        <v>2</v>
      </c>
      <c r="F49">
        <v>0</v>
      </c>
      <c r="G49" t="b">
        <v>0</v>
      </c>
      <c r="H49" t="b">
        <v>1</v>
      </c>
      <c r="J49" t="str">
        <f>IF(ISBLANK(I49),"",
IFERROR(VLOOKUP(I49,[3]DropTable!$A:$B,MATCH(J$1,[3]DropTable!A$1:B$1,0),0),
"드랍아이디없음"))</f>
        <v/>
      </c>
      <c r="K49">
        <v>10.5</v>
      </c>
      <c r="M49" t="str">
        <f>IF(ISBLANK(L49),"",
IF(ISERROR(FIND(",",L49)),
  IF(ISERROR(VLOOKUP(L49,[4]AffectorValueTable!$A:$A,1,0)),"어펙터밸류없음",
  ""),
IF(ISERROR(FIND(",",L49,FIND(",",L49)+1)),
  IF(OR(ISERROR(VLOOKUP(LEFT(L49,FIND(",",L49)-1),[4]AffectorValueTable!$A:$A,1,0)),ISERROR(VLOOKUP(TRIM(MID(L49,FIND(",",L49)+1,999)),[4]AffectorValueTable!$A:$A,1,0))),"어펙터밸류없음",
  ""),
IF(ISERROR(FIND(",",L49,FIND(",",L49,FIND(",",L49)+1)+1)),
  IF(OR(ISERROR(VLOOKUP(LEFT(L49,FIND(",",L49)-1),[4]AffectorValueTable!$A:$A,1,0)),ISERROR(VLOOKUP(TRIM(MID(L49,FIND(",",L49)+1,FIND(",",L49,FIND(",",L49)+1)-FIND(",",L49)-1)),[4]AffectorValueTable!$A:$A,1,0)),ISERROR(VLOOKUP(TRIM(MID(L49,FIND(",",L49,FIND(",",L49)+1)+1,999)),[4]AffectorValueTable!$A:$A,1,0))),"어펙터밸류없음",
  ""),
IF(ISERROR(FIND(",",L49,FIND(",",L49,FIND(",",L49,FIND(",",L49)+1)+1)+1)),
  IF(OR(ISERROR(VLOOKUP(LEFT(L49,FIND(",",L49)-1),[4]AffectorValueTable!$A:$A,1,0)),ISERROR(VLOOKUP(TRIM(MID(L49,FIND(",",L49)+1,FIND(",",L49,FIND(",",L49)+1)-FIND(",",L49)-1)),[4]AffectorValueTable!$A:$A,1,0)),ISERROR(VLOOKUP(TRIM(MID(L49,FIND(",",L49,FIND(",",L49)+1)+1,FIND(",",L49,FIND(",",L49,FIND(",",L49)+1)+1)-FIND(",",L49,FIND(",",L49)+1)-1)),[4]AffectorValueTable!$A:$A,1,0)),ISERROR(VLOOKUP(TRIM(MID(L49,FIND(",",L49,FIND(",",L49,FIND(",",L49)+1)+1)+1,999)),[4]AffectorValueTable!$A:$A,1,0))),"어펙터밸류없음",
  ""),
)))))</f>
        <v/>
      </c>
      <c r="N49">
        <v>1</v>
      </c>
    </row>
  </sheetData>
  <phoneticPr fontId="1" type="noConversion"/>
  <conditionalFormatting sqref="M50:M1048576">
    <cfRule type="expression" dxfId="22" priority="28">
      <formula>M50=M49</formula>
    </cfRule>
  </conditionalFormatting>
  <conditionalFormatting sqref="M4:M5 M8:M14">
    <cfRule type="expression" dxfId="21" priority="30">
      <formula>M4=M1048554</formula>
    </cfRule>
  </conditionalFormatting>
  <conditionalFormatting sqref="M16">
    <cfRule type="expression" dxfId="20" priority="20">
      <formula>M16=M1048565</formula>
    </cfRule>
  </conditionalFormatting>
  <conditionalFormatting sqref="M17:M18">
    <cfRule type="expression" dxfId="19" priority="19">
      <formula>M17=M1048566</formula>
    </cfRule>
  </conditionalFormatting>
  <conditionalFormatting sqref="M20:M22">
    <cfRule type="expression" dxfId="18" priority="18">
      <formula>M20=M1048568</formula>
    </cfRule>
  </conditionalFormatting>
  <conditionalFormatting sqref="M25:M31">
    <cfRule type="expression" dxfId="17" priority="17">
      <formula>M25=M1048571</formula>
    </cfRule>
  </conditionalFormatting>
  <conditionalFormatting sqref="M42">
    <cfRule type="expression" dxfId="16" priority="13">
      <formula>M42=M8</formula>
    </cfRule>
  </conditionalFormatting>
  <conditionalFormatting sqref="M36:M37">
    <cfRule type="expression" dxfId="15" priority="12">
      <formula>M36=M1</formula>
    </cfRule>
  </conditionalFormatting>
  <conditionalFormatting sqref="M34:M35">
    <cfRule type="expression" dxfId="14" priority="42">
      <formula>M34=#REF!</formula>
    </cfRule>
  </conditionalFormatting>
  <conditionalFormatting sqref="M23:M24">
    <cfRule type="expression" dxfId="13" priority="11">
      <formula>M23=M1048571</formula>
    </cfRule>
  </conditionalFormatting>
  <conditionalFormatting sqref="M38">
    <cfRule type="expression" dxfId="12" priority="10">
      <formula>M38=M4</formula>
    </cfRule>
  </conditionalFormatting>
  <conditionalFormatting sqref="M39">
    <cfRule type="expression" dxfId="11" priority="9">
      <formula>M39=M5</formula>
    </cfRule>
  </conditionalFormatting>
  <conditionalFormatting sqref="M40">
    <cfRule type="expression" dxfId="10" priority="8">
      <formula>M40=#REF!</formula>
    </cfRule>
  </conditionalFormatting>
  <conditionalFormatting sqref="M6 M1:M2 N1 L1">
    <cfRule type="expression" dxfId="9" priority="45">
      <formula>L1=L1048552</formula>
    </cfRule>
  </conditionalFormatting>
  <conditionalFormatting sqref="M41">
    <cfRule type="expression" dxfId="8" priority="47">
      <formula>M41=M6</formula>
    </cfRule>
  </conditionalFormatting>
  <conditionalFormatting sqref="M7">
    <cfRule type="expression" dxfId="7" priority="6">
      <formula>M7=M1048558</formula>
    </cfRule>
  </conditionalFormatting>
  <conditionalFormatting sqref="M43:M48">
    <cfRule type="expression" dxfId="6" priority="5">
      <formula>M43=M9</formula>
    </cfRule>
  </conditionalFormatting>
  <conditionalFormatting sqref="M49">
    <cfRule type="expression" dxfId="5" priority="4">
      <formula>M49=M16</formula>
    </cfRule>
  </conditionalFormatting>
  <conditionalFormatting sqref="M33">
    <cfRule type="expression" dxfId="4" priority="52">
      <formula>M33=#REF!</formula>
    </cfRule>
  </conditionalFormatting>
  <conditionalFormatting sqref="M3">
    <cfRule type="expression" dxfId="3" priority="3">
      <formula>M3=M1048554</formula>
    </cfRule>
  </conditionalFormatting>
  <conditionalFormatting sqref="M32">
    <cfRule type="expression" dxfId="2" priority="54">
      <formula>M32=#REF!</formula>
    </cfRule>
  </conditionalFormatting>
  <conditionalFormatting sqref="M19">
    <cfRule type="expression" dxfId="1" priority="2">
      <formula>M19=M1048568</formula>
    </cfRule>
  </conditionalFormatting>
  <conditionalFormatting sqref="M15">
    <cfRule type="expression" dxfId="0" priority="1">
      <formula>M15=M1048565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2020-01-01T08:54:13Z</dcterms:modified>
</cp:coreProperties>
</file>