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3161DC-A00E-4592-B549-F2A08FED0450}" xr6:coauthVersionLast="45" xr6:coauthVersionMax="45" xr10:uidLastSave="{00000000-0000-0000-0000-000000000000}"/>
  <bookViews>
    <workbookView xWindow="-120" yWindow="-120" windowWidth="29040" windowHeight="15840" xr2:uid="{FEBDDD54-94F1-45FC-8942-1CEB3C9600D8}"/>
  </bookViews>
  <sheets>
    <sheet name="mail서버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H5" i="1"/>
  <c r="G5" i="1"/>
  <c r="F5" i="1"/>
  <c r="E5" i="1"/>
  <c r="D5" i="1"/>
  <c r="C5" i="1"/>
  <c r="K5" i="1"/>
  <c r="A5" i="1"/>
  <c r="V5" i="1" l="1"/>
  <c r="O5" i="1"/>
  <c r="K4" i="1" l="1"/>
  <c r="S4" i="1"/>
  <c r="H4" i="1"/>
  <c r="G4" i="1"/>
  <c r="F4" i="1"/>
  <c r="E4" i="1"/>
  <c r="D4" i="1"/>
  <c r="C4" i="1"/>
  <c r="A4" i="1"/>
  <c r="V4" i="1" l="1"/>
  <c r="O4" i="1"/>
  <c r="Q4" i="1"/>
  <c r="P4" i="1"/>
  <c r="S3" i="1"/>
  <c r="S2" i="1"/>
  <c r="H3" i="1" l="1"/>
  <c r="G3" i="1"/>
  <c r="F3" i="1"/>
  <c r="H2" i="1"/>
  <c r="G2" i="1"/>
  <c r="F2" i="1"/>
  <c r="E3" i="1" l="1"/>
  <c r="D3" i="1"/>
  <c r="C3" i="1"/>
  <c r="E2" i="1"/>
  <c r="D2" i="1"/>
  <c r="C2" i="1"/>
  <c r="K2" i="1"/>
  <c r="A3" i="1"/>
  <c r="A2" i="1"/>
  <c r="O2" i="1" l="1"/>
  <c r="O3" i="1"/>
  <c r="Q3" i="1"/>
  <c r="P3" i="1"/>
  <c r="Q2" i="1"/>
  <c r="P2" i="1"/>
  <c r="V2" i="1" s="1"/>
  <c r="K3" i="1"/>
  <c r="V3" i="1" l="1"/>
  <c r="U2" i="1"/>
  <c r="U3" i="1" l="1"/>
  <c r="U4" i="1" s="1"/>
  <c r="U5" i="1" s="1"/>
  <c r="A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5B9F601-7CD6-4C69-A65F-5C49873EF12A}">
      <text>
        <r>
          <rPr>
            <sz val="9"/>
            <color indexed="81"/>
            <rFont val="Tahoma"/>
            <family val="2"/>
          </rPr>
          <t xml:space="preserve">ev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K1" authorId="0" shapeId="0" xr:uid="{A7303149-80DB-41AB-8A09-D685C268BF62}">
      <text>
        <r>
          <rPr>
            <sz val="9"/>
            <color indexed="81"/>
            <rFont val="돋움"/>
            <family val="3"/>
            <charset val="129"/>
          </rPr>
          <t>여기가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<sst xmlns="http://schemas.openxmlformats.org/spreadsheetml/2006/main" count="46" uniqueCount="40">
  <si>
    <t>tp</t>
  </si>
  <si>
    <t>tp_Verify</t>
  </si>
  <si>
    <t>장비1상자</t>
  </si>
  <si>
    <t>장비1상자</t>
    <phoneticPr fontId="1" type="noConversion"/>
  </si>
  <si>
    <t>재화</t>
    <phoneticPr fontId="1" type="noConversion"/>
  </si>
  <si>
    <t>vl</t>
  </si>
  <si>
    <t>cn</t>
  </si>
  <si>
    <t>id</t>
    <phoneticPr fontId="1" type="noConversion"/>
  </si>
  <si>
    <t>nm</t>
    <phoneticPr fontId="1" type="noConversion"/>
  </si>
  <si>
    <t>de</t>
    <phoneticPr fontId="1" type="noConversion"/>
  </si>
  <si>
    <t>ti</t>
    <phoneticPr fontId="1" type="noConversion"/>
  </si>
  <si>
    <t>value</t>
    <phoneticPr fontId="1" type="noConversion"/>
  </si>
  <si>
    <t>cu</t>
    <phoneticPr fontId="1" type="noConversion"/>
  </si>
  <si>
    <t>be</t>
    <phoneticPr fontId="1" type="noConversion"/>
  </si>
  <si>
    <t>mail</t>
    <phoneticPr fontId="1" type="noConversion"/>
  </si>
  <si>
    <t>tp</t>
    <phoneticPr fontId="1" type="noConversion"/>
  </si>
  <si>
    <t>DI</t>
    <phoneticPr fontId="1" type="noConversion"/>
  </si>
  <si>
    <t>id_Verify</t>
    <phoneticPr fontId="1" type="noConversion"/>
  </si>
  <si>
    <t>일일 우편</t>
  </si>
  <si>
    <t>새해 선물</t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</si>
  <si>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</si>
  <si>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</si>
  <si>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</si>
  <si>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</si>
  <si>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</si>
  <si>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sy</t>
    <phoneticPr fontId="1" type="noConversion"/>
  </si>
  <si>
    <t>sm</t>
    <phoneticPr fontId="1" type="noConversion"/>
  </si>
  <si>
    <t>ey</t>
    <phoneticPr fontId="1" type="noConversion"/>
  </si>
  <si>
    <t>em</t>
    <phoneticPr fontId="1" type="noConversion"/>
  </si>
  <si>
    <t>sd</t>
    <phoneticPr fontId="1" type="noConversion"/>
  </si>
  <si>
    <t>ed</t>
    <phoneticPr fontId="1" type="noConversion"/>
  </si>
  <si>
    <t>이날포함이후부터 제거</t>
    <phoneticPr fontId="1" type="noConversion"/>
  </si>
  <si>
    <t>보이지 않는 우편</t>
  </si>
  <si>
    <t>un</t>
  </si>
  <si>
    <t>ny</t>
  </si>
  <si>
    <t>ev</t>
  </si>
  <si>
    <t>업데이트 내역</t>
  </si>
  <si>
    <t>업데이트 내역</t>
    <phoneticPr fontId="1" type="noConversion"/>
  </si>
  <si>
    <t>up</t>
    <phoneticPr fontId="1" type="noConversion"/>
  </si>
  <si>
    <t>점검시각참고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</si>
</sst>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0B29-675C-490E-8FE8-27B6926F873F}">
  <dimension ref="A1:AD5"/>
  <sheetViews>
    <sheetView tabSelected="1" workbookViewId="0">
      <pane ySplit="1" topLeftCell="A2" activePane="bottomLeft" state="frozen"/>
      <selection pane="bottomLeft" activeCell="AD2" sqref="AD2"/>
    </sheetView>
  </sheetViews>
  <sheetFormatPr defaultRowHeight="16.5" outlineLevelCol="1"/>
  <cols>
    <col min="1" max="1" width="4.625" customWidth="1"/>
    <col min="2" max="2" width="12" hidden="1" customWidth="1" outlineLevel="1"/>
    <col min="3" max="3" width="5.5" bestFit="1" customWidth="1" collapsed="1"/>
    <col min="4" max="4" width="3.875" bestFit="1" customWidth="1"/>
    <col min="5" max="5" width="3.5" bestFit="1" customWidth="1"/>
    <col min="6" max="6" width="5.5" bestFit="1" customWidth="1"/>
    <col min="7" max="7" width="4.125" bestFit="1" customWidth="1"/>
    <col min="8" max="8" width="3.625" bestFit="1" customWidth="1"/>
    <col min="9" max="10" width="10.875" style="3" hidden="1" customWidth="1" outlineLevel="1"/>
    <col min="11" max="11" width="4.625" customWidth="1" collapsed="1"/>
    <col min="12" max="12" width="9.875" hidden="1" customWidth="1" outlineLevel="1"/>
    <col min="13" max="13" width="4.875" customWidth="1" collapsed="1"/>
    <col min="14" max="14" width="5.125" customWidth="1"/>
    <col min="15" max="15" width="10.375" hidden="1" customWidth="1" outlineLevel="1"/>
    <col min="16" max="16" width="9" collapsed="1"/>
    <col min="18" max="18" width="5.125" customWidth="1"/>
    <col min="19" max="19" width="11.5" hidden="1" customWidth="1" outlineLevel="1"/>
    <col min="20" max="22" width="9" hidden="1" customWidth="1" outlineLevel="1"/>
    <col min="23" max="23" width="9" collapsed="1"/>
    <col min="24" max="24" width="12" hidden="1" customWidth="1" outlineLevel="1"/>
    <col min="25" max="25" width="9" hidden="1" customWidth="1" outlineLevel="1"/>
    <col min="26" max="26" width="9" collapsed="1"/>
    <col min="27" max="27" width="9.875" hidden="1" customWidth="1" outlineLevel="1"/>
    <col min="28" max="28" width="9" hidden="1" customWidth="1" outlineLevel="1"/>
    <col min="29" max="29" width="9" collapsed="1"/>
    <col min="30" max="30" width="9" customWidth="1" outlineLevel="1"/>
  </cols>
  <sheetData>
    <row r="1" spans="1:30" ht="27" customHeight="1">
      <c r="A1" s="1" t="s">
        <v>7</v>
      </c>
      <c r="B1" t="s">
        <v>7</v>
      </c>
      <c r="C1" s="2" t="s">
        <v>25</v>
      </c>
      <c r="D1" s="2" t="s">
        <v>26</v>
      </c>
      <c r="E1" s="2" t="s">
        <v>29</v>
      </c>
      <c r="F1" s="2" t="s">
        <v>27</v>
      </c>
      <c r="G1" s="2" t="s">
        <v>28</v>
      </c>
      <c r="H1" s="2" t="s">
        <v>30</v>
      </c>
      <c r="I1" s="3" t="s">
        <v>20</v>
      </c>
      <c r="J1" s="3" t="s">
        <v>21</v>
      </c>
      <c r="K1" s="2" t="s">
        <v>15</v>
      </c>
      <c r="L1" t="s">
        <v>0</v>
      </c>
      <c r="M1" s="2" t="s">
        <v>5</v>
      </c>
      <c r="N1" s="2" t="s">
        <v>6</v>
      </c>
      <c r="O1" s="5" t="s">
        <v>39</v>
      </c>
      <c r="P1" s="2" t="s">
        <v>8</v>
      </c>
      <c r="Q1" s="2" t="s">
        <v>9</v>
      </c>
      <c r="R1" s="2" t="s">
        <v>10</v>
      </c>
      <c r="S1" s="5" t="s">
        <v>31</v>
      </c>
      <c r="T1" s="5" t="s">
        <v>22</v>
      </c>
      <c r="U1" s="6" t="s">
        <v>23</v>
      </c>
      <c r="V1" s="6" t="s">
        <v>24</v>
      </c>
      <c r="X1" t="s">
        <v>17</v>
      </c>
      <c r="Y1" t="s">
        <v>11</v>
      </c>
      <c r="AA1" t="s">
        <v>1</v>
      </c>
      <c r="AB1" t="s">
        <v>11</v>
      </c>
      <c r="AD1" t="s">
        <v>14</v>
      </c>
    </row>
    <row r="2" spans="1:30">
      <c r="A2" t="str">
        <f ca="1">IF(ISBLANK(B2),"",
VLOOKUP(B2,OFFSET(INDIRECT("$A:$B"),0,MATCH(B$1&amp;"_Verify",INDIRECT("$1:$1"),0)-1),2,0)
)</f>
        <v>ny</v>
      </c>
      <c r="B2" t="s">
        <v>19</v>
      </c>
      <c r="C2">
        <f>YEAR(I2)</f>
        <v>2020</v>
      </c>
      <c r="D2">
        <f>MONTH(I2)</f>
        <v>5</v>
      </c>
      <c r="E2">
        <f>DAY(I2)</f>
        <v>18</v>
      </c>
      <c r="F2">
        <f>YEAR(J2+1)</f>
        <v>2020</v>
      </c>
      <c r="G2">
        <f>MONTH(J2+1)</f>
        <v>5</v>
      </c>
      <c r="H2">
        <f>DAY(J2+1)</f>
        <v>19</v>
      </c>
      <c r="I2" s="4">
        <v>43969</v>
      </c>
      <c r="J2" s="4">
        <v>43969</v>
      </c>
      <c r="K2" t="str">
        <f ca="1">IF(ISBLANK(L2),"",
VLOOKUP(L2,OFFSET(INDIRECT("$A:$B"),0,MATCH(L$1&amp;"_Verify",INDIRECT("$1:$1"),0)-1),2,0)
)</f>
        <v>cu</v>
      </c>
      <c r="L2" t="s">
        <v>4</v>
      </c>
      <c r="M2" t="s">
        <v>16</v>
      </c>
      <c r="N2">
        <v>3</v>
      </c>
      <c r="O2" t="str">
        <f t="shared" ref="O2:O4" ca="1" si="0">IF(A2&lt;&gt;"un","",24+N2)</f>
        <v/>
      </c>
      <c r="P2" t="str">
        <f ca="1">"Mn_"&amp;A2</f>
        <v>Mn_ny</v>
      </c>
      <c r="Q2" t="str">
        <f ca="1">"Md_"&amp;A2</f>
        <v>Md_ny</v>
      </c>
      <c r="R2">
        <v>3</v>
      </c>
      <c r="S2" s="7">
        <f>J2+R2+1</f>
        <v>43973</v>
      </c>
      <c r="T2">
        <v>1</v>
      </c>
      <c r="U2" t="str">
        <f ca="1">V2</f>
        <v>{"id":"ny","sy":"2020","sm":"5","sd":"18","ey":"2020","em":"5","ed":"19","tp":"cu","vl":"DI","cn":3,"nm":"Mn_ny","de":"Md_ny","ti":3}</v>
      </c>
      <c r="V2" t="str">
        <f t="shared" ref="V2:V4" ca="1" si="1">IF(T2&lt;&gt;1,"",
"{"""&amp;A$1&amp;""":"""&amp;A2&amp;""""
&amp;","""&amp;C$1&amp;""":"""&amp;C2&amp;""""
&amp;","""&amp;D$1&amp;""":"""&amp;D2&amp;""""
&amp;","""&amp;E$1&amp;""":"""&amp;E2&amp;""""
&amp;","""&amp;F$1&amp;""":"""&amp;F2&amp;""""
&amp;","""&amp;G$1&amp;""":"""&amp;G2&amp;""""
&amp;","""&amp;H$1&amp;""":"""&amp;H2&amp;""""
&amp;IF(LEN(K2)=0,"",","""&amp;K$1&amp;""":"""&amp;K2&amp;"""")
&amp;IF(LEN(M2)=0,"",","""&amp;M$1&amp;""":"""&amp;M2&amp;"""")
&amp;IF(LEN(N2)=0,"",","""&amp;N$1&amp;""":"&amp;N2)
&amp;IF(LEN(P2)=0,"",","""&amp;P$1&amp;""":"""&amp;P2&amp;"""")
&amp;IF(LEN(Q2)=0,"",","""&amp;Q$1&amp;""":"""&amp;Q2&amp;"""")
&amp;","""&amp;R$1&amp;""":"&amp;R2&amp;"}")</f>
        <v>{"id":"ny","sy":"2020","sm":"5","sd":"18","ey":"2020","em":"5","ed":"19","tp":"cu","vl":"DI","cn":3,"nm":"Mn_ny","de":"Md_ny","ti":3}</v>
      </c>
      <c r="X2" t="s">
        <v>18</v>
      </c>
      <c r="Y2" t="s">
        <v>35</v>
      </c>
      <c r="AA2" t="s">
        <v>4</v>
      </c>
      <c r="AB2" t="s">
        <v>12</v>
      </c>
      <c r="AD2" t="str">
        <f ca="1">"["&amp;
IF(LEFT(OFFSET(U1,COUNTA(U:U)-1,0),1)=",",SUBSTITUTE(OFFSET(U1,COUNTA(U:U)-1,0),",","",1),OFFSET(U1,COUNTA(U:U)-1,0))
&amp;"]"</f>
        <v>[{"id":"ny","sy":"2020","sm":"5","sd":"18","ey":"2020","em":"5","ed":"19","tp":"cu","vl":"DI","cn":3,"nm":"Mn_ny","de":"Md_ny","ti":3},{"id":"ev","sy":"2020","sm":"5","sd":"13","ey":"2020","em":"5","ed":"17","tp":"be","vl":"1","cn":1,"nm":"Mn_ev","de":"Md_ev","ti":2},{"id":"up","sy":"2020","sm":"5","sd":"16","ey":"2020","em":"5","ed":"23","nm":"Mn_up","de":"Md_up","ti":2},{"id":"un","sy":"2020","sm":"5","sd":"13","ey":"2020","em":"5","ed":"17","cn":-2,"ti":2}]</v>
      </c>
    </row>
    <row r="3" spans="1:30">
      <c r="A3" t="str">
        <f ca="1">IF(ISBLANK(B3),"",
VLOOKUP(B3,OFFSET(INDIRECT("$A:$B"),0,MATCH(B$1&amp;"_Verify",INDIRECT("$1:$1"),0)-1),2,0)
)</f>
        <v>ev</v>
      </c>
      <c r="B3" t="s">
        <v>18</v>
      </c>
      <c r="C3">
        <f t="shared" ref="C3" si="2">YEAR(I3)</f>
        <v>2020</v>
      </c>
      <c r="D3">
        <f t="shared" ref="D3" si="3">MONTH(I3)</f>
        <v>5</v>
      </c>
      <c r="E3">
        <f t="shared" ref="E3" si="4">DAY(I3)</f>
        <v>13</v>
      </c>
      <c r="F3">
        <f t="shared" ref="F3" si="5">YEAR(J3+1)</f>
        <v>2020</v>
      </c>
      <c r="G3">
        <f t="shared" ref="G3" si="6">MONTH(J3+1)</f>
        <v>5</v>
      </c>
      <c r="H3">
        <f t="shared" ref="H3" si="7">DAY(J3+1)</f>
        <v>17</v>
      </c>
      <c r="I3" s="4">
        <v>43964</v>
      </c>
      <c r="J3" s="4">
        <v>43967</v>
      </c>
      <c r="K3" t="str">
        <f ca="1">IF(ISBLANK(L3),"",
VLOOKUP(L3,OFFSET(INDIRECT("$A:$B"),0,MATCH(L$1&amp;"_Verify",INDIRECT("$1:$1"),0)-1),2,0)
)</f>
        <v>be</v>
      </c>
      <c r="L3" t="s">
        <v>2</v>
      </c>
      <c r="M3">
        <v>1</v>
      </c>
      <c r="N3">
        <v>1</v>
      </c>
      <c r="O3" t="str">
        <f t="shared" ca="1" si="0"/>
        <v/>
      </c>
      <c r="P3" t="str">
        <f ca="1">"Mn_"&amp;A3</f>
        <v>Mn_ev</v>
      </c>
      <c r="Q3" t="str">
        <f ca="1">"Md_"&amp;A3</f>
        <v>Md_ev</v>
      </c>
      <c r="R3">
        <v>2</v>
      </c>
      <c r="S3" s="7">
        <f>J3+R3+1</f>
        <v>43970</v>
      </c>
      <c r="T3">
        <v>1</v>
      </c>
      <c r="U3" t="str">
        <f t="shared" ref="U3" ca="1" si="8">U2&amp;IF(LEN(V3)=0,"",","&amp;V3)</f>
        <v>{"id":"ny","sy":"2020","sm":"5","sd":"18","ey":"2020","em":"5","ed":"19","tp":"cu","vl":"DI","cn":3,"nm":"Mn_ny","de":"Md_ny","ti":3},{"id":"ev","sy":"2020","sm":"5","sd":"13","ey":"2020","em":"5","ed":"17","tp":"be","vl":"1","cn":1,"nm":"Mn_ev","de":"Md_ev","ti":2}</v>
      </c>
      <c r="V3" t="str">
        <f t="shared" ca="1" si="1"/>
        <v>{"id":"ev","sy":"2020","sm":"5","sd":"13","ey":"2020","em":"5","ed":"17","tp":"be","vl":"1","cn":1,"nm":"Mn_ev","de":"Md_ev","ti":2}</v>
      </c>
      <c r="X3" t="s">
        <v>32</v>
      </c>
      <c r="Y3" t="s">
        <v>33</v>
      </c>
      <c r="AA3" t="s">
        <v>3</v>
      </c>
      <c r="AB3" t="s">
        <v>13</v>
      </c>
    </row>
    <row r="4" spans="1:30">
      <c r="A4" t="str">
        <f ca="1">IF(ISBLANK(B4),"",
VLOOKUP(B4,OFFSET(INDIRECT("$A:$B"),0,MATCH(B$1&amp;"_Verify",INDIRECT("$1:$1"),0)-1),2,0)
)</f>
        <v>up</v>
      </c>
      <c r="B4" t="s">
        <v>36</v>
      </c>
      <c r="C4">
        <f t="shared" ref="C4:C5" si="9">YEAR(I4)</f>
        <v>2020</v>
      </c>
      <c r="D4">
        <f t="shared" ref="D4:D5" si="10">MONTH(I4)</f>
        <v>5</v>
      </c>
      <c r="E4">
        <f t="shared" ref="E4:E5" si="11">DAY(I4)</f>
        <v>16</v>
      </c>
      <c r="F4">
        <f t="shared" ref="F4:F5" si="12">YEAR(J4+1)</f>
        <v>2020</v>
      </c>
      <c r="G4">
        <f t="shared" ref="G4:G5" si="13">MONTH(J4+1)</f>
        <v>5</v>
      </c>
      <c r="H4">
        <f t="shared" ref="H4:H5" si="14">DAY(J4+1)</f>
        <v>23</v>
      </c>
      <c r="I4" s="4">
        <v>43967</v>
      </c>
      <c r="J4" s="4">
        <v>43973</v>
      </c>
      <c r="K4" t="str">
        <f ca="1">IF(ISBLANK(L4),"",
VLOOKUP(L4,OFFSET(INDIRECT("$A:$B"),0,MATCH(L$1&amp;"_Verify",INDIRECT("$1:$1"),0)-1),2,0)
)</f>
        <v/>
      </c>
      <c r="O4" t="str">
        <f t="shared" ca="1" si="0"/>
        <v/>
      </c>
      <c r="P4" t="str">
        <f ca="1">"Mn_"&amp;A4</f>
        <v>Mn_up</v>
      </c>
      <c r="Q4" t="str">
        <f ca="1">"Md_"&amp;A4</f>
        <v>Md_up</v>
      </c>
      <c r="R4">
        <v>2</v>
      </c>
      <c r="S4" s="7">
        <f>J4+R4+1</f>
        <v>43976</v>
      </c>
      <c r="T4">
        <v>1</v>
      </c>
      <c r="U4" t="str">
        <f t="shared" ref="U4:U5" ca="1" si="15">U3&amp;IF(LEN(V4)=0,"",","&amp;V4)</f>
        <v>{"id":"ny","sy":"2020","sm":"5","sd":"18","ey":"2020","em":"5","ed":"19","tp":"cu","vl":"DI","cn":3,"nm":"Mn_ny","de":"Md_ny","ti":3},{"id":"ev","sy":"2020","sm":"5","sd":"13","ey":"2020","em":"5","ed":"17","tp":"be","vl":"1","cn":1,"nm":"Mn_ev","de":"Md_ev","ti":2},{"id":"up","sy":"2020","sm":"5","sd":"16","ey":"2020","em":"5","ed":"23","nm":"Mn_up","de":"Md_up","ti":2}</v>
      </c>
      <c r="V4" t="str">
        <f t="shared" ca="1" si="1"/>
        <v>{"id":"up","sy":"2020","sm":"5","sd":"16","ey":"2020","em":"5","ed":"23","nm":"Mn_up","de":"Md_up","ti":2}</v>
      </c>
      <c r="X4" t="s">
        <v>19</v>
      </c>
      <c r="Y4" t="s">
        <v>34</v>
      </c>
    </row>
    <row r="5" spans="1:30">
      <c r="A5" t="str">
        <f ca="1">IF(ISBLANK(B5),"",
VLOOKUP(B5,OFFSET(INDIRECT("$A:$B"),0,MATCH(B$1&amp;"_Verify",INDIRECT("$1:$1"),0)-1),2,0)
)</f>
        <v>un</v>
      </c>
      <c r="B5" t="s">
        <v>32</v>
      </c>
      <c r="C5">
        <f t="shared" si="9"/>
        <v>2020</v>
      </c>
      <c r="D5">
        <f t="shared" si="10"/>
        <v>5</v>
      </c>
      <c r="E5">
        <f t="shared" si="11"/>
        <v>13</v>
      </c>
      <c r="F5">
        <f t="shared" si="12"/>
        <v>2020</v>
      </c>
      <c r="G5">
        <f t="shared" si="13"/>
        <v>5</v>
      </c>
      <c r="H5">
        <f t="shared" si="14"/>
        <v>17</v>
      </c>
      <c r="I5" s="4">
        <v>43964</v>
      </c>
      <c r="J5" s="4">
        <v>43967</v>
      </c>
      <c r="K5" t="str">
        <f ca="1">IF(ISBLANK(L5),"",
VLOOKUP(L5,OFFSET(INDIRECT("$A:$B"),0,MATCH(L$1&amp;"_Verify",INDIRECT("$1:$1"),0)-1),2,0)
)</f>
        <v/>
      </c>
      <c r="N5">
        <v>-2</v>
      </c>
      <c r="O5">
        <f ca="1">IF(A5&lt;&gt;"un","",24+N5)</f>
        <v>22</v>
      </c>
      <c r="R5">
        <v>2</v>
      </c>
      <c r="S5" s="7">
        <f>J5+R5+1</f>
        <v>43970</v>
      </c>
      <c r="T5">
        <v>1</v>
      </c>
      <c r="U5" t="str">
        <f t="shared" ca="1" si="15"/>
        <v>{"id":"ny","sy":"2020","sm":"5","sd":"18","ey":"2020","em":"5","ed":"19","tp":"cu","vl":"DI","cn":3,"nm":"Mn_ny","de":"Md_ny","ti":3},{"id":"ev","sy":"2020","sm":"5","sd":"13","ey":"2020","em":"5","ed":"17","tp":"be","vl":"1","cn":1,"nm":"Mn_ev","de":"Md_ev","ti":2},{"id":"up","sy":"2020","sm":"5","sd":"16","ey":"2020","em":"5","ed":"23","nm":"Mn_up","de":"Md_up","ti":2},{"id":"un","sy":"2020","sm":"5","sd":"13","ey":"2020","em":"5","ed":"17","cn":-2,"ti":2}</v>
      </c>
      <c r="V5" t="str">
        <f ca="1">IF(T5&lt;&gt;1,"",
"{"""&amp;A$1&amp;""":"""&amp;A5&amp;""""
&amp;","""&amp;C$1&amp;""":"""&amp;C5&amp;""""
&amp;","""&amp;D$1&amp;""":"""&amp;D5&amp;""""
&amp;","""&amp;E$1&amp;""":"""&amp;E5&amp;""""
&amp;","""&amp;F$1&amp;""":"""&amp;F5&amp;""""
&amp;","""&amp;G$1&amp;""":"""&amp;G5&amp;""""
&amp;","""&amp;H$1&amp;""":"""&amp;H5&amp;""""
&amp;IF(LEN(K5)=0,"",","""&amp;K$1&amp;""":"""&amp;K5&amp;"""")
&amp;IF(LEN(M5)=0,"",","""&amp;M$1&amp;""":"""&amp;M5&amp;"""")
&amp;IF(LEN(N5)=0,"",","""&amp;N$1&amp;""":"&amp;N5)
&amp;IF(LEN(P5)=0,"",","""&amp;P$1&amp;""":"""&amp;P5&amp;"""")
&amp;IF(LEN(Q5)=0,"",","""&amp;Q$1&amp;""":"""&amp;Q5&amp;"""")
&amp;","""&amp;R$1&amp;""":"&amp;R5&amp;"}")</f>
        <v>{"id":"un","sy":"2020","sm":"5","sd":"13","ey":"2020","em":"5","ed":"17","cn":-2,"ti":2}</v>
      </c>
      <c r="X5" t="s">
        <v>37</v>
      </c>
      <c r="Y5" t="s">
        <v>38</v>
      </c>
    </row>
  </sheetData>
  <phoneticPr fontId="1" type="noConversion"/>
  <dataValidations count="1">
    <dataValidation type="list" allowBlank="1" showInputMessage="1" showErrorMessage="1" sqref="L2:L5 B2:B5" xr:uid="{9A9A1257-E73D-4388-AD2E-6551E9FC8AC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mail서버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2020-05-14T11:30:48Z</dcterms:created>
  <dcterms:modified xsi:type="dcterms:W3CDTF">2020-05-16T11:05:38Z</dcterms:modified>
</cp:coreProperties>
</file>