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48C1DE-3941-43BD-BCB3-28F6C365A110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1" i="5" l="1"/>
  <c r="O71" i="5"/>
  <c r="H71" i="5"/>
  <c r="E71" i="5"/>
  <c r="C71" i="5"/>
  <c r="A71" i="5"/>
  <c r="C70" i="1"/>
  <c r="S121" i="5" l="1"/>
  <c r="O121" i="5"/>
  <c r="H121" i="5"/>
  <c r="E121" i="5"/>
  <c r="C121" i="5"/>
  <c r="A121" i="5"/>
  <c r="S48" i="5"/>
  <c r="O48" i="5"/>
  <c r="H48" i="5"/>
  <c r="E48" i="5"/>
  <c r="C48" i="5"/>
  <c r="A48" i="5"/>
  <c r="C120" i="1"/>
  <c r="C47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27" i="5"/>
  <c r="O127" i="5"/>
  <c r="H127" i="5"/>
  <c r="E127" i="5"/>
  <c r="C127" i="5"/>
  <c r="A127" i="5"/>
  <c r="C103" i="1"/>
  <c r="C126" i="1"/>
  <c r="C102" i="1"/>
  <c r="C101" i="1"/>
  <c r="C104" i="1"/>
  <c r="S79" i="5" l="1"/>
  <c r="O79" i="5"/>
  <c r="H79" i="5"/>
  <c r="E79" i="5"/>
  <c r="C79" i="5"/>
  <c r="A79" i="5"/>
  <c r="S80" i="5"/>
  <c r="O80" i="5"/>
  <c r="H80" i="5"/>
  <c r="E80" i="5"/>
  <c r="C80" i="5"/>
  <c r="A80" i="5"/>
  <c r="C79" i="1"/>
  <c r="C78" i="1"/>
  <c r="S81" i="5" l="1"/>
  <c r="O81" i="5"/>
  <c r="H81" i="5"/>
  <c r="E81" i="5"/>
  <c r="C81" i="5"/>
  <c r="A81" i="5"/>
  <c r="S78" i="5"/>
  <c r="O78" i="5"/>
  <c r="H78" i="5"/>
  <c r="E78" i="5"/>
  <c r="C78" i="5"/>
  <c r="A78" i="5"/>
  <c r="C80" i="1"/>
  <c r="C77" i="1"/>
  <c r="S67" i="5" l="1"/>
  <c r="O67" i="5"/>
  <c r="H67" i="5"/>
  <c r="E67" i="5"/>
  <c r="C67" i="5"/>
  <c r="A67" i="5"/>
  <c r="C66" i="1"/>
  <c r="S137" i="5" l="1"/>
  <c r="H137" i="5"/>
  <c r="E137" i="5"/>
  <c r="C137" i="5"/>
  <c r="A137" i="5"/>
  <c r="S136" i="5"/>
  <c r="O136" i="5"/>
  <c r="H136" i="5"/>
  <c r="E136" i="5"/>
  <c r="C136" i="5"/>
  <c r="A136" i="5"/>
  <c r="C135" i="1"/>
  <c r="O137" i="5"/>
  <c r="C136" i="1"/>
  <c r="J73" i="5" l="1"/>
  <c r="S141" i="5"/>
  <c r="O141" i="5"/>
  <c r="H141" i="5"/>
  <c r="E141" i="5"/>
  <c r="C141" i="5"/>
  <c r="A141" i="5"/>
  <c r="S140" i="5"/>
  <c r="O140" i="5"/>
  <c r="H140" i="5"/>
  <c r="E140" i="5"/>
  <c r="C140" i="5"/>
  <c r="A140" i="5"/>
  <c r="S139" i="5"/>
  <c r="O139" i="5"/>
  <c r="H139" i="5"/>
  <c r="E139" i="5"/>
  <c r="C139" i="5"/>
  <c r="A139" i="5"/>
  <c r="C139" i="1"/>
  <c r="C138" i="1"/>
  <c r="C140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7" i="1"/>
  <c r="C36" i="1"/>
  <c r="C34" i="1"/>
  <c r="C35" i="1"/>
  <c r="S55" i="5" l="1"/>
  <c r="O55" i="5"/>
  <c r="H55" i="5"/>
  <c r="E55" i="5"/>
  <c r="C55" i="5"/>
  <c r="A55" i="5"/>
  <c r="S54" i="5"/>
  <c r="O54" i="5"/>
  <c r="H54" i="5"/>
  <c r="E54" i="5"/>
  <c r="C54" i="5"/>
  <c r="A54" i="5"/>
  <c r="S120" i="5"/>
  <c r="O120" i="5"/>
  <c r="H120" i="5"/>
  <c r="E120" i="5"/>
  <c r="C120" i="5"/>
  <c r="A120" i="5"/>
  <c r="C53" i="1"/>
  <c r="C119" i="1"/>
  <c r="C54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C132" i="1"/>
  <c r="C133" i="1"/>
  <c r="S123" i="5" l="1"/>
  <c r="O123" i="5"/>
  <c r="H123" i="5"/>
  <c r="E123" i="5"/>
  <c r="C123" i="5"/>
  <c r="A123" i="5"/>
  <c r="C122" i="1"/>
  <c r="S131" i="5" l="1"/>
  <c r="O131" i="5"/>
  <c r="H131" i="5"/>
  <c r="E131" i="5"/>
  <c r="C131" i="5"/>
  <c r="A131" i="5"/>
  <c r="S88" i="5"/>
  <c r="O88" i="5"/>
  <c r="H88" i="5"/>
  <c r="E88" i="5"/>
  <c r="C88" i="5"/>
  <c r="A88" i="5"/>
  <c r="C87" i="1"/>
  <c r="C130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S110" i="5"/>
  <c r="O110" i="5"/>
  <c r="H110" i="5"/>
  <c r="E110" i="5"/>
  <c r="C110" i="5"/>
  <c r="A110" i="5"/>
  <c r="S73" i="5" l="1"/>
  <c r="O73" i="5"/>
  <c r="H73" i="5"/>
  <c r="E73" i="5"/>
  <c r="C73" i="5"/>
  <c r="A73" i="5"/>
  <c r="C111" i="1"/>
  <c r="C110" i="1"/>
  <c r="C109" i="1"/>
  <c r="S43" i="5" l="1"/>
  <c r="O43" i="5"/>
  <c r="H43" i="5"/>
  <c r="E43" i="5"/>
  <c r="C43" i="5"/>
  <c r="A43" i="5"/>
  <c r="S63" i="5"/>
  <c r="O63" i="5"/>
  <c r="H63" i="5"/>
  <c r="E63" i="5"/>
  <c r="C63" i="5"/>
  <c r="A63" i="5"/>
  <c r="S52" i="5"/>
  <c r="O52" i="5"/>
  <c r="H52" i="5"/>
  <c r="E52" i="5"/>
  <c r="C52" i="5"/>
  <c r="A52" i="5"/>
  <c r="S51" i="5"/>
  <c r="O51" i="5"/>
  <c r="H51" i="5"/>
  <c r="E51" i="5"/>
  <c r="C51" i="5"/>
  <c r="A51" i="5"/>
  <c r="C50" i="1"/>
  <c r="C51" i="1"/>
  <c r="C72" i="1"/>
  <c r="C62" i="1"/>
  <c r="C42" i="1"/>
  <c r="S83" i="5" l="1"/>
  <c r="O83" i="5"/>
  <c r="H83" i="5"/>
  <c r="E83" i="5"/>
  <c r="C83" i="5"/>
  <c r="A83" i="5"/>
  <c r="C82" i="1"/>
  <c r="S85" i="5" l="1"/>
  <c r="O85" i="5"/>
  <c r="H85" i="5"/>
  <c r="E85" i="5"/>
  <c r="C85" i="5"/>
  <c r="A85" i="5"/>
  <c r="C84" i="1"/>
  <c r="S92" i="5" l="1"/>
  <c r="O92" i="5"/>
  <c r="H92" i="5"/>
  <c r="E92" i="5"/>
  <c r="C92" i="5"/>
  <c r="A92" i="5"/>
  <c r="C91" i="1"/>
  <c r="J533" i="5" l="1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S11" i="5" l="1"/>
  <c r="O11" i="5"/>
  <c r="H11" i="5"/>
  <c r="E11" i="5"/>
  <c r="C11" i="5"/>
  <c r="A11" i="5"/>
  <c r="C10" i="1"/>
  <c r="S201" i="5" l="1"/>
  <c r="O201" i="5"/>
  <c r="H201" i="5"/>
  <c r="E201" i="5"/>
  <c r="C201" i="5"/>
  <c r="A201" i="5"/>
  <c r="S200" i="5" l="1"/>
  <c r="O200" i="5"/>
  <c r="H200" i="5"/>
  <c r="E200" i="5"/>
  <c r="C200" i="5"/>
  <c r="A200" i="5"/>
  <c r="C200" i="1"/>
  <c r="C199" i="1"/>
  <c r="S205" i="5" l="1"/>
  <c r="O205" i="5"/>
  <c r="H205" i="5"/>
  <c r="E205" i="5"/>
  <c r="C205" i="5"/>
  <c r="A205" i="5"/>
  <c r="C204" i="1"/>
  <c r="S199" i="5" l="1"/>
  <c r="O199" i="5"/>
  <c r="H199" i="5"/>
  <c r="E199" i="5"/>
  <c r="C199" i="5"/>
  <c r="A199" i="5"/>
  <c r="C198" i="1"/>
  <c r="S198" i="5" l="1"/>
  <c r="O198" i="5"/>
  <c r="H198" i="5"/>
  <c r="E198" i="5"/>
  <c r="C198" i="5"/>
  <c r="A198" i="5"/>
  <c r="C197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2" i="5" l="1"/>
  <c r="O62" i="5"/>
  <c r="H62" i="5"/>
  <c r="E62" i="5"/>
  <c r="C62" i="5"/>
  <c r="A62" i="5"/>
  <c r="S130" i="5"/>
  <c r="O130" i="5"/>
  <c r="H130" i="5"/>
  <c r="E130" i="5"/>
  <c r="C130" i="5"/>
  <c r="A130" i="5"/>
  <c r="C129" i="1"/>
  <c r="C61" i="1"/>
  <c r="C45" i="1"/>
  <c r="S77" i="5" l="1"/>
  <c r="O77" i="5"/>
  <c r="H77" i="5"/>
  <c r="E77" i="5"/>
  <c r="C77" i="5"/>
  <c r="A77" i="5"/>
  <c r="S197" i="5" l="1"/>
  <c r="O197" i="5"/>
  <c r="H197" i="5"/>
  <c r="E197" i="5"/>
  <c r="C197" i="5"/>
  <c r="A197" i="5"/>
  <c r="O196" i="5"/>
  <c r="H196" i="5"/>
  <c r="E196" i="5"/>
  <c r="C196" i="5"/>
  <c r="A196" i="5"/>
  <c r="C195" i="1"/>
  <c r="S196" i="5"/>
  <c r="C76" i="1"/>
  <c r="C196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3" i="1"/>
  <c r="C194" i="1"/>
  <c r="U192" i="5" l="1"/>
  <c r="U191" i="5"/>
  <c r="U185" i="5"/>
  <c r="U184" i="5"/>
  <c r="U169" i="5"/>
  <c r="U168" i="5"/>
  <c r="U167" i="5"/>
  <c r="U153" i="5"/>
  <c r="U152" i="5"/>
  <c r="U151" i="5"/>
  <c r="U150" i="5"/>
  <c r="U149" i="5"/>
  <c r="S193" i="5" l="1"/>
  <c r="O193" i="5"/>
  <c r="H193" i="5"/>
  <c r="E193" i="5"/>
  <c r="C193" i="5"/>
  <c r="A193" i="5"/>
  <c r="C192" i="1"/>
  <c r="S192" i="5" l="1"/>
  <c r="O192" i="5"/>
  <c r="H192" i="5"/>
  <c r="E192" i="5"/>
  <c r="C192" i="5"/>
  <c r="A192" i="5"/>
  <c r="C191" i="1"/>
  <c r="J519" i="5" l="1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S676" i="5" l="1"/>
  <c r="O676" i="5"/>
  <c r="J676" i="5"/>
  <c r="H676" i="5"/>
  <c r="E676" i="5"/>
  <c r="C676" i="5"/>
  <c r="A676" i="5"/>
  <c r="S675" i="5"/>
  <c r="O675" i="5"/>
  <c r="J675" i="5"/>
  <c r="H675" i="5"/>
  <c r="E675" i="5"/>
  <c r="C675" i="5"/>
  <c r="A675" i="5"/>
  <c r="O658" i="5"/>
  <c r="H658" i="5"/>
  <c r="E658" i="5"/>
  <c r="C658" i="5"/>
  <c r="A658" i="5"/>
  <c r="O657" i="5"/>
  <c r="H657" i="5"/>
  <c r="E657" i="5"/>
  <c r="C657" i="5"/>
  <c r="A657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J677" i="5" l="1"/>
  <c r="J678" i="5"/>
  <c r="J679" i="5"/>
  <c r="J672" i="5"/>
  <c r="J673" i="5"/>
  <c r="J674" i="5"/>
  <c r="J598" i="5"/>
  <c r="J599" i="5"/>
  <c r="J600" i="5"/>
  <c r="J601" i="5"/>
  <c r="J602" i="5"/>
  <c r="S684" i="5" l="1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C301" i="1"/>
  <c r="C300" i="1"/>
  <c r="C299" i="1"/>
  <c r="S602" i="5" l="1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C267" i="1"/>
  <c r="O598" i="5"/>
  <c r="O600" i="5"/>
  <c r="C269" i="1"/>
  <c r="C268" i="1"/>
  <c r="O601" i="5"/>
  <c r="C280" i="1"/>
  <c r="C270" i="1"/>
  <c r="O602" i="5"/>
  <c r="O599" i="5"/>
  <c r="J443" i="5" l="1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C254" i="1"/>
  <c r="C253" i="1"/>
  <c r="J299" i="5" l="1"/>
  <c r="J300" i="5"/>
  <c r="J301" i="5"/>
  <c r="J302" i="5"/>
  <c r="J303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O299" i="5"/>
  <c r="O302" i="5"/>
  <c r="O301" i="5"/>
  <c r="O300" i="5"/>
  <c r="O303" i="5"/>
  <c r="L358" i="5" l="1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J385" i="5"/>
  <c r="J386" i="5"/>
  <c r="J387" i="5"/>
  <c r="C226" i="1"/>
  <c r="K391" i="5" l="1"/>
  <c r="K392" i="5"/>
  <c r="K393" i="5"/>
  <c r="S191" i="5" l="1"/>
  <c r="O191" i="5"/>
  <c r="H191" i="5"/>
  <c r="E191" i="5"/>
  <c r="C191" i="5"/>
  <c r="A191" i="5"/>
  <c r="C190" i="1"/>
  <c r="S157" i="5" l="1"/>
  <c r="O157" i="5"/>
  <c r="H157" i="5"/>
  <c r="E157" i="5"/>
  <c r="C157" i="5"/>
  <c r="A157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C156" i="1"/>
  <c r="C158" i="1"/>
  <c r="C157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90" i="5" l="1"/>
  <c r="H190" i="5"/>
  <c r="E190" i="5"/>
  <c r="C190" i="5"/>
  <c r="A190" i="5"/>
  <c r="O190" i="5"/>
  <c r="C189" i="1"/>
  <c r="S188" i="5" l="1"/>
  <c r="O188" i="5"/>
  <c r="H188" i="5"/>
  <c r="E188" i="5"/>
  <c r="C188" i="5"/>
  <c r="A188" i="5"/>
  <c r="S189" i="5"/>
  <c r="H189" i="5"/>
  <c r="E189" i="5"/>
  <c r="C189" i="5"/>
  <c r="A189" i="5"/>
  <c r="E5" i="4"/>
  <c r="D5" i="4"/>
  <c r="C187" i="1"/>
  <c r="C188" i="1"/>
  <c r="O189" i="5"/>
  <c r="S187" i="5" l="1"/>
  <c r="O187" i="5"/>
  <c r="H187" i="5"/>
  <c r="E187" i="5"/>
  <c r="C187" i="5"/>
  <c r="A187" i="5"/>
  <c r="E4" i="4"/>
  <c r="D4" i="4"/>
  <c r="S208" i="5"/>
  <c r="O208" i="5"/>
  <c r="H208" i="5"/>
  <c r="E208" i="5"/>
  <c r="C208" i="5"/>
  <c r="A208" i="5"/>
  <c r="S207" i="5"/>
  <c r="O207" i="5"/>
  <c r="H207" i="5"/>
  <c r="E207" i="5"/>
  <c r="C207" i="5"/>
  <c r="A207" i="5"/>
  <c r="S19" i="5"/>
  <c r="O19" i="5"/>
  <c r="H19" i="5"/>
  <c r="E19" i="5"/>
  <c r="C19" i="5"/>
  <c r="A19" i="5"/>
  <c r="S18" i="5"/>
  <c r="O18" i="5"/>
  <c r="H18" i="5"/>
  <c r="E18" i="5"/>
  <c r="C18" i="5"/>
  <c r="A18" i="5"/>
  <c r="C206" i="1"/>
  <c r="C186" i="1"/>
  <c r="C18" i="1"/>
  <c r="C207" i="1"/>
  <c r="C17" i="1"/>
  <c r="S186" i="5" l="1"/>
  <c r="O186" i="5"/>
  <c r="H186" i="5"/>
  <c r="E186" i="5"/>
  <c r="C186" i="5"/>
  <c r="A186" i="5"/>
  <c r="S184" i="5" l="1"/>
  <c r="O184" i="5"/>
  <c r="S185" i="5"/>
  <c r="O185" i="5"/>
  <c r="H185" i="5"/>
  <c r="E185" i="5"/>
  <c r="C185" i="5"/>
  <c r="A185" i="5"/>
  <c r="C185" i="1"/>
  <c r="C184" i="1"/>
  <c r="S206" i="5" l="1"/>
  <c r="O206" i="5"/>
  <c r="H206" i="5"/>
  <c r="E206" i="5"/>
  <c r="C206" i="5"/>
  <c r="A206" i="5"/>
  <c r="H184" i="5" l="1"/>
  <c r="E184" i="5"/>
  <c r="C184" i="5"/>
  <c r="A184" i="5"/>
  <c r="C205" i="1"/>
  <c r="C183" i="1"/>
  <c r="E3" i="4" l="1"/>
  <c r="D3" i="4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C182" i="1"/>
  <c r="S662" i="5" l="1"/>
  <c r="O662" i="5"/>
  <c r="H662" i="5"/>
  <c r="E662" i="5"/>
  <c r="C662" i="5"/>
  <c r="A662" i="5"/>
  <c r="S518" i="5"/>
  <c r="O518" i="5"/>
  <c r="H518" i="5"/>
  <c r="E518" i="5"/>
  <c r="C518" i="5"/>
  <c r="A518" i="5"/>
  <c r="S298" i="5"/>
  <c r="H298" i="5"/>
  <c r="E298" i="5"/>
  <c r="C298" i="5"/>
  <c r="A298" i="5"/>
  <c r="S292" i="5"/>
  <c r="J292" i="5"/>
  <c r="H292" i="5"/>
  <c r="E292" i="5"/>
  <c r="C292" i="5"/>
  <c r="A292" i="5"/>
  <c r="S273" i="5"/>
  <c r="H273" i="5"/>
  <c r="E273" i="5"/>
  <c r="C273" i="5"/>
  <c r="A273" i="5"/>
  <c r="S269" i="5"/>
  <c r="H269" i="5"/>
  <c r="E269" i="5"/>
  <c r="C269" i="5"/>
  <c r="A269" i="5"/>
  <c r="S254" i="5"/>
  <c r="J254" i="5"/>
  <c r="H254" i="5"/>
  <c r="E254" i="5"/>
  <c r="C254" i="5"/>
  <c r="A254" i="5"/>
  <c r="S250" i="5"/>
  <c r="J250" i="5"/>
  <c r="H250" i="5"/>
  <c r="E250" i="5"/>
  <c r="C250" i="5"/>
  <c r="A250" i="5"/>
  <c r="S231" i="5"/>
  <c r="H231" i="5"/>
  <c r="E231" i="5"/>
  <c r="C231" i="5"/>
  <c r="A231" i="5"/>
  <c r="S227" i="5"/>
  <c r="H227" i="5"/>
  <c r="E227" i="5"/>
  <c r="C227" i="5"/>
  <c r="A227" i="5"/>
  <c r="O254" i="5"/>
  <c r="O227" i="5"/>
  <c r="O298" i="5"/>
  <c r="O292" i="5"/>
  <c r="O231" i="5"/>
  <c r="O250" i="5"/>
  <c r="O269" i="5"/>
  <c r="C180" i="1"/>
  <c r="C181" i="1"/>
  <c r="O273" i="5"/>
  <c r="S180" i="5" l="1"/>
  <c r="H180" i="5"/>
  <c r="E180" i="5"/>
  <c r="C180" i="5"/>
  <c r="A180" i="5"/>
  <c r="S179" i="5"/>
  <c r="O179" i="5"/>
  <c r="H179" i="5"/>
  <c r="E179" i="5"/>
  <c r="C179" i="5"/>
  <c r="A179" i="5"/>
  <c r="O180" i="5"/>
  <c r="S688" i="5" l="1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C179" i="1"/>
  <c r="C304" i="1"/>
  <c r="C303" i="1"/>
  <c r="C302" i="1"/>
  <c r="C305" i="1"/>
  <c r="C178" i="1"/>
  <c r="I118" i="5" l="1"/>
  <c r="S57" i="5" l="1"/>
  <c r="O57" i="5"/>
  <c r="H57" i="5"/>
  <c r="E57" i="5"/>
  <c r="C57" i="5"/>
  <c r="A57" i="5"/>
  <c r="S109" i="5"/>
  <c r="O109" i="5"/>
  <c r="H109" i="5"/>
  <c r="E109" i="5"/>
  <c r="C109" i="5"/>
  <c r="A109" i="5"/>
  <c r="C56" i="1"/>
  <c r="C108" i="1"/>
  <c r="S60" i="5" l="1"/>
  <c r="H60" i="5"/>
  <c r="E60" i="5"/>
  <c r="C60" i="5"/>
  <c r="A60" i="5"/>
  <c r="O60" i="5"/>
  <c r="S115" i="5" l="1"/>
  <c r="O115" i="5"/>
  <c r="H115" i="5"/>
  <c r="E115" i="5"/>
  <c r="C115" i="5"/>
  <c r="A115" i="5"/>
  <c r="C114" i="1"/>
  <c r="C59" i="1"/>
  <c r="O116" i="5" l="1"/>
  <c r="H116" i="5"/>
  <c r="E116" i="5"/>
  <c r="C116" i="5"/>
  <c r="A116" i="5"/>
  <c r="S116" i="5"/>
  <c r="C115" i="1"/>
  <c r="S178" i="5" l="1"/>
  <c r="O178" i="5"/>
  <c r="H178" i="5"/>
  <c r="E178" i="5"/>
  <c r="C178" i="5"/>
  <c r="A178" i="5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C176" i="1"/>
  <c r="C175" i="1"/>
  <c r="C177" i="1"/>
  <c r="S696" i="5" l="1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I142" i="5" l="1"/>
  <c r="I143" i="5"/>
  <c r="S143" i="5"/>
  <c r="O143" i="5"/>
  <c r="H143" i="5"/>
  <c r="E143" i="5"/>
  <c r="C143" i="5"/>
  <c r="A143" i="5"/>
  <c r="S142" i="5"/>
  <c r="O142" i="5"/>
  <c r="H142" i="5"/>
  <c r="E142" i="5"/>
  <c r="C142" i="5"/>
  <c r="A142" i="5"/>
  <c r="C310" i="1"/>
  <c r="C141" i="1"/>
  <c r="C312" i="1"/>
  <c r="C311" i="1"/>
  <c r="C142" i="1"/>
  <c r="C31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2" i="5" l="1"/>
  <c r="O162" i="5"/>
  <c r="H162" i="5"/>
  <c r="E162" i="5"/>
  <c r="C162" i="5"/>
  <c r="A162" i="5"/>
  <c r="C161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26" i="5" l="1"/>
  <c r="S209" i="5"/>
  <c r="S204" i="5"/>
  <c r="S203" i="5"/>
  <c r="S202" i="5"/>
  <c r="S173" i="5"/>
  <c r="S172" i="5"/>
  <c r="S171" i="5"/>
  <c r="S170" i="5"/>
  <c r="S169" i="5"/>
  <c r="S168" i="5"/>
  <c r="S167" i="5"/>
  <c r="S164" i="5"/>
  <c r="S163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297" i="5"/>
  <c r="S296" i="5"/>
  <c r="S295" i="5"/>
  <c r="S294" i="5"/>
  <c r="S293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2" i="5"/>
  <c r="S271" i="5"/>
  <c r="S270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3" i="5"/>
  <c r="S252" i="5"/>
  <c r="S251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0" i="5"/>
  <c r="S229" i="5"/>
  <c r="S228" i="5"/>
  <c r="S226" i="5"/>
  <c r="S394" i="5"/>
  <c r="S393" i="5"/>
  <c r="S392" i="5"/>
  <c r="S391" i="5"/>
  <c r="S390" i="5"/>
  <c r="S389" i="5"/>
  <c r="S388" i="5"/>
  <c r="S387" i="5"/>
  <c r="O172" i="5"/>
  <c r="H172" i="5"/>
  <c r="E172" i="5"/>
  <c r="C172" i="5"/>
  <c r="A172" i="5"/>
  <c r="C173" i="1"/>
  <c r="C172" i="1"/>
  <c r="C174" i="1"/>
  <c r="O173" i="5" l="1"/>
  <c r="H173" i="5" l="1"/>
  <c r="E173" i="5"/>
  <c r="C173" i="5"/>
  <c r="A173" i="5"/>
  <c r="C171" i="1"/>
  <c r="O171" i="5" l="1"/>
  <c r="H171" i="5"/>
  <c r="E171" i="5"/>
  <c r="C171" i="5"/>
  <c r="A171" i="5"/>
  <c r="S108" i="5" l="1"/>
  <c r="O108" i="5"/>
  <c r="H108" i="5"/>
  <c r="E108" i="5"/>
  <c r="C108" i="5"/>
  <c r="A108" i="5"/>
  <c r="C107" i="1"/>
  <c r="C170" i="1"/>
  <c r="I59" i="5" l="1"/>
  <c r="S59" i="5"/>
  <c r="H59" i="5"/>
  <c r="E59" i="5"/>
  <c r="C59" i="5"/>
  <c r="A59" i="5"/>
  <c r="O59" i="5"/>
  <c r="C58" i="1"/>
  <c r="S58" i="5" l="1"/>
  <c r="O58" i="5"/>
  <c r="H58" i="5"/>
  <c r="E58" i="5"/>
  <c r="C58" i="5"/>
  <c r="A58" i="5"/>
  <c r="S118" i="5" l="1"/>
  <c r="O118" i="5"/>
  <c r="H118" i="5"/>
  <c r="E118" i="5"/>
  <c r="C118" i="5"/>
  <c r="A118" i="5"/>
  <c r="C57" i="1"/>
  <c r="S119" i="5" l="1"/>
  <c r="O119" i="5"/>
  <c r="H119" i="5"/>
  <c r="E119" i="5"/>
  <c r="C119" i="5"/>
  <c r="A119" i="5"/>
  <c r="C117" i="1"/>
  <c r="S70" i="5" l="1"/>
  <c r="O70" i="5"/>
  <c r="H70" i="5"/>
  <c r="E70" i="5"/>
  <c r="C70" i="5"/>
  <c r="A70" i="5"/>
  <c r="S69" i="5"/>
  <c r="O69" i="5"/>
  <c r="H69" i="5"/>
  <c r="E69" i="5"/>
  <c r="C69" i="5"/>
  <c r="A69" i="5"/>
  <c r="C68" i="1"/>
  <c r="C118" i="1"/>
  <c r="C69" i="1"/>
  <c r="S94" i="5" l="1"/>
  <c r="O94" i="5"/>
  <c r="H94" i="5"/>
  <c r="E94" i="5"/>
  <c r="C94" i="5"/>
  <c r="A94" i="5"/>
  <c r="S101" i="5" l="1"/>
  <c r="O101" i="5"/>
  <c r="H101" i="5"/>
  <c r="E101" i="5"/>
  <c r="C101" i="5"/>
  <c r="A101" i="5"/>
  <c r="S99" i="5"/>
  <c r="O99" i="5"/>
  <c r="H99" i="5"/>
  <c r="E99" i="5"/>
  <c r="C99" i="5"/>
  <c r="A99" i="5"/>
  <c r="C99" i="1"/>
  <c r="C93" i="1"/>
  <c r="C100" i="1"/>
  <c r="S114" i="5" l="1"/>
  <c r="O114" i="5"/>
  <c r="H114" i="5"/>
  <c r="E114" i="5"/>
  <c r="C114" i="5"/>
  <c r="A114" i="5"/>
  <c r="C113" i="1"/>
  <c r="S138" i="5" l="1"/>
  <c r="O138" i="5"/>
  <c r="H138" i="5"/>
  <c r="E138" i="5"/>
  <c r="C138" i="5"/>
  <c r="A138" i="5"/>
  <c r="O126" i="5" l="1"/>
  <c r="H126" i="5"/>
  <c r="E126" i="5"/>
  <c r="C126" i="5"/>
  <c r="A126" i="5"/>
  <c r="C125" i="1"/>
  <c r="C137" i="1"/>
  <c r="S125" i="5" l="1"/>
  <c r="O125" i="5"/>
  <c r="H125" i="5"/>
  <c r="E125" i="5"/>
  <c r="C125" i="5"/>
  <c r="A125" i="5"/>
  <c r="C123" i="1"/>
  <c r="S107" i="5" l="1"/>
  <c r="O107" i="5"/>
  <c r="H107" i="5"/>
  <c r="E107" i="5"/>
  <c r="C107" i="5"/>
  <c r="A107" i="5"/>
  <c r="S90" i="5" l="1"/>
  <c r="O90" i="5"/>
  <c r="H90" i="5"/>
  <c r="E90" i="5"/>
  <c r="C90" i="5"/>
  <c r="A90" i="5"/>
  <c r="S91" i="5"/>
  <c r="O91" i="5"/>
  <c r="H91" i="5"/>
  <c r="E91" i="5"/>
  <c r="C91" i="5"/>
  <c r="A91" i="5"/>
  <c r="C106" i="1"/>
  <c r="C90" i="1"/>
  <c r="S45" i="5" l="1"/>
  <c r="O45" i="5"/>
  <c r="H45" i="5"/>
  <c r="E45" i="5"/>
  <c r="C45" i="5"/>
  <c r="A45" i="5"/>
  <c r="C89" i="1"/>
  <c r="C44" i="1"/>
  <c r="S96" i="5" l="1"/>
  <c r="O96" i="5"/>
  <c r="H96" i="5"/>
  <c r="E96" i="5"/>
  <c r="C96" i="5"/>
  <c r="A96" i="5"/>
  <c r="C95" i="1"/>
  <c r="S65" i="5" l="1"/>
  <c r="O65" i="5"/>
  <c r="H65" i="5"/>
  <c r="E65" i="5"/>
  <c r="C65" i="5"/>
  <c r="A65" i="5"/>
  <c r="S50" i="5" l="1"/>
  <c r="O50" i="5"/>
  <c r="H50" i="5"/>
  <c r="E50" i="5"/>
  <c r="C50" i="5"/>
  <c r="A50" i="5"/>
  <c r="C81" i="1"/>
  <c r="C64" i="1"/>
  <c r="S128" i="5" l="1"/>
  <c r="O128" i="5"/>
  <c r="H128" i="5"/>
  <c r="E128" i="5"/>
  <c r="C128" i="5"/>
  <c r="A128" i="5"/>
  <c r="S87" i="5"/>
  <c r="O87" i="5"/>
  <c r="H87" i="5"/>
  <c r="E87" i="5"/>
  <c r="C87" i="5"/>
  <c r="A87" i="5"/>
  <c r="C127" i="1"/>
  <c r="C49" i="1"/>
  <c r="H170" i="5" l="1"/>
  <c r="E170" i="5"/>
  <c r="C170" i="5"/>
  <c r="A170" i="5"/>
  <c r="O170" i="5"/>
  <c r="C169" i="1"/>
  <c r="C8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4" i="1"/>
  <c r="C22" i="1"/>
  <c r="C23" i="1"/>
  <c r="C19" i="1"/>
  <c r="O204" i="5" l="1"/>
  <c r="H204" i="5"/>
  <c r="E204" i="5"/>
  <c r="C204" i="5"/>
  <c r="A204" i="5"/>
  <c r="O203" i="5"/>
  <c r="H203" i="5"/>
  <c r="E203" i="5"/>
  <c r="C203" i="5"/>
  <c r="A203" i="5"/>
  <c r="C203" i="1"/>
  <c r="C202" i="1"/>
  <c r="O202" i="5" l="1"/>
  <c r="H202" i="5"/>
  <c r="E202" i="5"/>
  <c r="C202" i="5"/>
  <c r="A202" i="5"/>
  <c r="O169" i="5" l="1"/>
  <c r="H169" i="5"/>
  <c r="E169" i="5"/>
  <c r="C169" i="5"/>
  <c r="A169" i="5"/>
  <c r="O168" i="5"/>
  <c r="H168" i="5"/>
  <c r="E168" i="5"/>
  <c r="C168" i="5"/>
  <c r="A168" i="5"/>
  <c r="O167" i="5"/>
  <c r="H167" i="5"/>
  <c r="E167" i="5"/>
  <c r="C167" i="5"/>
  <c r="A167" i="5"/>
  <c r="C167" i="1"/>
  <c r="C201" i="1"/>
  <c r="C168" i="1"/>
  <c r="O164" i="5" l="1"/>
  <c r="H164" i="5"/>
  <c r="E164" i="5"/>
  <c r="C164" i="5"/>
  <c r="A164" i="5"/>
  <c r="O163" i="5"/>
  <c r="H163" i="5"/>
  <c r="E163" i="5"/>
  <c r="C163" i="5"/>
  <c r="A163" i="5"/>
  <c r="C163" i="1"/>
  <c r="C166" i="1"/>
  <c r="S161" i="5" l="1"/>
  <c r="O161" i="5"/>
  <c r="H161" i="5"/>
  <c r="E161" i="5"/>
  <c r="C161" i="5"/>
  <c r="A161" i="5"/>
  <c r="S160" i="5"/>
  <c r="O160" i="5"/>
  <c r="H160" i="5"/>
  <c r="E160" i="5"/>
  <c r="C160" i="5"/>
  <c r="A160" i="5"/>
  <c r="C162" i="1"/>
  <c r="C160" i="1"/>
  <c r="S150" i="5" l="1"/>
  <c r="O150" i="5"/>
  <c r="H150" i="5"/>
  <c r="E150" i="5"/>
  <c r="C150" i="5"/>
  <c r="A150" i="5"/>
  <c r="C149" i="1"/>
  <c r="C159" i="1"/>
  <c r="L397" i="5" l="1"/>
  <c r="I33" i="5" l="1"/>
  <c r="S156" i="5" l="1"/>
  <c r="H156" i="5"/>
  <c r="E156" i="5"/>
  <c r="C156" i="5"/>
  <c r="A156" i="5"/>
  <c r="O156" i="5"/>
  <c r="C155" i="1"/>
  <c r="O154" i="5" l="1"/>
  <c r="S154" i="5"/>
  <c r="H154" i="5"/>
  <c r="E154" i="5"/>
  <c r="A154" i="5"/>
  <c r="C154" i="5"/>
  <c r="E2" i="4"/>
  <c r="D2" i="4"/>
  <c r="S155" i="5"/>
  <c r="H155" i="5"/>
  <c r="E155" i="5"/>
  <c r="C155" i="5"/>
  <c r="A155" i="5"/>
  <c r="C154" i="1"/>
  <c r="C153" i="1"/>
  <c r="O155" i="5"/>
  <c r="S33" i="5" l="1"/>
  <c r="O33" i="5"/>
  <c r="H33" i="5"/>
  <c r="E33" i="5"/>
  <c r="C33" i="5"/>
  <c r="A33" i="5"/>
  <c r="J304" i="5" l="1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C32" i="1"/>
  <c r="J268" i="5" l="1"/>
  <c r="J269" i="5" s="1"/>
  <c r="H268" i="5"/>
  <c r="E268" i="5"/>
  <c r="C268" i="5"/>
  <c r="A268" i="5"/>
  <c r="J267" i="5"/>
  <c r="H267" i="5"/>
  <c r="E267" i="5"/>
  <c r="C267" i="5"/>
  <c r="A267" i="5"/>
  <c r="J255" i="5"/>
  <c r="J256" i="5"/>
  <c r="J257" i="5"/>
  <c r="J258" i="5"/>
  <c r="J259" i="5"/>
  <c r="J260" i="5"/>
  <c r="J261" i="5"/>
  <c r="J262" i="5"/>
  <c r="J263" i="5"/>
  <c r="H263" i="5"/>
  <c r="E263" i="5"/>
  <c r="C263" i="5"/>
  <c r="A263" i="5"/>
  <c r="H262" i="5"/>
  <c r="E262" i="5"/>
  <c r="C262" i="5"/>
  <c r="A262" i="5"/>
  <c r="H261" i="5"/>
  <c r="E261" i="5"/>
  <c r="C261" i="5"/>
  <c r="A261" i="5"/>
  <c r="H260" i="5"/>
  <c r="E260" i="5"/>
  <c r="C260" i="5"/>
  <c r="A260" i="5"/>
  <c r="O262" i="5"/>
  <c r="O263" i="5"/>
  <c r="O261" i="5"/>
  <c r="O260" i="5"/>
  <c r="O268" i="5"/>
  <c r="O267" i="5"/>
  <c r="J270" i="5" l="1"/>
  <c r="J271" i="5"/>
  <c r="J272" i="5"/>
  <c r="J273" i="5" s="1"/>
  <c r="J264" i="5"/>
  <c r="J265" i="5"/>
  <c r="J266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1" i="5"/>
  <c r="J252" i="5"/>
  <c r="J253" i="5"/>
  <c r="J467" i="5" l="1"/>
  <c r="J468" i="5"/>
  <c r="J469" i="5"/>
  <c r="J470" i="5"/>
  <c r="J471" i="5"/>
  <c r="J461" i="5"/>
  <c r="J460" i="5"/>
  <c r="J459" i="5"/>
  <c r="J458" i="5"/>
  <c r="J457" i="5"/>
  <c r="J456" i="5"/>
  <c r="J455" i="5"/>
  <c r="J454" i="5"/>
  <c r="J453" i="5"/>
  <c r="J274" i="5" l="1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3" i="5"/>
  <c r="J294" i="5"/>
  <c r="J29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3" i="5" l="1"/>
  <c r="O153" i="5"/>
  <c r="H153" i="5"/>
  <c r="E153" i="5"/>
  <c r="C153" i="5"/>
  <c r="A153" i="5"/>
  <c r="S152" i="5" l="1"/>
  <c r="O152" i="5"/>
  <c r="H152" i="5"/>
  <c r="E152" i="5"/>
  <c r="C152" i="5"/>
  <c r="A152" i="5"/>
  <c r="C152" i="1"/>
  <c r="S151" i="5" l="1"/>
  <c r="O151" i="5"/>
  <c r="H151" i="5"/>
  <c r="E151" i="5"/>
  <c r="C151" i="5"/>
  <c r="A151" i="5"/>
  <c r="C151" i="1"/>
  <c r="J569" i="5" l="1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C150" i="1"/>
  <c r="O643" i="5" l="1"/>
  <c r="A638" i="5" l="1"/>
  <c r="C638" i="5"/>
  <c r="E638" i="5"/>
  <c r="H638" i="5"/>
  <c r="O638" i="5"/>
  <c r="S638" i="5"/>
  <c r="J626" i="5" l="1"/>
  <c r="J627" i="5"/>
  <c r="J628" i="5"/>
  <c r="J629" i="5"/>
  <c r="J630" i="5"/>
  <c r="L398" i="5" l="1"/>
  <c r="L399" i="5"/>
  <c r="S554" i="5"/>
  <c r="O554" i="5"/>
  <c r="H554" i="5"/>
  <c r="E554" i="5"/>
  <c r="C554" i="5"/>
  <c r="A554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53" i="5"/>
  <c r="O553" i="5"/>
  <c r="H553" i="5"/>
  <c r="E553" i="5"/>
  <c r="C553" i="5"/>
  <c r="A553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9" i="5"/>
  <c r="O149" i="5"/>
  <c r="H149" i="5"/>
  <c r="E149" i="5"/>
  <c r="C149" i="5"/>
  <c r="A149" i="5"/>
  <c r="J494" i="5"/>
  <c r="J493" i="5" s="1"/>
  <c r="J492" i="5" s="1"/>
  <c r="J491" i="5" s="1"/>
  <c r="C12" i="1"/>
  <c r="C6" i="1"/>
  <c r="C7" i="1"/>
  <c r="C5" i="1"/>
  <c r="C13" i="1"/>
  <c r="C148" i="1"/>
  <c r="C14" i="1"/>
  <c r="L472" i="5" l="1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K416" i="5" l="1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O375" i="5" l="1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H272" i="5" l="1"/>
  <c r="E272" i="5"/>
  <c r="C272" i="5"/>
  <c r="A272" i="5"/>
  <c r="H271" i="5"/>
  <c r="E271" i="5"/>
  <c r="C271" i="5"/>
  <c r="A271" i="5"/>
  <c r="O271" i="5"/>
  <c r="O272" i="5"/>
  <c r="H253" i="5" l="1"/>
  <c r="E253" i="5"/>
  <c r="C253" i="5"/>
  <c r="A253" i="5"/>
  <c r="H252" i="5"/>
  <c r="E252" i="5"/>
  <c r="C252" i="5"/>
  <c r="A252" i="5"/>
  <c r="O252" i="5"/>
  <c r="O253" i="5"/>
  <c r="S12" i="5" l="1"/>
  <c r="O12" i="5"/>
  <c r="H12" i="5"/>
  <c r="E12" i="5"/>
  <c r="C12" i="5"/>
  <c r="A12" i="5"/>
  <c r="C11" i="1"/>
  <c r="S667" i="5" l="1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1" i="5" l="1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C298" i="1"/>
  <c r="C296" i="1"/>
  <c r="C297" i="1"/>
  <c r="S630" i="5" l="1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14" i="5"/>
  <c r="H614" i="5"/>
  <c r="E614" i="5"/>
  <c r="C614" i="5"/>
  <c r="A614" i="5"/>
  <c r="S613" i="5"/>
  <c r="H613" i="5"/>
  <c r="E613" i="5"/>
  <c r="C613" i="5"/>
  <c r="A613" i="5"/>
  <c r="S612" i="5"/>
  <c r="H612" i="5"/>
  <c r="E612" i="5"/>
  <c r="C612" i="5"/>
  <c r="A612" i="5"/>
  <c r="O611" i="5"/>
  <c r="H611" i="5"/>
  <c r="E611" i="5"/>
  <c r="C611" i="5"/>
  <c r="A611" i="5"/>
  <c r="O610" i="5"/>
  <c r="H610" i="5"/>
  <c r="E610" i="5"/>
  <c r="C610" i="5"/>
  <c r="A610" i="5"/>
  <c r="O609" i="5"/>
  <c r="H609" i="5"/>
  <c r="E609" i="5"/>
  <c r="C609" i="5"/>
  <c r="A609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S399" i="5"/>
  <c r="O393" i="5"/>
  <c r="H393" i="5"/>
  <c r="E393" i="5"/>
  <c r="C393" i="5"/>
  <c r="A393" i="5"/>
  <c r="S398" i="5"/>
  <c r="O392" i="5"/>
  <c r="H392" i="5"/>
  <c r="E392" i="5"/>
  <c r="C392" i="5"/>
  <c r="A392" i="5"/>
  <c r="S397" i="5"/>
  <c r="O391" i="5"/>
  <c r="H391" i="5"/>
  <c r="E391" i="5"/>
  <c r="C391" i="5"/>
  <c r="A391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613" i="5"/>
  <c r="C242" i="1"/>
  <c r="O612" i="5"/>
  <c r="S610" i="5"/>
  <c r="O614" i="5"/>
  <c r="C288" i="1"/>
  <c r="S611" i="5"/>
  <c r="C283" i="1"/>
  <c r="C240" i="1"/>
  <c r="S609" i="5"/>
  <c r="C238" i="1"/>
  <c r="C284" i="1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C235" i="1"/>
  <c r="C219" i="1"/>
  <c r="C220" i="1"/>
  <c r="C236" i="1"/>
  <c r="C229" i="1"/>
  <c r="C234" i="1"/>
  <c r="C230" i="1"/>
  <c r="C232" i="1"/>
  <c r="C228" i="1"/>
  <c r="C217" i="1"/>
  <c r="C222" i="1"/>
  <c r="C218" i="1"/>
  <c r="C233" i="1"/>
  <c r="C221" i="1"/>
  <c r="A690" i="5" l="1"/>
  <c r="C690" i="5"/>
  <c r="E690" i="5"/>
  <c r="H690" i="5"/>
  <c r="O690" i="5"/>
  <c r="S690" i="5"/>
  <c r="S636" i="5"/>
  <c r="O636" i="5"/>
  <c r="H636" i="5"/>
  <c r="E636" i="5"/>
  <c r="C636" i="5"/>
  <c r="A636" i="5"/>
  <c r="O390" i="5" l="1"/>
  <c r="H390" i="5"/>
  <c r="E390" i="5"/>
  <c r="C390" i="5"/>
  <c r="A390" i="5"/>
  <c r="O389" i="5"/>
  <c r="H389" i="5"/>
  <c r="E389" i="5"/>
  <c r="C389" i="5"/>
  <c r="A389" i="5"/>
  <c r="O384" i="5"/>
  <c r="H384" i="5"/>
  <c r="E384" i="5"/>
  <c r="C384" i="5"/>
  <c r="A384" i="5"/>
  <c r="O383" i="5"/>
  <c r="H383" i="5"/>
  <c r="E383" i="5"/>
  <c r="C383" i="5"/>
  <c r="A383" i="5"/>
  <c r="I28" i="5" l="1"/>
  <c r="S135" i="5" l="1"/>
  <c r="O135" i="5"/>
  <c r="H135" i="5"/>
  <c r="E135" i="5"/>
  <c r="C135" i="5"/>
  <c r="A135" i="5"/>
  <c r="C134" i="1"/>
  <c r="S132" i="5" l="1"/>
  <c r="O132" i="5"/>
  <c r="H132" i="5"/>
  <c r="E132" i="5"/>
  <c r="C132" i="5"/>
  <c r="A132" i="5"/>
  <c r="S129" i="5"/>
  <c r="O129" i="5"/>
  <c r="H129" i="5"/>
  <c r="E129" i="5"/>
  <c r="C129" i="5"/>
  <c r="A129" i="5"/>
  <c r="S124" i="5"/>
  <c r="O124" i="5"/>
  <c r="H124" i="5"/>
  <c r="E124" i="5"/>
  <c r="C124" i="5"/>
  <c r="A124" i="5"/>
  <c r="S122" i="5"/>
  <c r="O122" i="5"/>
  <c r="H122" i="5"/>
  <c r="E122" i="5"/>
  <c r="C122" i="5"/>
  <c r="A122" i="5"/>
  <c r="S117" i="5"/>
  <c r="O117" i="5"/>
  <c r="H117" i="5"/>
  <c r="E117" i="5"/>
  <c r="C117" i="5"/>
  <c r="A117" i="5"/>
  <c r="S113" i="5"/>
  <c r="O113" i="5"/>
  <c r="H113" i="5"/>
  <c r="E113" i="5"/>
  <c r="C113" i="5"/>
  <c r="A113" i="5"/>
  <c r="S106" i="5"/>
  <c r="O106" i="5"/>
  <c r="H106" i="5"/>
  <c r="E106" i="5"/>
  <c r="C106" i="5"/>
  <c r="A106" i="5"/>
  <c r="S100" i="5"/>
  <c r="O100" i="5"/>
  <c r="H100" i="5"/>
  <c r="E100" i="5"/>
  <c r="C100" i="5"/>
  <c r="A100" i="5"/>
  <c r="S98" i="5"/>
  <c r="O98" i="5"/>
  <c r="H98" i="5"/>
  <c r="E98" i="5"/>
  <c r="C98" i="5"/>
  <c r="A98" i="5"/>
  <c r="S97" i="5"/>
  <c r="O97" i="5"/>
  <c r="H97" i="5"/>
  <c r="E97" i="5"/>
  <c r="C97" i="5"/>
  <c r="A97" i="5"/>
  <c r="S95" i="5"/>
  <c r="O95" i="5"/>
  <c r="H95" i="5"/>
  <c r="E95" i="5"/>
  <c r="C95" i="5"/>
  <c r="A95" i="5"/>
  <c r="S93" i="5"/>
  <c r="O93" i="5"/>
  <c r="H93" i="5"/>
  <c r="E93" i="5"/>
  <c r="C93" i="5"/>
  <c r="A93" i="5"/>
  <c r="S89" i="5"/>
  <c r="O89" i="5"/>
  <c r="H89" i="5"/>
  <c r="E89" i="5"/>
  <c r="C89" i="5"/>
  <c r="A89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76" i="5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C71" i="1"/>
  <c r="C75" i="1"/>
  <c r="C83" i="1"/>
  <c r="C94" i="1"/>
  <c r="C73" i="1"/>
  <c r="C96" i="1"/>
  <c r="C97" i="1"/>
  <c r="C105" i="1"/>
  <c r="C85" i="1"/>
  <c r="C116" i="1"/>
  <c r="C74" i="1"/>
  <c r="C124" i="1"/>
  <c r="C92" i="1"/>
  <c r="C88" i="1"/>
  <c r="C98" i="1"/>
  <c r="C131" i="1"/>
  <c r="C112" i="1"/>
  <c r="C121" i="1"/>
  <c r="C128" i="1"/>
  <c r="S68" i="5" l="1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 l="1"/>
  <c r="O61" i="5"/>
  <c r="H61" i="5"/>
  <c r="E61" i="5"/>
  <c r="C61" i="5"/>
  <c r="A61" i="5"/>
  <c r="S56" i="5"/>
  <c r="O56" i="5"/>
  <c r="H56" i="5"/>
  <c r="E56" i="5"/>
  <c r="C56" i="5"/>
  <c r="A56" i="5"/>
  <c r="S53" i="5"/>
  <c r="O53" i="5"/>
  <c r="H53" i="5"/>
  <c r="E53" i="5"/>
  <c r="C53" i="5"/>
  <c r="A53" i="5"/>
  <c r="S49" i="5"/>
  <c r="O49" i="5"/>
  <c r="H49" i="5"/>
  <c r="E49" i="5"/>
  <c r="C49" i="5"/>
  <c r="A49" i="5"/>
  <c r="S44" i="5"/>
  <c r="O44" i="5"/>
  <c r="H44" i="5"/>
  <c r="E44" i="5"/>
  <c r="C44" i="5"/>
  <c r="A44" i="5"/>
  <c r="C65" i="1"/>
  <c r="C63" i="1"/>
  <c r="C67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41" i="1"/>
  <c r="C52" i="1"/>
  <c r="C60" i="1"/>
  <c r="C39" i="1"/>
  <c r="C48" i="1"/>
  <c r="C55" i="1"/>
  <c r="S39" i="5" l="1"/>
  <c r="O39" i="5"/>
  <c r="H39" i="5"/>
  <c r="E39" i="5"/>
  <c r="C39" i="5"/>
  <c r="A39" i="5"/>
  <c r="C38" i="1"/>
  <c r="I491" i="5" l="1"/>
  <c r="I492" i="5"/>
  <c r="O429" i="5" l="1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S418" i="5"/>
  <c r="S429" i="5"/>
  <c r="S420" i="5"/>
  <c r="S427" i="5"/>
  <c r="S419" i="5"/>
  <c r="S428" i="5"/>
  <c r="I493" i="5" l="1"/>
  <c r="I494" i="5" l="1"/>
  <c r="I495" i="5" l="1"/>
  <c r="O396" i="5" l="1"/>
  <c r="H396" i="5"/>
  <c r="E396" i="5"/>
  <c r="C396" i="5"/>
  <c r="A396" i="5"/>
  <c r="O395" i="5"/>
  <c r="H395" i="5"/>
  <c r="E395" i="5"/>
  <c r="C395" i="5"/>
  <c r="A39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8" i="1"/>
  <c r="C25" i="1"/>
  <c r="C2" i="1"/>
  <c r="C26" i="1"/>
  <c r="S26" i="5" l="1"/>
  <c r="O26" i="5"/>
  <c r="H26" i="5"/>
  <c r="E26" i="5"/>
  <c r="C26" i="5"/>
  <c r="A26" i="5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H689" i="5" l="1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7" i="5"/>
  <c r="H635" i="5"/>
  <c r="H634" i="5"/>
  <c r="H633" i="5"/>
  <c r="H632" i="5"/>
  <c r="H631" i="5"/>
  <c r="H625" i="5"/>
  <c r="H624" i="5"/>
  <c r="H623" i="5"/>
  <c r="H622" i="5"/>
  <c r="H621" i="5"/>
  <c r="H620" i="5"/>
  <c r="H619" i="5"/>
  <c r="H618" i="5"/>
  <c r="H617" i="5"/>
  <c r="H616" i="5"/>
  <c r="H615" i="5"/>
  <c r="H608" i="5"/>
  <c r="H607" i="5"/>
  <c r="H606" i="5"/>
  <c r="H605" i="5"/>
  <c r="H604" i="5"/>
  <c r="H603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2" i="5"/>
  <c r="H549" i="5"/>
  <c r="H548" i="5"/>
  <c r="H547" i="5"/>
  <c r="H515" i="5"/>
  <c r="H514" i="5"/>
  <c r="H513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26" i="5"/>
  <c r="H425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4" i="5"/>
  <c r="H388" i="5"/>
  <c r="H382" i="5"/>
  <c r="H348" i="5"/>
  <c r="H347" i="5"/>
  <c r="H346" i="5"/>
  <c r="H345" i="5"/>
  <c r="H344" i="5"/>
  <c r="H343" i="5"/>
  <c r="H342" i="5"/>
  <c r="H341" i="5"/>
  <c r="H340" i="5"/>
  <c r="H312" i="5"/>
  <c r="H311" i="5"/>
  <c r="H310" i="5"/>
  <c r="H309" i="5"/>
  <c r="H308" i="5"/>
  <c r="H307" i="5"/>
  <c r="H306" i="5"/>
  <c r="H305" i="5"/>
  <c r="H304" i="5"/>
  <c r="H297" i="5"/>
  <c r="H296" i="5"/>
  <c r="H295" i="5"/>
  <c r="H294" i="5"/>
  <c r="H293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0" i="5"/>
  <c r="H266" i="5"/>
  <c r="H265" i="5"/>
  <c r="H264" i="5"/>
  <c r="H259" i="5"/>
  <c r="H258" i="5"/>
  <c r="H257" i="5"/>
  <c r="H256" i="5"/>
  <c r="H255" i="5"/>
  <c r="H251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0" i="5"/>
  <c r="H229" i="5"/>
  <c r="H228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148" i="5"/>
  <c r="H147" i="5"/>
  <c r="H146" i="5"/>
  <c r="H145" i="5"/>
  <c r="H144" i="5"/>
  <c r="H34" i="5"/>
  <c r="H32" i="5"/>
  <c r="H28" i="5"/>
  <c r="G5" i="6"/>
  <c r="G4" i="6"/>
  <c r="G3" i="6"/>
  <c r="G2" i="6"/>
  <c r="G8" i="6"/>
  <c r="G7" i="6"/>
  <c r="S689" i="5"/>
  <c r="O689" i="5"/>
  <c r="E689" i="5"/>
  <c r="C689" i="5"/>
  <c r="A689" i="5"/>
  <c r="E2" i="6"/>
  <c r="C309" i="1"/>
  <c r="C4" i="6"/>
  <c r="C308" i="1"/>
  <c r="C5" i="6"/>
  <c r="E4" i="6"/>
  <c r="C3" i="6"/>
  <c r="C2" i="6"/>
  <c r="E3" i="6"/>
  <c r="E5" i="6"/>
  <c r="S653" i="5" l="1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S608" i="5"/>
  <c r="E608" i="5"/>
  <c r="C608" i="5"/>
  <c r="A608" i="5"/>
  <c r="S607" i="5"/>
  <c r="E607" i="5"/>
  <c r="C607" i="5"/>
  <c r="A607" i="5"/>
  <c r="S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S593" i="5"/>
  <c r="S594" i="5"/>
  <c r="S595" i="5"/>
  <c r="S597" i="5"/>
  <c r="S596" i="5"/>
  <c r="S603" i="5"/>
  <c r="O607" i="5"/>
  <c r="C285" i="1"/>
  <c r="O606" i="5"/>
  <c r="C306" i="1"/>
  <c r="C277" i="1"/>
  <c r="S604" i="5"/>
  <c r="S605" i="5"/>
  <c r="C307" i="1"/>
  <c r="C278" i="1"/>
  <c r="C295" i="1"/>
  <c r="C286" i="1"/>
  <c r="C279" i="1"/>
  <c r="O608" i="5"/>
  <c r="S648" i="5" l="1"/>
  <c r="S647" i="5"/>
  <c r="S646" i="5"/>
  <c r="S645" i="5"/>
  <c r="S644" i="5"/>
  <c r="S643" i="5"/>
  <c r="S642" i="5"/>
  <c r="S641" i="5"/>
  <c r="S640" i="5"/>
  <c r="S639" i="5"/>
  <c r="S637" i="5"/>
  <c r="S635" i="5"/>
  <c r="S634" i="5"/>
  <c r="S633" i="5"/>
  <c r="S632" i="5"/>
  <c r="S631" i="5"/>
  <c r="S625" i="5"/>
  <c r="S624" i="5"/>
  <c r="S623" i="5"/>
  <c r="S622" i="5"/>
  <c r="S621" i="5"/>
  <c r="S592" i="5"/>
  <c r="S591" i="5"/>
  <c r="S590" i="5"/>
  <c r="S589" i="5"/>
  <c r="S588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2" i="5"/>
  <c r="S549" i="5"/>
  <c r="S548" i="5"/>
  <c r="S547" i="5"/>
  <c r="S515" i="5"/>
  <c r="S514" i="5"/>
  <c r="S513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71" i="5"/>
  <c r="S470" i="5"/>
  <c r="S469" i="5"/>
  <c r="S468" i="5"/>
  <c r="S467" i="5"/>
  <c r="S461" i="5"/>
  <c r="S460" i="5"/>
  <c r="S459" i="5"/>
  <c r="S458" i="5"/>
  <c r="S457" i="5"/>
  <c r="S456" i="5"/>
  <c r="S455" i="5"/>
  <c r="S454" i="5"/>
  <c r="S453" i="5"/>
  <c r="S415" i="5"/>
  <c r="S414" i="5"/>
  <c r="S413" i="5"/>
  <c r="S412" i="5"/>
  <c r="S411" i="5"/>
  <c r="S410" i="5"/>
  <c r="S409" i="5"/>
  <c r="S408" i="5"/>
  <c r="S407" i="5"/>
  <c r="S406" i="5"/>
  <c r="S402" i="5"/>
  <c r="S401" i="5"/>
  <c r="S400" i="5"/>
  <c r="S396" i="5"/>
  <c r="S395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148" i="5"/>
  <c r="S146" i="5"/>
  <c r="S145" i="5"/>
  <c r="S34" i="5"/>
  <c r="S32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E643" i="5"/>
  <c r="C643" i="5"/>
  <c r="A643" i="5"/>
  <c r="S425" i="5"/>
  <c r="S483" i="5"/>
  <c r="S484" i="5"/>
  <c r="S476" i="5"/>
  <c r="S485" i="5"/>
  <c r="S481" i="5"/>
  <c r="S416" i="5"/>
  <c r="S417" i="5"/>
  <c r="S474" i="5"/>
  <c r="S482" i="5"/>
  <c r="S426" i="5"/>
  <c r="S472" i="5"/>
  <c r="S473" i="5"/>
  <c r="S475" i="5"/>
  <c r="S464" i="5"/>
  <c r="S584" i="5"/>
  <c r="S489" i="5"/>
  <c r="S147" i="5"/>
  <c r="S462" i="5"/>
  <c r="S450" i="5"/>
  <c r="S451" i="5"/>
  <c r="S487" i="5"/>
  <c r="S446" i="5"/>
  <c r="S449" i="5"/>
  <c r="S444" i="5"/>
  <c r="S447" i="5"/>
  <c r="S486" i="5"/>
  <c r="S490" i="5"/>
  <c r="S445" i="5"/>
  <c r="S448" i="5"/>
  <c r="S452" i="5"/>
  <c r="S144" i="5"/>
  <c r="S463" i="5"/>
  <c r="S583" i="5"/>
  <c r="S466" i="5"/>
  <c r="S586" i="5"/>
  <c r="S585" i="5"/>
  <c r="S587" i="5"/>
  <c r="S488" i="5"/>
  <c r="S465" i="5"/>
  <c r="O642" i="5" l="1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7" i="5"/>
  <c r="E637" i="5"/>
  <c r="C637" i="5"/>
  <c r="A637" i="5"/>
  <c r="C289" i="1"/>
  <c r="C290" i="1"/>
  <c r="C294" i="1"/>
  <c r="C293" i="1"/>
  <c r="O582" i="5" l="1"/>
  <c r="E582" i="5"/>
  <c r="C582" i="5"/>
  <c r="A582" i="5"/>
  <c r="O581" i="5"/>
  <c r="E581" i="5"/>
  <c r="C581" i="5"/>
  <c r="A581" i="5"/>
  <c r="O580" i="5"/>
  <c r="E580" i="5"/>
  <c r="C580" i="5"/>
  <c r="A580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49" i="5"/>
  <c r="E549" i="5"/>
  <c r="C549" i="5"/>
  <c r="A549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E625" i="5" l="1"/>
  <c r="C625" i="5"/>
  <c r="A625" i="5"/>
  <c r="E624" i="5"/>
  <c r="C624" i="5"/>
  <c r="A624" i="5"/>
  <c r="E623" i="5"/>
  <c r="C623" i="5"/>
  <c r="A623" i="5"/>
  <c r="E622" i="5"/>
  <c r="C622" i="5"/>
  <c r="A622" i="5"/>
  <c r="E621" i="5"/>
  <c r="C621" i="5"/>
  <c r="A621" i="5"/>
  <c r="E592" i="5"/>
  <c r="C592" i="5"/>
  <c r="A592" i="5"/>
  <c r="E591" i="5"/>
  <c r="C591" i="5"/>
  <c r="A591" i="5"/>
  <c r="E590" i="5"/>
  <c r="C590" i="5"/>
  <c r="A590" i="5"/>
  <c r="E589" i="5"/>
  <c r="C589" i="5"/>
  <c r="A589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79" i="5"/>
  <c r="E579" i="5"/>
  <c r="C579" i="5"/>
  <c r="A579" i="5"/>
  <c r="O578" i="5"/>
  <c r="E578" i="5"/>
  <c r="C578" i="5"/>
  <c r="A578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2" i="5"/>
  <c r="E552" i="5"/>
  <c r="C552" i="5"/>
  <c r="A552" i="5"/>
  <c r="O548" i="5"/>
  <c r="E548" i="5"/>
  <c r="C548" i="5"/>
  <c r="A548" i="5"/>
  <c r="O547" i="5"/>
  <c r="E547" i="5"/>
  <c r="C547" i="5"/>
  <c r="A547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625" i="5"/>
  <c r="O623" i="5"/>
  <c r="O621" i="5"/>
  <c r="O624" i="5"/>
  <c r="O622" i="5"/>
  <c r="O592" i="5"/>
  <c r="O590" i="5"/>
  <c r="O588" i="5"/>
  <c r="O589" i="5"/>
  <c r="O591" i="5"/>
  <c r="C292" i="1"/>
  <c r="C272" i="1"/>
  <c r="C264" i="1"/>
  <c r="C276" i="1"/>
  <c r="C281" i="1"/>
  <c r="C273" i="1"/>
  <c r="C282" i="1"/>
  <c r="C265" i="1"/>
  <c r="C263" i="1"/>
  <c r="C274" i="1"/>
  <c r="C275" i="1"/>
  <c r="C271" i="1"/>
  <c r="C291" i="1"/>
  <c r="C266" i="1"/>
  <c r="C287" i="1"/>
  <c r="O495" i="5" l="1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26" i="5"/>
  <c r="C425" i="5"/>
  <c r="C417" i="5"/>
  <c r="C416" i="5"/>
  <c r="C261" i="1"/>
  <c r="C262" i="1"/>
  <c r="C260" i="1"/>
  <c r="E476" i="5" l="1"/>
  <c r="A476" i="5"/>
  <c r="E475" i="5"/>
  <c r="A475" i="5"/>
  <c r="E474" i="5"/>
  <c r="A474" i="5"/>
  <c r="E473" i="5"/>
  <c r="A473" i="5"/>
  <c r="E472" i="5"/>
  <c r="A472" i="5"/>
  <c r="A471" i="5"/>
  <c r="E471" i="5"/>
  <c r="O476" i="5"/>
  <c r="O474" i="5"/>
  <c r="O472" i="5"/>
  <c r="O473" i="5"/>
  <c r="O475" i="5"/>
  <c r="E470" i="5"/>
  <c r="A470" i="5"/>
  <c r="E469" i="5"/>
  <c r="A469" i="5"/>
  <c r="O466" i="5"/>
  <c r="E466" i="5"/>
  <c r="A466" i="5"/>
  <c r="O465" i="5"/>
  <c r="E465" i="5"/>
  <c r="A465" i="5"/>
  <c r="O464" i="5"/>
  <c r="E464" i="5"/>
  <c r="A464" i="5"/>
  <c r="E461" i="5"/>
  <c r="A461" i="5"/>
  <c r="E460" i="5"/>
  <c r="A460" i="5"/>
  <c r="E459" i="5"/>
  <c r="A459" i="5"/>
  <c r="E458" i="5"/>
  <c r="A458" i="5"/>
  <c r="E457" i="5"/>
  <c r="A457" i="5"/>
  <c r="E456" i="5"/>
  <c r="A456" i="5"/>
  <c r="E455" i="5"/>
  <c r="A455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348" i="5"/>
  <c r="O347" i="5"/>
  <c r="O346" i="5"/>
  <c r="O345" i="5"/>
  <c r="O344" i="5"/>
  <c r="O343" i="5"/>
  <c r="O342" i="5"/>
  <c r="O341" i="5"/>
  <c r="O340" i="5"/>
  <c r="O312" i="5"/>
  <c r="O311" i="5"/>
  <c r="O310" i="5"/>
  <c r="O309" i="5"/>
  <c r="O308" i="5"/>
  <c r="O307" i="5"/>
  <c r="O306" i="5"/>
  <c r="O305" i="5"/>
  <c r="O304" i="5"/>
  <c r="O463" i="5"/>
  <c r="O462" i="5"/>
  <c r="O445" i="5"/>
  <c r="O444" i="5"/>
  <c r="O426" i="5"/>
  <c r="O425" i="5"/>
  <c r="O417" i="5"/>
  <c r="E468" i="5"/>
  <c r="A468" i="5"/>
  <c r="E467" i="5"/>
  <c r="A467" i="5"/>
  <c r="E463" i="5"/>
  <c r="A463" i="5"/>
  <c r="E462" i="5"/>
  <c r="A462" i="5"/>
  <c r="E454" i="5"/>
  <c r="A454" i="5"/>
  <c r="E453" i="5"/>
  <c r="A453" i="5"/>
  <c r="E445" i="5"/>
  <c r="A445" i="5"/>
  <c r="E444" i="5"/>
  <c r="A444" i="5"/>
  <c r="C259" i="1"/>
  <c r="O461" i="5"/>
  <c r="O471" i="5"/>
  <c r="O468" i="5"/>
  <c r="O458" i="5"/>
  <c r="O457" i="5"/>
  <c r="O459" i="5"/>
  <c r="O455" i="5"/>
  <c r="O460" i="5"/>
  <c r="O467" i="5"/>
  <c r="O456" i="5"/>
  <c r="O454" i="5"/>
  <c r="O453" i="5"/>
  <c r="O470" i="5"/>
  <c r="O469" i="5"/>
  <c r="E426" i="5" l="1"/>
  <c r="A426" i="5"/>
  <c r="E425" i="5"/>
  <c r="A425" i="5"/>
  <c r="E417" i="5"/>
  <c r="A417" i="5"/>
  <c r="O416" i="5"/>
  <c r="O415" i="5"/>
  <c r="E416" i="5"/>
  <c r="C415" i="5"/>
  <c r="A416" i="5"/>
  <c r="C256" i="1"/>
  <c r="C255" i="1"/>
  <c r="C258" i="1"/>
  <c r="C252" i="1"/>
  <c r="C257" i="1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43" i="5"/>
  <c r="E342" i="5"/>
  <c r="E341" i="5"/>
  <c r="E340" i="5"/>
  <c r="E307" i="5"/>
  <c r="E306" i="5"/>
  <c r="E305" i="5"/>
  <c r="E304" i="5"/>
  <c r="C343" i="5"/>
  <c r="C342" i="5"/>
  <c r="C341" i="5"/>
  <c r="C340" i="5"/>
  <c r="C307" i="5"/>
  <c r="C306" i="5"/>
  <c r="C305" i="5"/>
  <c r="C304" i="5"/>
  <c r="A306" i="5"/>
  <c r="A307" i="5"/>
  <c r="A341" i="5"/>
  <c r="A343" i="5"/>
  <c r="A342" i="5"/>
  <c r="A340" i="5"/>
  <c r="A305" i="5"/>
  <c r="A304" i="5"/>
  <c r="E230" i="5"/>
  <c r="C230" i="5"/>
  <c r="A230" i="5"/>
  <c r="E229" i="5"/>
  <c r="C229" i="5"/>
  <c r="A229" i="5"/>
  <c r="O230" i="5"/>
  <c r="C231" i="1"/>
  <c r="C227" i="1"/>
  <c r="O229" i="5"/>
  <c r="C251" i="1"/>
  <c r="S28" i="5" l="1"/>
  <c r="S3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4" i="5"/>
  <c r="O388" i="5"/>
  <c r="O382" i="5"/>
  <c r="O148" i="5"/>
  <c r="O147" i="5"/>
  <c r="O146" i="5"/>
  <c r="O145" i="5"/>
  <c r="O144" i="5"/>
  <c r="O34" i="5"/>
  <c r="O32" i="5"/>
  <c r="O28" i="5"/>
  <c r="O3" i="5"/>
  <c r="O222" i="5"/>
  <c r="O216" i="5"/>
  <c r="O245" i="5"/>
  <c r="O258" i="5"/>
  <c r="C239" i="1"/>
  <c r="O265" i="5"/>
  <c r="O251" i="5"/>
  <c r="C245" i="1"/>
  <c r="O246" i="5"/>
  <c r="O293" i="5"/>
  <c r="O270" i="5"/>
  <c r="O296" i="5"/>
  <c r="O283" i="5"/>
  <c r="C143" i="1"/>
  <c r="O276" i="5"/>
  <c r="O224" i="5"/>
  <c r="C247" i="1"/>
  <c r="C208" i="1"/>
  <c r="O212" i="5"/>
  <c r="O234" i="5"/>
  <c r="C145" i="1"/>
  <c r="O248" i="5"/>
  <c r="C31" i="1"/>
  <c r="O244" i="5"/>
  <c r="O232" i="5"/>
  <c r="O287" i="5"/>
  <c r="O217" i="5"/>
  <c r="C147" i="1"/>
  <c r="C224" i="1"/>
  <c r="C215" i="1"/>
  <c r="O235" i="5"/>
  <c r="O297" i="5"/>
  <c r="O266" i="5"/>
  <c r="C209" i="1"/>
  <c r="O243" i="5"/>
  <c r="O220" i="5"/>
  <c r="O210" i="5"/>
  <c r="C237" i="1"/>
  <c r="C241" i="1"/>
  <c r="C211" i="1"/>
  <c r="O282" i="5"/>
  <c r="O209" i="5"/>
  <c r="O294" i="5"/>
  <c r="O239" i="5"/>
  <c r="C144" i="1"/>
  <c r="O221" i="5"/>
  <c r="O255" i="5"/>
  <c r="C214" i="1"/>
  <c r="O257" i="5"/>
  <c r="O256" i="5"/>
  <c r="C248" i="1"/>
  <c r="O218" i="5"/>
  <c r="O249" i="5"/>
  <c r="O236" i="5"/>
  <c r="O214" i="5"/>
  <c r="O288" i="5"/>
  <c r="O247" i="5"/>
  <c r="O291" i="5"/>
  <c r="O219" i="5"/>
  <c r="O242" i="5"/>
  <c r="O275" i="5"/>
  <c r="C244" i="1"/>
  <c r="O295" i="5"/>
  <c r="O238" i="5"/>
  <c r="C210" i="1"/>
  <c r="O215" i="5"/>
  <c r="O223" i="5"/>
  <c r="O264" i="5"/>
  <c r="C212" i="1"/>
  <c r="O240" i="5"/>
  <c r="C246" i="1"/>
  <c r="O228" i="5"/>
  <c r="C213" i="1"/>
  <c r="O237" i="5"/>
  <c r="O285" i="5"/>
  <c r="O226" i="5"/>
  <c r="C216" i="1"/>
  <c r="O259" i="5"/>
  <c r="C249" i="1"/>
  <c r="C33" i="1"/>
  <c r="O211" i="5"/>
  <c r="O281" i="5"/>
  <c r="O284" i="5"/>
  <c r="O277" i="5"/>
  <c r="C146" i="1"/>
  <c r="O241" i="5"/>
  <c r="C223" i="1"/>
  <c r="O286" i="5"/>
  <c r="C225" i="1"/>
  <c r="O278" i="5"/>
  <c r="O274" i="5"/>
  <c r="C243" i="1"/>
  <c r="O290" i="5"/>
  <c r="O225" i="5"/>
  <c r="O279" i="5"/>
  <c r="C250" i="1"/>
  <c r="O233" i="5"/>
  <c r="O280" i="5"/>
  <c r="O289" i="5"/>
  <c r="Q2" i="5" l="1"/>
  <c r="M2" i="5"/>
  <c r="O213" i="5"/>
  <c r="C6" i="6"/>
  <c r="E6" i="6"/>
  <c r="E415" i="5" l="1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4" i="5"/>
  <c r="C394" i="5"/>
  <c r="A394" i="5"/>
  <c r="E388" i="5"/>
  <c r="C388" i="5"/>
  <c r="A388" i="5"/>
  <c r="E382" i="5"/>
  <c r="C382" i="5"/>
  <c r="A382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8" i="5"/>
  <c r="C228" i="5"/>
  <c r="E228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1" i="5"/>
  <c r="C251" i="5"/>
  <c r="E251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4" i="5"/>
  <c r="C264" i="5"/>
  <c r="E264" i="5"/>
  <c r="A265" i="5"/>
  <c r="C265" i="5"/>
  <c r="E265" i="5"/>
  <c r="A266" i="5"/>
  <c r="C266" i="5"/>
  <c r="E266" i="5"/>
  <c r="A270" i="5"/>
  <c r="C270" i="5"/>
  <c r="E270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E297" i="5" l="1"/>
  <c r="C297" i="5"/>
  <c r="A297" i="5"/>
  <c r="W2" i="5" l="1"/>
  <c r="V2" i="5"/>
  <c r="U2" i="5"/>
  <c r="T2" i="5"/>
  <c r="S2" i="5"/>
  <c r="R2" i="5" s="1"/>
  <c r="P2" i="5" l="1"/>
  <c r="G6" i="6" l="1"/>
  <c r="A528" i="5" l="1"/>
  <c r="C528" i="5"/>
  <c r="E528" i="5"/>
  <c r="A529" i="5"/>
  <c r="C529" i="5"/>
  <c r="E529" i="5"/>
  <c r="A530" i="5"/>
  <c r="C530" i="5"/>
  <c r="E530" i="5"/>
  <c r="A531" i="5"/>
  <c r="C531" i="5"/>
  <c r="E531" i="5"/>
  <c r="A532" i="5"/>
  <c r="C532" i="5"/>
  <c r="E5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<sst xmlns="http://schemas.openxmlformats.org/spreadsheetml/2006/main" count="2403" uniqueCount="1142">
  <si>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</si>
  <si>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</si>
  <si>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</si>
  <si>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</si>
  <si>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</si>
  <si>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</si>
  <si>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</si>
  <si>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</si>
  <si>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</si>
  <si>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</si>
  <si>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</si>
  <si>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</si>
  <si>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</si>
  <si>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</si>
  <si>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</si>
  <si>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</si>
  <si>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</si>
  <si>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</si>
  <si>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</si>
  <si>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</si>
  <si>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</si>
  <si>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</si>
  <si>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</si>
  <si>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</si>
  <si>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</si>
  <si>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</si>
  <si>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</si>
  <si>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</si>
  <si>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</si>
  <si>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</si>
  <si>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</si>
  <si>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</si>
  <si>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</si>
  <si>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</si>
  <si>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</si>
  <si>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</si>
  <si>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</si>
  <si>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</si>
  <si>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</si>
  <si>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</si>
  <si>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</si>
  <si>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</si>
  <si>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</si>
  <si>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</si>
  <si>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</si>
  <si>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</si>
  <si>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</si>
  <si>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</si>
  <si>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</si>
  <si>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</si>
  <si>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</si>
  <si>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</si>
  <si>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</si>
  <si>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</si>
  <si>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</si>
  <si>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</si>
  <si>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</si>
  <si>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</si>
  <si>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</si>
  <si>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</si>
  <si>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</si>
  <si>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</si>
  <si>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</si>
  <si>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</si>
  <si>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</si>
  <si>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</si>
  <si>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</si>
  <si>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</si>
  <si>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</si>
  <si>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</si>
  <si>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</si>
  <si>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</si>
  <si>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</si>
  <si>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</si>
  <si>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</si>
  <si>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</si>
  <si>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</si>
  <si>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</si>
  <si>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</si>
  <si>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</si>
  <si>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</si>
  <si>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</si>
  <si>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</si>
  <si>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</si>
  <si>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</si>
  <si>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</si>
  <si>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</si>
  <si>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</si>
  <si>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</si>
  <si>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</si>
  <si>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</si>
  <si>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</si>
  <si>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</si>
  <si>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</si>
  <si>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</si>
  <si>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</si>
  <si>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</si>
  <si>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</si>
  <si>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</si>
  <si>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</si>
  <si>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</si>
  <si>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</si>
  <si>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</si>
  <si>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</si>
  <si>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</si>
  <si>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</si>
  <si>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</si>
  <si>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</si>
  <si>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</si>
  <si>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</si>
  <si>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</si>
  <si>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</si>
  <si>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</si>
  <si>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</si>
  <si>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</si>
  <si>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</si>
  <si>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</si>
  <si>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</si>
  <si>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</si>
  <si>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</si>
  <si>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</si>
  <si>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</si>
  <si>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</si>
  <si>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</si>
  <si>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</si>
  <si>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</si>
  <si>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</si>
  <si>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</si>
  <si>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</si>
  <si>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</si>
  <si>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</si>
  <si>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</si>
  <si>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</si>
  <si>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</si>
  <si>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</si>
  <si>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</si>
  <si>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</si>
  <si>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</si>
  <si>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</si>
  <si>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</si>
  <si>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</si>
  <si>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</si>
  <si>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</si>
  <si>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</si>
  <si>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</si>
  <si>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</si>
  <si>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</si>
  <si>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</si>
  <si>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</si>
  <si>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</si>
  <si>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</si>
  <si>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</si>
  <si>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</si>
  <si>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</si>
  <si>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</si>
  <si>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</si>
  <si>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</si>
  <si>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</si>
  <si>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</si>
  <si>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</si>
  <si>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</si>
  <si>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</si>
  <si>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</si>
  <si>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</si>
  <si>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</si>
  <si>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</si>
  <si>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</si>
  <si>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</si>
  <si>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</si>
  <si>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</si>
  <si>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</si>
  <si>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</si>
  <si>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</si>
  <si>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</si>
  <si>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</si>
  <si>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</si>
  <si>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</si>
  <si>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</si>
  <si>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</si>
  <si>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</si>
  <si>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</si>
  <si>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</si>
  <si>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</si>
  <si>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</si>
  <si>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</si>
  <si>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</si>
  <si>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</si>
  <si>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</si>
  <si>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</si>
  <si>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</si>
  <si>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</si>
  <si>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</si>
  <si>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</si>
  <si>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</si>
  <si>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</si>
  <si>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</si>
  <si>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</si>
  <si>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</si>
  <si>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</si>
  <si>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</si>
  <si>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</si>
  <si>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</si>
  <si>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</si>
  <si>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</si>
  <si>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</si>
  <si>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</si>
  <si>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</si>
  <si>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</si>
  <si>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</si>
  <si>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</si>
  <si>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</si>
  <si>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</si>
  <si>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</si>
  <si>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</si>
  <si>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</si>
  <si>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</si>
  <si>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</si>
  <si>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</si>
  <si>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</si>
  <si>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</si>
  <si>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</si>
  <si>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</si>
  <si>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</si>
  <si>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</si>
  <si>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</si>
  <si>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</si>
  <si>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</si>
  <si>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</si>
  <si>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</si>
  <si>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</si>
  <si>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</si>
  <si>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</si>
  <si>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</si>
  <si>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</si>
  <si>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</si>
  <si>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</si>
  <si>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</si>
  <si>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</si>
  <si>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</si>
  <si>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</si>
  <si>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</si>
  <si>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</si>
  <si>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</si>
  <si>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</si>
  <si>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</si>
  <si>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</si>
  <si>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</si>
  <si>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</si>
  <si>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</si>
  <si>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</si>
  <si>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</si>
  <si>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</si>
  <si>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</si>
  <si>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</si>
  <si>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</si>
  <si>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</si>
  <si>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</si>
  <si>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</si>
  <si>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</si>
  <si>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</si>
  <si>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</si>
  <si>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</si>
  <si>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</si>
  <si>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</si>
  <si>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</si>
  <si>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</si>
  <si>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</si>
  <si>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</si>
  <si>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</si>
  <si>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</si>
  <si>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</si>
  <si>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</si>
  <si>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</si>
  <si>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</si>
  <si>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</si>
  <si>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</si>
  <si>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</si>
  <si>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</si>
  <si>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</si>
  <si>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</si>
  <si>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</si>
  <si>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</si>
  <si>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</si>
  <si>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</si>
  <si>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</si>
  <si>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</si>
  <si>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</si>
  <si>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</si>
  <si>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</si>
  <si>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</si>
  <si>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</si>
  <si>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</si>
  <si>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</si>
  <si>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</si>
  <si>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</si>
  <si>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</si>
  <si>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</si>
  <si>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</si>
  <si>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</si>
  <si>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</si>
  <si>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</si>
  <si>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</si>
  <si>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</si>
  <si>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</si>
  <si>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</si>
  <si>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</si>
  <si>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</si>
  <si>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</si>
  <si>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</si>
  <si>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</si>
  <si>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</si>
  <si>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</si>
  <si>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</si>
  <si>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</si>
  <si>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</si>
  <si>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</si>
  <si>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</si>
  <si>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</si>
  <si>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</si>
  <si>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</si>
  <si>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</si>
  <si>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</si>
  <si>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</si>
  <si>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</si>
  <si>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</si>
  <si>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</si>
  <si>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</si>
  <si>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</si>
  <si>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</si>
  <si>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</si>
  <si>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</si>
  <si>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</si>
  <si>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</si>
  <si>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</si>
  <si>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</si>
  <si>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</si>
  <si>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</si>
  <si>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</si>
  <si>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</si>
  <si>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</si>
  <si>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</si>
  <si>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</si>
  <si>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</si>
  <si>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</si>
  <si>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</si>
  <si>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</si>
  <si>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</si>
  <si>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</si>
  <si>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</si>
  <si>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</si>
  <si>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</si>
  <si>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</si>
  <si>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</si>
  <si>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</si>
  <si>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</si>
  <si>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</si>
  <si>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</si>
  <si>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</si>
  <si>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</si>
  <si>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</si>
  <si>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</si>
  <si>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</si>
  <si>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</si>
  <si>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</si>
  <si>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</si>
  <si>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</si>
  <si>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</si>
  <si>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</si>
  <si>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</si>
  <si>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</si>
  <si>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</si>
  <si>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</si>
  <si>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</si>
  <si>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</si>
  <si>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</si>
  <si>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</si>
  <si>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</si>
  <si>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</si>
  <si>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</si>
  <si>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</si>
  <si>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</si>
  <si>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</si>
  <si>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</si>
  <si>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</si>
  <si>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</si>
  <si>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</si>
  <si>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</si>
  <si>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</si>
  <si>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</si>
  <si>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</si>
  <si>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</si>
  <si>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</si>
  <si>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</si>
  <si>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</si>
  <si>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</si>
  <si>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</si>
  <si>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</si>
  <si>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</si>
  <si>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</si>
  <si>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</si>
  <si>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</si>
  <si>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</si>
  <si>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</si>
  <si>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</si>
  <si>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</si>
  <si>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</si>
  <si>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</si>
  <si>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</si>
  <si>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</si>
  <si>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</si>
  <si>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</si>
  <si>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</si>
  <si>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</si>
  <si>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</si>
  <si>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</si>
  <si>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</si>
  <si>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</si>
  <si>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</si>
  <si>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</si>
  <si>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</si>
  <si>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</si>
  <si>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</si>
  <si>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</si>
  <si>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</si>
  <si>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</si>
  <si>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</si>
  <si>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</si>
  <si>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</si>
  <si>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</si>
  <si>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</si>
  <si>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</si>
  <si>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</si>
  <si>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</si>
  <si>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</si>
  <si>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</si>
  <si>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</si>
  <si>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</si>
  <si>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</si>
  <si>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</si>
  <si>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</si>
  <si>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</si>
  <si>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</si>
  <si>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</si>
  <si>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</si>
  <si>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</si>
  <si>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</si>
  <si>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</si>
  <si>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</si>
  <si>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</si>
  <si>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</si>
  <si>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</si>
  <si>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</si>
  <si>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</si>
  <si>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</si>
  <si>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</si>
  <si>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</si>
  <si>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</si>
  <si>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</si>
  <si>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</si>
  <si>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</si>
  <si>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</si>
  <si>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</si>
  <si>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</si>
  <si>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</si>
  <si>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</si>
  <si>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</si>
  <si>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</si>
  <si>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</si>
  <si>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</si>
  <si>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</si>
  <si>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</si>
  <si>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</si>
  <si>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</si>
  <si>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</si>
  <si>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</si>
  <si>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</si>
  <si>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</si>
  <si>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</si>
  <si>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</si>
  <si>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</si>
  <si>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</si>
  <si>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</si>
  <si>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</si>
  <si>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</si>
  <si>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</si>
  <si>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</si>
  <si>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</si>
  <si>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</si>
  <si>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</si>
  <si>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</si>
  <si>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</si>
  <si>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</si>
  <si>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</si>
  <si>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</si>
  <si>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</si>
  <si>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</si>
  <si>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</si>
  <si>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</si>
  <si>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</si>
  <si>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</si>
  <si>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</si>
  <si>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</si>
  <si>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</si>
  <si>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</si>
  <si>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</si>
  <si>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</si>
  <si>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</si>
  <si>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</si>
  <si>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</si>
  <si>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</si>
  <si>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</si>
  <si>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</si>
  <si>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</si>
  <si>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</si>
  <si>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</si>
  <si>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</si>
  <si>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</si>
  <si>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</si>
  <si>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</si>
  <si>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</si>
  <si>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</si>
  <si>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</si>
  <si>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</si>
  <si>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</si>
  <si>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</si>
  <si>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</si>
  <si>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</si>
  <si>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</si>
  <si>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</si>
  <si>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</si>
  <si>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</si>
  <si>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</si>
  <si>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</si>
  <si>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</si>
  <si>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</si>
  <si>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</si>
  <si>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</si>
  <si>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</si>
  <si>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</si>
  <si>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</si>
  <si>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</si>
  <si>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</si>
  <si>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</si>
  <si>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</si>
  <si>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</si>
  <si>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</si>
  <si>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</si>
  <si>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</si>
  <si>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</si>
  <si>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</si>
  <si>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</si>
  <si>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</si>
  <si>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</si>
  <si>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</si>
  <si>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</si>
  <si>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</si>
  <si>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</si>
  <si>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</si>
  <si>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</si>
  <si>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</si>
  <si>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</si>
  <si>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</si>
  <si>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</si>
  <si>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</si>
  <si>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</si>
  <si>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</si>
  <si>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</si>
  <si>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</si>
  <si>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</si>
  <si>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</si>
  <si>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</si>
  <si>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</si>
  <si>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</si>
  <si>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</si>
  <si>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</si>
  <si>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</si>
  <si>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</si>
  <si>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</si>
  <si>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</si>
  <si>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</si>
  <si>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</si>
  <si>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</si>
  <si>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</si>
  <si>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</si>
  <si>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</si>
  <si>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</si>
  <si>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</si>
  <si>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</si>
  <si>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</si>
  <si>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</si>
  <si>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</si>
  <si>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</si>
  <si>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</si>
  <si>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</si>
  <si>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</si>
  <si>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</si>
  <si>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</si>
  <si>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</si>
  <si>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</si>
  <si>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</si>
  <si>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</si>
  <si>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</si>
  <si>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</si>
  <si>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</si>
  <si>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</si>
  <si>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</si>
  <si>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</si>
  <si>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</si>
  <si>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</si>
  <si>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</si>
  <si>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</si>
  <si>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</si>
  <si>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</si>
  <si>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</si>
  <si>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</si>
  <si>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</si>
  <si>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</si>
  <si>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</si>
  <si>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</si>
  <si>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</si>
  <si>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</si>
  <si>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</si>
  <si>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</si>
  <si>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</si>
  <si>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</si>
  <si>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</si>
  <si>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</si>
  <si>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</si>
  <si>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</si>
  <si>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</si>
  <si>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</si>
  <si>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</si>
  <si>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</si>
  <si>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</si>
  <si>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</si>
  <si>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</si>
  <si>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</si>
  <si>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</si>
  <si>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</si>
  <si>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</si>
  <si>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</si>
  <si>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</si>
  <si>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</si>
  <si>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</si>
  <si>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</si>
  <si>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</si>
  <si>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</si>
  <si>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</si>
  <si>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</si>
  <si>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</si>
  <si>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</si>
  <si>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</si>
  <si>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</si>
  <si>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</si>
  <si>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</si>
  <si>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</si>
  <si>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</si>
  <si>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</si>
  <si>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</si>
  <si>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</si>
  <si>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</si>
  <si>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</si>
  <si>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</si>
  <si>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</si>
  <si>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</si>
  <si>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</si>
  <si>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</si>
  <si>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</si>
  <si>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</si>
  <si>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</si>
  <si>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</si>
  <si>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</si>
  <si>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</si>
  <si>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</si>
  <si>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</si>
  <si>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</si>
  <si>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</si>
  <si>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</si>
  <si>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</si>
  <si>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</si>
  <si>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</si>
  <si>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</si>
  <si>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</si>
  <si>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</si>
  <si>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</si>
  <si>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</si>
  <si>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</si>
  <si>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</si>
  <si>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</si>
  <si>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</si>
  <si>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</si>
  <si>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</si>
  <si>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</si>
  <si>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</si>
  <si>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</si>
  <si>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</si>
  <si>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</si>
  <si>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</si>
  <si>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</si>
  <si>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</si>
  <si>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</si>
  <si>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</si>
  <si>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</si>
  <si>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</si>
  <si>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</si>
  <si>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</si>
  <si>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</si>
  <si>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</si>
  <si>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</si>
  <si>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</si>
  <si>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</si>
  <si>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</si>
  <si>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</si>
  <si>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</si>
  <si>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</si>
  <si>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</si>
  <si>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</si>
  <si>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</si>
  <si>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</si>
  <si>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</si>
  <si>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</si>
  <si>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</si>
  <si>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</si>
  <si>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</si>
  <si>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</si>
  <si>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</si>
  <si>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</si>
  <si>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</si>
  <si>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</si>
  <si>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</si>
  <si>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</si>
  <si>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</si>
  <si>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</si>
  <si>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</si>
  <si>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</si>
  <si>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</si>
  <si>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</si>
  <si>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</si>
  <si>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</si>
  <si>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</si>
  <si>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</si>
  <si>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</si>
  <si>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</si>
  <si>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</si>
  <si>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</si>
  <si>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</si>
  <si>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</si>
  <si>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</si>
  <si>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</si>
  <si>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</si>
  <si>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</si>
  <si>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</si>
  <si>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</si>
  <si>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</si>
  <si>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</si>
  <si>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</si>
  <si>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</si>
  <si>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</si>
  <si>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</si>
  <si>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</si>
  <si>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</si>
  <si>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</si>
  <si>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</si>
  <si>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</si>
  <si>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</si>
  <si>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</si>
  <si>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</si>
  <si>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</si>
  <si>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</si>
  <si>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</si>
  <si>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</si>
  <si>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</si>
  <si>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</si>
  <si>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</si>
  <si>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</si>
  <si>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</si>
  <si>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</si>
  <si>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</si>
  <si>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</si>
  <si>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</si>
  <si>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</si>
  <si>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</si>
  <si>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</si>
  <si>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</si>
  <si>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</si>
  <si>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</si>
  <si>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</si>
  <si>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</si>
  <si>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</si>
  <si>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</si>
  <si>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</si>
  <si>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</si>
  <si>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</si>
  <si>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</si>
  <si>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</si>
  <si>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</si>
  <si>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</si>
  <si>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</si>
  <si>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</si>
  <si>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</si>
  <si>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</si>
  <si>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</si>
  <si>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</si>
  <si>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</si>
  <si>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</si>
  <si>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</si>
  <si>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</si>
  <si>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</si>
  <si>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</si>
  <si>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</si>
  <si>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</si>
  <si>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</si>
  <si>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</si>
  <si>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</si>
  <si>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</si>
  <si>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</si>
  <si>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</si>
  <si>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</si>
  <si>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</si>
  <si>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</si>
  <si>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</si>
  <si>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</si>
  <si>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</si>
  <si>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</si>
  <si>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</si>
  <si>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</si>
  <si>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</si>
  <si>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</si>
  <si>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</si>
  <si>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</si>
  <si>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</si>
  <si>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</si>
  <si>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</si>
  <si>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</si>
  <si>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</si>
  <si>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</si>
  <si>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</si>
  <si>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</si>
  <si>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</si>
  <si>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</si>
  <si>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</si>
  <si>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</si>
  <si>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</si>
  <si>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</si>
  <si>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</si>
  <si>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</si>
  <si>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</si>
  <si>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</si>
  <si>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</si>
  <si>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</si>
  <si>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</si>
  <si>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</si>
  <si>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</si>
  <si>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</si>
  <si>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</si>
  <si>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</si>
  <si>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</si>
  <si>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</si>
  <si>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</si>
  <si>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</si>
  <si>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</si>
  <si>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</si>
  <si>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</si>
  <si>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</si>
  <si>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</si>
  <si>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</si>
  <si>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</si>
  <si>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</si>
  <si>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</si>
  <si>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</si>
  <si>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</si>
  <si>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</si>
  <si>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</si>
  <si>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</si>
  <si>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</si>
  <si>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</si>
  <si>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</si>
  <si>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</si>
  <si>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</si>
  <si>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</si>
  <si>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</si>
  <si>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</si>
  <si>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</si>
  <si>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</si>
  <si>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</si>
  <si>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</si>
  <si>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</si>
  <si>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</si>
  <si>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</si>
  <si>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</si>
  <si>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</si>
  <si>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</si>
  <si>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</si>
  <si>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</si>
  <si>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</si>
  <si>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</si>
  <si>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</si>
  <si>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</si>
  <si>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</si>
  <si>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</si>
  <si>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</si>
  <si>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</si>
  <si>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</si>
  <si>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</si>
  <si>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</si>
  <si>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</si>
  <si>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</si>
  <si>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</si>
  <si>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</si>
  <si>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</si>
  <si>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</si>
  <si>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</si>
  <si>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</si>
  <si>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</si>
  <si>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</si>
  <si>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</si>
  <si>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</si>
  <si>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</si>
  <si>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</si>
  <si>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</si>
  <si>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</si>
  <si>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</si>
  <si>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</si>
  <si>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</si>
  <si>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</si>
  <si>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</si>
  <si>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</si>
  <si>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</si>
  <si>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</si>
  <si>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</si>
  <si>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</si>
  <si>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</si>
  <si>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</si>
  <si>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</si>
  <si>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</si>
  <si>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</si>
  <si>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</si>
  <si>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</si>
  <si>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</si>
  <si>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</si>
  <si>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</si>
  <si>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</si>
  <si>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</si>
  <si>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</si>
  <si>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</si>
  <si>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</si>
  <si>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</si>
  <si>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</si>
  <si>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</si>
  <si>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</si>
  <si>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</si>
  <si>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</si>
  <si>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</si>
  <si>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</si>
  <si>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</si>
  <si>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</si>
  <si>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</si>
  <si>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</si>
  <si>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</si>
  <si>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</si>
  <si>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</si>
  <si>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</si>
  <si>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</si>
  <si>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</si>
  <si>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</si>
  <si>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</si>
  <si>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</si>
  <si>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</si>
  <si>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</si>
  <si>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</si>
  <si>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</si>
  <si>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</si>
  <si>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</si>
  <si>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</si>
  <si>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</si>
  <si>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</si>
  <si>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</si>
  <si>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</si>
  <si>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</si>
  <si>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</si>
  <si>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</si>
  <si>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</si>
  <si>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</si>
  <si>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</si>
  <si>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</si>
  <si>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</si>
  <si>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</si>
  <si>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</si>
  <si>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</si>
  <si>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</si>
  <si>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</si>
  <si>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</si>
  <si>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</si>
  <si>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</si>
  <si>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</si>
  <si>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</si>
  <si>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</si>
  <si>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</si>
  <si>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</si>
  <si>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</si>
  <si>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</si>
  <si>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</si>
  <si>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</si>
  <si>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</si>
  <si>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</si>
  <si>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</si>
  <si>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</si>
  <si>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</si>
  <si>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</si>
  <si>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</si>
  <si>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</si>
  <si>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</si>
  <si>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</si>
  <si>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</si>
  <si>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</si>
  <si>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</si>
  <si>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</si>
  <si>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</si>
  <si>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</si>
  <si>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</si>
  <si>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</si>
  <si>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</si>
  <si>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</si>
  <si>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</si>
  <si>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</si>
  <si>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</si>
  <si>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</si>
  <si>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</si>
  <si>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</si>
  <si>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</si>
  <si>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</si>
  <si>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</si>
  <si>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</si>
  <si>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</si>
  <si>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</si>
  <si>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</si>
  <si>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</si>
  <si>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</si>
  <si>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</si>
  <si>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</si>
  <si>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</si>
  <si>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</si>
  <si>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</si>
  <si>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</si>
  <si>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</si>
  <si>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</si>
  <si>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</si>
  <si>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</si>
  <si>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</si>
  <si>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</si>
  <si>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</si>
  <si>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</si>
  <si>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</si>
  <si>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</si>
  <si>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</si>
  <si>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</si>
  <si>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</si>
  <si>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</si>
  <si>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</si>
  <si>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</si>
  <si>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</si>
  <si>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</si>
  <si>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</si>
  <si>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</si>
  <si>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</si>
  <si>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</si>
  <si>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</si>
  <si>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</si>
  <si>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</si>
  <si>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</si>
  <si>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</si>
  <si>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</si>
  <si>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</si>
  <si>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</si>
  <si>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</si>
  <si>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</si>
  <si>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</si>
  <si>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</si>
  <si>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</si>
  <si>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</si>
  <si>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</si>
  <si>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</si>
  <si>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</si>
  <si>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</si>
  <si>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</si>
  <si>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</si>
  <si>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</si>
  <si>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</si>
  <si>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</si>
  <si>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</si>
  <si>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</si>
  <si>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</si>
  <si>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</si>
  <si>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</si>
  <si>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</si>
  <si>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</si>
  <si>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</si>
  <si>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</si>
  <si>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</si>
  <si>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</si>
  <si>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</si>
  <si>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</si>
  <si>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</si>
  <si>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</si>
  <si>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</si>
  <si>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</si>
  <si>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</si>
  <si>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</si>
  <si>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</si>
  <si>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</si>
  <si>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</si>
  <si>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</si>
  <si>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</si>
  <si>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</si>
  <si>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</si>
  <si>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</si>
  <si>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</si>
  <si>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</si>
  <si>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</si>
  <si>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</si>
  <si>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</si>
  <si>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</si>
  <si>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</si>
  <si>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</si>
  <si>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</si>
  <si>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</si>
  <si>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</si>
  <si>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</si>
  <si>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TransportAttack</t>
    <phoneticPr fontId="1" type="noConversion"/>
  </si>
  <si>
    <t>소환하는 프리팹명</t>
    <phoneticPr fontId="1" type="noConversion"/>
  </si>
  <si>
    <t>소환하여 그 자리를 공격하고 소환 물제를 불러온다</t>
    <phoneticPr fontId="1" type="noConversion"/>
  </si>
  <si>
    <t>UltimateTransportAttackSciFiWarrior</t>
  </si>
  <si>
    <t>UltimateTransportAttackSciFiWarrior</t>
    <phoneticPr fontId="1" type="noConversion"/>
  </si>
  <si>
    <t>PowerIconLightning_D</t>
    <phoneticPr fontId="1" type="noConversion"/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</si>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</sst>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3"/>
  <sheetViews>
    <sheetView workbookViewId="0">
      <pane ySplit="1" topLeftCell="A65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0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1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1131</v>
      </c>
      <c r="B47" s="10" t="s">
        <v>1126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437</v>
      </c>
      <c r="B48" s="10" t="s">
        <v>25</v>
      </c>
      <c r="C48" s="6">
        <f t="shared" ca="1" si="16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651</v>
      </c>
      <c r="B49" s="10" t="s">
        <v>25</v>
      </c>
      <c r="C49" s="6">
        <f t="shared" ref="C49:C51" ca="1" si="19">VLOOKUP(B49,OFFSET(INDIRECT("$A:$B"),0,MATCH(B$1&amp;"_Verify",INDIRECT("$1:$1"),0)-1),2,0)</f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1024</v>
      </c>
      <c r="B50" s="10" t="s">
        <v>993</v>
      </c>
      <c r="C50" s="6">
        <f t="shared" ca="1" si="19"/>
        <v>86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1030</v>
      </c>
      <c r="B51" s="10" t="s">
        <v>25</v>
      </c>
      <c r="C51" s="6">
        <f t="shared" ca="1" si="19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438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1071</v>
      </c>
      <c r="B54" s="10" t="s">
        <v>168</v>
      </c>
      <c r="C54" s="6">
        <f t="shared" ca="1" si="16"/>
        <v>52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439</v>
      </c>
      <c r="B55" s="10" t="s">
        <v>25</v>
      </c>
      <c r="C55" s="6">
        <f t="shared" ca="1" si="16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802</v>
      </c>
      <c r="B56" s="10" t="s">
        <v>793</v>
      </c>
      <c r="C56" s="6">
        <f t="shared" ref="C56" ca="1" si="20">VLOOKUP(B56,OFFSET(INDIRECT("$A:$B"),0,MATCH(B$1&amp;"_Verify",INDIRECT("$1:$1"),0)-1),2,0)</f>
        <v>78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712</v>
      </c>
      <c r="B57" s="10" t="s">
        <v>709</v>
      </c>
      <c r="C57" s="6">
        <f t="shared" ref="C57" ca="1" si="21">VLOOKUP(B57,OFFSET(INDIRECT("$A:$B"),0,MATCH(B$1&amp;"_Verify",INDIRECT("$1:$1"),0)-1),2,0)</f>
        <v>27</v>
      </c>
      <c r="F57" t="s">
        <v>407</v>
      </c>
      <c r="G57">
        <v>63</v>
      </c>
      <c r="H57">
        <v>1</v>
      </c>
    </row>
    <row r="58" spans="1:8" x14ac:dyDescent="0.3">
      <c r="A58" s="10" t="s">
        <v>714</v>
      </c>
      <c r="B58" s="10" t="s">
        <v>715</v>
      </c>
      <c r="C58" s="6">
        <f t="shared" ref="C58" ca="1" si="22">VLOOKUP(B58,OFFSET(INDIRECT("$A:$B"),0,MATCH(B$1&amp;"_Verify",INDIRECT("$1:$1"),0)-1),2,0)</f>
        <v>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790</v>
      </c>
      <c r="B59" s="10" t="s">
        <v>229</v>
      </c>
      <c r="C59" s="6">
        <f t="shared" ref="C59" ca="1" si="23">VLOOKUP(B59,OFFSET(INDIRECT("$A:$B"),0,MATCH(B$1&amp;"_Verify",INDIRECT("$1:$1"),0)-1),2,0)</f>
        <v>17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440</v>
      </c>
      <c r="B60" s="10" t="s">
        <v>25</v>
      </c>
      <c r="C60" s="6">
        <f t="shared" ca="1" si="16"/>
        <v>2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968</v>
      </c>
      <c r="B61" s="10" t="s">
        <v>170</v>
      </c>
      <c r="C61" s="6">
        <f t="shared" ca="1" si="16"/>
        <v>56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1034</v>
      </c>
      <c r="B62" s="10" t="s">
        <v>1032</v>
      </c>
      <c r="C62" s="6">
        <f t="shared" ref="C62" ca="1" si="24">VLOOKUP(B62,OFFSET(INDIRECT("$A:$B"),0,MATCH(B$1&amp;"_Verify",INDIRECT("$1:$1"),0)-1),2,0)</f>
        <v>20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446</v>
      </c>
      <c r="B63" s="10" t="s">
        <v>25</v>
      </c>
      <c r="C63" s="6">
        <f t="shared" ref="C63:C67" ca="1" si="25">VLOOKUP(B63,OFFSET(INDIRECT("$A:$B"),0,MATCH(B$1&amp;"_Verify",INDIRECT("$1:$1"),0)-1),2,0)</f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660</v>
      </c>
      <c r="B64" s="10" t="s">
        <v>654</v>
      </c>
      <c r="C64" s="6">
        <f t="shared" ca="1" si="25"/>
        <v>44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1095</v>
      </c>
      <c r="B66" s="10" t="s">
        <v>55</v>
      </c>
      <c r="C66" s="6">
        <f t="shared" ca="1" si="25"/>
        <v>9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450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688</v>
      </c>
      <c r="B68" s="10" t="s">
        <v>686</v>
      </c>
      <c r="C68" s="6">
        <f t="shared" ref="C68:C70" ca="1" si="26">VLOOKUP(B68,OFFSET(INDIRECT("$A:$B"),0,MATCH(B$1&amp;"_Verify",INDIRECT("$1:$1"),0)-1),2,0)</f>
        <v>13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691</v>
      </c>
      <c r="B69" s="10" t="s">
        <v>692</v>
      </c>
      <c r="C69" s="6">
        <f t="shared" ca="1" si="26"/>
        <v>11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1137</v>
      </c>
      <c r="B70" s="10" t="s">
        <v>1138</v>
      </c>
      <c r="C70" s="6">
        <f t="shared" ca="1" si="26"/>
        <v>94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451</v>
      </c>
      <c r="B71" s="10" t="s">
        <v>25</v>
      </c>
      <c r="C71" s="6">
        <f t="shared" ref="C71:C133" ca="1" si="27">VLOOKUP(B71,OFFSET(INDIRECT("$A:$B"),0,MATCH(B$1&amp;"_Verify",INDIRECT("$1:$1"),0)-1),2,0)</f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1048</v>
      </c>
      <c r="B72" s="10" t="s">
        <v>1044</v>
      </c>
      <c r="C72" s="6">
        <f t="shared" ref="C72" ca="1" si="28">VLOOKUP(B72,OFFSET(INDIRECT("$A:$B"),0,MATCH(B$1&amp;"_Verify",INDIRECT("$1:$1"),0)-1),2,0)</f>
        <v>45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452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453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454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965</v>
      </c>
      <c r="B76" s="10" t="s">
        <v>969</v>
      </c>
      <c r="C76" s="6">
        <f t="shared" ca="1" si="27"/>
        <v>26</v>
      </c>
      <c r="F76" t="s">
        <v>916</v>
      </c>
      <c r="G76">
        <v>82</v>
      </c>
      <c r="H76">
        <v>1</v>
      </c>
    </row>
    <row r="77" spans="1:8" x14ac:dyDescent="0.3">
      <c r="A77" s="10" t="s">
        <v>1100</v>
      </c>
      <c r="B77" s="10" t="s">
        <v>1096</v>
      </c>
      <c r="C77" s="6">
        <f t="shared" ca="1" si="27"/>
        <v>91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1110</v>
      </c>
      <c r="B78" s="10" t="s">
        <v>268</v>
      </c>
      <c r="C78" s="6">
        <f t="shared" ca="1" si="27"/>
        <v>14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1106</v>
      </c>
      <c r="B79" s="10" t="s">
        <v>25</v>
      </c>
      <c r="C79" s="6">
        <f t="shared" ref="C79" ca="1" si="29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1104</v>
      </c>
      <c r="B80" s="10" t="s">
        <v>25</v>
      </c>
      <c r="C80" s="6">
        <f t="shared" ca="1" si="27"/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455</v>
      </c>
      <c r="B81" s="10" t="s">
        <v>25</v>
      </c>
      <c r="C81" s="6">
        <f t="shared" ref="C81" ca="1" si="30">VLOOKUP(B81,OFFSET(INDIRECT("$A:$B"),0,MATCH(B$1&amp;"_Verify",INDIRECT("$1:$1"),0)-1),2,0)</f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1015</v>
      </c>
      <c r="B82" s="10" t="s">
        <v>1011</v>
      </c>
      <c r="C82" s="6">
        <f t="shared" ref="C82" ca="1" si="31">VLOOKUP(B82,OFFSET(INDIRECT("$A:$B"),0,MATCH(B$1&amp;"_Verify",INDIRECT("$1:$1"),0)-1),2,0)</f>
        <v>87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456</v>
      </c>
      <c r="B83" s="10" t="s">
        <v>25</v>
      </c>
      <c r="C83" s="6">
        <f t="shared" ca="1" si="27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1009</v>
      </c>
      <c r="B84" s="10" t="s">
        <v>416</v>
      </c>
      <c r="C84" s="6">
        <f t="shared" ca="1" si="27"/>
        <v>63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652</v>
      </c>
      <c r="B85" s="10" t="s">
        <v>25</v>
      </c>
      <c r="C85" s="6">
        <f t="shared" ca="1" si="27"/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653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  <c r="F86" t="s">
        <v>1123</v>
      </c>
      <c r="G86">
        <v>92</v>
      </c>
      <c r="H86">
        <v>1</v>
      </c>
    </row>
    <row r="87" spans="1:8" x14ac:dyDescent="0.3">
      <c r="A87" s="10" t="s">
        <v>1061</v>
      </c>
      <c r="B87" s="10" t="s">
        <v>25</v>
      </c>
      <c r="C87" s="6">
        <f t="shared" ref="C87" ca="1" si="33">VLOOKUP(B87,OFFSET(INDIRECT("$A:$B"),0,MATCH(B$1&amp;"_Verify",INDIRECT("$1:$1"),0)-1),2,0)</f>
        <v>2</v>
      </c>
      <c r="D87" s="10"/>
      <c r="F87" t="s">
        <v>1127</v>
      </c>
      <c r="G87">
        <v>93</v>
      </c>
      <c r="H87" s="10">
        <v>1</v>
      </c>
    </row>
    <row r="88" spans="1:8" s="10" customFormat="1" x14ac:dyDescent="0.3">
      <c r="A88" s="10" t="s">
        <v>457</v>
      </c>
      <c r="B88" s="10" t="s">
        <v>25</v>
      </c>
      <c r="C88" s="6">
        <f t="shared" ca="1" si="27"/>
        <v>2</v>
      </c>
      <c r="F88" t="s">
        <v>1139</v>
      </c>
      <c r="G88">
        <v>94</v>
      </c>
      <c r="H88">
        <v>1</v>
      </c>
    </row>
    <row r="89" spans="1:8" x14ac:dyDescent="0.3">
      <c r="A89" s="10" t="s">
        <v>670</v>
      </c>
      <c r="B89" s="10" t="s">
        <v>338</v>
      </c>
      <c r="C89" s="6">
        <f t="shared" ref="C89:C91" ca="1" si="34">VLOOKUP(B89,OFFSET(INDIRECT("$A:$B"),0,MATCH(B$1&amp;"_Verify",INDIRECT("$1:$1"),0)-1),2,0)</f>
        <v>21</v>
      </c>
      <c r="D89" s="10"/>
    </row>
    <row r="90" spans="1:8" x14ac:dyDescent="0.3">
      <c r="A90" s="10" t="s">
        <v>669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1006</v>
      </c>
      <c r="B91" s="10" t="s">
        <v>926</v>
      </c>
      <c r="C91" s="6">
        <f t="shared" ca="1" si="34"/>
        <v>23</v>
      </c>
      <c r="D91" s="10"/>
    </row>
    <row r="92" spans="1:8" x14ac:dyDescent="0.3">
      <c r="A92" s="10" t="s">
        <v>458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685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459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661</v>
      </c>
      <c r="B95" s="10" t="s">
        <v>182</v>
      </c>
      <c r="C95" s="6">
        <f t="shared" ca="1" si="27"/>
        <v>33</v>
      </c>
      <c r="D95" s="10"/>
    </row>
    <row r="96" spans="1:8" x14ac:dyDescent="0.3">
      <c r="A96" s="10" t="s">
        <v>460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461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682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462</v>
      </c>
      <c r="B99" s="10" t="s">
        <v>25</v>
      </c>
      <c r="C99" s="6">
        <f t="shared" ref="C99:C104" ca="1" si="35">VLOOKUP(B99,OFFSET(INDIRECT("$A:$B"),0,MATCH(B$1&amp;"_Verify",INDIRECT("$1:$1"),0)-1),2,0)</f>
        <v>2</v>
      </c>
      <c r="D99" s="10"/>
    </row>
    <row r="100" spans="1:8" x14ac:dyDescent="0.3">
      <c r="A100" s="10" t="s">
        <v>683</v>
      </c>
      <c r="B100" s="10" t="s">
        <v>775</v>
      </c>
      <c r="C100" s="6">
        <f t="shared" ca="1" si="35"/>
        <v>25</v>
      </c>
      <c r="D100" s="10"/>
    </row>
    <row r="101" spans="1:8" x14ac:dyDescent="0.3">
      <c r="A101" s="10" t="s">
        <v>1116</v>
      </c>
      <c r="B101" s="10" t="s">
        <v>1121</v>
      </c>
      <c r="C101" s="6">
        <f t="shared" ca="1" si="35"/>
        <v>21</v>
      </c>
      <c r="D101" s="10"/>
    </row>
    <row r="102" spans="1:8" s="10" customFormat="1" x14ac:dyDescent="0.3">
      <c r="A102" s="10" t="s">
        <v>1114</v>
      </c>
      <c r="B102" s="10" t="s">
        <v>1050</v>
      </c>
      <c r="C102" s="6">
        <f t="shared" ca="1" si="35"/>
        <v>89</v>
      </c>
    </row>
    <row r="103" spans="1:8" x14ac:dyDescent="0.3">
      <c r="A103" s="10" t="s">
        <v>1111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1119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717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673</v>
      </c>
      <c r="B106" s="10" t="s">
        <v>926</v>
      </c>
      <c r="C106" s="6">
        <f t="shared" ref="C106:C107" ca="1" si="36">VLOOKUP(B106,OFFSET(INDIRECT("$A:$B"),0,MATCH(B$1&amp;"_Verify",INDIRECT("$1:$1"),0)-1),2,0)</f>
        <v>23</v>
      </c>
      <c r="D106" s="10"/>
    </row>
    <row r="107" spans="1:8" x14ac:dyDescent="0.3">
      <c r="A107" s="10" t="s">
        <v>463</v>
      </c>
      <c r="B107" s="10" t="s">
        <v>25</v>
      </c>
      <c r="C107" s="6">
        <f t="shared" ca="1" si="36"/>
        <v>2</v>
      </c>
      <c r="D107" s="10"/>
    </row>
    <row r="108" spans="1:8" x14ac:dyDescent="0.3">
      <c r="A108" s="10" t="s">
        <v>800</v>
      </c>
      <c r="B108" s="10" t="s">
        <v>791</v>
      </c>
      <c r="C108" s="6">
        <f t="shared" ref="C108:C111" ca="1" si="37">VLOOKUP(B108,OFFSET(INDIRECT("$A:$B"),0,MATCH(B$1&amp;"_Verify",INDIRECT("$1:$1"),0)-1),2,0)</f>
        <v>28</v>
      </c>
      <c r="D108" s="10"/>
    </row>
    <row r="109" spans="1:8" x14ac:dyDescent="0.3">
      <c r="A109" s="10" t="s">
        <v>1054</v>
      </c>
      <c r="B109" s="10" t="s">
        <v>168</v>
      </c>
      <c r="C109" s="6">
        <f t="shared" ca="1" si="37"/>
        <v>52</v>
      </c>
      <c r="D109" s="10"/>
    </row>
    <row r="110" spans="1:8" x14ac:dyDescent="0.3">
      <c r="A110" s="10" t="s">
        <v>1056</v>
      </c>
      <c r="B110" s="10" t="s">
        <v>1050</v>
      </c>
      <c r="C110" s="6">
        <f t="shared" ca="1" si="37"/>
        <v>89</v>
      </c>
      <c r="D110" s="10"/>
    </row>
    <row r="111" spans="1:8" x14ac:dyDescent="0.3">
      <c r="A111" s="10" t="s">
        <v>1058</v>
      </c>
      <c r="B111" s="10" t="s">
        <v>54</v>
      </c>
      <c r="C111" s="6">
        <f t="shared" ca="1" si="37"/>
        <v>8</v>
      </c>
      <c r="D111" s="10"/>
    </row>
    <row r="112" spans="1:8" s="10" customFormat="1" x14ac:dyDescent="0.3">
      <c r="A112" s="10" t="s">
        <v>464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681</v>
      </c>
      <c r="B113" s="10" t="s">
        <v>170</v>
      </c>
      <c r="C113" s="6">
        <f t="shared" ca="1" si="27"/>
        <v>56</v>
      </c>
    </row>
    <row r="114" spans="1:8" s="10" customFormat="1" x14ac:dyDescent="0.3">
      <c r="A114" s="10" t="s">
        <v>787</v>
      </c>
      <c r="B114" s="10" t="s">
        <v>186</v>
      </c>
      <c r="C114" s="6">
        <f t="shared" ca="1" si="27"/>
        <v>35</v>
      </c>
    </row>
    <row r="115" spans="1:8" s="10" customFormat="1" x14ac:dyDescent="0.3">
      <c r="A115" s="10" t="s">
        <v>786</v>
      </c>
      <c r="B115" s="10" t="s">
        <v>781</v>
      </c>
      <c r="C115" s="6">
        <f t="shared" ref="C115" ca="1" si="38">VLOOKUP(B115,OFFSET(INDIRECT("$A:$B"),0,MATCH(B$1&amp;"_Verify",INDIRECT("$1:$1"),0)-1),2,0)</f>
        <v>32</v>
      </c>
      <c r="F115"/>
      <c r="G115"/>
      <c r="H115"/>
    </row>
    <row r="116" spans="1:8" s="10" customFormat="1" x14ac:dyDescent="0.3">
      <c r="A116" s="10" t="s">
        <v>465</v>
      </c>
      <c r="B116" s="10" t="s">
        <v>25</v>
      </c>
      <c r="C116" s="6">
        <f t="shared" ca="1" si="27"/>
        <v>2</v>
      </c>
    </row>
    <row r="117" spans="1:8" x14ac:dyDescent="0.3">
      <c r="A117" s="10" t="s">
        <v>707</v>
      </c>
      <c r="B117" s="10" t="s">
        <v>25</v>
      </c>
      <c r="C117" s="6">
        <f t="shared" ref="C117" ca="1" si="39">VLOOKUP(B117,OFFSET(INDIRECT("$A:$B"),0,MATCH(B$1&amp;"_Verify",INDIRECT("$1:$1"),0)-1),2,0)</f>
        <v>2</v>
      </c>
      <c r="D117" s="10"/>
    </row>
    <row r="118" spans="1:8" x14ac:dyDescent="0.3">
      <c r="A118" s="10" t="s">
        <v>701</v>
      </c>
      <c r="B118" s="10" t="s">
        <v>695</v>
      </c>
      <c r="C118" s="6">
        <f t="shared" ref="C118:C120" ca="1" si="40">VLOOKUP(B118,OFFSET(INDIRECT("$A:$B"),0,MATCH(B$1&amp;"_Verify",INDIRECT("$1:$1"),0)-1),2,0)</f>
        <v>74</v>
      </c>
      <c r="D118" s="10"/>
    </row>
    <row r="119" spans="1:8" s="10" customFormat="1" x14ac:dyDescent="0.3">
      <c r="A119" s="10" t="s">
        <v>1069</v>
      </c>
      <c r="B119" s="10" t="s">
        <v>25</v>
      </c>
      <c r="C119" s="6">
        <f t="shared" ca="1" si="40"/>
        <v>2</v>
      </c>
    </row>
    <row r="120" spans="1:8" x14ac:dyDescent="0.3">
      <c r="A120" s="10" t="s">
        <v>1135</v>
      </c>
      <c r="B120" s="10" t="s">
        <v>168</v>
      </c>
      <c r="C120" s="6">
        <f t="shared" ca="1" si="40"/>
        <v>52</v>
      </c>
      <c r="D120" s="10"/>
    </row>
    <row r="121" spans="1:8" s="10" customFormat="1" x14ac:dyDescent="0.3">
      <c r="A121" s="10" t="s">
        <v>466</v>
      </c>
      <c r="B121" s="10" t="s">
        <v>25</v>
      </c>
      <c r="C121" s="6">
        <f t="shared" ca="1" si="27"/>
        <v>2</v>
      </c>
    </row>
    <row r="122" spans="1:8" x14ac:dyDescent="0.3">
      <c r="A122" s="10" t="s">
        <v>1066</v>
      </c>
      <c r="B122" s="10" t="s">
        <v>25</v>
      </c>
      <c r="C122" s="6">
        <f t="shared" ref="C122" ca="1" si="41">VLOOKUP(B122,OFFSET(INDIRECT("$A:$B"),0,MATCH(B$1&amp;"_Verify",INDIRECT("$1:$1"),0)-1),2,0)</f>
        <v>2</v>
      </c>
      <c r="D122" s="10"/>
      <c r="F122" s="10"/>
      <c r="G122" s="10"/>
      <c r="H122" s="10"/>
    </row>
    <row r="123" spans="1:8" x14ac:dyDescent="0.3">
      <c r="A123" s="10" t="s">
        <v>675</v>
      </c>
      <c r="B123" s="10" t="s">
        <v>25</v>
      </c>
      <c r="C123" s="6">
        <f t="shared" ref="C123" ca="1" si="42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467</v>
      </c>
      <c r="B124" s="10" t="s">
        <v>25</v>
      </c>
      <c r="C124" s="6">
        <f t="shared" ca="1" si="27"/>
        <v>2</v>
      </c>
    </row>
    <row r="125" spans="1:8" s="10" customFormat="1" x14ac:dyDescent="0.3">
      <c r="A125" s="10" t="s">
        <v>676</v>
      </c>
      <c r="B125" s="10" t="s">
        <v>411</v>
      </c>
      <c r="C125" s="6">
        <f t="shared" ca="1" si="27"/>
        <v>43</v>
      </c>
    </row>
    <row r="126" spans="1:8" x14ac:dyDescent="0.3">
      <c r="A126" s="10" t="s">
        <v>1113</v>
      </c>
      <c r="B126" s="10" t="s">
        <v>338</v>
      </c>
      <c r="C126" s="6">
        <f t="shared" ca="1" si="27"/>
        <v>21</v>
      </c>
      <c r="D126" s="10"/>
    </row>
    <row r="127" spans="1:8" s="10" customFormat="1" x14ac:dyDescent="0.3">
      <c r="A127" s="10" t="s">
        <v>649</v>
      </c>
      <c r="B127" s="10" t="s">
        <v>25</v>
      </c>
      <c r="C127" s="6">
        <f t="shared" ref="C127" ca="1" si="43">VLOOKUP(B127,OFFSET(INDIRECT("$A:$B"),0,MATCH(B$1&amp;"_Verify",INDIRECT("$1:$1"),0)-1),2,0)</f>
        <v>2</v>
      </c>
    </row>
    <row r="128" spans="1:8" s="10" customFormat="1" x14ac:dyDescent="0.3">
      <c r="A128" s="10" t="s">
        <v>468</v>
      </c>
      <c r="B128" s="10" t="s">
        <v>644</v>
      </c>
      <c r="C128" s="6">
        <f t="shared" ca="1" si="27"/>
        <v>73</v>
      </c>
    </row>
    <row r="129" spans="1:8" s="10" customFormat="1" x14ac:dyDescent="0.3">
      <c r="A129" s="10" t="s">
        <v>967</v>
      </c>
      <c r="B129" s="10" t="s">
        <v>170</v>
      </c>
      <c r="C129" s="6">
        <f t="shared" ca="1" si="27"/>
        <v>56</v>
      </c>
    </row>
    <row r="130" spans="1:8" x14ac:dyDescent="0.3">
      <c r="A130" s="10" t="s">
        <v>1063</v>
      </c>
      <c r="B130" s="10" t="s">
        <v>25</v>
      </c>
      <c r="C130" s="6">
        <f t="shared" ca="1" si="27"/>
        <v>2</v>
      </c>
      <c r="D130" s="10"/>
    </row>
    <row r="131" spans="1:8" x14ac:dyDescent="0.3">
      <c r="A131" s="10" t="s">
        <v>469</v>
      </c>
      <c r="B131" s="10" t="s">
        <v>25</v>
      </c>
      <c r="C131" s="6">
        <f t="shared" ca="1" si="27"/>
        <v>2</v>
      </c>
      <c r="D131" s="10"/>
    </row>
    <row r="132" spans="1:8" x14ac:dyDescent="0.3">
      <c r="A132" s="10" t="s">
        <v>1068</v>
      </c>
      <c r="B132" s="10" t="s">
        <v>338</v>
      </c>
      <c r="C132" s="6">
        <f t="shared" ca="1" si="27"/>
        <v>21</v>
      </c>
      <c r="D132" s="10"/>
    </row>
    <row r="133" spans="1:8" x14ac:dyDescent="0.3">
      <c r="A133" s="10" t="s">
        <v>1094</v>
      </c>
      <c r="B133" s="10" t="s">
        <v>54</v>
      </c>
      <c r="C133" s="6">
        <f t="shared" ca="1" si="27"/>
        <v>8</v>
      </c>
      <c r="D133" s="10"/>
    </row>
    <row r="134" spans="1:8" x14ac:dyDescent="0.3">
      <c r="A134" s="10" t="s">
        <v>471</v>
      </c>
      <c r="B134" s="10" t="s">
        <v>25</v>
      </c>
      <c r="C134" s="6">
        <f t="shared" ref="C134:C135" ca="1" si="44">VLOOKUP(B134,OFFSET(INDIRECT("$A:$B"),0,MATCH(B$1&amp;"_Verify",INDIRECT("$1:$1"),0)-1),2,0)</f>
        <v>2</v>
      </c>
      <c r="D134" s="10"/>
    </row>
    <row r="135" spans="1:8" x14ac:dyDescent="0.3">
      <c r="A135" s="10" t="s">
        <v>1087</v>
      </c>
      <c r="B135" s="10" t="s">
        <v>1093</v>
      </c>
      <c r="C135" s="6">
        <f t="shared" ca="1" si="44"/>
        <v>90</v>
      </c>
      <c r="D135" s="10"/>
    </row>
    <row r="136" spans="1:8" x14ac:dyDescent="0.3">
      <c r="A136" s="10" t="s">
        <v>1089</v>
      </c>
      <c r="B136" s="10" t="s">
        <v>21</v>
      </c>
      <c r="C136" s="6">
        <f t="shared" ref="C136" ca="1" si="45">VLOOKUP(B136,OFFSET(INDIRECT("$A:$B"),0,MATCH(B$1&amp;"_Verify",INDIRECT("$1:$1"),0)-1),2,0)</f>
        <v>7</v>
      </c>
      <c r="D136" s="10"/>
    </row>
    <row r="137" spans="1:8" s="10" customFormat="1" x14ac:dyDescent="0.3">
      <c r="A137" s="10" t="s">
        <v>678</v>
      </c>
      <c r="B137" s="10" t="s">
        <v>25</v>
      </c>
      <c r="C137" s="6">
        <f t="shared" ref="C137:C141" ca="1" si="46">VLOOKUP(B137,OFFSET(INDIRECT("$A:$B"),0,MATCH(B$1&amp;"_Verify",INDIRECT("$1:$1"),0)-1),2,0)</f>
        <v>2</v>
      </c>
      <c r="F137"/>
      <c r="G137"/>
      <c r="H137"/>
    </row>
    <row r="138" spans="1:8" s="10" customFormat="1" x14ac:dyDescent="0.3">
      <c r="A138" s="10" t="s">
        <v>1082</v>
      </c>
      <c r="B138" s="10" t="s">
        <v>926</v>
      </c>
      <c r="C138" s="6">
        <f t="shared" ca="1" si="46"/>
        <v>23</v>
      </c>
      <c r="F138"/>
      <c r="G138"/>
      <c r="H138"/>
    </row>
    <row r="139" spans="1:8" s="10" customFormat="1" x14ac:dyDescent="0.3">
      <c r="A139" s="10" t="s">
        <v>1083</v>
      </c>
      <c r="B139" s="10" t="s">
        <v>338</v>
      </c>
      <c r="C139" s="6">
        <f t="shared" ca="1" si="46"/>
        <v>21</v>
      </c>
    </row>
    <row r="140" spans="1:8" s="10" customFormat="1" x14ac:dyDescent="0.3">
      <c r="A140" s="10" t="s">
        <v>1084</v>
      </c>
      <c r="B140" s="10" t="s">
        <v>25</v>
      </c>
      <c r="C140" s="6">
        <f t="shared" ca="1" si="46"/>
        <v>2</v>
      </c>
    </row>
    <row r="141" spans="1:8" s="10" customFormat="1" x14ac:dyDescent="0.3">
      <c r="A141" s="10" t="s">
        <v>117</v>
      </c>
      <c r="B141" s="10" t="s">
        <v>13</v>
      </c>
      <c r="C141" s="6">
        <f t="shared" ca="1" si="46"/>
        <v>2</v>
      </c>
    </row>
    <row r="142" spans="1:8" s="10" customFormat="1" x14ac:dyDescent="0.3">
      <c r="A142" s="10" t="s">
        <v>755</v>
      </c>
      <c r="B142" s="10" t="s">
        <v>13</v>
      </c>
      <c r="C142" s="6">
        <f t="shared" ref="C142" ca="1" si="47">VLOOKUP(B142,OFFSET(INDIRECT("$A:$B"),0,MATCH(B$1&amp;"_Verify",INDIRECT("$1:$1"),0)-1),2,0)</f>
        <v>2</v>
      </c>
    </row>
    <row r="143" spans="1:8" s="10" customFormat="1" x14ac:dyDescent="0.3">
      <c r="A143" t="s">
        <v>107</v>
      </c>
      <c r="B143" t="s">
        <v>93</v>
      </c>
      <c r="C143" s="6">
        <f t="shared" ca="1" si="11"/>
        <v>13</v>
      </c>
      <c r="D143"/>
    </row>
    <row r="144" spans="1:8" s="10" customFormat="1" x14ac:dyDescent="0.3">
      <c r="A144" t="s">
        <v>106</v>
      </c>
      <c r="B144" t="s">
        <v>105</v>
      </c>
      <c r="C144" s="6">
        <f t="shared" ca="1" si="11"/>
        <v>54</v>
      </c>
      <c r="D144"/>
    </row>
    <row r="145" spans="1:8" x14ac:dyDescent="0.3">
      <c r="A145" t="s">
        <v>113</v>
      </c>
      <c r="B145" t="s">
        <v>112</v>
      </c>
      <c r="C145" s="6">
        <f t="shared" ca="1" si="11"/>
        <v>53</v>
      </c>
      <c r="F145" s="10"/>
      <c r="G145" s="10"/>
      <c r="H145" s="10"/>
    </row>
    <row r="146" spans="1:8" x14ac:dyDescent="0.3">
      <c r="A146" t="s">
        <v>119</v>
      </c>
      <c r="B146" t="s">
        <v>93</v>
      </c>
      <c r="C146" s="6">
        <f t="shared" ca="1" si="11"/>
        <v>13</v>
      </c>
      <c r="F146" s="10"/>
      <c r="G146" s="10"/>
      <c r="H146" s="10"/>
    </row>
    <row r="147" spans="1:8" s="10" customFormat="1" x14ac:dyDescent="0.3">
      <c r="A147" t="s">
        <v>116</v>
      </c>
      <c r="B147" t="s">
        <v>136</v>
      </c>
      <c r="C147" s="6">
        <f t="shared" ca="1" si="11"/>
        <v>55</v>
      </c>
      <c r="D147"/>
      <c r="F147"/>
      <c r="G147"/>
      <c r="H147"/>
    </row>
    <row r="148" spans="1:8" x14ac:dyDescent="0.3">
      <c r="A148" s="10" t="s">
        <v>540</v>
      </c>
      <c r="B148" s="10" t="s">
        <v>535</v>
      </c>
      <c r="C148" s="6">
        <f t="shared" ref="C148:C150" ca="1" si="48">VLOOKUP(B148,OFFSET(INDIRECT("$A:$B"),0,MATCH(B$1&amp;"_Verify",INDIRECT("$1:$1"),0)-1),2,0)</f>
        <v>69</v>
      </c>
      <c r="D148" s="10"/>
    </row>
    <row r="149" spans="1:8" s="10" customFormat="1" x14ac:dyDescent="0.3">
      <c r="A149" s="10" t="s">
        <v>586</v>
      </c>
      <c r="B149" s="10" t="s">
        <v>535</v>
      </c>
      <c r="C149" s="6">
        <f t="shared" ref="C149" ca="1" si="49">VLOOKUP(B149,OFFSET(INDIRECT("$A:$B"),0,MATCH(B$1&amp;"_Verify",INDIRECT("$1:$1"),0)-1),2,0)</f>
        <v>69</v>
      </c>
    </row>
    <row r="150" spans="1:8" x14ac:dyDescent="0.3">
      <c r="A150" s="10" t="s">
        <v>557</v>
      </c>
      <c r="B150" s="10" t="s">
        <v>535</v>
      </c>
      <c r="C150" s="6">
        <f t="shared" ca="1" si="48"/>
        <v>69</v>
      </c>
      <c r="D150" s="10"/>
    </row>
    <row r="151" spans="1:8" x14ac:dyDescent="0.3">
      <c r="A151" s="10" t="s">
        <v>552</v>
      </c>
      <c r="B151" s="10" t="s">
        <v>535</v>
      </c>
      <c r="C151" s="6">
        <f t="shared" ref="C151" ca="1" si="50">VLOOKUP(B151,OFFSET(INDIRECT("$A:$B"),0,MATCH(B$1&amp;"_Verify",INDIRECT("$1:$1"),0)-1),2,0)</f>
        <v>69</v>
      </c>
      <c r="D151" s="10"/>
      <c r="F151" s="10"/>
      <c r="G151" s="10"/>
      <c r="H151" s="10"/>
    </row>
    <row r="152" spans="1:8" s="10" customFormat="1" x14ac:dyDescent="0.3">
      <c r="A152" s="10" t="s">
        <v>554</v>
      </c>
      <c r="B152" s="10" t="s">
        <v>535</v>
      </c>
      <c r="C152" s="6">
        <f t="shared" ref="C152" ca="1" si="51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573</v>
      </c>
      <c r="B153" s="10" t="s">
        <v>26</v>
      </c>
      <c r="C153" s="6">
        <f t="shared" ca="1" si="11"/>
        <v>6</v>
      </c>
      <c r="F153"/>
      <c r="G153"/>
      <c r="H153"/>
    </row>
    <row r="154" spans="1:8" x14ac:dyDescent="0.3">
      <c r="A154" s="10" t="s">
        <v>575</v>
      </c>
      <c r="B154" s="10" t="s">
        <v>21</v>
      </c>
      <c r="C154" s="6">
        <f t="shared" ca="1" si="11"/>
        <v>7</v>
      </c>
      <c r="D154" s="10"/>
      <c r="F154" s="10"/>
      <c r="G154" s="10"/>
      <c r="H154" s="10"/>
    </row>
    <row r="155" spans="1:8" x14ac:dyDescent="0.3">
      <c r="A155" s="10" t="s">
        <v>582</v>
      </c>
      <c r="B155" s="10" t="s">
        <v>576</v>
      </c>
      <c r="C155" s="6">
        <f t="shared" ref="C155" ca="1" si="52">VLOOKUP(B155,OFFSET(INDIRECT("$A:$B"),0,MATCH(B$1&amp;"_Verify",INDIRECT("$1:$1"),0)-1),2,0)</f>
        <v>70</v>
      </c>
      <c r="D155" s="10"/>
      <c r="F155" s="10"/>
      <c r="G155" s="10"/>
      <c r="H155" s="10"/>
    </row>
    <row r="156" spans="1:8" s="10" customFormat="1" x14ac:dyDescent="0.3">
      <c r="A156" s="10" t="s">
        <v>902</v>
      </c>
      <c r="B156" s="10" t="s">
        <v>576</v>
      </c>
      <c r="C156" s="6">
        <f t="shared" ref="C156" ca="1" si="53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905</v>
      </c>
      <c r="B157" s="10" t="s">
        <v>576</v>
      </c>
      <c r="C157" s="6">
        <f t="shared" ref="C157" ca="1" si="54">VLOOKUP(B157,OFFSET(INDIRECT("$A:$B"),0,MATCH(B$1&amp;"_Verify",INDIRECT("$1:$1"),0)-1),2,0)</f>
        <v>70</v>
      </c>
      <c r="F157"/>
      <c r="G157"/>
      <c r="H157"/>
    </row>
    <row r="158" spans="1:8" s="10" customFormat="1" x14ac:dyDescent="0.3">
      <c r="A158" s="10" t="s">
        <v>907</v>
      </c>
      <c r="B158" s="10" t="s">
        <v>576</v>
      </c>
      <c r="C158" s="6">
        <f t="shared" ref="C158" ca="1" si="55">VLOOKUP(B158,OFFSET(INDIRECT("$A:$B"),0,MATCH(B$1&amp;"_Verify",INDIRECT("$1:$1"),0)-1),2,0)</f>
        <v>70</v>
      </c>
    </row>
    <row r="159" spans="1:8" s="10" customFormat="1" x14ac:dyDescent="0.3">
      <c r="A159" s="10" t="s">
        <v>595</v>
      </c>
      <c r="B159" s="10" t="s">
        <v>576</v>
      </c>
      <c r="C159" s="6">
        <f t="shared" ref="C159" ca="1" si="56">VLOOKUP(B159,OFFSET(INDIRECT("$A:$B"),0,MATCH(B$1&amp;"_Verify",INDIRECT("$1:$1"),0)-1),2,0)</f>
        <v>70</v>
      </c>
    </row>
    <row r="160" spans="1:8" s="10" customFormat="1" x14ac:dyDescent="0.3">
      <c r="A160" s="10" t="s">
        <v>597</v>
      </c>
      <c r="B160" s="10" t="s">
        <v>588</v>
      </c>
      <c r="C160" s="6">
        <f t="shared" ref="C160:C162" ca="1" si="57">VLOOKUP(B160,OFFSET(INDIRECT("$A:$B"),0,MATCH(B$1&amp;"_Verify",INDIRECT("$1:$1"),0)-1),2,0)</f>
        <v>71</v>
      </c>
    </row>
    <row r="161" spans="1:8" s="10" customFormat="1" x14ac:dyDescent="0.3">
      <c r="A161" s="10" t="s">
        <v>752</v>
      </c>
      <c r="B161" s="10" t="s">
        <v>588</v>
      </c>
      <c r="C161" s="6">
        <f t="shared" ref="C161" ca="1" si="58">VLOOKUP(B161,OFFSET(INDIRECT("$A:$B"),0,MATCH(B$1&amp;"_Verify",INDIRECT("$1:$1"),0)-1),2,0)</f>
        <v>71</v>
      </c>
    </row>
    <row r="162" spans="1:8" x14ac:dyDescent="0.3">
      <c r="A162" s="10" t="s">
        <v>600</v>
      </c>
      <c r="B162" s="10" t="s">
        <v>576</v>
      </c>
      <c r="C162" s="6">
        <f t="shared" ca="1" si="57"/>
        <v>70</v>
      </c>
      <c r="D162" s="10"/>
      <c r="F162" s="10"/>
      <c r="G162" s="10"/>
      <c r="H162" s="10"/>
    </row>
    <row r="163" spans="1:8" x14ac:dyDescent="0.3">
      <c r="A163" s="10" t="s">
        <v>601</v>
      </c>
      <c r="B163" s="10" t="s">
        <v>576</v>
      </c>
      <c r="C163" s="6">
        <f t="shared" ref="C163:C166" ca="1" si="59">VLOOKUP(B163,OFFSET(INDIRECT("$A:$B"),0,MATCH(B$1&amp;"_Verify",INDIRECT("$1:$1"),0)-1),2,0)</f>
        <v>70</v>
      </c>
      <c r="D163" s="10"/>
      <c r="F163" s="10"/>
      <c r="G163" s="10"/>
      <c r="H163" s="10"/>
    </row>
    <row r="164" spans="1:8" x14ac:dyDescent="0.3">
      <c r="A164" s="10" t="s">
        <v>898</v>
      </c>
      <c r="B164" s="10" t="s">
        <v>576</v>
      </c>
      <c r="C164" s="6">
        <f t="shared" ca="1" si="59"/>
        <v>70</v>
      </c>
      <c r="D164" s="10"/>
    </row>
    <row r="165" spans="1:8" s="10" customFormat="1" x14ac:dyDescent="0.3">
      <c r="A165" s="10" t="s">
        <v>899</v>
      </c>
      <c r="B165" s="10" t="s">
        <v>576</v>
      </c>
      <c r="C165" s="6">
        <f t="shared" ref="C165" ca="1" si="60">VLOOKUP(B165,OFFSET(INDIRECT("$A:$B"),0,MATCH(B$1&amp;"_Verify",INDIRECT("$1:$1"),0)-1),2,0)</f>
        <v>70</v>
      </c>
      <c r="F165"/>
      <c r="G165"/>
      <c r="H165"/>
    </row>
    <row r="166" spans="1:8" s="10" customFormat="1" x14ac:dyDescent="0.3">
      <c r="A166" s="10" t="s">
        <v>608</v>
      </c>
      <c r="B166" s="10" t="s">
        <v>535</v>
      </c>
      <c r="C166" s="6">
        <f t="shared" ca="1" si="59"/>
        <v>69</v>
      </c>
    </row>
    <row r="167" spans="1:8" s="10" customFormat="1" x14ac:dyDescent="0.3">
      <c r="A167" s="10" t="s">
        <v>609</v>
      </c>
      <c r="B167" s="10" t="s">
        <v>535</v>
      </c>
      <c r="C167" s="6">
        <f t="shared" ref="C167" ca="1" si="61">VLOOKUP(B167,OFFSET(INDIRECT("$A:$B"),0,MATCH(B$1&amp;"_Verify",INDIRECT("$1:$1"),0)-1),2,0)</f>
        <v>69</v>
      </c>
    </row>
    <row r="168" spans="1:8" s="10" customFormat="1" x14ac:dyDescent="0.3">
      <c r="A168" s="10" t="s">
        <v>610</v>
      </c>
      <c r="B168" s="10" t="s">
        <v>535</v>
      </c>
      <c r="C168" s="6">
        <f t="shared" ref="C168" ca="1" si="62">VLOOKUP(B168,OFFSET(INDIRECT("$A:$B"),0,MATCH(B$1&amp;"_Verify",INDIRECT("$1:$1"),0)-1),2,0)</f>
        <v>69</v>
      </c>
    </row>
    <row r="169" spans="1:8" x14ac:dyDescent="0.3">
      <c r="A169" s="10" t="s">
        <v>642</v>
      </c>
      <c r="B169" s="10" t="s">
        <v>637</v>
      </c>
      <c r="C169" s="6">
        <f ca="1">VLOOKUP(B169,OFFSET(INDIRECT("$A:$B"),0,MATCH(B$1&amp;"_Verify",INDIRECT("$1:$1"),0)-1),2,0)</f>
        <v>72</v>
      </c>
      <c r="D169" s="10"/>
      <c r="F169" s="10"/>
      <c r="G169" s="10"/>
      <c r="H169" s="10"/>
    </row>
    <row r="170" spans="1:8" x14ac:dyDescent="0.3">
      <c r="A170" s="10" t="s">
        <v>728</v>
      </c>
      <c r="B170" s="10" t="s">
        <v>720</v>
      </c>
      <c r="C170" s="6">
        <f ca="1">VLOOKUP(B170,OFFSET(INDIRECT("$A:$B"),0,MATCH(B$1&amp;"_Verify",INDIRECT("$1:$1"),0)-1),2,0)</f>
        <v>75</v>
      </c>
      <c r="D170" s="10"/>
    </row>
    <row r="171" spans="1:8" x14ac:dyDescent="0.3">
      <c r="A171" s="10" t="s">
        <v>732</v>
      </c>
      <c r="B171" s="10" t="s">
        <v>733</v>
      </c>
      <c r="C171" s="6">
        <f ca="1">VLOOKUP(B171,OFFSET(INDIRECT("$A:$B"),0,MATCH(B$1&amp;"_Verify",INDIRECT("$1:$1"),0)-1),2,0)</f>
        <v>4</v>
      </c>
      <c r="D171" s="10"/>
    </row>
    <row r="172" spans="1:8" s="10" customFormat="1" x14ac:dyDescent="0.3">
      <c r="A172" s="10" t="s">
        <v>735</v>
      </c>
      <c r="B172" s="10" t="s">
        <v>734</v>
      </c>
      <c r="C172" s="6">
        <f ca="1">VLOOKUP(B172,OFFSET(INDIRECT("$A:$B"),0,MATCH(B$1&amp;"_Verify",INDIRECT("$1:$1"),0)-1),2,0)</f>
        <v>76</v>
      </c>
      <c r="F172"/>
      <c r="G172"/>
      <c r="H172"/>
    </row>
    <row r="173" spans="1:8" x14ac:dyDescent="0.3">
      <c r="A173" s="10" t="s">
        <v>747</v>
      </c>
      <c r="B173" s="10" t="s">
        <v>745</v>
      </c>
      <c r="C173" s="6">
        <f t="shared" ref="C173:C177" ca="1" si="63">VLOOKUP(B173,OFFSET(INDIRECT("$A:$B"),0,MATCH(B$1&amp;"_Verify",INDIRECT("$1:$1"),0)-1),2,0)</f>
        <v>77</v>
      </c>
      <c r="D173" s="10"/>
      <c r="F173" s="10"/>
      <c r="G173" s="10"/>
      <c r="H173" s="10"/>
    </row>
    <row r="174" spans="1:8" x14ac:dyDescent="0.3">
      <c r="A174" s="10" t="s">
        <v>749</v>
      </c>
      <c r="B174" s="10" t="s">
        <v>745</v>
      </c>
      <c r="C174" s="6">
        <f t="shared" ca="1" si="63"/>
        <v>77</v>
      </c>
      <c r="D174" s="10"/>
    </row>
    <row r="175" spans="1:8" x14ac:dyDescent="0.3">
      <c r="A175" s="10" t="s">
        <v>768</v>
      </c>
      <c r="B175" s="10" t="s">
        <v>576</v>
      </c>
      <c r="C175" s="6">
        <f t="shared" ca="1" si="63"/>
        <v>70</v>
      </c>
      <c r="D175" s="10"/>
    </row>
    <row r="176" spans="1:8" x14ac:dyDescent="0.3">
      <c r="A176" s="10" t="s">
        <v>770</v>
      </c>
      <c r="B176" s="10" t="s">
        <v>576</v>
      </c>
      <c r="C176" s="6">
        <f t="shared" ca="1" si="63"/>
        <v>70</v>
      </c>
      <c r="D176" s="10"/>
    </row>
    <row r="177" spans="1:4" x14ac:dyDescent="0.3">
      <c r="A177" s="10" t="s">
        <v>773</v>
      </c>
      <c r="B177" s="10" t="s">
        <v>588</v>
      </c>
      <c r="C177" s="6">
        <f t="shared" ca="1" si="63"/>
        <v>71</v>
      </c>
      <c r="D177" s="10"/>
    </row>
    <row r="178" spans="1:4" x14ac:dyDescent="0.3">
      <c r="A178" s="10" t="s">
        <v>828</v>
      </c>
      <c r="B178" s="10" t="s">
        <v>822</v>
      </c>
      <c r="C178" s="6">
        <f t="shared" ref="C178:C180" ca="1" si="64">VLOOKUP(B178,OFFSET(INDIRECT("$A:$B"),0,MATCH(B$1&amp;"_Verify",INDIRECT("$1:$1"),0)-1),2,0)</f>
        <v>79</v>
      </c>
      <c r="D178" s="10"/>
    </row>
    <row r="179" spans="1:4" x14ac:dyDescent="0.3">
      <c r="A179" s="10" t="s">
        <v>854</v>
      </c>
      <c r="B179" s="10" t="s">
        <v>826</v>
      </c>
      <c r="C179" s="6">
        <f t="shared" ca="1" si="64"/>
        <v>7</v>
      </c>
      <c r="D179" s="10"/>
    </row>
    <row r="180" spans="1:4" x14ac:dyDescent="0.3">
      <c r="A180" s="10" t="s">
        <v>837</v>
      </c>
      <c r="B180" s="10" t="s">
        <v>576</v>
      </c>
      <c r="C180" s="6">
        <f t="shared" ca="1" si="64"/>
        <v>70</v>
      </c>
      <c r="D180" s="10"/>
    </row>
    <row r="181" spans="1:4" x14ac:dyDescent="0.3">
      <c r="A181" s="10" t="s">
        <v>839</v>
      </c>
      <c r="B181" s="10" t="s">
        <v>576</v>
      </c>
      <c r="C181" s="6">
        <f t="shared" ref="C181:C182" ca="1" si="65">VLOOKUP(B181,OFFSET(INDIRECT("$A:$B"),0,MATCH(B$1&amp;"_Verify",INDIRECT("$1:$1"),0)-1),2,0)</f>
        <v>70</v>
      </c>
      <c r="D181" s="10"/>
    </row>
    <row r="182" spans="1:4" x14ac:dyDescent="0.3">
      <c r="A182" s="10" t="s">
        <v>845</v>
      </c>
      <c r="B182" s="10" t="s">
        <v>843</v>
      </c>
      <c r="C182" s="6">
        <f t="shared" ca="1" si="65"/>
        <v>80</v>
      </c>
      <c r="D182" s="10"/>
    </row>
    <row r="183" spans="1:4" x14ac:dyDescent="0.3">
      <c r="A183" s="10" t="s">
        <v>857</v>
      </c>
      <c r="B183" s="10" t="s">
        <v>536</v>
      </c>
      <c r="C183" s="6">
        <f t="shared" ref="C183" ca="1" si="66">VLOOKUP(B183,OFFSET(INDIRECT("$A:$B"),0,MATCH(B$1&amp;"_Verify",INDIRECT("$1:$1"),0)-1),2,0)</f>
        <v>69</v>
      </c>
      <c r="D183" s="10"/>
    </row>
    <row r="184" spans="1:4" x14ac:dyDescent="0.3">
      <c r="A184" s="10" t="s">
        <v>861</v>
      </c>
      <c r="B184" s="10" t="s">
        <v>536</v>
      </c>
      <c r="C184" s="6">
        <f t="shared" ref="C184" ca="1" si="67">VLOOKUP(B184,OFFSET(INDIRECT("$A:$B"),0,MATCH(B$1&amp;"_Verify",INDIRECT("$1:$1"),0)-1),2,0)</f>
        <v>69</v>
      </c>
      <c r="D184" s="10"/>
    </row>
    <row r="185" spans="1:4" x14ac:dyDescent="0.3">
      <c r="A185" s="10" t="s">
        <v>866</v>
      </c>
      <c r="B185" s="10" t="s">
        <v>226</v>
      </c>
      <c r="C185" s="6">
        <f t="shared" ref="C185:C188" ca="1" si="68">VLOOKUP(B185,OFFSET(INDIRECT("$A:$B"),0,MATCH(B$1&amp;"_Verify",INDIRECT("$1:$1"),0)-1),2,0)</f>
        <v>15</v>
      </c>
      <c r="D185" s="10"/>
    </row>
    <row r="186" spans="1:4" x14ac:dyDescent="0.3">
      <c r="A186" s="10" t="s">
        <v>878</v>
      </c>
      <c r="B186" s="10" t="s">
        <v>26</v>
      </c>
      <c r="C186" s="6">
        <f t="shared" ca="1" si="68"/>
        <v>6</v>
      </c>
      <c r="D186" s="10"/>
    </row>
    <row r="187" spans="1:4" x14ac:dyDescent="0.3">
      <c r="A187" s="10" t="s">
        <v>885</v>
      </c>
      <c r="B187" s="10" t="s">
        <v>822</v>
      </c>
      <c r="C187" s="6">
        <f t="shared" ca="1" si="68"/>
        <v>79</v>
      </c>
      <c r="D187" s="10"/>
    </row>
    <row r="188" spans="1:4" x14ac:dyDescent="0.3">
      <c r="A188" s="10" t="s">
        <v>882</v>
      </c>
      <c r="B188" s="10" t="s">
        <v>715</v>
      </c>
      <c r="C188" s="6">
        <f t="shared" ca="1" si="68"/>
        <v>7</v>
      </c>
      <c r="D188" s="10"/>
    </row>
    <row r="189" spans="1:4" x14ac:dyDescent="0.3">
      <c r="A189" s="10" t="s">
        <v>895</v>
      </c>
      <c r="B189" s="10" t="s">
        <v>888</v>
      </c>
      <c r="C189" s="6">
        <f t="shared" ref="C189" ca="1" si="69">VLOOKUP(B189,OFFSET(INDIRECT("$A:$B"),0,MATCH(B$1&amp;"_Verify",INDIRECT("$1:$1"),0)-1),2,0)</f>
        <v>81</v>
      </c>
      <c r="D189" s="10"/>
    </row>
    <row r="190" spans="1:4" x14ac:dyDescent="0.3">
      <c r="A190" s="10" t="s">
        <v>908</v>
      </c>
      <c r="B190" s="10" t="s">
        <v>909</v>
      </c>
      <c r="C190" s="6">
        <f t="shared" ref="C190" ca="1" si="70">VLOOKUP(B190,OFFSET(INDIRECT("$A:$B"),0,MATCH(B$1&amp;"_Verify",INDIRECT("$1:$1"),0)-1),2,0)</f>
        <v>69</v>
      </c>
      <c r="D190" s="10"/>
    </row>
    <row r="191" spans="1:4" x14ac:dyDescent="0.3">
      <c r="A191" s="10" t="s">
        <v>943</v>
      </c>
      <c r="B191" s="10" t="s">
        <v>535</v>
      </c>
      <c r="C191" s="6">
        <f t="shared" ref="C191" ca="1" si="71">VLOOKUP(B191,OFFSET(INDIRECT("$A:$B"),0,MATCH(B$1&amp;"_Verify",INDIRECT("$1:$1"),0)-1),2,0)</f>
        <v>69</v>
      </c>
      <c r="D191" s="10"/>
    </row>
    <row r="192" spans="1:4" x14ac:dyDescent="0.3">
      <c r="A192" s="10" t="s">
        <v>944</v>
      </c>
      <c r="B192" s="10" t="s">
        <v>24</v>
      </c>
      <c r="C192" s="6">
        <f ca="1">VLOOKUP(B192,OFFSET(INDIRECT("$A:$B"),0,MATCH(B$1&amp;"_Verify",INDIRECT("$1:$1"),0)-1),2,0)</f>
        <v>4</v>
      </c>
      <c r="D192" s="10"/>
    </row>
    <row r="193" spans="1:4" x14ac:dyDescent="0.3">
      <c r="A193" s="10" t="s">
        <v>947</v>
      </c>
      <c r="B193" s="10" t="s">
        <v>576</v>
      </c>
      <c r="C193" s="6">
        <f t="shared" ref="C193" ca="1" si="72">VLOOKUP(B193,OFFSET(INDIRECT("$A:$B"),0,MATCH(B$1&amp;"_Verify",INDIRECT("$1:$1"),0)-1),2,0)</f>
        <v>70</v>
      </c>
      <c r="D193" s="10"/>
    </row>
    <row r="194" spans="1:4" x14ac:dyDescent="0.3">
      <c r="A194" s="10" t="s">
        <v>952</v>
      </c>
      <c r="B194" s="10" t="s">
        <v>954</v>
      </c>
      <c r="C194" s="6">
        <f t="shared" ref="C194:C197" ca="1" si="73">VLOOKUP(B194,OFFSET(INDIRECT("$A:$B"),0,MATCH(B$1&amp;"_Verify",INDIRECT("$1:$1"),0)-1),2,0)</f>
        <v>52</v>
      </c>
      <c r="D194" s="10"/>
    </row>
    <row r="195" spans="1:4" x14ac:dyDescent="0.3">
      <c r="A195" s="10" t="s">
        <v>959</v>
      </c>
      <c r="B195" s="10" t="s">
        <v>93</v>
      </c>
      <c r="C195" s="6">
        <f t="shared" ca="1" si="73"/>
        <v>13</v>
      </c>
      <c r="D195" s="10"/>
    </row>
    <row r="196" spans="1:4" x14ac:dyDescent="0.3">
      <c r="A196" s="10" t="s">
        <v>961</v>
      </c>
      <c r="B196" s="10" t="s">
        <v>169</v>
      </c>
      <c r="C196" s="6">
        <f t="shared" ca="1" si="73"/>
        <v>55</v>
      </c>
      <c r="D196" s="10"/>
    </row>
    <row r="197" spans="1:4" x14ac:dyDescent="0.3">
      <c r="A197" s="10" t="s">
        <v>980</v>
      </c>
      <c r="B197" s="10" t="s">
        <v>588</v>
      </c>
      <c r="C197" s="6">
        <f t="shared" ca="1" si="73"/>
        <v>71</v>
      </c>
      <c r="D197" s="10"/>
    </row>
    <row r="198" spans="1:4" x14ac:dyDescent="0.3">
      <c r="A198" s="10" t="s">
        <v>982</v>
      </c>
      <c r="B198" s="10" t="s">
        <v>588</v>
      </c>
      <c r="C198" s="6">
        <f t="shared" ref="C198" ca="1" si="74">VLOOKUP(B198,OFFSET(INDIRECT("$A:$B"),0,MATCH(B$1&amp;"_Verify",INDIRECT("$1:$1"),0)-1),2,0)</f>
        <v>71</v>
      </c>
      <c r="D198" s="10"/>
    </row>
    <row r="199" spans="1:4" x14ac:dyDescent="0.3">
      <c r="A199" s="10" t="s">
        <v>991</v>
      </c>
      <c r="B199" s="10" t="s">
        <v>986</v>
      </c>
      <c r="C199" s="6">
        <f t="shared" ref="C199" ca="1" si="75">VLOOKUP(B199,OFFSET(INDIRECT("$A:$B"),0,MATCH(B$1&amp;"_Verify",INDIRECT("$1:$1"),0)-1),2,0)</f>
        <v>85</v>
      </c>
      <c r="D199" s="10"/>
    </row>
    <row r="200" spans="1:4" x14ac:dyDescent="0.3">
      <c r="A200" s="10" t="s">
        <v>1002</v>
      </c>
      <c r="B200" s="10" t="s">
        <v>993</v>
      </c>
      <c r="C200" s="6">
        <f t="shared" ref="C200" ca="1" si="76">VLOOKUP(B200,OFFSET(INDIRECT("$A:$B"),0,MATCH(B$1&amp;"_Verify",INDIRECT("$1:$1"),0)-1),2,0)</f>
        <v>86</v>
      </c>
      <c r="D200" s="10"/>
    </row>
    <row r="201" spans="1:4" x14ac:dyDescent="0.3">
      <c r="A201" s="10" t="s">
        <v>620</v>
      </c>
      <c r="B201" s="10" t="s">
        <v>24</v>
      </c>
      <c r="C201" s="6">
        <f t="shared" ref="C201" ca="1" si="77">VLOOKUP(B201,OFFSET(INDIRECT("$A:$B"),0,MATCH(B$1&amp;"_Verify",INDIRECT("$1:$1"),0)-1),2,0)</f>
        <v>4</v>
      </c>
      <c r="D201" s="10"/>
    </row>
    <row r="202" spans="1:4" x14ac:dyDescent="0.3">
      <c r="A202" s="10" t="s">
        <v>624</v>
      </c>
      <c r="B202" s="10" t="s">
        <v>24</v>
      </c>
      <c r="C202" s="6">
        <f t="shared" ref="C202" ca="1" si="78">VLOOKUP(B202,OFFSET(INDIRECT("$A:$B"),0,MATCH(B$1&amp;"_Verify",INDIRECT("$1:$1"),0)-1),2,0)</f>
        <v>4</v>
      </c>
      <c r="D202" s="10"/>
    </row>
    <row r="203" spans="1:4" x14ac:dyDescent="0.3">
      <c r="A203" s="10" t="s">
        <v>626</v>
      </c>
      <c r="B203" s="10" t="s">
        <v>24</v>
      </c>
      <c r="C203" s="6">
        <f t="shared" ref="C203:C205" ca="1" si="79">VLOOKUP(B203,OFFSET(INDIRECT("$A:$B"),0,MATCH(B$1&amp;"_Verify",INDIRECT("$1:$1"),0)-1),2,0)</f>
        <v>4</v>
      </c>
      <c r="D203" s="10"/>
    </row>
    <row r="204" spans="1:4" x14ac:dyDescent="0.3">
      <c r="A204" s="10" t="s">
        <v>985</v>
      </c>
      <c r="B204" s="10" t="s">
        <v>338</v>
      </c>
      <c r="C204" s="6">
        <f t="shared" ca="1" si="79"/>
        <v>21</v>
      </c>
      <c r="D204" s="10"/>
    </row>
    <row r="205" spans="1:4" x14ac:dyDescent="0.3">
      <c r="A205" s="10" t="s">
        <v>860</v>
      </c>
      <c r="B205" s="10" t="s">
        <v>54</v>
      </c>
      <c r="C205" s="6">
        <f t="shared" ca="1" si="79"/>
        <v>8</v>
      </c>
      <c r="D205" s="10"/>
    </row>
    <row r="206" spans="1:4" x14ac:dyDescent="0.3">
      <c r="A206" s="10" t="s">
        <v>870</v>
      </c>
      <c r="B206" s="10" t="s">
        <v>54</v>
      </c>
      <c r="C206" s="6">
        <f t="shared" ref="C206:C207" ca="1" si="80">VLOOKUP(B206,OFFSET(INDIRECT("$A:$B"),0,MATCH(B$1&amp;"_Verify",INDIRECT("$1:$1"),0)-1),2,0)</f>
        <v>8</v>
      </c>
      <c r="D206" s="10"/>
    </row>
    <row r="207" spans="1:4" x14ac:dyDescent="0.3">
      <c r="A207" s="10" t="s">
        <v>871</v>
      </c>
      <c r="B207" s="10" t="s">
        <v>54</v>
      </c>
      <c r="C207" s="6">
        <f t="shared" ca="1" si="80"/>
        <v>8</v>
      </c>
      <c r="D207" s="10"/>
    </row>
    <row r="208" spans="1:4" x14ac:dyDescent="0.3">
      <c r="A208" t="s">
        <v>242</v>
      </c>
      <c r="B208" t="s">
        <v>21</v>
      </c>
      <c r="C208" s="6">
        <f t="shared" ca="1" si="11"/>
        <v>7</v>
      </c>
    </row>
    <row r="209" spans="1:4" x14ac:dyDescent="0.3">
      <c r="A209" t="s">
        <v>243</v>
      </c>
      <c r="B209" t="s">
        <v>21</v>
      </c>
      <c r="C209" s="6">
        <f t="shared" ca="1" si="11"/>
        <v>7</v>
      </c>
    </row>
    <row r="210" spans="1:4" x14ac:dyDescent="0.3">
      <c r="A210" t="s">
        <v>244</v>
      </c>
      <c r="B210" t="s">
        <v>21</v>
      </c>
      <c r="C210" s="6">
        <f t="shared" ca="1" si="11"/>
        <v>7</v>
      </c>
    </row>
    <row r="211" spans="1:4" x14ac:dyDescent="0.3">
      <c r="A211" t="s">
        <v>245</v>
      </c>
      <c r="B211" t="s">
        <v>21</v>
      </c>
      <c r="C211" s="6">
        <f t="shared" ca="1" si="11"/>
        <v>7</v>
      </c>
    </row>
    <row r="212" spans="1:4" x14ac:dyDescent="0.3">
      <c r="A212" t="s">
        <v>246</v>
      </c>
      <c r="B212" t="s">
        <v>21</v>
      </c>
      <c r="C212" s="6">
        <f t="shared" ca="1" si="11"/>
        <v>7</v>
      </c>
    </row>
    <row r="213" spans="1:4" x14ac:dyDescent="0.3">
      <c r="A213" t="s">
        <v>247</v>
      </c>
      <c r="B213" t="s">
        <v>21</v>
      </c>
      <c r="C213" s="6">
        <f t="shared" ca="1" si="11"/>
        <v>7</v>
      </c>
    </row>
    <row r="214" spans="1:4" x14ac:dyDescent="0.3">
      <c r="A214" t="s">
        <v>248</v>
      </c>
      <c r="B214" t="s">
        <v>21</v>
      </c>
      <c r="C214" s="6">
        <f t="shared" ca="1" si="11"/>
        <v>7</v>
      </c>
    </row>
    <row r="215" spans="1:4" x14ac:dyDescent="0.3">
      <c r="A215" t="s">
        <v>249</v>
      </c>
      <c r="B215" t="s">
        <v>21</v>
      </c>
      <c r="C215" s="6">
        <f t="shared" ca="1" si="11"/>
        <v>7</v>
      </c>
    </row>
    <row r="216" spans="1:4" x14ac:dyDescent="0.3">
      <c r="A216" t="s">
        <v>250</v>
      </c>
      <c r="B216" t="s">
        <v>21</v>
      </c>
      <c r="C216" s="6">
        <f t="shared" ca="1" si="11"/>
        <v>7</v>
      </c>
    </row>
    <row r="217" spans="1:4" x14ac:dyDescent="0.3">
      <c r="A217" s="10" t="s">
        <v>484</v>
      </c>
      <c r="B217" s="10" t="s">
        <v>21</v>
      </c>
      <c r="C217" s="6">
        <f t="shared" ref="C217:C221" ca="1" si="81">VLOOKUP(B217,OFFSET(INDIRECT("$A:$B"),0,MATCH(B$1&amp;"_Verify",INDIRECT("$1:$1"),0)-1),2,0)</f>
        <v>7</v>
      </c>
      <c r="D217" s="10"/>
    </row>
    <row r="218" spans="1:4" x14ac:dyDescent="0.3">
      <c r="A218" s="10" t="s">
        <v>487</v>
      </c>
      <c r="B218" s="10" t="s">
        <v>21</v>
      </c>
      <c r="C218" s="6">
        <f t="shared" ref="C218" ca="1" si="82">VLOOKUP(B218,OFFSET(INDIRECT("$A:$B"),0,MATCH(B$1&amp;"_Verify",INDIRECT("$1:$1"),0)-1),2,0)</f>
        <v>7</v>
      </c>
      <c r="D218" s="10"/>
    </row>
    <row r="219" spans="1:4" x14ac:dyDescent="0.3">
      <c r="A219" s="10" t="s">
        <v>485</v>
      </c>
      <c r="B219" s="10" t="s">
        <v>21</v>
      </c>
      <c r="C219" s="6">
        <f t="shared" ca="1" si="81"/>
        <v>7</v>
      </c>
      <c r="D219" s="10"/>
    </row>
    <row r="220" spans="1:4" x14ac:dyDescent="0.3">
      <c r="A220" s="10" t="s">
        <v>488</v>
      </c>
      <c r="B220" s="10" t="s">
        <v>21</v>
      </c>
      <c r="C220" s="6">
        <f t="shared" ref="C220" ca="1" si="83">VLOOKUP(B220,OFFSET(INDIRECT("$A:$B"),0,MATCH(B$1&amp;"_Verify",INDIRECT("$1:$1"),0)-1),2,0)</f>
        <v>7</v>
      </c>
      <c r="D220" s="10"/>
    </row>
    <row r="221" spans="1:4" x14ac:dyDescent="0.3">
      <c r="A221" s="10" t="s">
        <v>486</v>
      </c>
      <c r="B221" s="10" t="s">
        <v>21</v>
      </c>
      <c r="C221" s="6">
        <f t="shared" ca="1" si="81"/>
        <v>7</v>
      </c>
      <c r="D221" s="10"/>
    </row>
    <row r="222" spans="1:4" x14ac:dyDescent="0.3">
      <c r="A222" s="10" t="s">
        <v>489</v>
      </c>
      <c r="B222" s="10" t="s">
        <v>21</v>
      </c>
      <c r="C222" s="6">
        <f t="shared" ref="C222" ca="1" si="84">VLOOKUP(B222,OFFSET(INDIRECT("$A:$B"),0,MATCH(B$1&amp;"_Verify",INDIRECT("$1:$1"),0)-1),2,0)</f>
        <v>7</v>
      </c>
      <c r="D222" s="10"/>
    </row>
    <row r="223" spans="1:4" x14ac:dyDescent="0.3">
      <c r="A223" t="s">
        <v>251</v>
      </c>
      <c r="B223" t="s">
        <v>21</v>
      </c>
      <c r="C223" s="6">
        <f t="shared" ca="1" si="11"/>
        <v>7</v>
      </c>
    </row>
    <row r="224" spans="1:4" x14ac:dyDescent="0.3">
      <c r="A224" t="s">
        <v>252</v>
      </c>
      <c r="B224" t="s">
        <v>21</v>
      </c>
      <c r="C224" s="6">
        <f t="shared" ca="1" si="11"/>
        <v>7</v>
      </c>
    </row>
    <row r="225" spans="1:4" x14ac:dyDescent="0.3">
      <c r="A225" t="s">
        <v>253</v>
      </c>
      <c r="B225" t="s">
        <v>21</v>
      </c>
      <c r="C225" s="6">
        <f t="shared" ca="1" si="11"/>
        <v>7</v>
      </c>
    </row>
    <row r="226" spans="1:4" x14ac:dyDescent="0.3">
      <c r="A226" s="10" t="s">
        <v>915</v>
      </c>
      <c r="B226" s="10" t="s">
        <v>21</v>
      </c>
      <c r="C226" s="6">
        <f t="shared" ref="C226" ca="1" si="85">VLOOKUP(B226,OFFSET(INDIRECT("$A:$B"),0,MATCH(B$1&amp;"_Verify",INDIRECT("$1:$1"),0)-1),2,0)</f>
        <v>7</v>
      </c>
      <c r="D226" s="10"/>
    </row>
    <row r="227" spans="1:4" x14ac:dyDescent="0.3">
      <c r="A227" t="s">
        <v>266</v>
      </c>
      <c r="B227" t="s">
        <v>268</v>
      </c>
      <c r="C227" s="6">
        <f t="shared" ca="1" si="11"/>
        <v>14</v>
      </c>
    </row>
    <row r="228" spans="1:4" x14ac:dyDescent="0.3">
      <c r="A228" s="10" t="s">
        <v>490</v>
      </c>
      <c r="B228" s="10" t="s">
        <v>268</v>
      </c>
      <c r="C228" s="6">
        <f t="shared" ref="C228:C229" ca="1" si="86">VLOOKUP(B228,OFFSET(INDIRECT("$A:$B"),0,MATCH(B$1&amp;"_Verify",INDIRECT("$1:$1"),0)-1),2,0)</f>
        <v>14</v>
      </c>
      <c r="D228" s="10"/>
    </row>
    <row r="229" spans="1:4" x14ac:dyDescent="0.3">
      <c r="A229" s="10" t="s">
        <v>492</v>
      </c>
      <c r="B229" s="10" t="s">
        <v>268</v>
      </c>
      <c r="C229" s="6">
        <f t="shared" ca="1" si="86"/>
        <v>14</v>
      </c>
      <c r="D229" s="10"/>
    </row>
    <row r="230" spans="1:4" x14ac:dyDescent="0.3">
      <c r="A230" s="10" t="s">
        <v>494</v>
      </c>
      <c r="B230" s="10" t="s">
        <v>268</v>
      </c>
      <c r="C230" s="6">
        <f t="shared" ref="C230" ca="1" si="87">VLOOKUP(B230,OFFSET(INDIRECT("$A:$B"),0,MATCH(B$1&amp;"_Verify",INDIRECT("$1:$1"),0)-1),2,0)</f>
        <v>14</v>
      </c>
      <c r="D230" s="10"/>
    </row>
    <row r="231" spans="1:4" x14ac:dyDescent="0.3">
      <c r="A231" t="s">
        <v>267</v>
      </c>
      <c r="B231" t="s">
        <v>268</v>
      </c>
      <c r="C231" s="6">
        <f t="shared" ca="1" si="11"/>
        <v>14</v>
      </c>
    </row>
    <row r="232" spans="1:4" x14ac:dyDescent="0.3">
      <c r="A232" s="10" t="s">
        <v>495</v>
      </c>
      <c r="B232" s="10" t="s">
        <v>268</v>
      </c>
      <c r="C232" s="6">
        <f t="shared" ref="C232:C233" ca="1" si="88">VLOOKUP(B232,OFFSET(INDIRECT("$A:$B"),0,MATCH(B$1&amp;"_Verify",INDIRECT("$1:$1"),0)-1),2,0)</f>
        <v>14</v>
      </c>
      <c r="D232" s="10"/>
    </row>
    <row r="233" spans="1:4" x14ac:dyDescent="0.3">
      <c r="A233" s="10" t="s">
        <v>496</v>
      </c>
      <c r="B233" s="10" t="s">
        <v>268</v>
      </c>
      <c r="C233" s="6">
        <f t="shared" ca="1" si="88"/>
        <v>14</v>
      </c>
      <c r="D233" s="10"/>
    </row>
    <row r="234" spans="1:4" x14ac:dyDescent="0.3">
      <c r="A234" s="10" t="s">
        <v>497</v>
      </c>
      <c r="B234" s="10" t="s">
        <v>268</v>
      </c>
      <c r="C234" s="6">
        <f t="shared" ref="C234" ca="1" si="89">VLOOKUP(B234,OFFSET(INDIRECT("$A:$B"),0,MATCH(B$1&amp;"_Verify",INDIRECT("$1:$1"),0)-1),2,0)</f>
        <v>14</v>
      </c>
      <c r="D234" s="10"/>
    </row>
    <row r="235" spans="1:4" x14ac:dyDescent="0.3">
      <c r="A235" s="10" t="s">
        <v>498</v>
      </c>
      <c r="B235" s="10" t="s">
        <v>475</v>
      </c>
      <c r="C235" s="6">
        <f t="shared" ref="C235:C236" ca="1" si="90">VLOOKUP(B235,OFFSET(INDIRECT("$A:$B"),0,MATCH(B$1&amp;"_Verify",INDIRECT("$1:$1"),0)-1),2,0)</f>
        <v>64</v>
      </c>
      <c r="D235" s="10"/>
    </row>
    <row r="236" spans="1:4" x14ac:dyDescent="0.3">
      <c r="A236" s="10" t="s">
        <v>499</v>
      </c>
      <c r="B236" s="10" t="s">
        <v>477</v>
      </c>
      <c r="C236" s="6">
        <f t="shared" ca="1" si="90"/>
        <v>65</v>
      </c>
      <c r="D236" s="10"/>
    </row>
    <row r="237" spans="1:4" x14ac:dyDescent="0.3">
      <c r="A237" t="s">
        <v>171</v>
      </c>
      <c r="B237" t="s">
        <v>165</v>
      </c>
      <c r="C237" s="6">
        <f t="shared" ca="1" si="11"/>
        <v>57</v>
      </c>
    </row>
    <row r="238" spans="1:4" x14ac:dyDescent="0.3">
      <c r="A238" s="10" t="s">
        <v>502</v>
      </c>
      <c r="B238" s="10" t="s">
        <v>165</v>
      </c>
      <c r="C238" s="6">
        <f t="shared" ref="C238" ca="1" si="91">VLOOKUP(B238,OFFSET(INDIRECT("$A:$B"),0,MATCH(B$1&amp;"_Verify",INDIRECT("$1:$1"),0)-1),2,0)</f>
        <v>57</v>
      </c>
      <c r="D238" s="10"/>
    </row>
    <row r="239" spans="1:4" x14ac:dyDescent="0.3">
      <c r="A239" t="s">
        <v>172</v>
      </c>
      <c r="B239" t="s">
        <v>165</v>
      </c>
      <c r="C239" s="6">
        <f t="shared" ca="1" si="11"/>
        <v>57</v>
      </c>
    </row>
    <row r="240" spans="1:4" x14ac:dyDescent="0.3">
      <c r="A240" s="10" t="s">
        <v>503</v>
      </c>
      <c r="B240" s="10" t="s">
        <v>165</v>
      </c>
      <c r="C240" s="6">
        <f t="shared" ref="C240" ca="1" si="92">VLOOKUP(B240,OFFSET(INDIRECT("$A:$B"),0,MATCH(B$1&amp;"_Verify",INDIRECT("$1:$1"),0)-1),2,0)</f>
        <v>57</v>
      </c>
      <c r="D240" s="10"/>
    </row>
    <row r="241" spans="1:8" x14ac:dyDescent="0.3">
      <c r="A241" t="s">
        <v>173</v>
      </c>
      <c r="B241" t="s">
        <v>165</v>
      </c>
      <c r="C241" s="6">
        <f t="shared" ca="1" si="11"/>
        <v>57</v>
      </c>
    </row>
    <row r="242" spans="1:8" x14ac:dyDescent="0.3">
      <c r="A242" s="10" t="s">
        <v>504</v>
      </c>
      <c r="B242" s="10" t="s">
        <v>165</v>
      </c>
      <c r="C242" s="6">
        <f t="shared" ref="C242" ca="1" si="93">VLOOKUP(B242,OFFSET(INDIRECT("$A:$B"),0,MATCH(B$1&amp;"_Verify",INDIRECT("$1:$1"),0)-1),2,0)</f>
        <v>57</v>
      </c>
      <c r="D242" s="10"/>
    </row>
    <row r="243" spans="1:8" x14ac:dyDescent="0.3">
      <c r="A243" t="s">
        <v>174</v>
      </c>
      <c r="B243" t="s">
        <v>184</v>
      </c>
      <c r="C243" s="6">
        <f t="shared" ca="1" si="11"/>
        <v>31</v>
      </c>
    </row>
    <row r="244" spans="1:8" x14ac:dyDescent="0.3">
      <c r="A244" t="s">
        <v>175</v>
      </c>
      <c r="B244" t="s">
        <v>182</v>
      </c>
      <c r="C244" s="6">
        <f t="shared" ca="1" si="11"/>
        <v>33</v>
      </c>
    </row>
    <row r="245" spans="1:8" x14ac:dyDescent="0.3">
      <c r="A245" t="s">
        <v>176</v>
      </c>
      <c r="B245" t="s">
        <v>185</v>
      </c>
      <c r="C245" s="6">
        <f t="shared" ca="1" si="11"/>
        <v>34</v>
      </c>
    </row>
    <row r="246" spans="1:8" s="10" customFormat="1" x14ac:dyDescent="0.3">
      <c r="A246" t="s">
        <v>177</v>
      </c>
      <c r="B246" t="s">
        <v>186</v>
      </c>
      <c r="C246" s="6">
        <f t="shared" ca="1" si="11"/>
        <v>35</v>
      </c>
      <c r="D246"/>
      <c r="F246"/>
      <c r="G246"/>
      <c r="H246"/>
    </row>
    <row r="247" spans="1:8" s="10" customFormat="1" x14ac:dyDescent="0.3">
      <c r="A247" t="s">
        <v>178</v>
      </c>
      <c r="B247" t="s">
        <v>187</v>
      </c>
      <c r="C247" s="6">
        <f t="shared" ca="1" si="11"/>
        <v>36</v>
      </c>
      <c r="D247"/>
      <c r="F247"/>
      <c r="G247"/>
      <c r="H247"/>
    </row>
    <row r="248" spans="1:8" s="10" customFormat="1" x14ac:dyDescent="0.3">
      <c r="A248" t="s">
        <v>179</v>
      </c>
      <c r="B248" t="s">
        <v>188</v>
      </c>
      <c r="C248" s="6">
        <f t="shared" ca="1" si="11"/>
        <v>37</v>
      </c>
      <c r="D248"/>
    </row>
    <row r="249" spans="1:8" s="10" customFormat="1" x14ac:dyDescent="0.3">
      <c r="A249" t="s">
        <v>180</v>
      </c>
      <c r="B249" t="s">
        <v>189</v>
      </c>
      <c r="C249" s="6">
        <f t="shared" ca="1" si="11"/>
        <v>38</v>
      </c>
      <c r="D249"/>
    </row>
    <row r="250" spans="1:8" x14ac:dyDescent="0.3">
      <c r="A250" t="s">
        <v>181</v>
      </c>
      <c r="B250" t="s">
        <v>190</v>
      </c>
      <c r="C250" s="6">
        <f t="shared" ca="1" si="11"/>
        <v>39</v>
      </c>
      <c r="F250" s="10"/>
      <c r="G250" s="10"/>
      <c r="H250" s="10"/>
    </row>
    <row r="251" spans="1:8" x14ac:dyDescent="0.3">
      <c r="A251" t="s">
        <v>269</v>
      </c>
      <c r="B251" t="s">
        <v>526</v>
      </c>
      <c r="C251" s="6">
        <f t="shared" ref="C251" ca="1" si="94">VLOOKUP(B251,OFFSET(INDIRECT("$A:$B"),0,MATCH(B$1&amp;"_Verify",INDIRECT("$1:$1"),0)-1),2,0)</f>
        <v>68</v>
      </c>
      <c r="F251" s="10"/>
      <c r="G251" s="10"/>
      <c r="H251" s="10"/>
    </row>
    <row r="252" spans="1:8" x14ac:dyDescent="0.3">
      <c r="A252" t="s">
        <v>270</v>
      </c>
      <c r="B252" t="s">
        <v>526</v>
      </c>
      <c r="C252" s="6">
        <f t="shared" ref="C252:C253" ca="1" si="95">VLOOKUP(B252,OFFSET(INDIRECT("$A:$B"),0,MATCH(B$1&amp;"_Verify",INDIRECT("$1:$1"),0)-1),2,0)</f>
        <v>68</v>
      </c>
    </row>
    <row r="253" spans="1:8" x14ac:dyDescent="0.3">
      <c r="A253" s="10" t="s">
        <v>932</v>
      </c>
      <c r="B253" s="10" t="s">
        <v>526</v>
      </c>
      <c r="C253" s="6">
        <f t="shared" ca="1" si="95"/>
        <v>68</v>
      </c>
      <c r="D253" s="10"/>
    </row>
    <row r="254" spans="1:8" x14ac:dyDescent="0.3">
      <c r="A254" s="10" t="s">
        <v>933</v>
      </c>
      <c r="B254" s="10" t="s">
        <v>526</v>
      </c>
      <c r="C254" s="6">
        <f t="shared" ref="C254" ca="1" si="96">VLOOKUP(B254,OFFSET(INDIRECT("$A:$B"),0,MATCH(B$1&amp;"_Verify",INDIRECT("$1:$1"),0)-1),2,0)</f>
        <v>68</v>
      </c>
      <c r="D254" s="10"/>
    </row>
    <row r="255" spans="1:8" x14ac:dyDescent="0.3">
      <c r="A255" t="s">
        <v>290</v>
      </c>
      <c r="B255" t="s">
        <v>93</v>
      </c>
      <c r="C255" s="6">
        <f t="shared" ref="C255:C258" ca="1" si="97">VLOOKUP(B255,OFFSET(INDIRECT("$A:$B"),0,MATCH(B$1&amp;"_Verify",INDIRECT("$1:$1"),0)-1),2,0)</f>
        <v>13</v>
      </c>
    </row>
    <row r="256" spans="1:8" x14ac:dyDescent="0.3">
      <c r="A256" t="s">
        <v>292</v>
      </c>
      <c r="B256" t="s">
        <v>21</v>
      </c>
      <c r="C256" s="6">
        <f t="shared" ca="1" si="97"/>
        <v>7</v>
      </c>
    </row>
    <row r="257" spans="1:4" x14ac:dyDescent="0.3">
      <c r="A257" t="s">
        <v>291</v>
      </c>
      <c r="B257" t="s">
        <v>93</v>
      </c>
      <c r="C257" s="6">
        <f t="shared" ca="1" si="97"/>
        <v>13</v>
      </c>
    </row>
    <row r="258" spans="1:4" x14ac:dyDescent="0.3">
      <c r="A258" t="s">
        <v>294</v>
      </c>
      <c r="B258" t="s">
        <v>21</v>
      </c>
      <c r="C258" s="6">
        <f t="shared" ca="1" si="97"/>
        <v>7</v>
      </c>
    </row>
    <row r="259" spans="1:4" x14ac:dyDescent="0.3">
      <c r="A259" t="s">
        <v>298</v>
      </c>
      <c r="B259" s="10" t="s">
        <v>526</v>
      </c>
      <c r="C259" s="6">
        <f t="shared" ref="C259" ca="1" si="98">VLOOKUP(B259,OFFSET(INDIRECT("$A:$B"),0,MATCH(B$1&amp;"_Verify",INDIRECT("$1:$1"),0)-1),2,0)</f>
        <v>68</v>
      </c>
    </row>
    <row r="260" spans="1:4" x14ac:dyDescent="0.3">
      <c r="A260" t="s">
        <v>299</v>
      </c>
      <c r="B260" s="10" t="s">
        <v>526</v>
      </c>
      <c r="C260" s="6">
        <f t="shared" ref="C260:C262" ca="1" si="99">VLOOKUP(B260,OFFSET(INDIRECT("$A:$B"),0,MATCH(B$1&amp;"_Verify",INDIRECT("$1:$1"),0)-1),2,0)</f>
        <v>68</v>
      </c>
    </row>
    <row r="261" spans="1:4" x14ac:dyDescent="0.3">
      <c r="A261" t="s">
        <v>300</v>
      </c>
      <c r="B261" t="s">
        <v>93</v>
      </c>
      <c r="C261" s="6">
        <f t="shared" ca="1" si="99"/>
        <v>13</v>
      </c>
    </row>
    <row r="262" spans="1:4" x14ac:dyDescent="0.3">
      <c r="A262" t="s">
        <v>301</v>
      </c>
      <c r="B262" t="s">
        <v>225</v>
      </c>
      <c r="C262" s="6">
        <f t="shared" ca="1" si="99"/>
        <v>15</v>
      </c>
    </row>
    <row r="263" spans="1:4" x14ac:dyDescent="0.3">
      <c r="A263" t="s">
        <v>302</v>
      </c>
      <c r="B263" t="s">
        <v>228</v>
      </c>
      <c r="C263" s="6">
        <f t="shared" ref="C263" ca="1" si="100">VLOOKUP(B263,OFFSET(INDIRECT("$A:$B"),0,MATCH(B$1&amp;"_Verify",INDIRECT("$1:$1"),0)-1),2,0)</f>
        <v>16</v>
      </c>
    </row>
    <row r="264" spans="1:4" x14ac:dyDescent="0.3">
      <c r="A264" t="s">
        <v>303</v>
      </c>
      <c r="B264" t="s">
        <v>228</v>
      </c>
      <c r="C264" s="6">
        <f t="shared" ref="C264" ca="1" si="101">VLOOKUP(B264,OFFSET(INDIRECT("$A:$B"),0,MATCH(B$1&amp;"_Verify",INDIRECT("$1:$1"),0)-1),2,0)</f>
        <v>16</v>
      </c>
    </row>
    <row r="265" spans="1:4" x14ac:dyDescent="0.3">
      <c r="A265" t="s">
        <v>306</v>
      </c>
      <c r="B265" t="s">
        <v>229</v>
      </c>
      <c r="C265" s="6">
        <f t="shared" ref="C265" ca="1" si="102">VLOOKUP(B265,OFFSET(INDIRECT("$A:$B"),0,MATCH(B$1&amp;"_Verify",INDIRECT("$1:$1"),0)-1),2,0)</f>
        <v>17</v>
      </c>
    </row>
    <row r="266" spans="1:4" x14ac:dyDescent="0.3">
      <c r="A266" t="s">
        <v>307</v>
      </c>
      <c r="B266" t="s">
        <v>229</v>
      </c>
      <c r="C266" s="6">
        <f t="shared" ref="C266" ca="1" si="103">VLOOKUP(B266,OFFSET(INDIRECT("$A:$B"),0,MATCH(B$1&amp;"_Verify",INDIRECT("$1:$1"),0)-1),2,0)</f>
        <v>17</v>
      </c>
    </row>
    <row r="267" spans="1:4" x14ac:dyDescent="0.3">
      <c r="A267" s="10" t="s">
        <v>934</v>
      </c>
      <c r="B267" s="10" t="s">
        <v>229</v>
      </c>
      <c r="C267" s="6">
        <f t="shared" ref="C267:C268" ca="1" si="104">VLOOKUP(B267,OFFSET(INDIRECT("$A:$B"),0,MATCH(B$1&amp;"_Verify",INDIRECT("$1:$1"),0)-1),2,0)</f>
        <v>17</v>
      </c>
      <c r="D267" s="10"/>
    </row>
    <row r="268" spans="1:4" x14ac:dyDescent="0.3">
      <c r="A268" s="10" t="s">
        <v>935</v>
      </c>
      <c r="B268" s="10" t="s">
        <v>229</v>
      </c>
      <c r="C268" s="6">
        <f t="shared" ca="1" si="104"/>
        <v>17</v>
      </c>
      <c r="D268" s="10"/>
    </row>
    <row r="269" spans="1:4" x14ac:dyDescent="0.3">
      <c r="A269" s="10" t="s">
        <v>936</v>
      </c>
      <c r="B269" s="10" t="s">
        <v>924</v>
      </c>
      <c r="C269" s="6">
        <f t="shared" ref="C269:C270" ca="1" si="105">VLOOKUP(B269,OFFSET(INDIRECT("$A:$B"),0,MATCH(B$1&amp;"_Verify",INDIRECT("$1:$1"),0)-1),2,0)</f>
        <v>84</v>
      </c>
      <c r="D269" s="10"/>
    </row>
    <row r="270" spans="1:4" x14ac:dyDescent="0.3">
      <c r="A270" s="10" t="s">
        <v>937</v>
      </c>
      <c r="B270" s="10" t="s">
        <v>924</v>
      </c>
      <c r="C270" s="6">
        <f t="shared" ca="1" si="105"/>
        <v>84</v>
      </c>
      <c r="D270" s="10"/>
    </row>
    <row r="271" spans="1:4" x14ac:dyDescent="0.3">
      <c r="A271" t="s">
        <v>308</v>
      </c>
      <c r="B271" t="s">
        <v>230</v>
      </c>
      <c r="C271" s="6">
        <f t="shared" ref="C271" ca="1" si="106">VLOOKUP(B271,OFFSET(INDIRECT("$A:$B"),0,MATCH(B$1&amp;"_Verify",INDIRECT("$1:$1"),0)-1),2,0)</f>
        <v>18</v>
      </c>
    </row>
    <row r="272" spans="1:4" x14ac:dyDescent="0.3">
      <c r="A272" t="s">
        <v>309</v>
      </c>
      <c r="B272" t="s">
        <v>230</v>
      </c>
      <c r="C272" s="6">
        <f t="shared" ref="C272" ca="1" si="107">VLOOKUP(B272,OFFSET(INDIRECT("$A:$B"),0,MATCH(B$1&amp;"_Verify",INDIRECT("$1:$1"),0)-1),2,0)</f>
        <v>18</v>
      </c>
    </row>
    <row r="273" spans="1:4" x14ac:dyDescent="0.3">
      <c r="A273" t="s">
        <v>310</v>
      </c>
      <c r="B273" t="s">
        <v>231</v>
      </c>
      <c r="C273" s="6">
        <f t="shared" ref="C273" ca="1" si="108">VLOOKUP(B273,OFFSET(INDIRECT("$A:$B"),0,MATCH(B$1&amp;"_Verify",INDIRECT("$1:$1"),0)-1),2,0)</f>
        <v>19</v>
      </c>
    </row>
    <row r="274" spans="1:4" x14ac:dyDescent="0.3">
      <c r="A274" t="s">
        <v>311</v>
      </c>
      <c r="B274" t="s">
        <v>231</v>
      </c>
      <c r="C274" s="6">
        <f t="shared" ref="C274" ca="1" si="109">VLOOKUP(B274,OFFSET(INDIRECT("$A:$B"),0,MATCH(B$1&amp;"_Verify",INDIRECT("$1:$1"),0)-1),2,0)</f>
        <v>19</v>
      </c>
    </row>
    <row r="275" spans="1:4" x14ac:dyDescent="0.3">
      <c r="A275" t="s">
        <v>313</v>
      </c>
      <c r="B275" t="s">
        <v>239</v>
      </c>
      <c r="C275" s="6">
        <f t="shared" ref="C275:C286" ca="1" si="110">VLOOKUP(B275,OFFSET(INDIRECT("$A:$B"),0,MATCH(B$1&amp;"_Verify",INDIRECT("$1:$1"),0)-1),2,0)</f>
        <v>20</v>
      </c>
    </row>
    <row r="276" spans="1:4" x14ac:dyDescent="0.3">
      <c r="A276" t="s">
        <v>314</v>
      </c>
      <c r="B276" t="s">
        <v>239</v>
      </c>
      <c r="C276" s="6">
        <f t="shared" ca="1" si="110"/>
        <v>20</v>
      </c>
    </row>
    <row r="277" spans="1:4" x14ac:dyDescent="0.3">
      <c r="A277" t="s">
        <v>363</v>
      </c>
      <c r="B277" t="s">
        <v>93</v>
      </c>
      <c r="C277" s="6">
        <f t="shared" ref="C277:C280" ca="1" si="111">VLOOKUP(B277,OFFSET(INDIRECT("$A:$B"),0,MATCH(B$1&amp;"_Verify",INDIRECT("$1:$1"),0)-1),2,0)</f>
        <v>13</v>
      </c>
      <c r="D277" s="6"/>
    </row>
    <row r="278" spans="1:4" x14ac:dyDescent="0.3">
      <c r="A278" t="s">
        <v>365</v>
      </c>
      <c r="B278" t="s">
        <v>338</v>
      </c>
      <c r="C278" s="6">
        <f t="shared" ca="1" si="111"/>
        <v>21</v>
      </c>
    </row>
    <row r="279" spans="1:4" x14ac:dyDescent="0.3">
      <c r="A279" t="s">
        <v>369</v>
      </c>
      <c r="B279" t="s">
        <v>57</v>
      </c>
      <c r="C279" s="6">
        <f t="shared" ca="1" si="111"/>
        <v>11</v>
      </c>
    </row>
    <row r="280" spans="1:4" x14ac:dyDescent="0.3">
      <c r="A280" s="10" t="s">
        <v>938</v>
      </c>
      <c r="B280" s="10" t="s">
        <v>21</v>
      </c>
      <c r="C280" s="6">
        <f t="shared" ca="1" si="111"/>
        <v>7</v>
      </c>
      <c r="D280" s="10"/>
    </row>
    <row r="281" spans="1:4" x14ac:dyDescent="0.3">
      <c r="A281" t="s">
        <v>315</v>
      </c>
      <c r="B281" t="s">
        <v>93</v>
      </c>
      <c r="C281" s="6">
        <f t="shared" ca="1" si="110"/>
        <v>13</v>
      </c>
    </row>
    <row r="282" spans="1:4" x14ac:dyDescent="0.3">
      <c r="A282" t="s">
        <v>317</v>
      </c>
      <c r="B282" t="s">
        <v>21</v>
      </c>
      <c r="C282" s="6">
        <f t="shared" ca="1" si="110"/>
        <v>7</v>
      </c>
    </row>
    <row r="283" spans="1:4" x14ac:dyDescent="0.3">
      <c r="A283" s="10" t="s">
        <v>506</v>
      </c>
      <c r="B283" s="10" t="s">
        <v>93</v>
      </c>
      <c r="C283" s="6">
        <f t="shared" ca="1" si="110"/>
        <v>13</v>
      </c>
      <c r="D283" s="10"/>
    </row>
    <row r="284" spans="1:4" x14ac:dyDescent="0.3">
      <c r="A284" s="10" t="s">
        <v>508</v>
      </c>
      <c r="B284" s="10" t="s">
        <v>21</v>
      </c>
      <c r="C284" s="6">
        <f t="shared" ca="1" si="110"/>
        <v>7</v>
      </c>
      <c r="D284" s="10"/>
    </row>
    <row r="285" spans="1:4" x14ac:dyDescent="0.3">
      <c r="A285" t="s">
        <v>370</v>
      </c>
      <c r="B285" t="s">
        <v>342</v>
      </c>
      <c r="C285" s="6">
        <f t="shared" ca="1" si="110"/>
        <v>61</v>
      </c>
    </row>
    <row r="286" spans="1:4" x14ac:dyDescent="0.3">
      <c r="A286" t="s">
        <v>371</v>
      </c>
      <c r="B286" t="s">
        <v>346</v>
      </c>
      <c r="C286" s="6">
        <f t="shared" ca="1" si="110"/>
        <v>59</v>
      </c>
    </row>
    <row r="287" spans="1:4" x14ac:dyDescent="0.3">
      <c r="A287" t="s">
        <v>318</v>
      </c>
      <c r="B287" t="s">
        <v>240</v>
      </c>
      <c r="C287" s="6">
        <f t="shared" ref="C287:C290" ca="1" si="112">VLOOKUP(B287,OFFSET(INDIRECT("$A:$B"),0,MATCH(B$1&amp;"_Verify",INDIRECT("$1:$1"),0)-1),2,0)</f>
        <v>58</v>
      </c>
    </row>
    <row r="288" spans="1:4" x14ac:dyDescent="0.3">
      <c r="A288" s="10" t="s">
        <v>510</v>
      </c>
      <c r="B288" s="10" t="s">
        <v>240</v>
      </c>
      <c r="C288" s="6">
        <f t="shared" ref="C288" ca="1" si="113">VLOOKUP(B288,OFFSET(INDIRECT("$A:$B"),0,MATCH(B$1&amp;"_Verify",INDIRECT("$1:$1"),0)-1),2,0)</f>
        <v>58</v>
      </c>
      <c r="D288" s="10"/>
    </row>
    <row r="289" spans="1:4" x14ac:dyDescent="0.3">
      <c r="A289" t="s">
        <v>329</v>
      </c>
      <c r="B289" t="s">
        <v>273</v>
      </c>
      <c r="C289" s="6">
        <f t="shared" ca="1" si="112"/>
        <v>41</v>
      </c>
    </row>
    <row r="290" spans="1:4" x14ac:dyDescent="0.3">
      <c r="A290" t="s">
        <v>331</v>
      </c>
      <c r="B290" t="s">
        <v>54</v>
      </c>
      <c r="C290" s="6">
        <f t="shared" ca="1" si="112"/>
        <v>8</v>
      </c>
    </row>
    <row r="291" spans="1:4" x14ac:dyDescent="0.3">
      <c r="A291" t="s">
        <v>320</v>
      </c>
      <c r="B291" t="s">
        <v>274</v>
      </c>
      <c r="C291" s="6">
        <f t="shared" ref="C291" ca="1" si="114">VLOOKUP(B291,OFFSET(INDIRECT("$A:$B"),0,MATCH(B$1&amp;"_Verify",INDIRECT("$1:$1"),0)-1),2,0)</f>
        <v>40</v>
      </c>
    </row>
    <row r="292" spans="1:4" x14ac:dyDescent="0.3">
      <c r="A292" t="s">
        <v>322</v>
      </c>
      <c r="B292" t="s">
        <v>55</v>
      </c>
      <c r="C292" s="6">
        <f t="shared" ref="C292" ca="1" si="115">VLOOKUP(B292,OFFSET(INDIRECT("$A:$B"),0,MATCH(B$1&amp;"_Verify",INDIRECT("$1:$1"),0)-1),2,0)</f>
        <v>9</v>
      </c>
    </row>
    <row r="293" spans="1:4" x14ac:dyDescent="0.3">
      <c r="A293" t="s">
        <v>352</v>
      </c>
      <c r="B293" t="s">
        <v>345</v>
      </c>
      <c r="C293" s="6">
        <f t="shared" ref="C293" ca="1" si="116">VLOOKUP(B293,OFFSET(INDIRECT("$A:$B"),0,MATCH(B$1&amp;"_Verify",INDIRECT("$1:$1"),0)-1),2,0)</f>
        <v>42</v>
      </c>
    </row>
    <row r="294" spans="1:4" x14ac:dyDescent="0.3">
      <c r="A294" t="s">
        <v>353</v>
      </c>
      <c r="B294" t="s">
        <v>284</v>
      </c>
      <c r="C294" s="6">
        <f t="shared" ref="C294" ca="1" si="117">VLOOKUP(B294,OFFSET(INDIRECT("$A:$B"),0,MATCH(B$1&amp;"_Verify",INDIRECT("$1:$1"),0)-1),2,0)</f>
        <v>60</v>
      </c>
    </row>
    <row r="295" spans="1:4" x14ac:dyDescent="0.3">
      <c r="A295" t="s">
        <v>375</v>
      </c>
      <c r="B295" t="s">
        <v>376</v>
      </c>
      <c r="C295" s="6">
        <f t="shared" ref="C295:C297" ca="1" si="118">VLOOKUP(B295,OFFSET(INDIRECT("$A:$B"),0,MATCH(B$1&amp;"_Verify",INDIRECT("$1:$1"),0)-1),2,0)</f>
        <v>62</v>
      </c>
    </row>
    <row r="296" spans="1:4" x14ac:dyDescent="0.3">
      <c r="A296" s="10" t="s">
        <v>516</v>
      </c>
      <c r="B296" s="10" t="s">
        <v>519</v>
      </c>
      <c r="C296" s="6">
        <f t="shared" ca="1" si="118"/>
        <v>66</v>
      </c>
      <c r="D296" s="10"/>
    </row>
    <row r="297" spans="1:4" x14ac:dyDescent="0.3">
      <c r="A297" s="10" t="s">
        <v>518</v>
      </c>
      <c r="B297" s="10" t="s">
        <v>519</v>
      </c>
      <c r="C297" s="6">
        <f t="shared" ca="1" si="118"/>
        <v>66</v>
      </c>
      <c r="D297" s="10"/>
    </row>
    <row r="298" spans="1:4" x14ac:dyDescent="0.3">
      <c r="A298" s="10" t="s">
        <v>532</v>
      </c>
      <c r="B298" s="10" t="s">
        <v>522</v>
      </c>
      <c r="C298" s="6">
        <f t="shared" ref="C298:C305" ca="1" si="119">VLOOKUP(B298,OFFSET(INDIRECT("$A:$B"),0,MATCH(B$1&amp;"_Verify",INDIRECT("$1:$1"),0)-1),2,0)</f>
        <v>67</v>
      </c>
      <c r="D298" s="10"/>
    </row>
    <row r="299" spans="1:4" x14ac:dyDescent="0.3">
      <c r="A299" s="10" t="s">
        <v>941</v>
      </c>
      <c r="B299" s="10" t="s">
        <v>939</v>
      </c>
      <c r="C299" s="6">
        <f t="shared" ref="C299:C301" ca="1" si="120">VLOOKUP(B299,OFFSET(INDIRECT("$A:$B"),0,MATCH(B$1&amp;"_Verify",INDIRECT("$1:$1"),0)-1),2,0)</f>
        <v>82</v>
      </c>
      <c r="D299" s="10"/>
    </row>
    <row r="300" spans="1:4" x14ac:dyDescent="0.3">
      <c r="A300" s="10" t="s">
        <v>942</v>
      </c>
      <c r="B300" s="10" t="s">
        <v>939</v>
      </c>
      <c r="C300" s="6">
        <f t="shared" ca="1" si="120"/>
        <v>82</v>
      </c>
      <c r="D300" s="10"/>
    </row>
    <row r="301" spans="1:4" x14ac:dyDescent="0.3">
      <c r="A301" s="10" t="s">
        <v>940</v>
      </c>
      <c r="B301" s="10" t="s">
        <v>920</v>
      </c>
      <c r="C301" s="6">
        <f t="shared" ca="1" si="120"/>
        <v>83</v>
      </c>
      <c r="D301" s="10"/>
    </row>
    <row r="302" spans="1:4" x14ac:dyDescent="0.3">
      <c r="A302" s="10" t="s">
        <v>809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810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812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s="10" t="s">
        <v>814</v>
      </c>
      <c r="B305" s="10" t="s">
        <v>381</v>
      </c>
      <c r="C305" s="6">
        <f t="shared" ca="1" si="119"/>
        <v>22</v>
      </c>
      <c r="D305" s="10"/>
    </row>
    <row r="306" spans="1:4" x14ac:dyDescent="0.3">
      <c r="A306" t="s">
        <v>384</v>
      </c>
      <c r="B306" t="s">
        <v>381</v>
      </c>
      <c r="C306" s="6">
        <f t="shared" ref="C306" ca="1" si="121">VLOOKUP(B306,OFFSET(INDIRECT("$A:$B"),0,MATCH(B$1&amp;"_Verify",INDIRECT("$1:$1"),0)-1),2,0)</f>
        <v>22</v>
      </c>
    </row>
    <row r="307" spans="1:4" x14ac:dyDescent="0.3">
      <c r="A307" t="s">
        <v>398</v>
      </c>
      <c r="B307" t="s">
        <v>381</v>
      </c>
      <c r="C307" s="6">
        <f t="shared" ref="C307" ca="1" si="122">VLOOKUP(B307,OFFSET(INDIRECT("$A:$B"),0,MATCH(B$1&amp;"_Verify",INDIRECT("$1:$1"),0)-1),2,0)</f>
        <v>22</v>
      </c>
    </row>
    <row r="308" spans="1:4" x14ac:dyDescent="0.3">
      <c r="A308" t="s">
        <v>386</v>
      </c>
      <c r="B308" t="s">
        <v>381</v>
      </c>
      <c r="C308" s="6">
        <f t="shared" ref="C308:C311" ca="1" si="123">VLOOKUP(B308,OFFSET(INDIRECT("$A:$B"),0,MATCH(B$1&amp;"_Verify",INDIRECT("$1:$1"),0)-1),2,0)</f>
        <v>22</v>
      </c>
    </row>
    <row r="309" spans="1:4" x14ac:dyDescent="0.3">
      <c r="A309" t="s">
        <v>399</v>
      </c>
      <c r="B309" t="s">
        <v>381</v>
      </c>
      <c r="C309" s="6">
        <f t="shared" ca="1" si="123"/>
        <v>22</v>
      </c>
    </row>
    <row r="310" spans="1:4" x14ac:dyDescent="0.3">
      <c r="A310" s="10" t="s">
        <v>762</v>
      </c>
      <c r="B310" s="10" t="s">
        <v>381</v>
      </c>
      <c r="C310" s="6">
        <f t="shared" ca="1" si="123"/>
        <v>22</v>
      </c>
      <c r="D310" s="10"/>
    </row>
    <row r="311" spans="1:4" x14ac:dyDescent="0.3">
      <c r="A311" s="10" t="s">
        <v>763</v>
      </c>
      <c r="B311" s="10" t="s">
        <v>381</v>
      </c>
      <c r="C311" s="6">
        <f t="shared" ca="1" si="123"/>
        <v>22</v>
      </c>
      <c r="D311" s="10"/>
    </row>
    <row r="312" spans="1:4" x14ac:dyDescent="0.3">
      <c r="A312" s="10" t="s">
        <v>764</v>
      </c>
      <c r="B312" s="10" t="s">
        <v>381</v>
      </c>
      <c r="C312" s="6">
        <f t="shared" ref="C312:C313" ca="1" si="124">VLOOKUP(B312,OFFSET(INDIRECT("$A:$B"),0,MATCH(B$1&amp;"_Verify",INDIRECT("$1:$1"),0)-1),2,0)</f>
        <v>22</v>
      </c>
      <c r="D312" s="10"/>
    </row>
    <row r="313" spans="1:4" x14ac:dyDescent="0.3">
      <c r="A313" s="10" t="s">
        <v>765</v>
      </c>
      <c r="B313" s="10" t="s">
        <v>381</v>
      </c>
      <c r="C313" s="6">
        <f t="shared" ca="1" si="124"/>
        <v>22</v>
      </c>
      <c r="D313" s="10"/>
    </row>
  </sheetData>
  <phoneticPr fontId="1" type="noConversion"/>
  <dataValidations count="1">
    <dataValidation type="list" allowBlank="1" showInputMessage="1" showErrorMessage="1" sqref="B2:B3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6"/>
  <sheetViews>
    <sheetView tabSelected="1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A73" sqref="A7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0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2" ca="1" si="1">IF(NOT(ISBLANK(N3)),N3,
IF(ISBLANK(M3),"",
VLOOKUP(M3,OFFSET(INDIRECT("$A:$B"),0,MATCH(M$1&amp;"_Verify",INDIRECT("$1:$1"),0)-1),2,0)
))</f>
        <v/>
      </c>
      <c r="S3" s="7" t="str">
        <f t="shared" ref="S3:S27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4.4000000000000004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15.1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3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3" ca="1" si="49">IF(NOT(ISBLANK(N44)),N44,
IF(ISBLANK(M44),"",
VLOOKUP(M44,OFFSET(INDIRECT("$A:$B"),0,MATCH(M$1&amp;"_Verify",INDIRECT("$1:$1"),0)-1),2,0)
))</f>
        <v/>
      </c>
      <c r="S44" s="7" t="str">
        <f t="shared" ref="S44:S63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54"/>
        <v>UltimateTransportAttackSciFiWarrior_01</v>
      </c>
      <c r="B48" s="10" t="s">
        <v>1132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TransportAttack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1059</v>
      </c>
      <c r="U48" s="1" t="s">
        <v>1133</v>
      </c>
    </row>
    <row r="49" spans="1:23" x14ac:dyDescent="0.3">
      <c r="A49" s="1" t="str">
        <f t="shared" si="48"/>
        <v>NormalAttackChaosElemental_01</v>
      </c>
      <c r="B49" s="10" t="s">
        <v>441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0.88800000000000001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:A52" si="57">B50&amp;"_"&amp;TEXT(D50,"00")</f>
        <v>NormalAttackSecondChaosElemental_01</v>
      </c>
      <c r="B50" s="10" t="s">
        <v>651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0.57499999999999996</v>
      </c>
      <c r="O50" s="7" t="str">
        <f t="shared" ref="O50:O52" ca="1" si="58">IF(NOT(ISBLANK(N50)),N50,
IF(ISBLANK(M50),"",
VLOOKUP(M50,OFFSET(INDIRECT("$A:$B"),0,MATCH(M$1&amp;"_Verify",INDIRECT("$1:$1"),0)-1),2,0)
))</f>
        <v/>
      </c>
      <c r="S50" s="7" t="str">
        <f t="shared" ref="S50:S52" ca="1" si="59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57"/>
        <v>UltimateChargingChaosElemental_01</v>
      </c>
      <c r="B51" s="10" t="s">
        <v>1025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ChargingAction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1.8</v>
      </c>
      <c r="N51" s="1">
        <v>1</v>
      </c>
      <c r="O51" s="7">
        <f t="shared" ca="1" si="58"/>
        <v>1</v>
      </c>
      <c r="S51" s="7" t="str">
        <f t="shared" ca="1" si="59"/>
        <v/>
      </c>
      <c r="T51" s="1" t="s">
        <v>1026</v>
      </c>
      <c r="V51" s="1" t="s">
        <v>1028</v>
      </c>
    </row>
    <row r="52" spans="1:23" x14ac:dyDescent="0.3">
      <c r="A52" s="1" t="str">
        <f t="shared" si="57"/>
        <v>UltimateAttackChaosElemental_01</v>
      </c>
      <c r="B52" s="10" t="s">
        <v>1029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13.8</v>
      </c>
      <c r="O52" s="7" t="str">
        <f t="shared" ca="1" si="58"/>
        <v/>
      </c>
      <c r="S52" s="7" t="str">
        <f t="shared" ca="1" si="59"/>
        <v/>
      </c>
      <c r="W52" s="1">
        <v>1</v>
      </c>
    </row>
    <row r="53" spans="1:23" x14ac:dyDescent="0.3">
      <c r="A53" s="1" t="str">
        <f t="shared" si="48"/>
        <v>NormalAttackSuperHero_01</v>
      </c>
      <c r="B53" s="10" t="s">
        <v>442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0.35199999999999998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ref="A54:A55" si="60">B54&amp;"_"&amp;TEXT(D54,"00")</f>
        <v>UltimateAttackSuperHero_01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10.5</v>
      </c>
      <c r="O54" s="7" t="str">
        <f t="shared" ref="O54:O55" ca="1" si="61">IF(NOT(ISBLANK(N54)),N54,
IF(ISBLANK(M54),"",
VLOOKUP(M54,OFFSET(INDIRECT("$A:$B"),0,MATCH(M$1&amp;"_Verify",INDIRECT("$1:$1"),0)-1),2,0)
))</f>
        <v/>
      </c>
      <c r="S54" s="7" t="str">
        <f t="shared" ref="S54:S55" ca="1" si="62">IF(NOT(ISBLANK(R54)),R54,
IF(ISBLANK(Q54),"",
VLOOKUP(Q54,OFFSET(INDIRECT("$A:$B"),0,MATCH(Q$1&amp;"_Verify",INDIRECT("$1:$1"),0)-1),2,0)
))</f>
        <v/>
      </c>
      <c r="W54" s="1">
        <v>1</v>
      </c>
    </row>
    <row r="55" spans="1:23" x14ac:dyDescent="0.3">
      <c r="A55" s="1" t="str">
        <f t="shared" si="60"/>
        <v>InvincibleSuperHero_01</v>
      </c>
      <c r="B55" s="10" t="s">
        <v>1071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Invincible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1.7</v>
      </c>
      <c r="O55" s="7" t="str">
        <f t="shared" ca="1" si="61"/>
        <v/>
      </c>
      <c r="S55" s="7" t="str">
        <f t="shared" ca="1" si="62"/>
        <v/>
      </c>
    </row>
    <row r="56" spans="1:23" x14ac:dyDescent="0.3">
      <c r="A56" s="1" t="str">
        <f t="shared" si="48"/>
        <v>NormalAttackMeryl_01</v>
      </c>
      <c r="B56" s="10" t="s">
        <v>443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1.03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ref="A57" si="63">B57&amp;"_"&amp;TEXT(D57,"00")</f>
        <v>HealSpOnDamageMeryl_01</v>
      </c>
      <c r="B57" s="10" t="s">
        <v>801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HealSpOnDamage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N57" s="1">
        <v>1</v>
      </c>
      <c r="O57" s="7">
        <f t="shared" ref="O57" ca="1" si="64">IF(NOT(ISBLANK(N57)),N57,
IF(ISBLANK(M57),"",
VLOOKUP(M57,OFFSET(INDIRECT("$A:$B"),0,MATCH(M$1&amp;"_Verify",INDIRECT("$1:$1"),0)-1),2,0)
))</f>
        <v>1</v>
      </c>
      <c r="S57" s="7" t="str">
        <f t="shared" ref="S57" ca="1" si="65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:A59" si="66">B58&amp;"_"&amp;TEXT(D58,"00")</f>
        <v>TimeSlowMeryl_01</v>
      </c>
      <c r="B58" s="10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TimeSlow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4.7</v>
      </c>
      <c r="J58" s="1">
        <v>0.4</v>
      </c>
      <c r="O58" s="7" t="str">
        <f t="shared" ref="O58:O59" ca="1" si="67">IF(NOT(ISBLANK(N58)),N58,
IF(ISBLANK(M58),"",
VLOOKUP(M58,OFFSET(INDIRECT("$A:$B"),0,MATCH(M$1&amp;"_Verify",INDIRECT("$1:$1"),0)-1),2,0)
))</f>
        <v/>
      </c>
      <c r="S58" s="7" t="str">
        <f t="shared" ref="S58:S59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6"/>
        <v>MoveSpeedUpMeryl_01</v>
      </c>
      <c r="B59" s="1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f>I58*J58</f>
        <v>1.8800000000000001</v>
      </c>
      <c r="J59" s="1">
        <v>1</v>
      </c>
      <c r="M59" s="1" t="s">
        <v>546</v>
      </c>
      <c r="O59" s="7">
        <f t="shared" ca="1" si="67"/>
        <v>5</v>
      </c>
      <c r="S59" s="7" t="str">
        <f t="shared" ca="1" si="68"/>
        <v/>
      </c>
      <c r="W59" s="1" t="s">
        <v>716</v>
      </c>
    </row>
    <row r="60" spans="1:23" x14ac:dyDescent="0.3">
      <c r="A60" s="1" t="str">
        <f t="shared" ref="A60" si="69">B60&amp;"_"&amp;TEXT(D60,"00")</f>
        <v>LP_AtkUpOnFoeMaxHpMeryl_01</v>
      </c>
      <c r="B60" s="1" t="s">
        <v>790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AddAttackByHp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0.65</v>
      </c>
      <c r="N60" s="1">
        <v>2</v>
      </c>
      <c r="O60" s="7">
        <f t="shared" ref="O60" ca="1" si="70">IF(NOT(ISBLANK(N60)),N60,
IF(ISBLANK(M60),"",
VLOOKUP(M60,OFFSET(INDIRECT("$A:$B"),0,MATCH(M$1&amp;"_Verify",INDIRECT("$1:$1"),0)-1),2,0)
))</f>
        <v>2</v>
      </c>
      <c r="S60" s="7" t="str">
        <f t="shared" ref="S60" ca="1" si="71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48"/>
        <v>NormalAttackGreekWarrior_01</v>
      </c>
      <c r="B61" s="10" t="s">
        <v>444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1.1000000000000001</v>
      </c>
      <c r="O61" s="7" t="str">
        <f t="shared" ca="1" si="49"/>
        <v/>
      </c>
      <c r="R61" s="1">
        <v>1</v>
      </c>
      <c r="S61" s="7">
        <f t="shared" ca="1" si="50"/>
        <v>1</v>
      </c>
    </row>
    <row r="62" spans="1:23" x14ac:dyDescent="0.3">
      <c r="A62" s="1" t="str">
        <f t="shared" si="48"/>
        <v>IgnoreEvadeVisualGreekWarrior_01</v>
      </c>
      <c r="B62" s="10" t="s">
        <v>968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IgnoreEvadeVisual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K62" s="1">
        <v>0.56999999999999995</v>
      </c>
      <c r="O62" s="7" t="str">
        <f t="shared" ca="1" si="49"/>
        <v/>
      </c>
      <c r="S62" s="7" t="str">
        <f t="shared" ca="1" si="50"/>
        <v/>
      </c>
    </row>
    <row r="63" spans="1:23" x14ac:dyDescent="0.3">
      <c r="A63" s="1" t="str">
        <f t="shared" si="48"/>
        <v>UltimateImmortalGreekWarrior_01</v>
      </c>
      <c r="B63" s="10" t="s">
        <v>1033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ImmortalWill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7.4</v>
      </c>
      <c r="N63" s="1">
        <v>1</v>
      </c>
      <c r="O63" s="7">
        <f t="shared" ca="1" si="49"/>
        <v>1</v>
      </c>
      <c r="S63" s="7" t="str">
        <f t="shared" ca="1" si="50"/>
        <v/>
      </c>
    </row>
    <row r="64" spans="1:23" x14ac:dyDescent="0.3">
      <c r="A64" s="1" t="str">
        <f t="shared" ref="A64:A68" si="72">B64&amp;"_"&amp;TEXT(D64,"00")</f>
        <v>NormalAttackAkai_01</v>
      </c>
      <c r="B64" s="10" t="s">
        <v>445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0.39500000000000002</v>
      </c>
      <c r="O64" s="7" t="str">
        <f t="shared" ref="O64:O68" ca="1" si="73">IF(NOT(ISBLANK(N64)),N64,
IF(ISBLANK(M64),"",
VLOOKUP(M64,OFFSET(INDIRECT("$A:$B"),0,MATCH(M$1&amp;"_Verify",INDIRECT("$1:$1"),0)-1),2,0)
))</f>
        <v/>
      </c>
      <c r="S64" s="7" t="str">
        <f t="shared" ref="S64:S68" ca="1" si="74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" si="75">B65&amp;"_"&amp;TEXT(D65,"00")</f>
        <v>LP_ArcFormAkai_01</v>
      </c>
      <c r="B65" s="10" t="s">
        <v>660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ArcFormHitObject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</v>
      </c>
      <c r="N65" s="1">
        <v>4</v>
      </c>
      <c r="O65" s="7">
        <f t="shared" ref="O65" ca="1" si="76">IF(NOT(ISBLANK(N65)),N65,
IF(ISBLANK(M65),"",
VLOOKUP(M65,OFFSET(INDIRECT("$A:$B"),0,MATCH(M$1&amp;"_Verify",INDIRECT("$1:$1"),0)-1),2,0)
))</f>
        <v>4</v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UltimateCannotMoveYuka_01</v>
      </c>
      <c r="B67" s="10" t="s">
        <v>1095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CannotMove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0.33329999999999999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NormalAttackSteampunkRobot_01</v>
      </c>
      <c r="B68" s="10" t="s">
        <v>449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0.38200000000000001</v>
      </c>
      <c r="O68" s="7" t="str">
        <f t="shared" ca="1" si="73"/>
        <v/>
      </c>
      <c r="S68" s="7" t="str">
        <f t="shared" ca="1" si="74"/>
        <v/>
      </c>
    </row>
    <row r="69" spans="1:23" x14ac:dyDescent="0.3">
      <c r="A69" s="1" t="str">
        <f t="shared" ref="A69" si="78">B69&amp;"_"&amp;TEXT(D69,"00")</f>
        <v>CallHealSpSteampunkRobot_01</v>
      </c>
      <c r="B69" s="10" t="s">
        <v>687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ref="O69" ca="1" si="79">IF(NOT(ISBLANK(N69)),N69,
IF(ISBLANK(M69),"",
VLOOKUP(M69,OFFSET(INDIRECT("$A:$B"),0,MATCH(M$1&amp;"_Verify",INDIRECT("$1:$1"),0)-1),2,0)
))</f>
        <v/>
      </c>
      <c r="R69" s="1">
        <v>1</v>
      </c>
      <c r="S69" s="7">
        <f t="shared" ref="S69" ca="1" si="80">IF(NOT(ISBLANK(R69)),R69,
IF(ISBLANK(Q69),"",
VLOOKUP(Q69,OFFSET(INDIRECT("$A:$B"),0,MATCH(Q$1&amp;"_Verify",INDIRECT("$1:$1"),0)-1),2,0)
))</f>
        <v>1</v>
      </c>
      <c r="U69" s="1" t="s">
        <v>693</v>
      </c>
    </row>
    <row r="70" spans="1:23" x14ac:dyDescent="0.3">
      <c r="A70" s="1" t="str">
        <f t="shared" ref="A70:A71" si="81">B70&amp;"_"&amp;TEXT(D70,"00")</f>
        <v>CallHealSpSteampunkRobot_HealSp_01</v>
      </c>
      <c r="B70" s="10" t="s">
        <v>690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Heal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K70" s="1">
        <v>1</v>
      </c>
      <c r="N70" s="1">
        <v>1</v>
      </c>
      <c r="O70" s="7">
        <f t="shared" ref="O70:O71" ca="1" si="82">IF(NOT(ISBLANK(N70)),N70,
IF(ISBLANK(M70),"",
VLOOKUP(M70,OFFSET(INDIRECT("$A:$B"),0,MATCH(M$1&amp;"_Verify",INDIRECT("$1:$1"),0)-1),2,0)
))</f>
        <v>1</v>
      </c>
      <c r="S70" s="7" t="str">
        <f t="shared" ref="S70:S71" ca="1" si="83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81"/>
        <v>LP_PaybackSpFullSteampunkRobot_01</v>
      </c>
      <c r="B71" s="10" t="s">
        <v>1137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PaybackSpFull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ref="A72:A134" si="84">B72&amp;"_"&amp;TEXT(D72,"00")</f>
        <v>NormalAttackKachujin_01</v>
      </c>
      <c r="B72" s="10" t="s">
        <v>451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ref="O72:O134" ca="1" si="85">IF(NOT(ISBLANK(N72)),N72,
IF(ISBLANK(M72),"",
VLOOKUP(M72,OFFSET(INDIRECT("$A:$B"),0,MATCH(M$1&amp;"_Verify",INDIRECT("$1:$1"),0)-1),2,0)
))</f>
        <v/>
      </c>
      <c r="S72" s="7" t="str">
        <f t="shared" ref="S72:S134" ca="1" si="86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ref="A73" si="87">B73&amp;"_"&amp;TEXT(D73,"00")</f>
        <v>UltimateLifeTimeKachujin_01</v>
      </c>
      <c r="B73" s="10" t="s">
        <v>1047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LifeTimeHitObject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9.5</v>
      </c>
      <c r="J73" s="1">
        <f>1.3*3</f>
        <v>3.9000000000000004</v>
      </c>
      <c r="O73" s="7" t="str">
        <f t="shared" ref="O73" ca="1" si="88">IF(NOT(ISBLANK(N73)),N73,
IF(ISBLANK(M73),"",
VLOOKUP(M73,OFFSET(INDIRECT("$A:$B"),0,MATCH(M$1&amp;"_Verify",INDIRECT("$1:$1"),0)-1),2,0)
))</f>
        <v/>
      </c>
      <c r="S73" s="7" t="str">
        <f t="shared" ref="S73" ca="1" si="89">IF(NOT(ISBLANK(R73)),R73,
IF(ISBLANK(Q73),"",
VLOOKUP(Q73,OFFSET(INDIRECT("$A:$B"),0,MATCH(Q$1&amp;"_Verify",INDIRECT("$1:$1"),0)-1),2,0)
))</f>
        <v/>
      </c>
      <c r="W73" s="1" t="s">
        <v>1049</v>
      </c>
    </row>
    <row r="74" spans="1:23" x14ac:dyDescent="0.3">
      <c r="A74" s="1" t="str">
        <f t="shared" si="84"/>
        <v>NormalAttackMedea_01</v>
      </c>
      <c r="B74" s="10" t="s">
        <v>452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0.46899999999999997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NormalAttackLola_01</v>
      </c>
      <c r="B75" s="10" t="s">
        <v>453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0.57499999999999996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NormalAttackRockElemental_01</v>
      </c>
      <c r="B76" s="10" t="s">
        <v>454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0.88500000000000001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ChangeAttackStateRockElemental_01</v>
      </c>
      <c r="B77" s="10" t="s">
        <v>965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ChangeAttackStateByTime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J77" s="1">
        <v>1.2</v>
      </c>
      <c r="O77" s="7" t="str">
        <f t="shared" ca="1" si="85"/>
        <v/>
      </c>
      <c r="S77" s="7" t="str">
        <f t="shared" ca="1" si="86"/>
        <v/>
      </c>
      <c r="T77" s="1" t="s">
        <v>966</v>
      </c>
    </row>
    <row r="78" spans="1:23" x14ac:dyDescent="0.3">
      <c r="A78" s="1" t="str">
        <f t="shared" ref="A78:A81" si="90">B78&amp;"_"&amp;TEXT(D78,"00")</f>
        <v>UltimateRollRockElemental_01</v>
      </c>
      <c r="B78" s="10" t="s">
        <v>1101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Roll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7.2</v>
      </c>
      <c r="J78" s="1">
        <v>3.8</v>
      </c>
      <c r="O78" s="7" t="str">
        <f t="shared" ref="O78:O81" ca="1" si="91">IF(NOT(ISBLANK(N78)),N78,
IF(ISBLANK(M78),"",
VLOOKUP(M78,OFFSET(INDIRECT("$A:$B"),0,MATCH(M$1&amp;"_Verify",INDIRECT("$1:$1"),0)-1),2,0)
))</f>
        <v/>
      </c>
      <c r="S78" s="7" t="str">
        <f t="shared" ref="S78:S81" ca="1" si="92">IF(NOT(ISBLANK(R78)),R78,
IF(ISBLANK(Q78),"",
VLOOKUP(Q78,OFFSET(INDIRECT("$A:$B"),0,MATCH(Q$1&amp;"_Verify",INDIRECT("$1:$1"),0)-1),2,0)
))</f>
        <v/>
      </c>
      <c r="T78" s="1" t="s">
        <v>1103</v>
      </c>
    </row>
    <row r="79" spans="1:23" x14ac:dyDescent="0.3">
      <c r="A79" s="1" t="str">
        <f t="shared" si="90"/>
        <v>UltimateReduceRockElemental_01</v>
      </c>
      <c r="B79" s="10" t="s">
        <v>1109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ReduceDamage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12.6</v>
      </c>
      <c r="J79" s="1">
        <v>12.6</v>
      </c>
      <c r="K79" s="1">
        <v>12.6</v>
      </c>
      <c r="L79" s="1">
        <v>12.6</v>
      </c>
      <c r="N79" s="1">
        <v>9300</v>
      </c>
      <c r="O79" s="7">
        <f t="shared" ca="1" si="91"/>
        <v>9300</v>
      </c>
      <c r="S79" s="7" t="str">
        <f t="shared" ca="1" si="92"/>
        <v/>
      </c>
    </row>
    <row r="80" spans="1:23" x14ac:dyDescent="0.3">
      <c r="A80" s="1" t="str">
        <f t="shared" ref="A80" si="93">B80&amp;"_"&amp;TEXT(D80,"00")</f>
        <v>UltimatePreAttackRockElemental_01</v>
      </c>
      <c r="B80" s="10" t="s">
        <v>1107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0.55000000000000004</v>
      </c>
      <c r="O80" s="7" t="str">
        <f t="shared" ref="O80" ca="1" si="94">IF(NOT(ISBLANK(N80)),N80,
IF(ISBLANK(M80),"",
VLOOKUP(M80,OFFSET(INDIRECT("$A:$B"),0,MATCH(M$1&amp;"_Verify",INDIRECT("$1:$1"),0)-1),2,0)
))</f>
        <v/>
      </c>
      <c r="S80" s="7" t="str">
        <f t="shared" ref="S80" ca="1" si="95">IF(NOT(ISBLANK(R80)),R80,
IF(ISBLANK(Q80),"",
VLOOKUP(Q80,OFFSET(INDIRECT("$A:$B"),0,MATCH(Q$1&amp;"_Verify",INDIRECT("$1:$1"),0)-1),2,0)
))</f>
        <v/>
      </c>
      <c r="W80" s="1">
        <v>1</v>
      </c>
    </row>
    <row r="81" spans="1:23" x14ac:dyDescent="0.3">
      <c r="A81" s="1" t="str">
        <f t="shared" si="90"/>
        <v>UltimateAttackRockElemental_01</v>
      </c>
      <c r="B81" s="10" t="s">
        <v>1104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1.2</v>
      </c>
      <c r="O81" s="7" t="str">
        <f t="shared" ca="1" si="91"/>
        <v/>
      </c>
      <c r="S81" s="7" t="str">
        <f t="shared" ca="1" si="92"/>
        <v/>
      </c>
      <c r="W81" s="1">
        <v>1</v>
      </c>
    </row>
    <row r="82" spans="1:23" x14ac:dyDescent="0.3">
      <c r="A82" s="1" t="str">
        <f t="shared" si="84"/>
        <v>NormalAttackSoldier_01</v>
      </c>
      <c r="B82" s="10" t="s">
        <v>455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0.71499999999999997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UltimateOnMoveBuffSoldier_01</v>
      </c>
      <c r="B83" s="10" t="s">
        <v>1014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OnMove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17</v>
      </c>
      <c r="L83" s="1">
        <v>0.8</v>
      </c>
      <c r="O83" s="7" t="str">
        <f t="shared" ref="O83" ca="1" si="97">IF(NOT(ISBLANK(N83)),N83,
IF(ISBLANK(M83),"",
VLOOKUP(M83,OFFSET(INDIRECT("$A:$B"),0,MATCH(M$1&amp;"_Verify",INDIRECT("$1:$1"),0)-1),2,0)
))</f>
        <v/>
      </c>
      <c r="S83" s="7" t="str">
        <f t="shared" ref="S83" ca="1" si="98">IF(NOT(ISBLANK(R83)),R83,
IF(ISBLANK(Q83),"",
VLOOKUP(Q83,OFFSET(INDIRECT("$A:$B"),0,MATCH(Q$1&amp;"_Verify",INDIRECT("$1:$1"),0)-1),2,0)
))</f>
        <v/>
      </c>
      <c r="U83" s="1" t="s">
        <v>1019</v>
      </c>
      <c r="V83" s="1" t="s">
        <v>1016</v>
      </c>
      <c r="W83" s="1" t="s">
        <v>1017</v>
      </c>
    </row>
    <row r="84" spans="1:23" x14ac:dyDescent="0.3">
      <c r="A84" s="1" t="str">
        <f t="shared" si="84"/>
        <v>NormalAttackDualWarrior_01</v>
      </c>
      <c r="B84" s="10" t="s">
        <v>456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0.753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si="84"/>
        <v>UltimatePositionBuffDualWarrior_01</v>
      </c>
      <c r="B85" s="10" t="s">
        <v>1009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PositionBuff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10.5</v>
      </c>
      <c r="J85" s="1">
        <v>4.5</v>
      </c>
      <c r="L85" s="1">
        <v>0.66659999999999997</v>
      </c>
      <c r="O85" s="7" t="str">
        <f t="shared" ca="1" si="85"/>
        <v/>
      </c>
      <c r="P85" s="1">
        <v>3</v>
      </c>
      <c r="S85" s="7" t="str">
        <f t="shared" ca="1" si="86"/>
        <v/>
      </c>
      <c r="V85" s="1" t="s">
        <v>1010</v>
      </c>
    </row>
    <row r="86" spans="1:23" x14ac:dyDescent="0.3">
      <c r="A86" s="1" t="str">
        <f t="shared" si="84"/>
        <v>NormalAttackPreGloryArmor_01</v>
      </c>
      <c r="B86" s="10" t="s">
        <v>652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0.48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ref="A87:A88" si="99">B87&amp;"_"&amp;TEXT(D87,"00")</f>
        <v>NormalAttackGloryArmor_01</v>
      </c>
      <c r="B87" s="10" t="s">
        <v>653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1.385</v>
      </c>
      <c r="O87" s="7" t="str">
        <f t="shared" ref="O87:O88" ca="1" si="100">IF(NOT(ISBLANK(N87)),N87,
IF(ISBLANK(M87),"",
VLOOKUP(M87,OFFSET(INDIRECT("$A:$B"),0,MATCH(M$1&amp;"_Verify",INDIRECT("$1:$1"),0)-1),2,0)
))</f>
        <v/>
      </c>
      <c r="S87" s="7" t="str">
        <f t="shared" ref="S87:S88" ca="1" si="101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99"/>
        <v>UltimateAttackGloryArmor_01</v>
      </c>
      <c r="B88" s="10" t="s">
        <v>1062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1.25</v>
      </c>
      <c r="O88" s="7" t="str">
        <f t="shared" ca="1" si="100"/>
        <v/>
      </c>
      <c r="S88" s="7" t="str">
        <f t="shared" ca="1" si="101"/>
        <v/>
      </c>
      <c r="W88" s="1">
        <v>1</v>
      </c>
    </row>
    <row r="89" spans="1:23" x14ac:dyDescent="0.3">
      <c r="A89" s="1" t="str">
        <f t="shared" si="84"/>
        <v>NormalAttackRpgKnight_01</v>
      </c>
      <c r="B89" s="10" t="s">
        <v>457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1.024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ref="A90" si="102">B90&amp;"_"&amp;TEXT(D90,"00")</f>
        <v>NormalAttackCreateRpgKnight_01</v>
      </c>
      <c r="B90" s="10" t="s">
        <v>670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CreateHitObject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1</v>
      </c>
      <c r="O90" s="7">
        <f t="shared" ref="O90" ca="1" si="103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671</v>
      </c>
    </row>
    <row r="91" spans="1:23" x14ac:dyDescent="0.3">
      <c r="A91" s="1" t="str">
        <f t="shared" ref="A91:A92" si="105">B91&amp;"_"&amp;TEXT(D91,"00")</f>
        <v>NormalAttackPostRpgKnight_01</v>
      </c>
      <c r="B91" s="10" t="s">
        <v>669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0.38</v>
      </c>
      <c r="O91" s="7" t="str">
        <f t="shared" ref="O91:O92" ca="1" si="106">IF(NOT(ISBLANK(N91)),N91,
IF(ISBLANK(M91),"",
VLOOKUP(M91,OFFSET(INDIRECT("$A:$B"),0,MATCH(M$1&amp;"_Verify",INDIRECT("$1:$1"),0)-1),2,0)
))</f>
        <v/>
      </c>
      <c r="S91" s="7" t="str">
        <f t="shared" ref="S91:S92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05"/>
        <v>UltimateRemoveRpgKnight_01</v>
      </c>
      <c r="B92" s="10" t="s">
        <v>1006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RemoveColliderHitObject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10</v>
      </c>
      <c r="J92" s="1">
        <v>2</v>
      </c>
      <c r="O92" s="7" t="str">
        <f t="shared" ca="1" si="106"/>
        <v/>
      </c>
      <c r="P92" s="1">
        <v>1</v>
      </c>
      <c r="R92" s="1">
        <v>1</v>
      </c>
      <c r="S92" s="7">
        <f t="shared" ca="1" si="107"/>
        <v>1</v>
      </c>
      <c r="W92" s="1" t="s">
        <v>1007</v>
      </c>
    </row>
    <row r="93" spans="1:23" x14ac:dyDescent="0.3">
      <c r="A93" s="1" t="str">
        <f t="shared" si="84"/>
        <v>NormalAttackDemonHuntress_01</v>
      </c>
      <c r="B93" s="10" t="s">
        <v>458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0.45500000000000002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UltimateAttackDemonHuntress_01</v>
      </c>
      <c r="B94" s="10" t="s">
        <v>685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12.7</v>
      </c>
      <c r="O94" s="7" t="str">
        <f t="shared" ca="1" si="85"/>
        <v/>
      </c>
      <c r="S94" s="7" t="str">
        <f t="shared" ca="1" si="86"/>
        <v/>
      </c>
      <c r="W94" s="1">
        <v>1</v>
      </c>
    </row>
    <row r="95" spans="1:23" x14ac:dyDescent="0.3">
      <c r="A95" s="1" t="str">
        <f t="shared" si="84"/>
        <v>NormalAttackMobileFemale_01</v>
      </c>
      <c r="B95" s="10" t="s">
        <v>459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0.85499999999999998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" si="108">B96&amp;"_"&amp;TEXT(D96,"00")</f>
        <v>LP_RicochetBetterMobileFemale_01</v>
      </c>
      <c r="B96" s="10" t="s">
        <v>661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RicochetHitObject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N96" s="1">
        <v>2</v>
      </c>
      <c r="O96" s="7">
        <f t="shared" ref="O96" ca="1" si="109">IF(NOT(ISBLANK(N96)),N96,
IF(ISBLANK(M96),"",
VLOOKUP(M96,OFFSET(INDIRECT("$A:$B"),0,MATCH(M$1&amp;"_Verify",INDIRECT("$1:$1"),0)-1),2,0)
))</f>
        <v>2</v>
      </c>
      <c r="S96" s="7" t="str">
        <f t="shared" ref="S96" ca="1" si="110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84"/>
        <v>NormalAttackCyborgCharacter_01</v>
      </c>
      <c r="B97" s="10" t="s">
        <v>460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si="84"/>
        <v>NormalAttackSandWarrior_01</v>
      </c>
      <c r="B98" s="10" t="s">
        <v>461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1.125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11">B99&amp;"_"&amp;TEXT(D99,"00")</f>
        <v>NormalAttackPreBladeFanDancer_01</v>
      </c>
      <c r="B99" s="10" t="s">
        <v>682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0.65500000000000003</v>
      </c>
      <c r="O99" s="7" t="str">
        <f t="shared" ref="O99" ca="1" si="112">IF(NOT(ISBLANK(N99)),N99,
IF(ISBLANK(M99),"",
VLOOKUP(M99,OFFSET(INDIRECT("$A:$B"),0,MATCH(M$1&amp;"_Verify",INDIRECT("$1:$1"),0)-1),2,0)
))</f>
        <v/>
      </c>
      <c r="S99" s="7" t="str">
        <f t="shared" ref="S99" ca="1" si="113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4"/>
        <v>NormalAttackBladeFanDancer_01</v>
      </c>
      <c r="B100" s="10" t="s">
        <v>462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1.4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si="84"/>
        <v>ChangeAttackStateBladeFanDancer_01</v>
      </c>
      <c r="B101" s="10" t="s">
        <v>684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ChangeAttackStateByDistance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2.5</v>
      </c>
      <c r="N101" s="1">
        <v>1</v>
      </c>
      <c r="O101" s="7">
        <f t="shared" ca="1" si="85"/>
        <v>1</v>
      </c>
      <c r="S101" s="7" t="str">
        <f t="shared" ca="1" si="86"/>
        <v/>
      </c>
      <c r="T101" s="1" t="s">
        <v>666</v>
      </c>
    </row>
    <row r="102" spans="1:23" x14ac:dyDescent="0.3">
      <c r="A102" s="1" t="str">
        <f t="shared" si="84"/>
        <v>UltimateCreateBladeFanDancer_01</v>
      </c>
      <c r="B102" s="10" t="s">
        <v>1117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85"/>
        <v/>
      </c>
      <c r="S102" s="7" t="str">
        <f t="shared" ca="1" si="86"/>
        <v/>
      </c>
      <c r="T102" s="1" t="s">
        <v>1059</v>
      </c>
    </row>
    <row r="103" spans="1:23" x14ac:dyDescent="0.3">
      <c r="A103" s="1" t="str">
        <f t="shared" ref="A103:A105" si="114">B103&amp;"_"&amp;TEXT(D103,"00")</f>
        <v>UltimateDelayedCreateBladeFanDancer_01</v>
      </c>
      <c r="B103" s="10" t="s">
        <v>1115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0.6</v>
      </c>
      <c r="O103" s="7" t="str">
        <f t="shared" ref="O103:O105" ca="1" si="115">IF(NOT(ISBLANK(N103)),N103,
IF(ISBLANK(M103),"",
VLOOKUP(M103,OFFSET(INDIRECT("$A:$B"),0,MATCH(M$1&amp;"_Verify",INDIRECT("$1:$1"),0)-1),2,0)
))</f>
        <v/>
      </c>
      <c r="R103" s="1">
        <v>1</v>
      </c>
      <c r="S103" s="7">
        <f t="shared" ref="S103:S105" ca="1" si="116">IF(NOT(ISBLANK(R103)),R103,
IF(ISBLANK(Q103),"",
VLOOKUP(Q103,OFFSET(INDIRECT("$A:$B"),0,MATCH(Q$1&amp;"_Verify",INDIRECT("$1:$1"),0)-1),2,0)
))</f>
        <v>1</v>
      </c>
      <c r="T103" s="1" t="s">
        <v>1118</v>
      </c>
    </row>
    <row r="104" spans="1:23" x14ac:dyDescent="0.3">
      <c r="A104" s="1" t="str">
        <f t="shared" si="114"/>
        <v>UltimateAttackBladeFanDancer_01</v>
      </c>
      <c r="B104" s="10" t="s">
        <v>1112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5.4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114"/>
        <v>UltimateAttackBladeFanDancerRound_01</v>
      </c>
      <c r="B105" s="10" t="s">
        <v>1120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0.51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84"/>
        <v>NormalAttackPreSyria_01</v>
      </c>
      <c r="B106" s="10" t="s">
        <v>717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0.41499999999999998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:A108" si="117">B107&amp;"_"&amp;TEXT(D107,"00")</f>
        <v>NormalAttackRemoveSyria_01</v>
      </c>
      <c r="B107" s="10" t="s">
        <v>673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RemoveColliderHitObject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0.17</v>
      </c>
      <c r="J107" s="1">
        <v>1.9</v>
      </c>
      <c r="K107" s="1">
        <v>160</v>
      </c>
      <c r="O107" s="7" t="str">
        <f t="shared" ref="O107:O108" ca="1" si="118">IF(NOT(ISBLANK(N107)),N107,
IF(ISBLANK(M107),"",
VLOOKUP(M107,OFFSET(INDIRECT("$A:$B"),0,MATCH(M$1&amp;"_Verify",INDIRECT("$1:$1"),0)-1),2,0)
))</f>
        <v/>
      </c>
      <c r="S107" s="7" t="str">
        <f t="shared" ref="S107:S108" ca="1" si="119">IF(NOT(ISBLANK(R107)),R107,
IF(ISBLANK(Q107),"",
VLOOKUP(Q107,OFFSET(INDIRECT("$A:$B"),0,MATCH(Q$1&amp;"_Verify",INDIRECT("$1:$1"),0)-1),2,0)
))</f>
        <v/>
      </c>
      <c r="T107" s="1" t="s">
        <v>719</v>
      </c>
    </row>
    <row r="108" spans="1:23" x14ac:dyDescent="0.3">
      <c r="A108" s="1" t="str">
        <f t="shared" si="117"/>
        <v>NormalAttackSyria_01</v>
      </c>
      <c r="B108" s="10" t="s">
        <v>463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2.57</v>
      </c>
      <c r="O108" s="7" t="str">
        <f t="shared" ca="1" si="118"/>
        <v/>
      </c>
      <c r="S108" s="7" t="str">
        <f t="shared" ca="1" si="119"/>
        <v/>
      </c>
    </row>
    <row r="109" spans="1:23" x14ac:dyDescent="0.3">
      <c r="A109" s="1" t="str">
        <f t="shared" ref="A109:A110" si="120">B109&amp;"_"&amp;TEXT(D109,"00")</f>
        <v>HitFlagSyria_01</v>
      </c>
      <c r="B109" s="10" t="s">
        <v>799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HitFlag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0" ca="1" si="121">IF(NOT(ISBLANK(N109)),N109,
IF(ISBLANK(M109),"",
VLOOKUP(M109,OFFSET(INDIRECT("$A:$B"),0,MATCH(M$1&amp;"_Verify",INDIRECT("$1:$1"),0)-1),2,0)
))</f>
        <v>2</v>
      </c>
      <c r="P109" s="1">
        <v>1</v>
      </c>
      <c r="S109" s="7" t="str">
        <f t="shared" ref="S109:S110" ca="1" si="122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20"/>
        <v>InvincibleSyria_01</v>
      </c>
      <c r="B110" s="10" t="s">
        <v>1053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Invincible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4.9000000000000004</v>
      </c>
      <c r="O110" s="7" t="str">
        <f t="shared" ca="1" si="121"/>
        <v/>
      </c>
      <c r="S110" s="7" t="str">
        <f t="shared" ca="1" si="122"/>
        <v/>
      </c>
    </row>
    <row r="111" spans="1:23" x14ac:dyDescent="0.3">
      <c r="A111" s="1" t="str">
        <f t="shared" ref="A111:A112" si="123">B111&amp;"_"&amp;TEXT(D111,"00")</f>
        <v>DelayedCreateSyria_01</v>
      </c>
      <c r="B111" s="10" t="s">
        <v>1055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DelayedCreateHitObject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4.5</v>
      </c>
      <c r="O111" s="7" t="str">
        <f t="shared" ref="O111:O112" ca="1" si="124">IF(NOT(ISBLANK(N111)),N111,
IF(ISBLANK(M111),"",
VLOOKUP(M111,OFFSET(INDIRECT("$A:$B"),0,MATCH(M$1&amp;"_Verify",INDIRECT("$1:$1"),0)-1),2,0)
))</f>
        <v/>
      </c>
      <c r="S111" s="7" t="str">
        <f t="shared" ref="S111:S112" ca="1" si="125">IF(NOT(ISBLANK(R111)),R111,
IF(ISBLANK(Q111),"",
VLOOKUP(Q111,OFFSET(INDIRECT("$A:$B"),0,MATCH(Q$1&amp;"_Verify",INDIRECT("$1:$1"),0)-1),2,0)
))</f>
        <v/>
      </c>
      <c r="T111" s="1" t="s">
        <v>1060</v>
      </c>
    </row>
    <row r="112" spans="1:23" x14ac:dyDescent="0.3">
      <c r="A112" s="1" t="str">
        <f t="shared" si="123"/>
        <v>CannotActionSyria_01</v>
      </c>
      <c r="B112" s="10" t="s">
        <v>1057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CannotAction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5.9</v>
      </c>
      <c r="O112" s="7" t="str">
        <f t="shared" ca="1" si="124"/>
        <v/>
      </c>
      <c r="S112" s="7" t="str">
        <f t="shared" ca="1" si="125"/>
        <v/>
      </c>
    </row>
    <row r="113" spans="1:23" x14ac:dyDescent="0.3">
      <c r="A113" s="1" t="str">
        <f t="shared" si="84"/>
        <v>NormalAttackLinhi_01</v>
      </c>
      <c r="B113" s="10" t="s">
        <v>464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0.82499999999999996</v>
      </c>
      <c r="O113" s="7" t="str">
        <f t="shared" ca="1" si="85"/>
        <v/>
      </c>
      <c r="R113" s="1">
        <v>1</v>
      </c>
      <c r="S113" s="7">
        <f t="shared" ca="1" si="86"/>
        <v>1</v>
      </c>
    </row>
    <row r="114" spans="1:23" x14ac:dyDescent="0.3">
      <c r="A114" s="1" t="str">
        <f t="shared" si="84"/>
        <v>IgnoreEvadeVisualLinhi_01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IgnoreEvadeVisual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K114" s="1">
        <v>0.28000000000000003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si="84"/>
        <v>LP_ParallelBetterLinhi_01</v>
      </c>
      <c r="B115" s="10" t="s">
        <v>787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85"/>
        <v>2</v>
      </c>
      <c r="S115" s="7" t="str">
        <f t="shared" ca="1" si="86"/>
        <v/>
      </c>
    </row>
    <row r="116" spans="1:23" x14ac:dyDescent="0.3">
      <c r="A116" s="1" t="str">
        <f t="shared" ref="A116" si="126">B116&amp;"_"&amp;TEXT(D116,"00")</f>
        <v>LP_WallThroughLinhi_01</v>
      </c>
      <c r="B116" s="10" t="s">
        <v>786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WallThroughHitObject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</v>
      </c>
      <c r="J116" s="1">
        <v>0</v>
      </c>
      <c r="K116" s="1">
        <v>1</v>
      </c>
      <c r="L116" s="1">
        <v>0</v>
      </c>
      <c r="N116" s="1">
        <v>1</v>
      </c>
      <c r="O116" s="7">
        <f t="shared" ref="O116" ca="1" si="127">IF(NOT(ISBLANK(N116)),N116,
IF(ISBLANK(M116),"",
VLOOKUP(M116,OFFSET(INDIRECT("$A:$B"),0,MATCH(M$1&amp;"_Verify",INDIRECT("$1:$1"),0)-1),2,0)
))</f>
        <v>1</v>
      </c>
      <c r="P116" s="1">
        <v>1</v>
      </c>
      <c r="S116" s="7" t="str">
        <f t="shared" ref="S116" ca="1" si="128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4"/>
        <v>NormalAttackNecromancerFour_01</v>
      </c>
      <c r="B117" s="10" t="s">
        <v>465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1.05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" si="129">B118&amp;"_"&amp;TEXT(D118,"00")</f>
        <v>NormalAttackMovingNecromancerFour_01</v>
      </c>
      <c r="B118" s="10" t="s">
        <v>707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f>0.675*K119</f>
        <v>0.40500000000000003</v>
      </c>
      <c r="O118" s="7" t="str">
        <f t="shared" ref="O118" ca="1" si="130">IF(NOT(ISBLANK(N118)),N118,
IF(ISBLANK(M118),"",
VLOOKUP(M118,OFFSET(INDIRECT("$A:$B"),0,MATCH(M$1&amp;"_Verify",INDIRECT("$1:$1"),0)-1),2,0)
))</f>
        <v/>
      </c>
      <c r="S118" s="7" t="str">
        <f t="shared" ref="S118" ca="1" si="131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ref="A119:A121" si="132">B119&amp;"_"&amp;TEXT(D119,"00")</f>
        <v>AttackOnMovingNecromancerFour_01</v>
      </c>
      <c r="B119" s="10" t="s">
        <v>700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AttackOnMoving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</v>
      </c>
      <c r="K119" s="1">
        <v>0.6</v>
      </c>
      <c r="O119" s="7" t="str">
        <f t="shared" ref="O119:O121" ca="1" si="133">IF(NOT(ISBLANK(N119)),N119,
IF(ISBLANK(M119),"",
VLOOKUP(M119,OFFSET(INDIRECT("$A:$B"),0,MATCH(M$1&amp;"_Verify",INDIRECT("$1:$1"),0)-1),2,0)
))</f>
        <v/>
      </c>
      <c r="S119" s="7" t="str">
        <f t="shared" ref="S119:S121" ca="1" si="134">IF(NOT(ISBLANK(R119)),R119,
IF(ISBLANK(Q119),"",
VLOOKUP(Q119,OFFSET(INDIRECT("$A:$B"),0,MATCH(Q$1&amp;"_Verify",INDIRECT("$1:$1"),0)-1),2,0)
))</f>
        <v/>
      </c>
      <c r="T119" s="1" t="s">
        <v>702</v>
      </c>
      <c r="U119" s="1" t="s">
        <v>706</v>
      </c>
      <c r="V119" s="1" t="s">
        <v>704</v>
      </c>
      <c r="W119" s="1" t="s">
        <v>703</v>
      </c>
    </row>
    <row r="120" spans="1:23" x14ac:dyDescent="0.3">
      <c r="A120" s="1" t="str">
        <f t="shared" si="132"/>
        <v>UltimateAttackNecromancerFour_01</v>
      </c>
      <c r="B120" s="10" t="s">
        <v>1069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16.399999999999999</v>
      </c>
      <c r="O120" s="7" t="str">
        <f t="shared" ca="1" si="133"/>
        <v/>
      </c>
      <c r="S120" s="7" t="str">
        <f t="shared" ca="1" si="134"/>
        <v/>
      </c>
      <c r="W120" s="1">
        <v>1</v>
      </c>
    </row>
    <row r="121" spans="1:23" x14ac:dyDescent="0.3">
      <c r="A121" s="1" t="str">
        <f t="shared" si="132"/>
        <v>InvincibleNecromancerFour_01</v>
      </c>
      <c r="B121" s="10" t="s">
        <v>1134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Invincible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1.71</v>
      </c>
      <c r="O121" s="7" t="str">
        <f t="shared" ca="1" si="133"/>
        <v/>
      </c>
      <c r="R121" s="1">
        <v>1</v>
      </c>
      <c r="S121" s="7">
        <f t="shared" ca="1" si="134"/>
        <v>1</v>
      </c>
    </row>
    <row r="122" spans="1:23" x14ac:dyDescent="0.3">
      <c r="A122" s="1" t="str">
        <f t="shared" si="84"/>
        <v>NormalAttackGirlWarrior_01</v>
      </c>
      <c r="B122" s="10" t="s">
        <v>466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0.81499999999999995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" si="135">B123&amp;"_"&amp;TEXT(D123,"00")</f>
        <v>UltimateAttackGirlWarrior_01</v>
      </c>
      <c r="B123" s="10" t="s">
        <v>1067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5.8</v>
      </c>
      <c r="O123" s="7" t="str">
        <f t="shared" ref="O123" ca="1" si="136">IF(NOT(ISBLANK(N123)),N123,
IF(ISBLANK(M123),"",
VLOOKUP(M123,OFFSET(INDIRECT("$A:$B"),0,MATCH(M$1&amp;"_Verify",INDIRECT("$1:$1"),0)-1),2,0)
))</f>
        <v/>
      </c>
      <c r="S123" s="7" t="str">
        <f t="shared" ref="S123" ca="1" si="137">IF(NOT(ISBLANK(R123)),R123,
IF(ISBLANK(Q123),"",
VLOOKUP(Q123,OFFSET(INDIRECT("$A:$B"),0,MATCH(Q$1&amp;"_Verify",INDIRECT("$1:$1"),0)-1),2,0)
))</f>
        <v/>
      </c>
      <c r="W123" s="1">
        <v>1</v>
      </c>
    </row>
    <row r="124" spans="1:23" x14ac:dyDescent="0.3">
      <c r="A124" s="1" t="str">
        <f t="shared" si="84"/>
        <v>NormalAttackPreGirlArcher_01</v>
      </c>
      <c r="B124" s="10" t="s">
        <v>675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0.76300000000000001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:A127" si="138">B125&amp;"_"&amp;TEXT(D125,"00")</f>
        <v>NormalAttackGirlArcher_01</v>
      </c>
      <c r="B125" s="10" t="s">
        <v>467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0.52500000000000002</v>
      </c>
      <c r="O125" s="7" t="str">
        <f t="shared" ref="O125:O127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38"/>
        <v>LP_AddGeneratorCreateCountGirlArcher_01</v>
      </c>
      <c r="B126" s="10" t="s">
        <v>677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AddGeneratorCreateCount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2</v>
      </c>
      <c r="O126" s="7">
        <f t="shared" ca="1" si="139"/>
        <v>2</v>
      </c>
      <c r="S126" s="7" t="str">
        <f t="shared" ref="S126:S128" ca="1" si="141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38"/>
        <v>UltimateCreateGirlArcher_01</v>
      </c>
      <c r="B127" s="10" t="s">
        <v>1113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39"/>
        <v/>
      </c>
      <c r="S127" s="7" t="str">
        <f t="shared" ca="1" si="141"/>
        <v/>
      </c>
      <c r="T127" s="1" t="s">
        <v>1059</v>
      </c>
    </row>
    <row r="128" spans="1:23" x14ac:dyDescent="0.3">
      <c r="A128" s="1" t="str">
        <f t="shared" ref="A128" si="142">B128&amp;"_"&amp;TEXT(D128,"00")</f>
        <v>NormalAttackWeakEnergyShieldRobot_01</v>
      </c>
      <c r="B128" s="10" t="s">
        <v>649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0.1</v>
      </c>
      <c r="O128" s="7" t="str">
        <f t="shared" ref="O128" ca="1" si="143">IF(NOT(ISBLANK(N128)),N128,
IF(ISBLANK(M128),"",
VLOOKUP(M128,OFFSET(INDIRECT("$A:$B"),0,MATCH(M$1&amp;"_Verify",INDIRECT("$1:$1"),0)-1),2,0)
))</f>
        <v/>
      </c>
      <c r="R128" s="1">
        <v>1</v>
      </c>
      <c r="S128" s="7">
        <f t="shared" ca="1" si="141"/>
        <v>1</v>
      </c>
    </row>
    <row r="129" spans="1:23" x14ac:dyDescent="0.3">
      <c r="A129" s="1" t="str">
        <f t="shared" si="84"/>
        <v>NormalAttackEnergyShieldRobot_01</v>
      </c>
      <c r="B129" s="10" t="s">
        <v>468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DelayedBasedDamage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1.3</v>
      </c>
      <c r="J129" s="1">
        <v>2.8</v>
      </c>
      <c r="O129" s="7" t="str">
        <f t="shared" ca="1" si="85"/>
        <v/>
      </c>
      <c r="R129" s="1">
        <v>1</v>
      </c>
      <c r="S129" s="7">
        <f t="shared" ca="1" si="86"/>
        <v>1</v>
      </c>
      <c r="W129" s="1" t="s">
        <v>650</v>
      </c>
    </row>
    <row r="130" spans="1:23" x14ac:dyDescent="0.3">
      <c r="A130" s="1" t="str">
        <f t="shared" si="84"/>
        <v>IgnoreEvadeVisualEnergyShieldRobot_01</v>
      </c>
      <c r="B130" s="10" t="s">
        <v>967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IgnoreEvadeVisual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K130" s="1">
        <v>0.36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si="84"/>
        <v>UltimateAttackEnergyShieldRobot_01</v>
      </c>
      <c r="B131" s="10" t="s">
        <v>1064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0.28999999999999998</v>
      </c>
      <c r="O131" s="7" t="str">
        <f t="shared" ca="1" si="85"/>
        <v/>
      </c>
      <c r="S131" s="7" t="str">
        <f t="shared" ca="1" si="86"/>
        <v/>
      </c>
      <c r="W131" s="1">
        <v>1</v>
      </c>
    </row>
    <row r="132" spans="1:23" x14ac:dyDescent="0.3">
      <c r="A132" s="1" t="str">
        <f t="shared" si="84"/>
        <v>NormalAttackIceMagician_01</v>
      </c>
      <c r="B132" s="10" t="s">
        <v>469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0.224</v>
      </c>
      <c r="O132" s="7" t="str">
        <f t="shared" ca="1" si="85"/>
        <v/>
      </c>
      <c r="S132" s="7" t="str">
        <f t="shared" ca="1" si="86"/>
        <v/>
      </c>
    </row>
    <row r="133" spans="1:23" x14ac:dyDescent="0.3">
      <c r="A133" s="1" t="str">
        <f t="shared" si="84"/>
        <v>UltimateCreateIceMagician_01</v>
      </c>
      <c r="B133" s="10" t="s">
        <v>1068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85"/>
        <v/>
      </c>
      <c r="S133" s="7" t="str">
        <f t="shared" ca="1" si="86"/>
        <v/>
      </c>
      <c r="T133" s="1" t="s">
        <v>1059</v>
      </c>
    </row>
    <row r="134" spans="1:23" x14ac:dyDescent="0.3">
      <c r="A134" s="1" t="str">
        <f t="shared" si="84"/>
        <v>UltimateCannotActionIceMagician_01</v>
      </c>
      <c r="B134" s="10" t="s">
        <v>1094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CannotAction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0.33329999999999999</v>
      </c>
      <c r="O134" s="7" t="str">
        <f t="shared" ca="1" si="85"/>
        <v/>
      </c>
      <c r="S134" s="7" t="str">
        <f t="shared" ca="1" si="86"/>
        <v/>
      </c>
    </row>
    <row r="135" spans="1:23" x14ac:dyDescent="0.3">
      <c r="A135" s="1" t="str">
        <f t="shared" ref="A135" si="144">B135&amp;"_"&amp;TEXT(D135,"00")</f>
        <v>NormalAttackAngelicWarrior_01</v>
      </c>
      <c r="B135" s="10" t="s">
        <v>470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0.495</v>
      </c>
      <c r="O135" s="7" t="str">
        <f t="shared" ref="O135" ca="1" si="145">IF(NOT(ISBLANK(N135)),N135,
IF(ISBLANK(M135),"",
VLOOKUP(M135,OFFSET(INDIRECT("$A:$B"),0,MATCH(M$1&amp;"_Verify",INDIRECT("$1:$1"),0)-1),2,0)
))</f>
        <v/>
      </c>
      <c r="S135" s="7" t="str">
        <f t="shared" ref="S135" ca="1" si="146">IF(NOT(ISBLANK(R135)),R135,
IF(ISBLANK(Q135),"",
VLOOKUP(Q135,OFFSET(INDIRECT("$A:$B"),0,MATCH(Q$1&amp;"_Verify",INDIRECT("$1:$1"),0)-1),2,0)
))</f>
        <v/>
      </c>
    </row>
    <row r="136" spans="1:23" x14ac:dyDescent="0.3">
      <c r="A136" s="1" t="str">
        <f t="shared" ref="A136:A137" si="147">B136&amp;"_"&amp;TEXT(D136,"00")</f>
        <v>UltimateRemoveAngelicWarrior_01</v>
      </c>
      <c r="B136" s="10" t="s">
        <v>1088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RemoveCannotAction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8.8000000000000007</v>
      </c>
      <c r="O136" s="7" t="str">
        <f t="shared" ref="O136:O137" ca="1" si="148">IF(NOT(ISBLANK(N136)),N136,
IF(ISBLANK(M136),"",
VLOOKUP(M136,OFFSET(INDIRECT("$A:$B"),0,MATCH(M$1&amp;"_Verify",INDIRECT("$1:$1"),0)-1),2,0)
))</f>
        <v/>
      </c>
      <c r="S136" s="7" t="str">
        <f t="shared" ref="S136:S137" ca="1" si="149">IF(NOT(ISBLANK(R136)),R136,
IF(ISBLANK(Q136),"",
VLOOKUP(Q136,OFFSET(INDIRECT("$A:$B"),0,MATCH(Q$1&amp;"_Verify",INDIRECT("$1:$1"),0)-1),2,0)
))</f>
        <v/>
      </c>
      <c r="V136" s="1" t="s">
        <v>1091</v>
      </c>
      <c r="W136" s="1" t="s">
        <v>1092</v>
      </c>
    </row>
    <row r="137" spans="1:23" x14ac:dyDescent="0.3">
      <c r="A137" s="1" t="str">
        <f t="shared" si="147"/>
        <v>UltimateAttackSpeedUpAngelicWarrior_01</v>
      </c>
      <c r="B137" s="10" t="s">
        <v>1090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8.8000000000000007</v>
      </c>
      <c r="J137" s="1">
        <v>1.5</v>
      </c>
      <c r="M137" s="1" t="s">
        <v>148</v>
      </c>
      <c r="O137" s="7">
        <f t="shared" ca="1" si="148"/>
        <v>3</v>
      </c>
      <c r="S137" s="7" t="str">
        <f t="shared" ca="1" si="149"/>
        <v/>
      </c>
    </row>
    <row r="138" spans="1:23" x14ac:dyDescent="0.3">
      <c r="A138" s="1" t="str">
        <f t="shared" ref="A138:A142" si="150">B138&amp;"_"&amp;TEXT(D138,"00")</f>
        <v>NormalAttackUnicornCharacter_01</v>
      </c>
      <c r="B138" s="10" t="s">
        <v>679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0.54500000000000004</v>
      </c>
      <c r="K138" s="1">
        <v>1</v>
      </c>
      <c r="O138" s="7" t="str">
        <f t="shared" ref="O138:O142" ca="1" si="151">IF(NOT(ISBLANK(N138)),N138,
IF(ISBLANK(M138),"",
VLOOKUP(M138,OFFSET(INDIRECT("$A:$B"),0,MATCH(M$1&amp;"_Verify",INDIRECT("$1:$1"),0)-1),2,0)
))</f>
        <v/>
      </c>
      <c r="S138" s="7" t="str">
        <f t="shared" ref="S138:S142" ca="1" si="152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150"/>
        <v>UltimateRemoveUnicornCharacter_01</v>
      </c>
      <c r="B139" s="10" t="s">
        <v>1082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RemoveColliderHitObject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0.8</v>
      </c>
      <c r="J139" s="1">
        <v>3.3</v>
      </c>
      <c r="O139" s="7" t="str">
        <f t="shared" ca="1" si="151"/>
        <v/>
      </c>
      <c r="S139" s="7" t="str">
        <f t="shared" ca="1" si="152"/>
        <v/>
      </c>
    </row>
    <row r="140" spans="1:23" x14ac:dyDescent="0.3">
      <c r="A140" s="1" t="str">
        <f t="shared" si="150"/>
        <v>UltimateCreateUnicornCharacter_01</v>
      </c>
      <c r="B140" s="10" t="s">
        <v>1083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ca="1" si="151"/>
        <v/>
      </c>
      <c r="S140" s="7" t="str">
        <f t="shared" ca="1" si="152"/>
        <v/>
      </c>
      <c r="T140" s="1" t="s">
        <v>1059</v>
      </c>
    </row>
    <row r="141" spans="1:23" x14ac:dyDescent="0.3">
      <c r="A141" s="1" t="str">
        <f t="shared" si="150"/>
        <v>UltimateAttackUnicornCharacter_01</v>
      </c>
      <c r="B141" s="10" t="s">
        <v>1084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10.8</v>
      </c>
      <c r="O141" s="7" t="str">
        <f t="shared" ca="1" si="151"/>
        <v/>
      </c>
      <c r="S141" s="7" t="str">
        <f t="shared" ca="1" si="152"/>
        <v/>
      </c>
      <c r="W141" s="1">
        <v>1</v>
      </c>
    </row>
    <row r="142" spans="1:23" x14ac:dyDescent="0.3">
      <c r="A142" s="1" t="str">
        <f t="shared" si="150"/>
        <v>NormalAttackKeepSeries_01</v>
      </c>
      <c r="B142" s="10" t="s">
        <v>760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f>(1/0.8)*0.45</f>
        <v>0.5625</v>
      </c>
      <c r="O142" s="7" t="str">
        <f t="shared" ca="1" si="151"/>
        <v/>
      </c>
      <c r="S142" s="7" t="str">
        <f t="shared" ca="1" si="152"/>
        <v/>
      </c>
    </row>
    <row r="143" spans="1:23" x14ac:dyDescent="0.3">
      <c r="A143" s="1" t="str">
        <f t="shared" ref="A143" si="153">B143&amp;"_"&amp;TEXT(D143,"00")</f>
        <v>NormalAttackAyuko_01</v>
      </c>
      <c r="B143" s="10" t="s">
        <v>761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f>(1/0.8)*0.45</f>
        <v>0.5625</v>
      </c>
      <c r="O143" s="7" t="str">
        <f t="shared" ref="O143" ca="1" si="154">IF(NOT(ISBLANK(N143)),N143,
IF(ISBLANK(M143),"",
VLOOKUP(M143,OFFSET(INDIRECT("$A:$B"),0,MATCH(M$1&amp;"_Verify",INDIRECT("$1:$1"),0)-1),2,0)
))</f>
        <v/>
      </c>
      <c r="S143" s="7" t="str">
        <f t="shared" ref="S143" ca="1" si="155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si="0"/>
        <v>CallInvincibleTortoise_01</v>
      </c>
      <c r="B144" t="s">
        <v>107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1"/>
        <v/>
      </c>
      <c r="Q144" s="1" t="s">
        <v>224</v>
      </c>
      <c r="S144" s="7">
        <f t="shared" ca="1" si="2"/>
        <v>4</v>
      </c>
      <c r="U144" s="1" t="s">
        <v>106</v>
      </c>
    </row>
    <row r="145" spans="1:23" x14ac:dyDescent="0.3">
      <c r="A145" s="1" t="str">
        <f t="shared" si="0"/>
        <v>InvincibleTortoise_01</v>
      </c>
      <c r="B145" t="s">
        <v>106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InvincibleTortoise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3</v>
      </c>
      <c r="O145" s="7" t="str">
        <f t="shared" ca="1" si="1"/>
        <v/>
      </c>
      <c r="S145" s="7" t="str">
        <f t="shared" ca="1" si="2"/>
        <v/>
      </c>
      <c r="T145" s="1" t="s">
        <v>108</v>
      </c>
      <c r="U145" s="1" t="s">
        <v>109</v>
      </c>
    </row>
    <row r="146" spans="1:23" x14ac:dyDescent="0.3">
      <c r="A146" s="1" t="str">
        <f t="shared" si="0"/>
        <v>CountBarrier5Times_01</v>
      </c>
      <c r="B146" t="s">
        <v>114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CountBarrier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P146" s="1">
        <v>5</v>
      </c>
      <c r="S146" s="7" t="str">
        <f t="shared" ca="1" si="2"/>
        <v/>
      </c>
      <c r="V146" s="1" t="s">
        <v>115</v>
      </c>
    </row>
    <row r="147" spans="1:23" x14ac:dyDescent="0.3">
      <c r="A147" s="1" t="str">
        <f t="shared" si="0"/>
        <v>CallBurrowNinjaAssassin_01</v>
      </c>
      <c r="B147" t="s">
        <v>119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CallAffectorValue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O147" s="7" t="str">
        <f t="shared" ca="1" si="1"/>
        <v/>
      </c>
      <c r="Q147" s="1" t="s">
        <v>224</v>
      </c>
      <c r="S147" s="7">
        <f t="shared" ca="1" si="2"/>
        <v>4</v>
      </c>
      <c r="U147" s="1" t="s">
        <v>116</v>
      </c>
    </row>
    <row r="148" spans="1:23" x14ac:dyDescent="0.3">
      <c r="A148" s="1" t="str">
        <f t="shared" si="0"/>
        <v>BurrowNinjaAssassin_01</v>
      </c>
      <c r="B148" t="s">
        <v>116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Burrow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K148" s="1">
        <v>0.5</v>
      </c>
      <c r="L148" s="1">
        <v>1</v>
      </c>
      <c r="O148" s="7" t="str">
        <f t="shared" ca="1" si="1"/>
        <v/>
      </c>
      <c r="P148" s="1">
        <v>2</v>
      </c>
      <c r="S148" s="7" t="str">
        <f t="shared" ca="1" si="2"/>
        <v/>
      </c>
      <c r="T148" s="1" t="s">
        <v>129</v>
      </c>
      <c r="U148" s="1" t="s">
        <v>130</v>
      </c>
      <c r="V148" s="1" t="s">
        <v>131</v>
      </c>
      <c r="W148" s="1" t="s">
        <v>132</v>
      </c>
    </row>
    <row r="149" spans="1:23" x14ac:dyDescent="0.3">
      <c r="A149" s="1" t="str">
        <f t="shared" si="0"/>
        <v>RushPigPet_01</v>
      </c>
      <c r="B149" s="10" t="s">
        <v>540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1.5</v>
      </c>
      <c r="K149" s="1">
        <v>-1</v>
      </c>
      <c r="L149" s="1">
        <v>0</v>
      </c>
      <c r="N149" s="1">
        <v>1</v>
      </c>
      <c r="O149" s="7">
        <f t="shared" ca="1" si="1"/>
        <v>1</v>
      </c>
      <c r="P149" s="1">
        <v>-1</v>
      </c>
      <c r="S149" s="7" t="str">
        <f t="shared" ca="1" si="2"/>
        <v/>
      </c>
      <c r="T149" s="1" t="s">
        <v>541</v>
      </c>
      <c r="U149" s="1">
        <f>1/1.25*(3/2)*1.25</f>
        <v>1.5000000000000002</v>
      </c>
    </row>
    <row r="150" spans="1:23" x14ac:dyDescent="0.3">
      <c r="A150" s="1" t="str">
        <f t="shared" ref="A150" si="156">B150&amp;"_"&amp;TEXT(D150,"00")</f>
        <v>RushPigPet_Purple_01</v>
      </c>
      <c r="B150" s="10" t="s">
        <v>586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1.5</v>
      </c>
      <c r="K150" s="1">
        <v>-1</v>
      </c>
      <c r="L150" s="1">
        <v>100</v>
      </c>
      <c r="N150" s="1">
        <v>3</v>
      </c>
      <c r="O150" s="7">
        <f t="shared" ref="O150" ca="1" si="157">IF(NOT(ISBLANK(N150)),N150,
IF(ISBLANK(M150),"",
VLOOKUP(M150,OFFSET(INDIRECT("$A:$B"),0,MATCH(M$1&amp;"_Verify",INDIRECT("$1:$1"),0)-1),2,0)
))</f>
        <v>3</v>
      </c>
      <c r="P150" s="1">
        <v>-1</v>
      </c>
      <c r="S150" s="7" t="str">
        <f t="shared" ref="S150" ca="1" si="158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1/1.25*(3/2)*1.25</f>
        <v>1.5000000000000002</v>
      </c>
    </row>
    <row r="151" spans="1:23" x14ac:dyDescent="0.3">
      <c r="A151" s="1" t="str">
        <f t="shared" ref="A151" si="159">B151&amp;"_"&amp;TEXT(D151,"00")</f>
        <v>RushPolygonalMetalon_Green_01</v>
      </c>
      <c r="B151" s="10" t="s">
        <v>556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</v>
      </c>
      <c r="J151" s="1">
        <v>1</v>
      </c>
      <c r="K151" s="1">
        <v>0</v>
      </c>
      <c r="L151" s="1">
        <v>0</v>
      </c>
      <c r="N151" s="1">
        <v>1</v>
      </c>
      <c r="O151" s="7">
        <f t="shared" ref="O151" ca="1" si="160">IF(NOT(ISBLANK(N151)),N151,
IF(ISBLANK(M151),"",
VLOOKUP(M151,OFFSET(INDIRECT("$A:$B"),0,MATCH(M$1&amp;"_Verify",INDIRECT("$1:$1"),0)-1),2,0)
))</f>
        <v>1</v>
      </c>
      <c r="P151" s="1">
        <v>250</v>
      </c>
      <c r="S151" s="7" t="str">
        <f t="shared" ref="S151" ca="1" si="161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ref="A152" si="162">B152&amp;"_"&amp;TEXT(D152,"00")</f>
        <v>RushCuteUniq_01</v>
      </c>
      <c r="B152" s="10" t="s">
        <v>553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6.5</v>
      </c>
      <c r="J152" s="1">
        <v>2.5</v>
      </c>
      <c r="K152" s="1">
        <v>1</v>
      </c>
      <c r="L152" s="1">
        <v>0</v>
      </c>
      <c r="N152" s="1">
        <v>0</v>
      </c>
      <c r="O152" s="7">
        <f t="shared" ref="O152" ca="1" si="163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" ca="1" si="164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ref="A153:A155" si="165">B153&amp;"_"&amp;TEXT(D153,"00")</f>
        <v>RushRobotSphere_01</v>
      </c>
      <c r="B153" s="10" t="s">
        <v>554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8</v>
      </c>
      <c r="J153" s="1">
        <v>2</v>
      </c>
      <c r="K153" s="1">
        <v>5</v>
      </c>
      <c r="L153" s="1">
        <v>0</v>
      </c>
      <c r="N153" s="1">
        <v>0</v>
      </c>
      <c r="O153" s="7">
        <f t="shared" ref="O153:O155" ca="1" si="166">IF(NOT(ISBLANK(N153)),N153,
IF(ISBLANK(M153),"",
VLOOKUP(M153,OFFSET(INDIRECT("$A:$B"),0,MATCH(M$1&amp;"_Verify",INDIRECT("$1:$1"),0)-1),2,0)
))</f>
        <v>0</v>
      </c>
      <c r="P153" s="1">
        <v>-1</v>
      </c>
      <c r="S153" s="7" t="str">
        <f t="shared" ref="S153:S155" ca="1" si="167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si="165"/>
        <v>SlowDebuffCyc_01</v>
      </c>
      <c r="B154" s="10" t="s">
        <v>573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AddActorState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66"/>
        <v/>
      </c>
      <c r="S154" s="7" t="str">
        <f t="shared" ca="1" si="167"/>
        <v/>
      </c>
      <c r="T154" s="1" t="s">
        <v>574</v>
      </c>
    </row>
    <row r="155" spans="1:23" x14ac:dyDescent="0.3">
      <c r="A155" s="1" t="str">
        <f t="shared" si="165"/>
        <v>AS_SlowCyc_01</v>
      </c>
      <c r="B155" s="1" t="s">
        <v>575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-0.5</v>
      </c>
      <c r="M155" s="1" t="s">
        <v>155</v>
      </c>
      <c r="O155" s="7">
        <f t="shared" ca="1" si="166"/>
        <v>10</v>
      </c>
      <c r="R155" s="1">
        <v>1</v>
      </c>
      <c r="S155" s="7">
        <f t="shared" ca="1" si="167"/>
        <v>1</v>
      </c>
      <c r="W155" s="1" t="s">
        <v>584</v>
      </c>
    </row>
    <row r="156" spans="1:23" x14ac:dyDescent="0.3">
      <c r="A156" s="1" t="str">
        <f t="shared" ref="A156" si="168">B156&amp;"_"&amp;TEXT(D156,"00")</f>
        <v>TeleportWarAssassin_01</v>
      </c>
      <c r="B156" s="1" t="s">
        <v>581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0.8</v>
      </c>
      <c r="J156" s="1">
        <v>1.5</v>
      </c>
      <c r="N156" s="1">
        <v>0</v>
      </c>
      <c r="O156" s="7">
        <f t="shared" ref="O156" ca="1" si="169">IF(NOT(ISBLANK(N156)),N156,
IF(ISBLANK(M156),"",
VLOOKUP(M156,OFFSET(INDIRECT("$A:$B"),0,MATCH(M$1&amp;"_Verify",INDIRECT("$1:$1"),0)-1),2,0)
))</f>
        <v>0</v>
      </c>
      <c r="S156" s="7" t="str">
        <f t="shared" ref="S156" ca="1" si="170">IF(NOT(ISBLANK(R156)),R156,
IF(ISBLANK(Q156),"",
VLOOKUP(Q156,OFFSET(INDIRECT("$A:$B"),0,MATCH(Q$1&amp;"_Verify",INDIRECT("$1:$1"),0)-1),2,0)
))</f>
        <v/>
      </c>
      <c r="T156" s="1" t="s">
        <v>578</v>
      </c>
      <c r="W156" s="1" t="s">
        <v>583</v>
      </c>
    </row>
    <row r="157" spans="1:23" x14ac:dyDescent="0.3">
      <c r="A157" s="1" t="str">
        <f t="shared" ref="A157" si="171">B157&amp;"_"&amp;TEXT(D157,"00")</f>
        <v>TeleportWarAssassin_Red_01</v>
      </c>
      <c r="B157" s="1" t="s">
        <v>902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1.5</v>
      </c>
      <c r="N157" s="1">
        <v>0</v>
      </c>
      <c r="O157" s="7">
        <f t="shared" ref="O157" ca="1" si="172">IF(NOT(ISBLANK(N157)),N157,
IF(ISBLANK(M157),"",
VLOOKUP(M157,OFFSET(INDIRECT("$A:$B"),0,MATCH(M$1&amp;"_Verify",INDIRECT("$1:$1"),0)-1),2,0)
))</f>
        <v>0</v>
      </c>
      <c r="S157" s="7" t="str">
        <f t="shared" ref="S157" ca="1" si="173">IF(NOT(ISBLANK(R157)),R157,
IF(ISBLANK(Q157),"",
VLOOKUP(Q157,OFFSET(INDIRECT("$A:$B"),0,MATCH(Q$1&amp;"_Verify",INDIRECT("$1:$1"),0)-1),2,0)
))</f>
        <v/>
      </c>
      <c r="T157" s="1" t="s">
        <v>903</v>
      </c>
      <c r="W157" s="1" t="s">
        <v>840</v>
      </c>
    </row>
    <row r="158" spans="1:23" x14ac:dyDescent="0.3">
      <c r="A158" s="1" t="str">
        <f t="shared" ref="A158" si="174">B158&amp;"_"&amp;TEXT(D158,"00")</f>
        <v>TeleportWarAssassin_RedRandom_01</v>
      </c>
      <c r="B158" s="1" t="s">
        <v>905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2.2000000000000002</v>
      </c>
      <c r="N158" s="1">
        <v>4</v>
      </c>
      <c r="O158" s="7">
        <f t="shared" ref="O158" ca="1" si="175">IF(NOT(ISBLANK(N158)),N158,
IF(ISBLANK(M158),"",
VLOOKUP(M158,OFFSET(INDIRECT("$A:$B"),0,MATCH(M$1&amp;"_Verify",INDIRECT("$1:$1"),0)-1),2,0)
))</f>
        <v>4</v>
      </c>
      <c r="S158" s="7" t="str">
        <f t="shared" ref="S158" ca="1" si="176">IF(NOT(ISBLANK(R158)),R158,
IF(ISBLANK(Q158),"",
VLOOKUP(Q158,OFFSET(INDIRECT("$A:$B"),0,MATCH(Q$1&amp;"_Verify",INDIRECT("$1:$1"),0)-1),2,0)
))</f>
        <v/>
      </c>
      <c r="T158" s="1" t="s">
        <v>904</v>
      </c>
      <c r="W158" s="1" t="s">
        <v>840</v>
      </c>
    </row>
    <row r="159" spans="1:23" x14ac:dyDescent="0.3">
      <c r="A159" s="1" t="str">
        <f t="shared" ref="A159" si="177">B159&amp;"_"&amp;TEXT(D159,"00")</f>
        <v>TeleportWarAssassin_RedRandom2_01</v>
      </c>
      <c r="B159" s="1" t="s">
        <v>907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2.2000000000000002</v>
      </c>
      <c r="N159" s="1">
        <v>4</v>
      </c>
      <c r="O159" s="7">
        <f t="shared" ref="O159" ca="1" si="178">IF(NOT(ISBLANK(N159)),N159,
IF(ISBLANK(M159),"",
VLOOKUP(M159,OFFSET(INDIRECT("$A:$B"),0,MATCH(M$1&amp;"_Verify",INDIRECT("$1:$1"),0)-1),2,0)
))</f>
        <v>4</v>
      </c>
      <c r="S159" s="7" t="str">
        <f t="shared" ref="S159" ca="1" si="179">IF(NOT(ISBLANK(R159)),R159,
IF(ISBLANK(Q159),"",
VLOOKUP(Q159,OFFSET(INDIRECT("$A:$B"),0,MATCH(Q$1&amp;"_Verify",INDIRECT("$1:$1"),0)-1),2,0)
))</f>
        <v/>
      </c>
      <c r="T159" s="1" t="s">
        <v>906</v>
      </c>
      <c r="W159" s="1" t="s">
        <v>840</v>
      </c>
    </row>
    <row r="160" spans="1:23" x14ac:dyDescent="0.3">
      <c r="A160" s="1" t="str">
        <f t="shared" ref="A160" si="180">B160&amp;"_"&amp;TEXT(D160,"00")</f>
        <v>TeleportZippermouth_Green_01</v>
      </c>
      <c r="B160" s="1" t="s">
        <v>594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0.8</v>
      </c>
      <c r="K160" s="1">
        <v>0</v>
      </c>
      <c r="L160" s="1">
        <v>0</v>
      </c>
      <c r="N160" s="1">
        <v>1</v>
      </c>
      <c r="O160" s="7">
        <f t="shared" ref="O160" ca="1" si="181">IF(NOT(ISBLANK(N160)),N160,
IF(ISBLANK(M160),"",
VLOOKUP(M160,OFFSET(INDIRECT("$A:$B"),0,MATCH(M$1&amp;"_Verify",INDIRECT("$1:$1"),0)-1),2,0)
))</f>
        <v>1</v>
      </c>
      <c r="S160" s="7" t="str">
        <f t="shared" ref="S160" ca="1" si="182">IF(NOT(ISBLANK(R160)),R160,
IF(ISBLANK(Q160),"",
VLOOKUP(Q160,OFFSET(INDIRECT("$A:$B"),0,MATCH(Q$1&amp;"_Verify",INDIRECT("$1:$1"),0)-1),2,0)
))</f>
        <v/>
      </c>
      <c r="T160" s="1" t="s">
        <v>578</v>
      </c>
      <c r="W160" s="1" t="s">
        <v>583</v>
      </c>
    </row>
    <row r="161" spans="1:23" x14ac:dyDescent="0.3">
      <c r="A161" s="1" t="str">
        <f t="shared" ref="A161:A163" si="183">B161&amp;"_"&amp;TEXT(D161,"00")</f>
        <v>RotateZippermouth_Green_01</v>
      </c>
      <c r="B161" s="1" t="s">
        <v>596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6</v>
      </c>
      <c r="J161" s="1">
        <v>360</v>
      </c>
      <c r="O161" s="7" t="str">
        <f t="shared" ref="O161:O163" ca="1" si="184">IF(NOT(ISBLANK(N161)),N161,
IF(ISBLANK(M161),"",
VLOOKUP(M161,OFFSET(INDIRECT("$A:$B"),0,MATCH(M$1&amp;"_Verify",INDIRECT("$1:$1"),0)-1),2,0)
))</f>
        <v/>
      </c>
      <c r="S161" s="7" t="str">
        <f t="shared" ref="S161" ca="1" si="185">IF(NOT(ISBLANK(R161)),R161,
IF(ISBLANK(Q161),"",
VLOOKUP(Q161,OFFSET(INDIRECT("$A:$B"),0,MATCH(Q$1&amp;"_Verify",INDIRECT("$1:$1"),0)-1),2,0)
))</f>
        <v/>
      </c>
      <c r="T161" s="1" t="s">
        <v>598</v>
      </c>
    </row>
    <row r="162" spans="1:23" x14ac:dyDescent="0.3">
      <c r="A162" s="1" t="str">
        <f t="shared" ref="A162" si="186">B162&amp;"_"&amp;TEXT(D162,"00")</f>
        <v>RotateZippermouth_Black_01</v>
      </c>
      <c r="B162" s="1" t="s">
        <v>751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360</v>
      </c>
      <c r="O162" s="7" t="str">
        <f t="shared" ref="O162" ca="1" si="187">IF(NOT(ISBLANK(N162)),N162,
IF(ISBLANK(M162),"",
VLOOKUP(M162,OFFSET(INDIRECT("$A:$B"),0,MATCH(M$1&amp;"_Verify",INDIRECT("$1:$1"),0)-1),2,0)
))</f>
        <v/>
      </c>
      <c r="S162" s="7" t="str">
        <f t="shared" ref="S162" ca="1" si="188">IF(NOT(ISBLANK(R162)),R162,
IF(ISBLANK(Q162),"",
VLOOKUP(Q162,OFFSET(INDIRECT("$A:$B"),0,MATCH(Q$1&amp;"_Verify",INDIRECT("$1:$1"),0)-1),2,0)
))</f>
        <v/>
      </c>
      <c r="T162" s="1" t="s">
        <v>598</v>
      </c>
    </row>
    <row r="163" spans="1:23" x14ac:dyDescent="0.3">
      <c r="A163" s="1" t="str">
        <f t="shared" si="183"/>
        <v>TeleportOneEyedWizard_BlueClose_01</v>
      </c>
      <c r="B163" s="1" t="s">
        <v>602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2</v>
      </c>
      <c r="O163" s="7">
        <f t="shared" ca="1" si="184"/>
        <v>2</v>
      </c>
      <c r="S163" s="7" t="str">
        <f t="shared" ca="1" si="2"/>
        <v/>
      </c>
      <c r="T163" s="1" t="s">
        <v>604</v>
      </c>
      <c r="U163" s="1" t="s">
        <v>615</v>
      </c>
      <c r="W163" s="1" t="s">
        <v>583</v>
      </c>
    </row>
    <row r="164" spans="1:23" x14ac:dyDescent="0.3">
      <c r="A164" s="1" t="str">
        <f t="shared" ref="A164:A167" si="189">B164&amp;"_"&amp;TEXT(D164,"00")</f>
        <v>TeleportOneEyedWizard_BlueFar_01</v>
      </c>
      <c r="B164" s="1" t="s">
        <v>603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3</v>
      </c>
      <c r="O164" s="7">
        <f t="shared" ref="O164:O167" ca="1" si="190">IF(NOT(ISBLANK(N164)),N164,
IF(ISBLANK(M164),"",
VLOOKUP(M164,OFFSET(INDIRECT("$A:$B"),0,MATCH(M$1&amp;"_Verify",INDIRECT("$1:$1"),0)-1),2,0)
))</f>
        <v>3</v>
      </c>
      <c r="S164" s="7" t="str">
        <f t="shared" ca="1" si="2"/>
        <v/>
      </c>
      <c r="T164" s="1" t="s">
        <v>605</v>
      </c>
      <c r="U164" s="1" t="s">
        <v>615</v>
      </c>
      <c r="W164" s="1" t="s">
        <v>583</v>
      </c>
    </row>
    <row r="165" spans="1:23" x14ac:dyDescent="0.3">
      <c r="A165" s="1" t="str">
        <f t="shared" si="189"/>
        <v>TeleportOneEyedWizard_GreenClose_01</v>
      </c>
      <c r="B165" s="1" t="s">
        <v>898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2</v>
      </c>
      <c r="O165" s="7">
        <f t="shared" ca="1" si="190"/>
        <v>2</v>
      </c>
      <c r="S165" s="7" t="str">
        <f t="shared" ref="S165:S166" ca="1" si="191">IF(NOT(ISBLANK(R165)),R165,
IF(ISBLANK(Q165),"",
VLOOKUP(Q165,OFFSET(INDIRECT("$A:$B"),0,MATCH(Q$1&amp;"_Verify",INDIRECT("$1:$1"),0)-1),2,0)
))</f>
        <v/>
      </c>
      <c r="T165" s="1" t="s">
        <v>896</v>
      </c>
      <c r="U165" s="1" t="s">
        <v>900</v>
      </c>
      <c r="W165" s="1" t="s">
        <v>840</v>
      </c>
    </row>
    <row r="166" spans="1:23" x14ac:dyDescent="0.3">
      <c r="A166" s="1" t="str">
        <f t="shared" ref="A166" si="192">B166&amp;"_"&amp;TEXT(D166,"00")</f>
        <v>TeleportOneEyedWizard_GreenFar_01</v>
      </c>
      <c r="B166" s="1" t="s">
        <v>899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3</v>
      </c>
      <c r="O166" s="7">
        <f t="shared" ref="O166" ca="1" si="193">IF(NOT(ISBLANK(N166)),N166,
IF(ISBLANK(M166),"",
VLOOKUP(M166,OFFSET(INDIRECT("$A:$B"),0,MATCH(M$1&amp;"_Verify",INDIRECT("$1:$1"),0)-1),2,0)
))</f>
        <v>3</v>
      </c>
      <c r="S166" s="7" t="str">
        <f t="shared" ca="1" si="191"/>
        <v/>
      </c>
      <c r="T166" s="1" t="s">
        <v>897</v>
      </c>
      <c r="U166" s="1" t="s">
        <v>900</v>
      </c>
      <c r="W166" s="1" t="s">
        <v>840</v>
      </c>
    </row>
    <row r="167" spans="1:23" x14ac:dyDescent="0.3">
      <c r="A167" s="1" t="str">
        <f t="shared" si="189"/>
        <v>RushHeavyKnight_YellowFirst_01</v>
      </c>
      <c r="B167" s="10" t="s">
        <v>607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1.5</v>
      </c>
      <c r="K167" s="1">
        <v>2</v>
      </c>
      <c r="L167" s="1">
        <v>0</v>
      </c>
      <c r="N167" s="1">
        <v>1</v>
      </c>
      <c r="O167" s="7">
        <f t="shared" ca="1" si="190"/>
        <v>1</v>
      </c>
      <c r="P167" s="1">
        <v>-1</v>
      </c>
      <c r="S167" s="7" t="str">
        <f t="shared" ca="1" si="2"/>
        <v/>
      </c>
      <c r="T167" s="1" t="s">
        <v>613</v>
      </c>
      <c r="U167" s="1">
        <f>1/1.25*(6/5)*1.5625</f>
        <v>1.5</v>
      </c>
    </row>
    <row r="168" spans="1:23" x14ac:dyDescent="0.3">
      <c r="A168" s="1" t="str">
        <f t="shared" ref="A168:A202" si="194">B168&amp;"_"&amp;TEXT(D168,"00")</f>
        <v>RushHeavyKnight_YellowSecond_01</v>
      </c>
      <c r="B168" s="10" t="s">
        <v>611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1.5</v>
      </c>
      <c r="K168" s="1">
        <v>1</v>
      </c>
      <c r="L168" s="1">
        <v>0</v>
      </c>
      <c r="N168" s="1">
        <v>1</v>
      </c>
      <c r="O168" s="7">
        <f t="shared" ref="O168:O202" ca="1" si="195">IF(NOT(ISBLANK(N168)),N168,
IF(ISBLANK(M168),"",
VLOOKUP(M168,OFFSET(INDIRECT("$A:$B"),0,MATCH(M$1&amp;"_Verify",INDIRECT("$1:$1"),0)-1),2,0)
))</f>
        <v>1</v>
      </c>
      <c r="P168" s="1">
        <v>-1</v>
      </c>
      <c r="S168" s="7" t="str">
        <f t="shared" ca="1" si="2"/>
        <v/>
      </c>
      <c r="T168" s="1" t="s">
        <v>614</v>
      </c>
      <c r="U168" s="1">
        <f t="shared" ref="U168:U169" si="196">1/1.25*(6/5)*1.5625</f>
        <v>1.5</v>
      </c>
    </row>
    <row r="169" spans="1:23" x14ac:dyDescent="0.3">
      <c r="A169" s="1" t="str">
        <f t="shared" si="194"/>
        <v>RushHeavyKnight_YellowThird_01</v>
      </c>
      <c r="B169" s="10" t="s">
        <v>612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0.2</v>
      </c>
      <c r="K169" s="1">
        <v>-3</v>
      </c>
      <c r="L169" s="1">
        <v>0</v>
      </c>
      <c r="N169" s="1">
        <v>1</v>
      </c>
      <c r="O169" s="7">
        <f t="shared" ca="1" si="195"/>
        <v>1</v>
      </c>
      <c r="P169" s="1">
        <v>200</v>
      </c>
      <c r="S169" s="7" t="str">
        <f t="shared" ca="1" si="2"/>
        <v/>
      </c>
      <c r="T169" s="1" t="s">
        <v>541</v>
      </c>
      <c r="U169" s="1">
        <f t="shared" si="196"/>
        <v>1.5</v>
      </c>
    </row>
    <row r="170" spans="1:23" x14ac:dyDescent="0.3">
      <c r="A170" s="1" t="str">
        <f>B170&amp;"_"&amp;TEXT(D170,"00")</f>
        <v>SuicidePolygonalMagma_Blue_01</v>
      </c>
      <c r="B170" s="10" t="s">
        <v>642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Suicide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N170" s="1">
        <v>1</v>
      </c>
      <c r="O170" s="7">
        <f ca="1">IF(NOT(ISBLANK(N170)),N170,
IF(ISBLANK(M170),"",
VLOOKUP(M170,OFFSET(INDIRECT("$A:$B"),0,MATCH(M$1&amp;"_Verify",INDIRECT("$1:$1"),0)-1),2,0)
))</f>
        <v>1</v>
      </c>
      <c r="S170" s="7" t="str">
        <f t="shared" ca="1" si="2"/>
        <v/>
      </c>
      <c r="T170" s="1" t="s">
        <v>638</v>
      </c>
    </row>
    <row r="171" spans="1:23" x14ac:dyDescent="0.3">
      <c r="A171" s="1" t="str">
        <f>B171&amp;"_"&amp;TEXT(D171,"00")</f>
        <v>SleepingDragonTerrorBringer_Red_01</v>
      </c>
      <c r="B171" s="10" t="s">
        <v>727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MonsterSleeping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</v>
      </c>
      <c r="O171" s="7" t="str">
        <f ca="1">IF(NOT(ISBLANK(N171)),N171,
IF(ISBLANK(M171),"",
VLOOKUP(M171,OFFSET(INDIRECT("$A:$B"),0,MATCH(M$1&amp;"_Verify",INDIRECT("$1:$1"),0)-1),2,0)
))</f>
        <v/>
      </c>
      <c r="S171" s="7" t="str">
        <f t="shared" ca="1" si="2"/>
        <v/>
      </c>
      <c r="T171" s="1" t="s">
        <v>729</v>
      </c>
      <c r="U171" s="1" t="s">
        <v>730</v>
      </c>
    </row>
    <row r="172" spans="1:23" x14ac:dyDescent="0.3">
      <c r="A172" s="1" t="str">
        <f>B172&amp;"_"&amp;TEXT(D172,"00")</f>
        <v>BurrowOnStartRtsTurret_01</v>
      </c>
      <c r="B172" s="10" t="s">
        <v>735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BurrowOnStart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ca="1">IF(NOT(ISBLANK(N172)),N172,
IF(ISBLANK(M172),"",
VLOOKUP(M172,OFFSET(INDIRECT("$A:$B"),0,MATCH(M$1&amp;"_Verify",INDIRECT("$1:$1"),0)-1),2,0)
))</f>
        <v/>
      </c>
      <c r="S172" s="7" t="str">
        <f t="shared" ca="1" si="2"/>
        <v/>
      </c>
    </row>
    <row r="173" spans="1:23" x14ac:dyDescent="0.3">
      <c r="A173" s="1" t="str">
        <f t="shared" ref="A173" si="197">B173&amp;"_"&amp;TEXT(D173,"00")</f>
        <v>AddForceDragonTerrorBringer_Red_01</v>
      </c>
      <c r="B173" s="10" t="s">
        <v>731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AddForce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N173" s="1">
        <v>0</v>
      </c>
      <c r="O173" s="7">
        <f t="shared" ref="O173" ca="1" si="198">IF(NOT(ISBLANK(N173)),N173,
IF(ISBLANK(M173),"",
VLOOKUP(M173,OFFSET(INDIRECT("$A:$B"),0,MATCH(M$1&amp;"_Verify",INDIRECT("$1:$1"),0)-1),2,0)
))</f>
        <v>0</v>
      </c>
      <c r="S173" s="7" t="str">
        <f t="shared" ca="1" si="2"/>
        <v/>
      </c>
    </row>
    <row r="174" spans="1:23" x14ac:dyDescent="0.3">
      <c r="A174" s="1" t="str">
        <f t="shared" ref="A174:A178" si="199">B174&amp;"_"&amp;TEXT(D174,"00")</f>
        <v>JumpAttackRobotTwo_01</v>
      </c>
      <c r="B174" s="10" t="s">
        <v>746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Jump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</v>
      </c>
      <c r="L174" s="1">
        <v>0.4</v>
      </c>
      <c r="N174" s="1">
        <v>1</v>
      </c>
      <c r="O174" s="7">
        <f t="shared" ref="O174:O178" ca="1" si="200">IF(NOT(ISBLANK(N174)),N174,
IF(ISBLANK(M174),"",
VLOOKUP(M174,OFFSET(INDIRECT("$A:$B"),0,MATCH(M$1&amp;"_Verify",INDIRECT("$1:$1"),0)-1),2,0)
))</f>
        <v>1</v>
      </c>
      <c r="S174" s="7" t="str">
        <f t="shared" ref="S174:S178" ca="1" si="201">IF(NOT(ISBLANK(R174)),R174,
IF(ISBLANK(Q174),"",
VLOOKUP(Q174,OFFSET(INDIRECT("$A:$B"),0,MATCH(Q$1&amp;"_Verify",INDIRECT("$1:$1"),0)-1),2,0)
))</f>
        <v/>
      </c>
      <c r="T174" s="1" t="s">
        <v>750</v>
      </c>
    </row>
    <row r="175" spans="1:23" x14ac:dyDescent="0.3">
      <c r="A175" s="1" t="str">
        <f t="shared" si="199"/>
        <v>JumpRunRobotTwo_01</v>
      </c>
      <c r="B175" s="10" t="s">
        <v>748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Jump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2</v>
      </c>
      <c r="L175" s="1">
        <v>8</v>
      </c>
      <c r="N175" s="1">
        <v>2</v>
      </c>
      <c r="O175" s="7">
        <f t="shared" ca="1" si="200"/>
        <v>2</v>
      </c>
      <c r="S175" s="7" t="str">
        <f t="shared" ca="1" si="201"/>
        <v/>
      </c>
      <c r="T175" s="1" t="s">
        <v>750</v>
      </c>
    </row>
    <row r="176" spans="1:23" x14ac:dyDescent="0.3">
      <c r="A176" s="1" t="str">
        <f t="shared" si="199"/>
        <v>TeleportArcherySamuraiUp_01</v>
      </c>
      <c r="B176" s="1" t="s">
        <v>769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K176" s="1">
        <v>0</v>
      </c>
      <c r="L176" s="1">
        <v>6</v>
      </c>
      <c r="N176" s="1">
        <v>1</v>
      </c>
      <c r="O176" s="7">
        <f t="shared" ca="1" si="200"/>
        <v>1</v>
      </c>
      <c r="S176" s="7" t="str">
        <f t="shared" ca="1" si="201"/>
        <v/>
      </c>
      <c r="T176" s="1" t="s">
        <v>578</v>
      </c>
      <c r="W176" s="1" t="s">
        <v>583</v>
      </c>
    </row>
    <row r="177" spans="1:23" x14ac:dyDescent="0.3">
      <c r="A177" s="1" t="str">
        <f t="shared" si="199"/>
        <v>TeleportArcherySamuraiDown_01</v>
      </c>
      <c r="B177" s="1" t="s">
        <v>771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0.5</v>
      </c>
      <c r="K177" s="1">
        <v>0</v>
      </c>
      <c r="L177" s="1">
        <v>-7</v>
      </c>
      <c r="N177" s="1">
        <v>1</v>
      </c>
      <c r="O177" s="7">
        <f t="shared" ca="1" si="200"/>
        <v>1</v>
      </c>
      <c r="S177" s="7" t="str">
        <f t="shared" ca="1" si="201"/>
        <v/>
      </c>
      <c r="T177" s="1" t="s">
        <v>578</v>
      </c>
      <c r="W177" s="1" t="s">
        <v>583</v>
      </c>
    </row>
    <row r="178" spans="1:23" x14ac:dyDescent="0.3">
      <c r="A178" s="1" t="str">
        <f t="shared" si="199"/>
        <v>RotateArcherySamurai_01</v>
      </c>
      <c r="B178" s="1" t="s">
        <v>772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Rotate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2.5</v>
      </c>
      <c r="J178" s="1">
        <v>0</v>
      </c>
      <c r="O178" s="7" t="str">
        <f t="shared" ca="1" si="200"/>
        <v/>
      </c>
      <c r="S178" s="7" t="str">
        <f t="shared" ca="1" si="201"/>
        <v/>
      </c>
      <c r="T178" s="1" t="s">
        <v>598</v>
      </c>
    </row>
    <row r="179" spans="1:23" x14ac:dyDescent="0.3">
      <c r="A179" s="1" t="str">
        <f t="shared" ref="A179:A182" si="202">B179&amp;"_"&amp;TEXT(D179,"00")</f>
        <v>GiveAffectorValueMushroomDee_01</v>
      </c>
      <c r="B179" s="1" t="s">
        <v>827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GiveAffectorValue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 s="1">
        <v>1</v>
      </c>
      <c r="O179" s="7">
        <f t="shared" ref="O179:O182" ca="1" si="203">IF(NOT(ISBLANK(N179)),N179,
IF(ISBLANK(M179),"",
VLOOKUP(M179,OFFSET(INDIRECT("$A:$B"),0,MATCH(M$1&amp;"_Verify",INDIRECT("$1:$1"),0)-1),2,0)
))</f>
        <v>1</v>
      </c>
      <c r="S179" s="7" t="str">
        <f t="shared" ref="S179:S182" ca="1" si="204">IF(NOT(ISBLANK(R179)),R179,
IF(ISBLANK(Q179),"",
VLOOKUP(Q179,OFFSET(INDIRECT("$A:$B"),0,MATCH(Q$1&amp;"_Verify",INDIRECT("$1:$1"),0)-1),2,0)
))</f>
        <v/>
      </c>
      <c r="T179" s="1" t="s">
        <v>829</v>
      </c>
      <c r="U179" s="1" t="s">
        <v>852</v>
      </c>
      <c r="W179" s="1" t="s">
        <v>831</v>
      </c>
    </row>
    <row r="180" spans="1:23" x14ac:dyDescent="0.3">
      <c r="A180" s="1" t="str">
        <f t="shared" si="202"/>
        <v>AS_AngryDee_01</v>
      </c>
      <c r="B180" s="1" t="s">
        <v>854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15</v>
      </c>
      <c r="J180" s="1">
        <v>0.75</v>
      </c>
      <c r="M180" s="1" t="s">
        <v>163</v>
      </c>
      <c r="O180" s="7">
        <f t="shared" ca="1" si="203"/>
        <v>19</v>
      </c>
      <c r="S180" s="7" t="str">
        <f t="shared" ca="1" si="204"/>
        <v/>
      </c>
    </row>
    <row r="181" spans="1:23" x14ac:dyDescent="0.3">
      <c r="A181" s="1" t="str">
        <f t="shared" si="202"/>
        <v>TeleportLadyPirateIn_01</v>
      </c>
      <c r="B181" s="1" t="s">
        <v>836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K181" s="1">
        <v>0</v>
      </c>
      <c r="L181" s="1">
        <v>-0.5</v>
      </c>
      <c r="N181" s="1">
        <v>1</v>
      </c>
      <c r="O181" s="7">
        <f t="shared" ca="1" si="203"/>
        <v>1</v>
      </c>
      <c r="S181" s="7" t="str">
        <f t="shared" ca="1" si="204"/>
        <v/>
      </c>
      <c r="T181" s="1" t="s">
        <v>841</v>
      </c>
      <c r="W181" s="1" t="s">
        <v>840</v>
      </c>
    </row>
    <row r="182" spans="1:23" x14ac:dyDescent="0.3">
      <c r="A182" s="1" t="str">
        <f t="shared" si="202"/>
        <v>TeleportLadyPirateOut_01</v>
      </c>
      <c r="B182" s="1" t="s">
        <v>838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0.5</v>
      </c>
      <c r="K182" s="1">
        <v>0</v>
      </c>
      <c r="L182" s="1">
        <v>2.5</v>
      </c>
      <c r="N182" s="1">
        <v>1</v>
      </c>
      <c r="O182" s="7">
        <f t="shared" ca="1" si="203"/>
        <v>1</v>
      </c>
      <c r="S182" s="7" t="str">
        <f t="shared" ca="1" si="204"/>
        <v/>
      </c>
      <c r="T182" s="1" t="s">
        <v>842</v>
      </c>
      <c r="W182" s="1" t="s">
        <v>840</v>
      </c>
    </row>
    <row r="183" spans="1:23" x14ac:dyDescent="0.3">
      <c r="A183" s="1" t="str">
        <f t="shared" ref="A183:A184" si="205">B183&amp;"_"&amp;TEXT(D183,"00")</f>
        <v>CastLadyPirate_01</v>
      </c>
      <c r="B183" s="1" t="s">
        <v>844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Cast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4.5</v>
      </c>
      <c r="O183" s="7" t="str">
        <f t="shared" ref="O183:O184" ca="1" si="206">IF(NOT(ISBLANK(N183)),N183,
IF(ISBLANK(M183),"",
VLOOKUP(M183,OFFSET(INDIRECT("$A:$B"),0,MATCH(M$1&amp;"_Verify",INDIRECT("$1:$1"),0)-1),2,0)
))</f>
        <v/>
      </c>
      <c r="S183" s="7" t="str">
        <f t="shared" ref="S183:S184" ca="1" si="207">IF(NOT(ISBLANK(R183)),R183,
IF(ISBLANK(Q183),"",
VLOOKUP(Q183,OFFSET(INDIRECT("$A:$B"),0,MATCH(Q$1&amp;"_Verify",INDIRECT("$1:$1"),0)-1),2,0)
))</f>
        <v/>
      </c>
      <c r="T183" s="1" t="s">
        <v>847</v>
      </c>
      <c r="U183" s="1" t="s">
        <v>848</v>
      </c>
    </row>
    <row r="184" spans="1:23" x14ac:dyDescent="0.3">
      <c r="A184" s="1" t="str">
        <f t="shared" si="205"/>
        <v>RushBeholder_01</v>
      </c>
      <c r="B184" s="1" t="s">
        <v>858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4</v>
      </c>
      <c r="K184" s="1">
        <v>3</v>
      </c>
      <c r="L184" s="1">
        <v>0</v>
      </c>
      <c r="N184" s="1">
        <v>1</v>
      </c>
      <c r="O184" s="7">
        <f t="shared" ca="1" si="206"/>
        <v>1</v>
      </c>
      <c r="P184" s="1">
        <v>-1</v>
      </c>
      <c r="S184" s="7" t="str">
        <f t="shared" ca="1" si="207"/>
        <v/>
      </c>
      <c r="T184" s="1" t="s">
        <v>856</v>
      </c>
      <c r="U184" s="1">
        <f>1/1.25*(6/5)*1.25</f>
        <v>1.2</v>
      </c>
    </row>
    <row r="185" spans="1:23" x14ac:dyDescent="0.3">
      <c r="A185" s="1" t="str">
        <f t="shared" ref="A185:A189" si="208">B185&amp;"_"&amp;TEXT(D185,"00")</f>
        <v>RushBeholderCenter_01</v>
      </c>
      <c r="B185" s="1" t="s">
        <v>861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0.1</v>
      </c>
      <c r="K185" s="1">
        <v>0</v>
      </c>
      <c r="N185" s="1">
        <v>4</v>
      </c>
      <c r="O185" s="7">
        <f t="shared" ref="O185:O189" ca="1" si="209">IF(NOT(ISBLANK(N185)),N185,
IF(ISBLANK(M185),"",
VLOOKUP(M185,OFFSET(INDIRECT("$A:$B"),0,MATCH(M$1&amp;"_Verify",INDIRECT("$1:$1"),0)-1),2,0)
))</f>
        <v>4</v>
      </c>
      <c r="P185" s="1">
        <v>-1</v>
      </c>
      <c r="S185" s="7" t="str">
        <f t="shared" ref="S185:S189" ca="1" si="210">IF(NOT(ISBLANK(R185)),R185,
IF(ISBLANK(Q185),"",
VLOOKUP(Q185,OFFSET(INDIRECT("$A:$B"),0,MATCH(Q$1&amp;"_Verify",INDIRECT("$1:$1"),0)-1),2,0)
))</f>
        <v/>
      </c>
      <c r="T185" s="1" t="s">
        <v>865</v>
      </c>
      <c r="U185" s="1">
        <f>1/1.25*(6/5)*1.25</f>
        <v>1.2</v>
      </c>
      <c r="V185" s="1" t="s">
        <v>864</v>
      </c>
    </row>
    <row r="186" spans="1:23" x14ac:dyDescent="0.3">
      <c r="A186" s="1" t="str">
        <f t="shared" si="208"/>
        <v>HealOverTimeDruidTent_01</v>
      </c>
      <c r="B186" s="1" t="s">
        <v>867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HealOverTime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60</v>
      </c>
      <c r="J186" s="1">
        <v>1</v>
      </c>
      <c r="K186" s="1">
        <v>-1.6667000000000001E-2</v>
      </c>
      <c r="O186" s="7" t="str">
        <f t="shared" ca="1" si="209"/>
        <v/>
      </c>
      <c r="S186" s="7" t="str">
        <f t="shared" ca="1" si="210"/>
        <v/>
      </c>
    </row>
    <row r="187" spans="1:23" x14ac:dyDescent="0.3">
      <c r="A187" s="1" t="str">
        <f t="shared" si="208"/>
        <v>StunDebuffLancer_01</v>
      </c>
      <c r="B187" s="1" t="s">
        <v>877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AddActorState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t="shared" ca="1" si="209"/>
        <v/>
      </c>
      <c r="S187" s="7" t="str">
        <f t="shared" ca="1" si="210"/>
        <v/>
      </c>
      <c r="T187" s="1" t="s">
        <v>874</v>
      </c>
    </row>
    <row r="188" spans="1:23" x14ac:dyDescent="0.3">
      <c r="A188" s="1" t="str">
        <f t="shared" si="208"/>
        <v>GiveAffectorValuePlant_01</v>
      </c>
      <c r="B188" s="1" t="s">
        <v>884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GiveAffectorValue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N188" s="1">
        <v>1</v>
      </c>
      <c r="O188" s="7">
        <f t="shared" ca="1" si="209"/>
        <v>1</v>
      </c>
      <c r="S188" s="7" t="str">
        <f t="shared" ca="1" si="210"/>
        <v/>
      </c>
      <c r="T188" s="1" t="s">
        <v>886</v>
      </c>
      <c r="U188" s="1" t="s">
        <v>879</v>
      </c>
    </row>
    <row r="189" spans="1:23" x14ac:dyDescent="0.3">
      <c r="A189" s="1" t="str">
        <f t="shared" si="208"/>
        <v>AS_LoseTankerPlant_01</v>
      </c>
      <c r="B189" s="1" t="s">
        <v>882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0.1</v>
      </c>
      <c r="M189" s="1" t="s">
        <v>163</v>
      </c>
      <c r="O189" s="7">
        <f t="shared" ca="1" si="209"/>
        <v>19</v>
      </c>
      <c r="S189" s="7" t="str">
        <f t="shared" ca="1" si="210"/>
        <v/>
      </c>
    </row>
    <row r="190" spans="1:23" x14ac:dyDescent="0.3">
      <c r="A190" s="1" t="str">
        <f t="shared" ref="A190:A191" si="211">B190&amp;"_"&amp;TEXT(D190,"00")</f>
        <v>OnOffColliderWizard_01</v>
      </c>
      <c r="B190" s="1" t="s">
        <v>895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OnOffCollider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N190" s="1">
        <v>1</v>
      </c>
      <c r="O190" s="7">
        <f t="shared" ref="O190:O191" ca="1" si="212">IF(NOT(ISBLANK(N190)),N190,
IF(ISBLANK(M190),"",
VLOOKUP(M190,OFFSET(INDIRECT("$A:$B"),0,MATCH(M$1&amp;"_Verify",INDIRECT("$1:$1"),0)-1),2,0)
))</f>
        <v>1</v>
      </c>
      <c r="S190" s="7" t="str">
        <f t="shared" ref="S190:S191" ca="1" si="213">IF(NOT(ISBLANK(R190)),R190,
IF(ISBLANK(Q190),"",
VLOOKUP(Q190,OFFSET(INDIRECT("$A:$B"),0,MATCH(Q$1&amp;"_Verify",INDIRECT("$1:$1"),0)-1),2,0)
))</f>
        <v/>
      </c>
      <c r="V190" s="1" t="s">
        <v>893</v>
      </c>
      <c r="W190" s="1" t="s">
        <v>894</v>
      </c>
    </row>
    <row r="191" spans="1:23" x14ac:dyDescent="0.3">
      <c r="A191" s="1" t="str">
        <f t="shared" si="211"/>
        <v>RushDroidHeavy_White_01</v>
      </c>
      <c r="B191" s="1" t="s">
        <v>908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3</v>
      </c>
      <c r="J191" s="1">
        <v>0.1</v>
      </c>
      <c r="N191" s="1">
        <v>4</v>
      </c>
      <c r="O191" s="7">
        <f t="shared" ca="1" si="212"/>
        <v>4</v>
      </c>
      <c r="P191" s="1">
        <v>-1</v>
      </c>
      <c r="S191" s="7" t="str">
        <f t="shared" ca="1" si="213"/>
        <v/>
      </c>
      <c r="T191" s="1" t="s">
        <v>910</v>
      </c>
      <c r="U191" s="1">
        <f>1/1.25*(6/5)*1.25</f>
        <v>1.2</v>
      </c>
      <c r="V191" s="1" t="s">
        <v>911</v>
      </c>
    </row>
    <row r="192" spans="1:23" x14ac:dyDescent="0.3">
      <c r="A192" s="1" t="str">
        <f t="shared" ref="A192:A199" si="214">B192&amp;"_"&amp;TEXT(D192,"00")</f>
        <v>RushTrollGiant_01</v>
      </c>
      <c r="B192" s="1" t="s">
        <v>943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6</v>
      </c>
      <c r="J192" s="1">
        <v>2</v>
      </c>
      <c r="K192" s="1">
        <v>7</v>
      </c>
      <c r="L192" s="1">
        <v>0</v>
      </c>
      <c r="N192" s="1">
        <v>0</v>
      </c>
      <c r="O192" s="7">
        <f t="shared" ref="O192:O199" ca="1" si="215">IF(NOT(ISBLANK(N192)),N192,
IF(ISBLANK(M192),"",
VLOOKUP(M192,OFFSET(INDIRECT("$A:$B"),0,MATCH(M$1&amp;"_Verify",INDIRECT("$1:$1"),0)-1),2,0)
))</f>
        <v>0</v>
      </c>
      <c r="P192" s="1">
        <v>-1</v>
      </c>
      <c r="S192" s="7" t="str">
        <f t="shared" ref="S192:S199" ca="1" si="216">IF(NOT(ISBLANK(R192)),R192,
IF(ISBLANK(Q192),"",
VLOOKUP(Q192,OFFSET(INDIRECT("$A:$B"),0,MATCH(Q$1&amp;"_Verify",INDIRECT("$1:$1"),0)-1),2,0)
))</f>
        <v/>
      </c>
      <c r="T192" s="1" t="s">
        <v>856</v>
      </c>
      <c r="U192" s="1">
        <f>1/1.5*(3/4)*1.5</f>
        <v>0.75</v>
      </c>
    </row>
    <row r="193" spans="1:23" x14ac:dyDescent="0.3">
      <c r="A193" s="1" t="str">
        <f t="shared" si="214"/>
        <v>AddForceTrollGiant_01</v>
      </c>
      <c r="B193" s="1" t="s">
        <v>944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L193" s="1">
        <v>0.16</v>
      </c>
      <c r="N193" s="1">
        <v>0</v>
      </c>
      <c r="O193" s="7">
        <f t="shared" ca="1" si="215"/>
        <v>0</v>
      </c>
      <c r="R193" s="1">
        <v>1</v>
      </c>
      <c r="S193" s="7">
        <f t="shared" ca="1" si="216"/>
        <v>1</v>
      </c>
    </row>
    <row r="194" spans="1:23" x14ac:dyDescent="0.3">
      <c r="A194" s="1" t="str">
        <f t="shared" si="214"/>
        <v>TeleportArcherySamurai_Black_01</v>
      </c>
      <c r="B194" s="1" t="s">
        <v>948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0.5</v>
      </c>
      <c r="N194" s="1">
        <v>2</v>
      </c>
      <c r="O194" s="7">
        <f t="shared" ca="1" si="215"/>
        <v>2</v>
      </c>
      <c r="S194" s="7" t="str">
        <f t="shared" ca="1" si="216"/>
        <v/>
      </c>
      <c r="T194" s="1" t="s">
        <v>950</v>
      </c>
      <c r="U194" s="1" t="s">
        <v>951</v>
      </c>
      <c r="W194" s="1" t="s">
        <v>840</v>
      </c>
    </row>
    <row r="195" spans="1:23" x14ac:dyDescent="0.3">
      <c r="A195" s="1" t="str">
        <f t="shared" si="214"/>
        <v>InvincibleFallenAngel_Yellow_01</v>
      </c>
      <c r="B195" s="1" t="s">
        <v>953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Invincible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1.1000000000000001</v>
      </c>
      <c r="O195" s="7" t="str">
        <f t="shared" ca="1" si="215"/>
        <v/>
      </c>
      <c r="S195" s="7" t="str">
        <f t="shared" ca="1" si="216"/>
        <v/>
      </c>
    </row>
    <row r="196" spans="1:23" x14ac:dyDescent="0.3">
      <c r="A196" s="1" t="str">
        <f t="shared" si="214"/>
        <v>CallBurrowNinjaAssassin_Red_01</v>
      </c>
      <c r="B196" s="1" t="s">
        <v>960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CallAffectorValue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O196" s="7" t="str">
        <f t="shared" ca="1" si="215"/>
        <v/>
      </c>
      <c r="Q196" s="1" t="s">
        <v>224</v>
      </c>
      <c r="S196" s="7">
        <f t="shared" ca="1" si="216"/>
        <v>4</v>
      </c>
      <c r="U196" s="1" t="s">
        <v>962</v>
      </c>
    </row>
    <row r="197" spans="1:23" x14ac:dyDescent="0.3">
      <c r="A197" s="1" t="str">
        <f t="shared" si="214"/>
        <v>BurrowNinjaAssassin_Red_01</v>
      </c>
      <c r="B197" s="1" t="s">
        <v>962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Burrow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3</v>
      </c>
      <c r="K197" s="1">
        <v>0.5</v>
      </c>
      <c r="L197" s="1">
        <v>1</v>
      </c>
      <c r="O197" s="7" t="str">
        <f t="shared" ca="1" si="215"/>
        <v/>
      </c>
      <c r="P197" s="1">
        <v>7</v>
      </c>
      <c r="R197" s="1">
        <v>10</v>
      </c>
      <c r="S197" s="7">
        <f t="shared" ca="1" si="216"/>
        <v>10</v>
      </c>
      <c r="T197" s="1" t="s">
        <v>955</v>
      </c>
      <c r="U197" s="1" t="s">
        <v>956</v>
      </c>
      <c r="V197" s="1" t="s">
        <v>957</v>
      </c>
      <c r="W197" s="1" t="s">
        <v>958</v>
      </c>
    </row>
    <row r="198" spans="1:23" x14ac:dyDescent="0.3">
      <c r="A198" s="1" t="str">
        <f t="shared" si="214"/>
        <v>RotateRobotFive_Purple_01</v>
      </c>
      <c r="B198" s="1" t="s">
        <v>981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4</v>
      </c>
      <c r="J198" s="1">
        <v>-360</v>
      </c>
      <c r="O198" s="7" t="str">
        <f t="shared" ca="1" si="215"/>
        <v/>
      </c>
      <c r="S198" s="7" t="str">
        <f t="shared" ca="1" si="216"/>
        <v/>
      </c>
      <c r="T198" s="1" t="s">
        <v>979</v>
      </c>
    </row>
    <row r="199" spans="1:23" x14ac:dyDescent="0.3">
      <c r="A199" s="1" t="str">
        <f t="shared" si="214"/>
        <v>RotateRobotFive_PurpleZero_01</v>
      </c>
      <c r="B199" s="1" t="s">
        <v>982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Rotate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9.5</v>
      </c>
      <c r="J199" s="1">
        <v>0</v>
      </c>
      <c r="O199" s="7" t="str">
        <f t="shared" ca="1" si="215"/>
        <v/>
      </c>
      <c r="S199" s="7" t="str">
        <f t="shared" ca="1" si="216"/>
        <v/>
      </c>
      <c r="T199" s="1" t="s">
        <v>983</v>
      </c>
    </row>
    <row r="200" spans="1:23" x14ac:dyDescent="0.3">
      <c r="A200" s="1" t="str">
        <f t="shared" ref="A200" si="217">B200&amp;"_"&amp;TEXT(D200,"00")</f>
        <v>ResurrectAncientGuard_01</v>
      </c>
      <c r="B200" s="1" t="s">
        <v>990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Resurrect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ref="O200" ca="1" si="218">IF(NOT(ISBLANK(N200)),N200,
IF(ISBLANK(M200),"",
VLOOKUP(M200,OFFSET(INDIRECT("$A:$B"),0,MATCH(M$1&amp;"_Verify",INDIRECT("$1:$1"),0)-1),2,0)
))</f>
        <v/>
      </c>
      <c r="S200" s="7" t="str">
        <f t="shared" ref="S200" ca="1" si="219">IF(NOT(ISBLANK(R200)),R200,
IF(ISBLANK(Q200),"",
VLOOKUP(Q200,OFFSET(INDIRECT("$A:$B"),0,MATCH(Q$1&amp;"_Verify",INDIRECT("$1:$1"),0)-1),2,0)
))</f>
        <v/>
      </c>
      <c r="T200" s="1" t="s">
        <v>992</v>
      </c>
    </row>
    <row r="201" spans="1:23" x14ac:dyDescent="0.3">
      <c r="A201" s="1" t="str">
        <f t="shared" ref="A201" si="220">B201&amp;"_"&amp;TEXT(D201,"00")</f>
        <v>ChargingAncientGuard_01</v>
      </c>
      <c r="B201" s="1" t="s">
        <v>1001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ChargingAction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0.05</v>
      </c>
      <c r="O201" s="7" t="str">
        <f t="shared" ref="O201" ca="1" si="221">IF(NOT(ISBLANK(N201)),N201,
IF(ISBLANK(M201),"",
VLOOKUP(M201,OFFSET(INDIRECT("$A:$B"),0,MATCH(M$1&amp;"_Verify",INDIRECT("$1:$1"),0)-1),2,0)
))</f>
        <v/>
      </c>
      <c r="S201" s="7" t="str">
        <f t="shared" ref="S201" ca="1" si="222">IF(NOT(ISBLANK(R201)),R201,
IF(ISBLANK(Q201),"",
VLOOKUP(Q201,OFFSET(INDIRECT("$A:$B"),0,MATCH(Q$1&amp;"_Verify",INDIRECT("$1:$1"),0)-1),2,0)
))</f>
        <v/>
      </c>
      <c r="T201" s="1" t="s">
        <v>1003</v>
      </c>
      <c r="U201" s="1" t="s">
        <v>1004</v>
      </c>
    </row>
    <row r="202" spans="1:23" x14ac:dyDescent="0.3">
      <c r="A202" s="1" t="str">
        <f t="shared" si="194"/>
        <v>AddForceCommon_01</v>
      </c>
      <c r="B202" s="10" t="s">
        <v>619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3</v>
      </c>
      <c r="N202" s="1">
        <v>0</v>
      </c>
      <c r="O202" s="7">
        <f t="shared" ca="1" si="195"/>
        <v>0</v>
      </c>
      <c r="S202" s="7" t="str">
        <f t="shared" ca="1" si="2"/>
        <v/>
      </c>
    </row>
    <row r="203" spans="1:23" x14ac:dyDescent="0.3">
      <c r="A203" s="1" t="str">
        <f t="shared" ref="A203" si="223">B203&amp;"_"&amp;TEXT(D203,"00")</f>
        <v>AddForceCommonWeak_01</v>
      </c>
      <c r="B203" s="10" t="s">
        <v>625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2.5</v>
      </c>
      <c r="N203" s="1">
        <v>0</v>
      </c>
      <c r="O203" s="7">
        <f t="shared" ref="O203" ca="1" si="224">IF(NOT(ISBLANK(N203)),N203,
IF(ISBLANK(M203),"",
VLOOKUP(M203,OFFSET(INDIRECT("$A:$B"),0,MATCH(M$1&amp;"_Verify",INDIRECT("$1:$1"),0)-1),2,0)
))</f>
        <v>0</v>
      </c>
      <c r="S203" s="7" t="str">
        <f t="shared" ca="1" si="2"/>
        <v/>
      </c>
    </row>
    <row r="204" spans="1:23" x14ac:dyDescent="0.3">
      <c r="A204" s="1" t="str">
        <f t="shared" ref="A204:A206" si="225">B204&amp;"_"&amp;TEXT(D204,"00")</f>
        <v>AddForceCommonStrong_01</v>
      </c>
      <c r="B204" s="10" t="s">
        <v>627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N204" s="1">
        <v>0</v>
      </c>
      <c r="O204" s="7">
        <f t="shared" ref="O204:O206" ca="1" si="226">IF(NOT(ISBLANK(N204)),N204,
IF(ISBLANK(M204),"",
VLOOKUP(M204,OFFSET(INDIRECT("$A:$B"),0,MATCH(M$1&amp;"_Verify",INDIRECT("$1:$1"),0)-1),2,0)
))</f>
        <v>0</v>
      </c>
      <c r="S204" s="7" t="str">
        <f t="shared" ca="1" si="2"/>
        <v/>
      </c>
    </row>
    <row r="205" spans="1:23" x14ac:dyDescent="0.3">
      <c r="A205" s="1" t="str">
        <f t="shared" si="225"/>
        <v>CreateChildTransform_01</v>
      </c>
      <c r="B205" s="10" t="s">
        <v>985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CreateHitObject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7" t="str">
        <f t="shared" ca="1" si="226"/>
        <v/>
      </c>
      <c r="S205" s="7" t="str">
        <f t="shared" ca="1" si="2"/>
        <v/>
      </c>
      <c r="T205" s="1" t="s">
        <v>984</v>
      </c>
    </row>
    <row r="206" spans="1:23" x14ac:dyDescent="0.3">
      <c r="A206" s="1" t="str">
        <f t="shared" si="225"/>
        <v>CannotActionCommon_01</v>
      </c>
      <c r="B206" s="1" t="s">
        <v>859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3</v>
      </c>
      <c r="O206" s="7" t="str">
        <f t="shared" ca="1" si="226"/>
        <v/>
      </c>
      <c r="S206" s="7" t="str">
        <f t="shared" ca="1" si="2"/>
        <v/>
      </c>
    </row>
    <row r="207" spans="1:23" x14ac:dyDescent="0.3">
      <c r="A207" s="1" t="str">
        <f t="shared" ref="A207:A208" si="227">B207&amp;"_"&amp;TEXT(D207,"00")</f>
        <v>CannotActionCommonShort_01</v>
      </c>
      <c r="B207" s="1" t="s">
        <v>872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2</v>
      </c>
      <c r="O207" s="7" t="str">
        <f t="shared" ref="O207:O208" ca="1" si="228">IF(NOT(ISBLANK(N207)),N207,
IF(ISBLANK(M207),"",
VLOOKUP(M207,OFFSET(INDIRECT("$A:$B"),0,MATCH(M$1&amp;"_Verify",INDIRECT("$1:$1"),0)-1),2,0)
))</f>
        <v/>
      </c>
      <c r="S207" s="7" t="str">
        <f t="shared" ref="S207:S208" ca="1" si="229">IF(NOT(ISBLANK(R207)),R207,
IF(ISBLANK(Q207),"",
VLOOKUP(Q207,OFFSET(INDIRECT("$A:$B"),0,MATCH(Q$1&amp;"_Verify",INDIRECT("$1:$1"),0)-1),2,0)
))</f>
        <v/>
      </c>
    </row>
    <row r="208" spans="1:23" x14ac:dyDescent="0.3">
      <c r="A208" s="1" t="str">
        <f t="shared" si="227"/>
        <v>CannotActionCommonLong_01</v>
      </c>
      <c r="B208" s="1" t="s">
        <v>873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O208" s="7" t="str">
        <f t="shared" ca="1" si="228"/>
        <v/>
      </c>
      <c r="S208" s="7" t="str">
        <f t="shared" ca="1" si="229"/>
        <v/>
      </c>
    </row>
    <row r="209" spans="1:19" x14ac:dyDescent="0.3">
      <c r="A209" s="1" t="str">
        <f t="shared" si="0"/>
        <v>LP_Atk_01</v>
      </c>
      <c r="B209" s="1" t="s">
        <v>254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0.15</v>
      </c>
      <c r="M209" s="1" t="s">
        <v>163</v>
      </c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si="0"/>
        <v>LP_Atk_02</v>
      </c>
      <c r="B210" s="1" t="s">
        <v>254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0.315</v>
      </c>
      <c r="M210" s="1" t="s">
        <v>163</v>
      </c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ref="A211:A219" si="230">B211&amp;"_"&amp;TEXT(D211,"00")</f>
        <v>LP_Atk_03</v>
      </c>
      <c r="B211" s="1" t="s">
        <v>254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0.49500000000000005</v>
      </c>
      <c r="M211" s="1" t="s">
        <v>163</v>
      </c>
      <c r="N211" s="6"/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230"/>
        <v>LP_Atk_04</v>
      </c>
      <c r="B212" s="1" t="s">
        <v>254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0.69</v>
      </c>
      <c r="M212" s="1" t="s">
        <v>163</v>
      </c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si="230"/>
        <v>LP_Atk_05</v>
      </c>
      <c r="B213" s="1" t="s">
        <v>254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0.89999999999999991</v>
      </c>
      <c r="M213" s="1" t="s">
        <v>163</v>
      </c>
      <c r="O213" s="7">
        <f ca="1">IF(NOT(ISBLANK(N213)),N213,
IF(ISBLANK(M213),"",
VLOOKUP(M213,OFFSET(INDIRECT("$A:$B"),0,MATCH(M$1&amp;"_Verify",INDIRECT("$1:$1"),0)-1),2,0)
))</f>
        <v>19</v>
      </c>
      <c r="S213" s="7" t="str">
        <f t="shared" ca="1" si="2"/>
        <v/>
      </c>
    </row>
    <row r="214" spans="1:19" x14ac:dyDescent="0.3">
      <c r="A214" s="1" t="str">
        <f t="shared" si="230"/>
        <v>LP_Atk_06</v>
      </c>
      <c r="B214" s="1" t="s">
        <v>254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1.125</v>
      </c>
      <c r="M214" s="1" t="s">
        <v>163</v>
      </c>
      <c r="O214" s="7">
        <f t="shared" ref="O214:O270" ca="1" si="231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30"/>
        <v>LP_Atk_07</v>
      </c>
      <c r="B215" s="1" t="s">
        <v>254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1.3650000000000002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LP_Atk_08</v>
      </c>
      <c r="B216" s="1" t="s">
        <v>254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1.62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LP_Atk_09</v>
      </c>
      <c r="B217" s="1" t="s">
        <v>254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1.89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LP_AtkBetter_01</v>
      </c>
      <c r="B218" s="1" t="s">
        <v>255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0.25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0"/>
        <v>LP_AtkBetter_02</v>
      </c>
      <c r="B219" s="1" t="s">
        <v>255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0.52500000000000002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ref="A220:A242" si="232">B220&amp;"_"&amp;TEXT(D220,"00")</f>
        <v>LP_AtkBetter_03</v>
      </c>
      <c r="B220" s="1" t="s">
        <v>255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0.82500000000000007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LP_AtkBetter_04</v>
      </c>
      <c r="B221" s="1" t="s">
        <v>255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1.1499999999999999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LP_AtkBetter_05</v>
      </c>
      <c r="B222" s="1" t="s">
        <v>255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1.5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LP_AtkBetter_06</v>
      </c>
      <c r="B223" s="1" t="s">
        <v>255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1.875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LP_AtkBetter_07</v>
      </c>
      <c r="B224" s="1" t="s">
        <v>255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2.2749999999999999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LP_AtkBetter_08</v>
      </c>
      <c r="B225" s="1" t="s">
        <v>255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2.7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LP_AtkBetter_09</v>
      </c>
      <c r="B226" s="1" t="s">
        <v>255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3.15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ref="A227" si="233">B227&amp;"_"&amp;TEXT(D227,"00")</f>
        <v>LP_AtkBetter_10</v>
      </c>
      <c r="B227" s="1" t="s">
        <v>243</v>
      </c>
      <c r="C227" s="1" t="str">
        <f>IF(ISERROR(VLOOKUP(B227,AffectorValueTable!$A:$A,1,0)),"어펙터밸류없음","")</f>
        <v/>
      </c>
      <c r="D227" s="1">
        <v>10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3.15</v>
      </c>
      <c r="M227" s="1" t="s">
        <v>163</v>
      </c>
      <c r="O227" s="7">
        <f t="shared" ref="O227" ca="1" si="234">IF(NOT(ISBLANK(N227)),N227,
IF(ISBLANK(M227),"",
VLOOKUP(M227,OFFSET(INDIRECT("$A:$B"),0,MATCH(M$1&amp;"_Verify",INDIRECT("$1:$1"),0)-1),2,0)
))</f>
        <v>19</v>
      </c>
      <c r="S227" s="7" t="str">
        <f t="shared" ref="S227" ca="1" si="235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32"/>
        <v>LP_AtkBest_01</v>
      </c>
      <c r="B228" s="1" t="s">
        <v>256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0.45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ref="A229:A230" si="236">B229&amp;"_"&amp;TEXT(D229,"00")</f>
        <v>LP_AtkBest_02</v>
      </c>
      <c r="B229" s="1" t="s">
        <v>256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0.94500000000000006</v>
      </c>
      <c r="M229" s="1" t="s">
        <v>163</v>
      </c>
      <c r="O229" s="7">
        <f t="shared" ref="O229:O230" ca="1" si="237">IF(NOT(ISBLANK(N229)),N229,
IF(ISBLANK(M229),"",
VLOOKUP(M229,OFFSET(INDIRECT("$A:$B"),0,MATCH(M$1&amp;"_Verify",INDIRECT("$1:$1"),0)-1),2,0)
))</f>
        <v>19</v>
      </c>
      <c r="S229" s="7" t="str">
        <f t="shared" ca="1" si="2"/>
        <v/>
      </c>
    </row>
    <row r="230" spans="1:19" x14ac:dyDescent="0.3">
      <c r="A230" s="1" t="str">
        <f t="shared" si="236"/>
        <v>LP_AtkBest_03</v>
      </c>
      <c r="B230" s="1" t="s">
        <v>256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1.4850000000000003</v>
      </c>
      <c r="M230" s="1" t="s">
        <v>163</v>
      </c>
      <c r="O230" s="7">
        <f t="shared" ca="1" si="237"/>
        <v>19</v>
      </c>
      <c r="S230" s="7" t="str">
        <f t="shared" ca="1" si="2"/>
        <v/>
      </c>
    </row>
    <row r="231" spans="1:19" x14ac:dyDescent="0.3">
      <c r="A231" s="1" t="str">
        <f t="shared" ref="A231" si="238">B231&amp;"_"&amp;TEXT(D231,"00")</f>
        <v>LP_AtkBest_04</v>
      </c>
      <c r="B231" s="1" t="s">
        <v>244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1.4850000000000003</v>
      </c>
      <c r="M231" s="1" t="s">
        <v>163</v>
      </c>
      <c r="O231" s="7">
        <f t="shared" ref="O231" ca="1" si="239">IF(NOT(ISBLANK(N231)),N231,
IF(ISBLANK(M231),"",
VLOOKUP(M231,OFFSET(INDIRECT("$A:$B"),0,MATCH(M$1&amp;"_Verify",INDIRECT("$1:$1"),0)-1),2,0)
))</f>
        <v>19</v>
      </c>
      <c r="S231" s="7" t="str">
        <f t="shared" ref="S231" ca="1" si="240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32"/>
        <v>LP_AtkSpeed_01</v>
      </c>
      <c r="B232" s="1" t="s">
        <v>257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ref="J232:J254" si="241">J209*4.75/6</f>
        <v>0.11875000000000001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LP_AtkSpeed_02</v>
      </c>
      <c r="B233" s="1" t="s">
        <v>257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0.24937500000000001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LP_AtkSpeed_03</v>
      </c>
      <c r="B234" s="1" t="s">
        <v>257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0.39187500000000003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LP_AtkSpeed_04</v>
      </c>
      <c r="B235" s="1" t="s">
        <v>257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0.54625000000000001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LP_AtkSpeed_05</v>
      </c>
      <c r="B236" s="1" t="s">
        <v>257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0.71249999999999991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LP_AtkSpeed_06</v>
      </c>
      <c r="B237" s="1" t="s">
        <v>257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0.890625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LP_AtkSpeed_07</v>
      </c>
      <c r="B238" s="1" t="s">
        <v>257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1.0806250000000002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LP_AtkSpeed_08</v>
      </c>
      <c r="B239" s="1" t="s">
        <v>257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1.2825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LP_AtkSpeed_09</v>
      </c>
      <c r="B240" s="1" t="s">
        <v>257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1.4962499999999999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LP_AtkSpeedBetter_01</v>
      </c>
      <c r="B241" s="1" t="s">
        <v>258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0.19791666666666666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LP_AtkSpeedBetter_02</v>
      </c>
      <c r="B242" s="1" t="s">
        <v>258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0.41562499999999997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ref="A243:A265" si="242">B243&amp;"_"&amp;TEXT(D243,"00")</f>
        <v>LP_AtkSpeedBetter_03</v>
      </c>
      <c r="B243" s="1" t="s">
        <v>258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0.65312500000000007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LP_AtkSpeedBetter_04</v>
      </c>
      <c r="B244" s="1" t="s">
        <v>258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0.91041666666666654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LP_AtkSpeedBetter_05</v>
      </c>
      <c r="B245" s="1" t="s">
        <v>258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1.1875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LP_AtkSpeedBetter_06</v>
      </c>
      <c r="B246" s="1" t="s">
        <v>258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1.484375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LP_AtkSpeedBetter_07</v>
      </c>
      <c r="B247" s="1" t="s">
        <v>258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1.8010416666666667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LP_AtkSpeedBetter_08</v>
      </c>
      <c r="B248" s="1" t="s">
        <v>258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2.1375000000000002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LP_AtkSpeedBetter_09</v>
      </c>
      <c r="B249" s="1" t="s">
        <v>258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2.4937499999999999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ref="A250" si="243">B250&amp;"_"&amp;TEXT(D250,"00")</f>
        <v>LP_AtkSpeedBetter_10</v>
      </c>
      <c r="B250" s="1" t="s">
        <v>246</v>
      </c>
      <c r="C250" s="1" t="str">
        <f>IF(ISERROR(VLOOKUP(B250,AffectorValueTable!$A:$A,1,0)),"어펙터밸류없음","")</f>
        <v/>
      </c>
      <c r="D250" s="1">
        <v>10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2.4937499999999999</v>
      </c>
      <c r="M250" s="1" t="s">
        <v>148</v>
      </c>
      <c r="O250" s="7">
        <f t="shared" ref="O250" ca="1" si="244">IF(NOT(ISBLANK(N250)),N250,
IF(ISBLANK(M250),"",
VLOOKUP(M250,OFFSET(INDIRECT("$A:$B"),0,MATCH(M$1&amp;"_Verify",INDIRECT("$1:$1"),0)-1),2,0)
))</f>
        <v>3</v>
      </c>
      <c r="S250" s="7" t="str">
        <f t="shared" ref="S250" ca="1" si="245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2"/>
        <v>LP_AtkSpeedBest_01</v>
      </c>
      <c r="B251" s="1" t="s">
        <v>259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0.35625000000000001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ref="A252:A253" si="246">B252&amp;"_"&amp;TEXT(D252,"00")</f>
        <v>LP_AtkSpeedBest_02</v>
      </c>
      <c r="B252" s="1" t="s">
        <v>259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0.74812500000000004</v>
      </c>
      <c r="M252" s="1" t="s">
        <v>148</v>
      </c>
      <c r="O252" s="7">
        <f t="shared" ref="O252:O253" ca="1" si="247">IF(NOT(ISBLANK(N252)),N252,
IF(ISBLANK(M252),"",
VLOOKUP(M252,OFFSET(INDIRECT("$A:$B"),0,MATCH(M$1&amp;"_Verify",INDIRECT("$1:$1"),0)-1),2,0)
))</f>
        <v>3</v>
      </c>
      <c r="S252" s="7" t="str">
        <f t="shared" ca="1" si="2"/>
        <v/>
      </c>
    </row>
    <row r="253" spans="1:19" x14ac:dyDescent="0.3">
      <c r="A253" s="1" t="str">
        <f t="shared" si="246"/>
        <v>LP_AtkSpeedBest_03</v>
      </c>
      <c r="B253" s="1" t="s">
        <v>259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1.1756250000000004</v>
      </c>
      <c r="M253" s="1" t="s">
        <v>148</v>
      </c>
      <c r="O253" s="7">
        <f t="shared" ca="1" si="247"/>
        <v>3</v>
      </c>
      <c r="S253" s="7" t="str">
        <f t="shared" ca="1" si="2"/>
        <v/>
      </c>
    </row>
    <row r="254" spans="1:19" x14ac:dyDescent="0.3">
      <c r="A254" s="1" t="str">
        <f t="shared" ref="A254" si="248">B254&amp;"_"&amp;TEXT(D254,"00")</f>
        <v>LP_AtkSpeedBest_04</v>
      </c>
      <c r="B254" s="1" t="s">
        <v>247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1.1756250000000004</v>
      </c>
      <c r="M254" s="1" t="s">
        <v>148</v>
      </c>
      <c r="O254" s="7">
        <f t="shared" ref="O254" ca="1" si="249">IF(NOT(ISBLANK(N254)),N254,
IF(ISBLANK(M254),"",
VLOOKUP(M254,OFFSET(INDIRECT("$A:$B"),0,MATCH(M$1&amp;"_Verify",INDIRECT("$1:$1"),0)-1),2,0)
))</f>
        <v>3</v>
      </c>
      <c r="S254" s="7" t="str">
        <f t="shared" ref="S254" ca="1" si="250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2"/>
        <v>LP_Crit_01</v>
      </c>
      <c r="B255" s="1" t="s">
        <v>260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68" si="251">J209*4.5/6</f>
        <v>0.11249999999999999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LP_Crit_02</v>
      </c>
      <c r="B256" s="1" t="s">
        <v>260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0.23624999999999999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LP_Crit_03</v>
      </c>
      <c r="B257" s="1" t="s">
        <v>260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0.37125000000000002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LP_Crit_04</v>
      </c>
      <c r="B258" s="1" t="s">
        <v>260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0.51749999999999996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si="242"/>
        <v>LP_Crit_05</v>
      </c>
      <c r="B259" s="1" t="s">
        <v>260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0.67499999999999993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ref="A260:A263" si="252">B260&amp;"_"&amp;TEXT(D260,"00")</f>
        <v>LP_Crit_06</v>
      </c>
      <c r="B260" s="1" t="s">
        <v>260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0.84375</v>
      </c>
      <c r="M260" s="1" t="s">
        <v>534</v>
      </c>
      <c r="O260" s="7">
        <f t="shared" ref="O260:O263" ca="1" si="253">IF(NOT(ISBLANK(N260)),N260,
IF(ISBLANK(M260),"",
VLOOKUP(M260,OFFSET(INDIRECT("$A:$B"),0,MATCH(M$1&amp;"_Verify",INDIRECT("$1:$1"),0)-1),2,0)
))</f>
        <v>20</v>
      </c>
      <c r="S260" s="7" t="str">
        <f t="shared" ca="1" si="2"/>
        <v/>
      </c>
    </row>
    <row r="261" spans="1:19" x14ac:dyDescent="0.3">
      <c r="A261" s="1" t="str">
        <f t="shared" si="252"/>
        <v>LP_Crit_07</v>
      </c>
      <c r="B261" s="1" t="s">
        <v>260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1.0237500000000002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52"/>
        <v>LP_Crit_08</v>
      </c>
      <c r="B262" s="1" t="s">
        <v>260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1.2150000000000001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52"/>
        <v>LP_Crit_09</v>
      </c>
      <c r="B263" s="1" t="s">
        <v>260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1.4174999999999998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si="242"/>
        <v>LP_CritBetter_01</v>
      </c>
      <c r="B264" s="1" t="s">
        <v>261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0.1875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LP_CritBetter_02</v>
      </c>
      <c r="B265" s="1" t="s">
        <v>261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0.39375000000000004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70" si="254">B266&amp;"_"&amp;TEXT(D266,"00")</f>
        <v>LP_CritBetter_03</v>
      </c>
      <c r="B266" s="1" t="s">
        <v>261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0.61875000000000002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ref="A267:A268" si="255">B267&amp;"_"&amp;TEXT(D267,"00")</f>
        <v>LP_CritBetter_04</v>
      </c>
      <c r="B267" s="1" t="s">
        <v>261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0.86249999999999993</v>
      </c>
      <c r="M267" s="1" t="s">
        <v>534</v>
      </c>
      <c r="O267" s="7">
        <f t="shared" ref="O267:O268" ca="1" si="256">IF(NOT(ISBLANK(N267)),N267,
IF(ISBLANK(M267),"",
VLOOKUP(M267,OFFSET(INDIRECT("$A:$B"),0,MATCH(M$1&amp;"_Verify",INDIRECT("$1:$1"),0)-1),2,0)
))</f>
        <v>20</v>
      </c>
      <c r="S267" s="7" t="str">
        <f t="shared" ca="1" si="2"/>
        <v/>
      </c>
    </row>
    <row r="268" spans="1:19" x14ac:dyDescent="0.3">
      <c r="A268" s="1" t="str">
        <f t="shared" si="255"/>
        <v>LP_CritBetter_05</v>
      </c>
      <c r="B268" s="1" t="s">
        <v>261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1.125</v>
      </c>
      <c r="M268" s="1" t="s">
        <v>534</v>
      </c>
      <c r="O268" s="7">
        <f t="shared" ca="1" si="256"/>
        <v>20</v>
      </c>
      <c r="S268" s="7" t="str">
        <f t="shared" ca="1" si="2"/>
        <v/>
      </c>
    </row>
    <row r="269" spans="1:19" x14ac:dyDescent="0.3">
      <c r="A269" s="1" t="str">
        <f t="shared" ref="A269" si="257">B269&amp;"_"&amp;TEXT(D269,"00")</f>
        <v>LP_CritBetter_06</v>
      </c>
      <c r="B269" s="1" t="s">
        <v>249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J268</f>
        <v>1.125</v>
      </c>
      <c r="M269" s="1" t="s">
        <v>832</v>
      </c>
      <c r="O269" s="7">
        <f t="shared" ref="O269" ca="1" si="258">IF(NOT(ISBLANK(N269)),N269,
IF(ISBLANK(M269),"",
VLOOKUP(M269,OFFSET(INDIRECT("$A:$B"),0,MATCH(M$1&amp;"_Verify",INDIRECT("$1:$1"),0)-1),2,0)
))</f>
        <v>20</v>
      </c>
      <c r="S269" s="7" t="str">
        <f t="shared" ref="S269" ca="1" si="259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54"/>
        <v>LP_CritBest_01</v>
      </c>
      <c r="B270" s="1" t="s">
        <v>262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0.33749999999999997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ref="A271:A272" si="260">B271&amp;"_"&amp;TEXT(D271,"00")</f>
        <v>LP_CritBest_02</v>
      </c>
      <c r="B271" s="1" t="s">
        <v>262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0.7087500000000001</v>
      </c>
      <c r="M271" s="1" t="s">
        <v>534</v>
      </c>
      <c r="O271" s="7">
        <f t="shared" ref="O271:O272" ca="1" si="261">IF(NOT(ISBLANK(N271)),N271,
IF(ISBLANK(M271),"",
VLOOKUP(M271,OFFSET(INDIRECT("$A:$B"),0,MATCH(M$1&amp;"_Verify",INDIRECT("$1:$1"),0)-1),2,0)
))</f>
        <v>20</v>
      </c>
      <c r="S271" s="7" t="str">
        <f t="shared" ref="S271:S342" ca="1" si="262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60"/>
        <v>LP_CritBest_03</v>
      </c>
      <c r="B272" s="1" t="s">
        <v>262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1.1137500000000002</v>
      </c>
      <c r="M272" s="1" t="s">
        <v>534</v>
      </c>
      <c r="O272" s="7">
        <f t="shared" ca="1" si="261"/>
        <v>20</v>
      </c>
      <c r="S272" s="7" t="str">
        <f t="shared" ca="1" si="262"/>
        <v/>
      </c>
    </row>
    <row r="273" spans="1:19" x14ac:dyDescent="0.3">
      <c r="A273" s="1" t="str">
        <f t="shared" ref="A273" si="263">B273&amp;"_"&amp;TEXT(D273,"00")</f>
        <v>LP_CritBest_04</v>
      </c>
      <c r="B273" s="1" t="s">
        <v>250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J272</f>
        <v>1.1137500000000002</v>
      </c>
      <c r="M273" s="1" t="s">
        <v>832</v>
      </c>
      <c r="O273" s="7">
        <f t="shared" ref="O273" ca="1" si="264">IF(NOT(ISBLANK(N273)),N273,
IF(ISBLANK(M273),"",
VLOOKUP(M273,OFFSET(INDIRECT("$A:$B"),0,MATCH(M$1&amp;"_Verify",INDIRECT("$1:$1"),0)-1),2,0)
))</f>
        <v>20</v>
      </c>
      <c r="S273" s="7" t="str">
        <f t="shared" ref="S273" ca="1" si="265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93" si="266">B274&amp;"_"&amp;TEXT(D274,"00")</f>
        <v>LP_MaxHp_01</v>
      </c>
      <c r="B274" s="1" t="s">
        <v>263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ref="J274:J295" si="267">J209*2.5/6</f>
        <v>6.25E-2</v>
      </c>
      <c r="M274" s="1" t="s">
        <v>162</v>
      </c>
      <c r="O274" s="7">
        <f t="shared" ref="O274:O417" ca="1" si="268">IF(NOT(ISBLANK(N274)),N274,
IF(ISBLANK(M274),"",
VLOOKUP(M274,OFFSET(INDIRECT("$A:$B"),0,MATCH(M$1&amp;"_Verify",INDIRECT("$1:$1"),0)-1),2,0)
))</f>
        <v>18</v>
      </c>
      <c r="S274" s="7" t="str">
        <f t="shared" ca="1" si="262"/>
        <v/>
      </c>
    </row>
    <row r="275" spans="1:19" x14ac:dyDescent="0.3">
      <c r="A275" s="1" t="str">
        <f t="shared" si="266"/>
        <v>LP_MaxHp_02</v>
      </c>
      <c r="B275" s="1" t="s">
        <v>263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0.13125000000000001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LP_MaxHp_03</v>
      </c>
      <c r="B276" s="1" t="s">
        <v>263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0.20625000000000002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LP_MaxHp_04</v>
      </c>
      <c r="B277" s="1" t="s">
        <v>263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0.28749999999999998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LP_MaxHp_05</v>
      </c>
      <c r="B278" s="1" t="s">
        <v>263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0.375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LP_MaxHp_06</v>
      </c>
      <c r="B279" s="1" t="s">
        <v>263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0.46875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LP_MaxHp_07</v>
      </c>
      <c r="B280" s="1" t="s">
        <v>263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0.56875000000000009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LP_MaxHp_08</v>
      </c>
      <c r="B281" s="1" t="s">
        <v>263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0.67500000000000016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LP_MaxHp_09</v>
      </c>
      <c r="B282" s="1" t="s">
        <v>263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0.78749999999999998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LP_MaxHpBetter_01</v>
      </c>
      <c r="B283" s="1" t="s">
        <v>264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0.10416666666666667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LP_MaxHpBetter_02</v>
      </c>
      <c r="B284" s="1" t="s">
        <v>264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0.21875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LP_MaxHpBetter_03</v>
      </c>
      <c r="B285" s="1" t="s">
        <v>264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0.34375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LP_MaxHpBetter_04</v>
      </c>
      <c r="B286" s="1" t="s">
        <v>264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0.47916666666666669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LP_MaxHpBetter_05</v>
      </c>
      <c r="B287" s="1" t="s">
        <v>264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0.625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LP_MaxHpBetter_06</v>
      </c>
      <c r="B288" s="1" t="s">
        <v>264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0.78125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LP_MaxHpBetter_07</v>
      </c>
      <c r="B289" s="1" t="s">
        <v>264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0.94791666666666663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LP_MaxHpBetter_08</v>
      </c>
      <c r="B290" s="1" t="s">
        <v>264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LP_MaxHpBetter_09</v>
      </c>
      <c r="B291" s="1" t="s">
        <v>264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1.3125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ref="A292" si="269">B292&amp;"_"&amp;TEXT(D292,"00")</f>
        <v>LP_MaxHpBetter_10</v>
      </c>
      <c r="B292" s="1" t="s">
        <v>252</v>
      </c>
      <c r="C292" s="1" t="str">
        <f>IF(ISERROR(VLOOKUP(B292,AffectorValueTable!$A:$A,1,0)),"어펙터밸류없음","")</f>
        <v/>
      </c>
      <c r="D292" s="1">
        <v>10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1.3125</v>
      </c>
      <c r="M292" s="1" t="s">
        <v>162</v>
      </c>
      <c r="O292" s="7">
        <f t="shared" ref="O292" ca="1" si="270">IF(NOT(ISBLANK(N292)),N292,
IF(ISBLANK(M292),"",
VLOOKUP(M292,OFFSET(INDIRECT("$A:$B"),0,MATCH(M$1&amp;"_Verify",INDIRECT("$1:$1"),0)-1),2,0)
))</f>
        <v>18</v>
      </c>
      <c r="S292" s="7" t="str">
        <f t="shared" ref="S292" ca="1" si="271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si="266"/>
        <v>LP_MaxHpBest_01</v>
      </c>
      <c r="B293" s="1" t="s">
        <v>265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0.1875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ref="A294:A343" si="272">B294&amp;"_"&amp;TEXT(D294,"00")</f>
        <v>LP_MaxHpBest_02</v>
      </c>
      <c r="B294" s="1" t="s">
        <v>265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0.39375000000000004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LP_MaxHpBest_03</v>
      </c>
      <c r="B295" s="1" t="s">
        <v>265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0.61875000000000013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LP_MaxHpBest_04</v>
      </c>
      <c r="B296" s="1" t="s">
        <v>265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0.86249999999999993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72"/>
        <v>LP_MaxHpBest_05</v>
      </c>
      <c r="B297" s="1" t="s">
        <v>265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1.125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ref="A298:A303" si="273">B298&amp;"_"&amp;TEXT(D298,"00")</f>
        <v>LP_MaxHpBest_06</v>
      </c>
      <c r="B298" s="1" t="s">
        <v>253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1.125</v>
      </c>
      <c r="M298" s="1" t="s">
        <v>162</v>
      </c>
      <c r="O298" s="7">
        <f t="shared" ref="O298:O303" ca="1" si="274">IF(NOT(ISBLANK(N298)),N298,
IF(ISBLANK(M298),"",
VLOOKUP(M298,OFFSET(INDIRECT("$A:$B"),0,MATCH(M$1&amp;"_Verify",INDIRECT("$1:$1"),0)-1),2,0)
))</f>
        <v>18</v>
      </c>
      <c r="S298" s="7" t="str">
        <f t="shared" ref="S298:S303" ca="1" si="275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73"/>
        <v>LP_MaxHpPowerSource_01</v>
      </c>
      <c r="B299" s="1" t="s">
        <v>915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ref="J299:J303" si="276">J209*2.5/8</f>
        <v>4.6875E-2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LP_MaxHpPowerSource_02</v>
      </c>
      <c r="B300" s="1" t="s">
        <v>915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9.8437499999999997E-2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LP_MaxHpPowerSource_03</v>
      </c>
      <c r="B301" s="1" t="s">
        <v>915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0.15468750000000001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LP_MaxHpPowerSource_04</v>
      </c>
      <c r="B302" s="1" t="s">
        <v>915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0.21562499999999998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3"/>
        <v>LP_MaxHpPowerSource_05</v>
      </c>
      <c r="B303" s="1" t="s">
        <v>915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0.28125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2"/>
        <v>LP_ReduceDmgProjectile_01</v>
      </c>
      <c r="B304" s="1" t="s">
        <v>266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ref="J304:J321" si="277">J209*4/6</f>
        <v>9.9999999999999992E-2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LP_ReduceDmgProjectile_02</v>
      </c>
      <c r="B305" s="1" t="s">
        <v>266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0.21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LP_ReduceDmgProjectile_03</v>
      </c>
      <c r="B306" s="1" t="s">
        <v>266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0.33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2"/>
        <v>LP_ReduceDmgProjectile_04</v>
      </c>
      <c r="B307" s="1" t="s">
        <v>266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0.45999999999999996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ref="A308:A311" si="278">B308&amp;"_"&amp;TEXT(D308,"00")</f>
        <v>LP_ReduceDmgProjectile_05</v>
      </c>
      <c r="B308" s="1" t="s">
        <v>266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0.6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LP_ReduceDmgProjectile_06</v>
      </c>
      <c r="B309" s="1" t="s">
        <v>266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0.75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LP_ReduceDmgProjectile_07</v>
      </c>
      <c r="B310" s="1" t="s">
        <v>266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0.91000000000000014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8"/>
        <v>LP_ReduceDmgProjectile_08</v>
      </c>
      <c r="B311" s="1" t="s">
        <v>266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1.08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ref="A312:A334" si="279">B312&amp;"_"&amp;TEXT(D312,"00")</f>
        <v>LP_ReduceDmgProjectile_09</v>
      </c>
      <c r="B312" s="1" t="s">
        <v>266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1.26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LP_ReduceDmgProjectileBetter_01</v>
      </c>
      <c r="B313" s="1" t="s">
        <v>490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0.16666666666666666</v>
      </c>
      <c r="O313" s="7" t="str">
        <f t="shared" ref="O313:O334" ca="1" si="280">IF(NOT(ISBLANK(N313)),N313,
IF(ISBLANK(M313),"",
VLOOKUP(M313,OFFSET(INDIRECT("$A:$B"),0,MATCH(M$1&amp;"_Verify",INDIRECT("$1:$1"),0)-1),2,0)
))</f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LP_ReduceDmgProjectileBetter_02</v>
      </c>
      <c r="B314" s="1" t="s">
        <v>490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0.35000000000000003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LP_ReduceDmgProjectileBetter_03</v>
      </c>
      <c r="B315" s="1" t="s">
        <v>490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0.55000000000000004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si="279"/>
        <v>LP_ReduceDmgProjectileBetter_04</v>
      </c>
      <c r="B316" s="1" t="s">
        <v>490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0.76666666666666661</v>
      </c>
      <c r="O316" s="7" t="str">
        <f t="shared" ca="1" si="280"/>
        <v/>
      </c>
      <c r="S316" s="7" t="str">
        <f t="shared" ca="1" si="262"/>
        <v/>
      </c>
    </row>
    <row r="317" spans="1:19" x14ac:dyDescent="0.3">
      <c r="A317" s="1" t="str">
        <f t="shared" ref="A317:A321" si="281">B317&amp;"_"&amp;TEXT(D317,"00")</f>
        <v>LP_ReduceDmgProjectileBetter_05</v>
      </c>
      <c r="B317" s="1" t="s">
        <v>490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</v>
      </c>
      <c r="O317" s="7" t="str">
        <f t="shared" ref="O317:O321" ca="1" si="282">IF(NOT(ISBLANK(N317)),N317,
IF(ISBLANK(M317),"",
VLOOKUP(M317,OFFSET(INDIRECT("$A:$B"),0,MATCH(M$1&amp;"_Verify",INDIRECT("$1:$1"),0)-1),2,0)
))</f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LP_ReduceDmgProjectileBetter_06</v>
      </c>
      <c r="B318" s="1" t="s">
        <v>490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1.25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LP_ReduceDmgProjectileBetter_07</v>
      </c>
      <c r="B319" s="1" t="s">
        <v>490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1.5166666666666666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LP_ReduceDmgProjectileBetter_08</v>
      </c>
      <c r="B320" s="1" t="s">
        <v>490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1.8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81"/>
        <v>LP_ReduceDmgProjectileBetter_09</v>
      </c>
      <c r="B321" s="1" t="s">
        <v>490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2.1</v>
      </c>
      <c r="O321" s="7" t="str">
        <f t="shared" ca="1" si="282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LP_ReduceDmgMelee_01</v>
      </c>
      <c r="B322" s="1" t="s">
        <v>491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ref="I322:I339" si="283">J209*4/6*1.5</f>
        <v>0.15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LP_ReduceDmgMelee_02</v>
      </c>
      <c r="B323" s="1" t="s">
        <v>491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0.315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LP_ReduceDmgMelee_03</v>
      </c>
      <c r="B324" s="1" t="s">
        <v>491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0.495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LP_ReduceDmgMelee_04</v>
      </c>
      <c r="B325" s="1" t="s">
        <v>491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0.69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LP_ReduceDmgMelee_05</v>
      </c>
      <c r="B326" s="1" t="s">
        <v>491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0.89999999999999991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LP_ReduceDmgMelee_06</v>
      </c>
      <c r="B327" s="1" t="s">
        <v>491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1.125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LP_ReduceDmgMelee_07</v>
      </c>
      <c r="B328" s="1" t="s">
        <v>491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1.3650000000000002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LP_ReduceDmgMelee_08</v>
      </c>
      <c r="B329" s="1" t="s">
        <v>491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1.62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LP_ReduceDmgMelee_09</v>
      </c>
      <c r="B330" s="1" t="s">
        <v>491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1.8900000000000001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LP_ReduceDmgMeleeBetter_01</v>
      </c>
      <c r="B331" s="1" t="s">
        <v>493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0.25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LP_ReduceDmgMeleeBetter_02</v>
      </c>
      <c r="B332" s="1" t="s">
        <v>493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0.52500000000000002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LP_ReduceDmgMeleeBetter_03</v>
      </c>
      <c r="B333" s="1" t="s">
        <v>493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0.82500000000000007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LP_ReduceDmgMeleeBetter_04</v>
      </c>
      <c r="B334" s="1" t="s">
        <v>493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1.1499999999999999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ref="A335:A339" si="284">B335&amp;"_"&amp;TEXT(D335,"00")</f>
        <v>LP_ReduceDmgMeleeBetter_05</v>
      </c>
      <c r="B335" s="1" t="s">
        <v>493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1.5</v>
      </c>
      <c r="O335" s="7" t="str">
        <f t="shared" ref="O335:O339" ca="1" si="285">IF(NOT(ISBLANK(N335)),N335,
IF(ISBLANK(M335),"",
VLOOKUP(M335,OFFSET(INDIRECT("$A:$B"),0,MATCH(M$1&amp;"_Verify",INDIRECT("$1:$1"),0)-1),2,0)
))</f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LP_ReduceDmgMeleeBetter_06</v>
      </c>
      <c r="B336" s="1" t="s">
        <v>493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1.875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LP_ReduceDmgMeleeBetter_07</v>
      </c>
      <c r="B337" s="1" t="s">
        <v>493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2.2749999999999999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LP_ReduceDmgMeleeBetter_08</v>
      </c>
      <c r="B338" s="1" t="s">
        <v>493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2.7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84"/>
        <v>LP_ReduceDmgMeleeBetter_09</v>
      </c>
      <c r="B339" s="1" t="s">
        <v>493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3.1500000000000004</v>
      </c>
      <c r="O339" s="7" t="str">
        <f t="shared" ca="1" si="285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LP_ReduceDmgClose_01</v>
      </c>
      <c r="B340" s="1" t="s">
        <v>267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ref="K340:K357" si="286">J209*4/6*3</f>
        <v>0.3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LP_ReduceDmgClose_02</v>
      </c>
      <c r="B341" s="1" t="s">
        <v>267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0.63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LP_ReduceDmgClose_03</v>
      </c>
      <c r="B342" s="1" t="s">
        <v>267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0.99</v>
      </c>
      <c r="O342" s="7" t="str">
        <f t="shared" ca="1" si="268"/>
        <v/>
      </c>
      <c r="S342" s="7" t="str">
        <f t="shared" ca="1" si="262"/>
        <v/>
      </c>
    </row>
    <row r="343" spans="1:19" x14ac:dyDescent="0.3">
      <c r="A343" s="1" t="str">
        <f t="shared" si="272"/>
        <v>LP_ReduceDmgClose_04</v>
      </c>
      <c r="B343" s="1" t="s">
        <v>267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1.38</v>
      </c>
      <c r="O343" s="7" t="str">
        <f t="shared" ca="1" si="268"/>
        <v/>
      </c>
      <c r="S343" s="7" t="str">
        <f t="shared" ref="S343:S386" ca="1" si="287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:A361" si="288">B344&amp;"_"&amp;TEXT(D344,"00")</f>
        <v>LP_ReduceDmgClose_05</v>
      </c>
      <c r="B344" s="1" t="s">
        <v>267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1.7999999999999998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LP_ReduceDmgClose_06</v>
      </c>
      <c r="B345" s="1" t="s">
        <v>267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2.25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LP_ReduceDmgClose_07</v>
      </c>
      <c r="B346" s="1" t="s">
        <v>267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2.7300000000000004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LP_ReduceDmgClose_08</v>
      </c>
      <c r="B347" s="1" t="s">
        <v>267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3.24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LP_ReduceDmgClose_09</v>
      </c>
      <c r="B348" s="1" t="s">
        <v>267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3.7800000000000002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LP_ReduceDmgCloseBetter_01</v>
      </c>
      <c r="B349" s="1" t="s">
        <v>495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0.5</v>
      </c>
      <c r="O349" s="7" t="str">
        <f t="shared" ref="O349:O366" ca="1" si="289">IF(NOT(ISBLANK(N349)),N349,
IF(ISBLANK(M349),"",
VLOOKUP(M349,OFFSET(INDIRECT("$A:$B"),0,MATCH(M$1&amp;"_Verify",INDIRECT("$1:$1"),0)-1),2,0)
))</f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LP_ReduceDmgCloseBetter_02</v>
      </c>
      <c r="B350" s="1" t="s">
        <v>495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1.05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LP_ReduceDmgCloseBetter_03</v>
      </c>
      <c r="B351" s="1" t="s">
        <v>495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1.6500000000000001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LP_ReduceDmgCloseBetter_04</v>
      </c>
      <c r="B352" s="1" t="s">
        <v>495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2.2999999999999998</v>
      </c>
      <c r="O352" s="7" t="str">
        <f t="shared" ca="1" si="289"/>
        <v/>
      </c>
      <c r="S352" s="7" t="str">
        <f t="shared" ca="1" si="287"/>
        <v/>
      </c>
    </row>
    <row r="353" spans="1:19" x14ac:dyDescent="0.3">
      <c r="A353" s="1" t="str">
        <f t="shared" ref="A353:A357" si="290">B353&amp;"_"&amp;TEXT(D353,"00")</f>
        <v>LP_ReduceDmgCloseBetter_05</v>
      </c>
      <c r="B353" s="1" t="s">
        <v>495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</v>
      </c>
      <c r="O353" s="7" t="str">
        <f t="shared" ref="O353:O357" ca="1" si="291">IF(NOT(ISBLANK(N353)),N353,
IF(ISBLANK(M353),"",
VLOOKUP(M353,OFFSET(INDIRECT("$A:$B"),0,MATCH(M$1&amp;"_Verify",INDIRECT("$1:$1"),0)-1),2,0)
))</f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LP_ReduceDmgCloseBetter_06</v>
      </c>
      <c r="B354" s="1" t="s">
        <v>495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3.75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LP_ReduceDmgCloseBetter_07</v>
      </c>
      <c r="B355" s="1" t="s">
        <v>495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4.55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LP_ReduceDmgCloseBetter_08</v>
      </c>
      <c r="B356" s="1" t="s">
        <v>495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5.4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90"/>
        <v>LP_ReduceDmgCloseBetter_09</v>
      </c>
      <c r="B357" s="1" t="s">
        <v>495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6.3000000000000007</v>
      </c>
      <c r="O357" s="7" t="str">
        <f t="shared" ca="1" si="291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LP_ReduceDmgTrap_01</v>
      </c>
      <c r="B358" s="1" t="s">
        <v>496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ref="L358:L375" si="292">J209*4/6*3</f>
        <v>0.3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LP_ReduceDmgTrap_02</v>
      </c>
      <c r="B359" s="1" t="s">
        <v>496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0.63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LP_ReduceDmgTrap_03</v>
      </c>
      <c r="B360" s="1" t="s">
        <v>496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0.99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LP_ReduceDmgTrap_04</v>
      </c>
      <c r="B361" s="1" t="s">
        <v>496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1.38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ref="A362:A378" si="293">B362&amp;"_"&amp;TEXT(D362,"00")</f>
        <v>LP_ReduceDmgTrap_05</v>
      </c>
      <c r="B362" s="1" t="s">
        <v>496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1.7999999999999998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LP_ReduceDmgTrap_06</v>
      </c>
      <c r="B363" s="1" t="s">
        <v>496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2.25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LP_ReduceDmgTrap_07</v>
      </c>
      <c r="B364" s="1" t="s">
        <v>496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2.7300000000000004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LP_ReduceDmgTrap_08</v>
      </c>
      <c r="B365" s="1" t="s">
        <v>496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3.24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LP_ReduceDmgTrap_09</v>
      </c>
      <c r="B366" s="1" t="s">
        <v>496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3.7800000000000002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LP_ReduceDmgTrapBetter_01</v>
      </c>
      <c r="B367" s="1" t="s">
        <v>497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0.5</v>
      </c>
      <c r="O367" s="7" t="str">
        <f t="shared" ref="O367:O381" ca="1" si="294">IF(NOT(ISBLANK(N367)),N367,
IF(ISBLANK(M367),"",
VLOOKUP(M367,OFFSET(INDIRECT("$A:$B"),0,MATCH(M$1&amp;"_Verify",INDIRECT("$1:$1"),0)-1),2,0)
))</f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LP_ReduceDmgTrapBetter_02</v>
      </c>
      <c r="B368" s="1" t="s">
        <v>497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1.05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LP_ReduceDmgTrapBetter_03</v>
      </c>
      <c r="B369" s="1" t="s">
        <v>497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1.6500000000000001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LP_ReduceDmgTrapBetter_04</v>
      </c>
      <c r="B370" s="1" t="s">
        <v>497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2.2999999999999998</v>
      </c>
      <c r="O370" s="7" t="str">
        <f t="shared" ca="1" si="294"/>
        <v/>
      </c>
      <c r="S370" s="7" t="str">
        <f t="shared" ca="1" si="287"/>
        <v/>
      </c>
    </row>
    <row r="371" spans="1:19" x14ac:dyDescent="0.3">
      <c r="A371" s="1" t="str">
        <f t="shared" ref="A371:A375" si="295">B371&amp;"_"&amp;TEXT(D371,"00")</f>
        <v>LP_ReduceDmgTrapBetter_05</v>
      </c>
      <c r="B371" s="1" t="s">
        <v>497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</v>
      </c>
      <c r="O371" s="7" t="str">
        <f t="shared" ref="O371:O375" ca="1" si="296">IF(NOT(ISBLANK(N371)),N371,
IF(ISBLANK(M371),"",
VLOOKUP(M371,OFFSET(INDIRECT("$A:$B"),0,MATCH(M$1&amp;"_Verify",INDIRECT("$1:$1"),0)-1),2,0)
))</f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LP_ReduceDmgTrapBetter_06</v>
      </c>
      <c r="B372" s="1" t="s">
        <v>497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3.75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LP_ReduceDmgTrapBetter_07</v>
      </c>
      <c r="B373" s="1" t="s">
        <v>497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4.55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LP_ReduceDmgTrapBetter_08</v>
      </c>
      <c r="B374" s="1" t="s">
        <v>497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5.4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5"/>
        <v>LP_ReduceDmgTrapBetter_09</v>
      </c>
      <c r="B375" s="1" t="s">
        <v>497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6.3000000000000007</v>
      </c>
      <c r="O375" s="7" t="str">
        <f t="shared" ca="1" si="296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LP_ReduceContinuousDmg_01</v>
      </c>
      <c r="B376" s="1" t="s">
        <v>500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LP_ReduceContinuousDmg_02</v>
      </c>
      <c r="B377" s="1" t="s">
        <v>500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4.1900000000000004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3"/>
        <v>LP_ReduceContinuousDmg_03</v>
      </c>
      <c r="B378" s="1" t="s">
        <v>500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9.57</v>
      </c>
      <c r="K378" s="1">
        <v>0.5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ref="A379:A381" si="297">B379&amp;"_"&amp;TEXT(D379,"00")</f>
        <v>LP_DefenseStrongDmg_01</v>
      </c>
      <c r="B379" s="1" t="s">
        <v>501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0.24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7"/>
        <v>LP_DefenseStrongDmg_02</v>
      </c>
      <c r="B380" s="1" t="s">
        <v>501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0.20869565217391306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si="297"/>
        <v>LP_DefenseStrongDmg_03</v>
      </c>
      <c r="B381" s="1" t="s">
        <v>501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0.18147448015122877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ref="A382:A417" si="298">B382&amp;"_"&amp;TEXT(D382,"00")</f>
        <v>LP_ExtraGold_01</v>
      </c>
      <c r="B382" s="1" t="s">
        <v>171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0.15000000000000002</v>
      </c>
      <c r="O382" s="7" t="str">
        <f t="shared" ca="1" si="268"/>
        <v/>
      </c>
      <c r="S382" s="7" t="str">
        <f t="shared" ca="1" si="287"/>
        <v/>
      </c>
    </row>
    <row r="383" spans="1:19" x14ac:dyDescent="0.3">
      <c r="A383" s="1" t="str">
        <f t="shared" ref="A383:A385" si="299">B383&amp;"_"&amp;TEXT(D383,"00")</f>
        <v>LP_ExtraGold_02</v>
      </c>
      <c r="B383" s="1" t="s">
        <v>171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0.31500000000000006</v>
      </c>
      <c r="O383" s="7" t="str">
        <f t="shared" ref="O383:O385" ca="1" si="300">IF(NOT(ISBLANK(N383)),N383,
IF(ISBLANK(M383),"",
VLOOKUP(M383,OFFSET(INDIRECT("$A:$B"),0,MATCH(M$1&amp;"_Verify",INDIRECT("$1:$1"),0)-1),2,0)
))</f>
        <v/>
      </c>
      <c r="S383" s="7" t="str">
        <f t="shared" ca="1" si="287"/>
        <v/>
      </c>
    </row>
    <row r="384" spans="1:19" x14ac:dyDescent="0.3">
      <c r="A384" s="1" t="str">
        <f t="shared" si="299"/>
        <v>LP_ExtraGold_03</v>
      </c>
      <c r="B384" s="1" t="s">
        <v>171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0.49500000000000011</v>
      </c>
      <c r="O384" s="7" t="str">
        <f t="shared" ca="1" si="300"/>
        <v/>
      </c>
      <c r="S384" s="7" t="str">
        <f t="shared" ca="1" si="287"/>
        <v/>
      </c>
    </row>
    <row r="385" spans="1:19" x14ac:dyDescent="0.3">
      <c r="A385" s="1" t="str">
        <f t="shared" si="299"/>
        <v>LP_ExtraGoldBetter_01</v>
      </c>
      <c r="B385" s="1" t="s">
        <v>502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ref="J385:J387" si="301">J382*5/3</f>
        <v>0.25000000000000006</v>
      </c>
      <c r="O385" s="7" t="str">
        <f t="shared" ca="1" si="300"/>
        <v/>
      </c>
      <c r="S385" s="7" t="str">
        <f t="shared" ca="1" si="287"/>
        <v/>
      </c>
    </row>
    <row r="386" spans="1:19" x14ac:dyDescent="0.3">
      <c r="A386" s="1" t="str">
        <f t="shared" ref="A386:A387" si="302">B386&amp;"_"&amp;TEXT(D386,"00")</f>
        <v>LP_ExtraGoldBetter_02</v>
      </c>
      <c r="B386" s="1" t="s">
        <v>502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si="301"/>
        <v>0.52500000000000002</v>
      </c>
      <c r="O386" s="7" t="str">
        <f t="shared" ref="O386:O387" ca="1" si="303">IF(NOT(ISBLANK(N386)),N386,
IF(ISBLANK(M386),"",
VLOOKUP(M386,OFFSET(INDIRECT("$A:$B"),0,MATCH(M$1&amp;"_Verify",INDIRECT("$1:$1"),0)-1),2,0)
))</f>
        <v/>
      </c>
      <c r="S386" s="7" t="str">
        <f t="shared" ca="1" si="287"/>
        <v/>
      </c>
    </row>
    <row r="387" spans="1:19" x14ac:dyDescent="0.3">
      <c r="A387" s="1" t="str">
        <f t="shared" si="302"/>
        <v>LP_ExtraGoldBetter_03</v>
      </c>
      <c r="B387" s="1" t="s">
        <v>502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si="301"/>
        <v>0.82500000000000018</v>
      </c>
      <c r="O387" s="7" t="str">
        <f t="shared" ca="1" si="303"/>
        <v/>
      </c>
      <c r="S387" s="7" t="str">
        <f t="shared" ref="S387:S426" ca="1" si="30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98"/>
        <v>LP_ItemChanceBoost_01</v>
      </c>
      <c r="B388" s="1" t="s">
        <v>172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0.1125</v>
      </c>
      <c r="O388" s="7" t="str">
        <f t="shared" ca="1" si="268"/>
        <v/>
      </c>
      <c r="S388" s="7" t="str">
        <f t="shared" ca="1" si="304"/>
        <v/>
      </c>
    </row>
    <row r="389" spans="1:19" x14ac:dyDescent="0.3">
      <c r="A389" s="1" t="str">
        <f t="shared" ref="A389:A391" si="305">B389&amp;"_"&amp;TEXT(D389,"00")</f>
        <v>LP_ItemChanceBoost_02</v>
      </c>
      <c r="B389" s="1" t="s">
        <v>172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0.23625000000000002</v>
      </c>
      <c r="O389" s="7" t="str">
        <f t="shared" ref="O389:O391" ca="1" si="306">IF(NOT(ISBLANK(N389)),N389,
IF(ISBLANK(M389),"",
VLOOKUP(M389,OFFSET(INDIRECT("$A:$B"),0,MATCH(M$1&amp;"_Verify",INDIRECT("$1:$1"),0)-1),2,0)
))</f>
        <v/>
      </c>
      <c r="S389" s="7" t="str">
        <f t="shared" ca="1" si="304"/>
        <v/>
      </c>
    </row>
    <row r="390" spans="1:19" x14ac:dyDescent="0.3">
      <c r="A390" s="1" t="str">
        <f t="shared" si="305"/>
        <v>LP_ItemChanceBoost_03</v>
      </c>
      <c r="B390" s="1" t="s">
        <v>172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0.37125000000000008</v>
      </c>
      <c r="O390" s="7" t="str">
        <f t="shared" ca="1" si="306"/>
        <v/>
      </c>
      <c r="S390" s="7" t="str">
        <f t="shared" ca="1" si="304"/>
        <v/>
      </c>
    </row>
    <row r="391" spans="1:19" x14ac:dyDescent="0.3">
      <c r="A391" s="1" t="str">
        <f t="shared" si="305"/>
        <v>LP_ItemChanceBoostBetter_01</v>
      </c>
      <c r="B391" s="1" t="s">
        <v>503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ref="K391:K393" si="307">K388*5/3</f>
        <v>0.1875</v>
      </c>
      <c r="O391" s="7" t="str">
        <f t="shared" ca="1" si="306"/>
        <v/>
      </c>
      <c r="S391" s="7" t="str">
        <f t="shared" ca="1" si="304"/>
        <v/>
      </c>
    </row>
    <row r="392" spans="1:19" x14ac:dyDescent="0.3">
      <c r="A392" s="1" t="str">
        <f t="shared" ref="A392:A393" si="308">B392&amp;"_"&amp;TEXT(D392,"00")</f>
        <v>LP_ItemChanceBoostBetter_02</v>
      </c>
      <c r="B392" s="1" t="s">
        <v>503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07"/>
        <v>0.39375000000000004</v>
      </c>
      <c r="O392" s="7" t="str">
        <f t="shared" ref="O392:O393" ca="1" si="309">IF(NOT(ISBLANK(N392)),N392,
IF(ISBLANK(M392),"",
VLOOKUP(M392,OFFSET(INDIRECT("$A:$B"),0,MATCH(M$1&amp;"_Verify",INDIRECT("$1:$1"),0)-1),2,0)
))</f>
        <v/>
      </c>
      <c r="S392" s="7" t="str">
        <f t="shared" ca="1" si="304"/>
        <v/>
      </c>
    </row>
    <row r="393" spans="1:19" x14ac:dyDescent="0.3">
      <c r="A393" s="1" t="str">
        <f t="shared" si="308"/>
        <v>LP_ItemChanceBoostBetter_03</v>
      </c>
      <c r="B393" s="1" t="s">
        <v>503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07"/>
        <v>0.61875000000000013</v>
      </c>
      <c r="O393" s="7" t="str">
        <f t="shared" ca="1" si="309"/>
        <v/>
      </c>
      <c r="S393" s="7" t="str">
        <f t="shared" ca="1" si="304"/>
        <v/>
      </c>
    </row>
    <row r="394" spans="1:19" x14ac:dyDescent="0.3">
      <c r="A394" s="1" t="str">
        <f t="shared" si="298"/>
        <v>LP_HealChanceBoost_01</v>
      </c>
      <c r="B394" s="1" t="s">
        <v>173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0.16666666699999999</v>
      </c>
      <c r="O394" s="7" t="str">
        <f t="shared" ca="1" si="268"/>
        <v/>
      </c>
      <c r="S394" s="7" t="str">
        <f t="shared" ca="1" si="304"/>
        <v/>
      </c>
    </row>
    <row r="395" spans="1:19" x14ac:dyDescent="0.3">
      <c r="A395" s="1" t="str">
        <f t="shared" ref="A395:A397" si="310">B395&amp;"_"&amp;TEXT(D395,"00")</f>
        <v>LP_HealChanceBoost_02</v>
      </c>
      <c r="B395" s="1" t="s">
        <v>173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0.35</v>
      </c>
      <c r="O395" s="7" t="str">
        <f t="shared" ref="O395:O397" ca="1" si="311">IF(NOT(ISBLANK(N395)),N395,
IF(ISBLANK(M395),"",
VLOOKUP(M395,OFFSET(INDIRECT("$A:$B"),0,MATCH(M$1&amp;"_Verify",INDIRECT("$1:$1"),0)-1),2,0)
))</f>
        <v/>
      </c>
      <c r="S395" s="7" t="str">
        <f t="shared" ca="1" si="304"/>
        <v/>
      </c>
    </row>
    <row r="396" spans="1:19" x14ac:dyDescent="0.3">
      <c r="A396" s="1" t="str">
        <f t="shared" si="310"/>
        <v>LP_HealChanceBoost_03</v>
      </c>
      <c r="B396" s="1" t="s">
        <v>173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0.55000000000000004</v>
      </c>
      <c r="O396" s="7" t="str">
        <f t="shared" ca="1" si="311"/>
        <v/>
      </c>
      <c r="S396" s="7" t="str">
        <f t="shared" ca="1" si="304"/>
        <v/>
      </c>
    </row>
    <row r="397" spans="1:19" x14ac:dyDescent="0.3">
      <c r="A397" s="1" t="str">
        <f t="shared" si="310"/>
        <v>LP_HealChanceBoostBetter_01</v>
      </c>
      <c r="B397" s="1" t="s">
        <v>504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ref="L397:L399" si="312">L394*5/3</f>
        <v>0.27777777833333334</v>
      </c>
      <c r="O397" s="7" t="str">
        <f t="shared" ca="1" si="311"/>
        <v/>
      </c>
      <c r="S397" s="7" t="str">
        <f t="shared" ref="S397:S399" ca="1" si="313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ref="A398:A399" si="314">B398&amp;"_"&amp;TEXT(D398,"00")</f>
        <v>LP_HealChanceBoostBetter_02</v>
      </c>
      <c r="B398" s="1" t="s">
        <v>504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2"/>
        <v>0.58333333333333337</v>
      </c>
      <c r="O398" s="7" t="str">
        <f t="shared" ref="O398:O399" ca="1" si="315">IF(NOT(ISBLANK(N398)),N398,
IF(ISBLANK(M398),"",
VLOOKUP(M398,OFFSET(INDIRECT("$A:$B"),0,MATCH(M$1&amp;"_Verify",INDIRECT("$1:$1"),0)-1),2,0)
))</f>
        <v/>
      </c>
      <c r="S398" s="7" t="str">
        <f t="shared" ca="1" si="313"/>
        <v/>
      </c>
    </row>
    <row r="399" spans="1:19" x14ac:dyDescent="0.3">
      <c r="A399" s="1" t="str">
        <f t="shared" si="314"/>
        <v>LP_HealChanceBoostBetter_03</v>
      </c>
      <c r="B399" s="1" t="s">
        <v>504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2"/>
        <v>0.91666666666666663</v>
      </c>
      <c r="O399" s="7" t="str">
        <f t="shared" ca="1" si="315"/>
        <v/>
      </c>
      <c r="S399" s="7" t="str">
        <f t="shared" ca="1" si="313"/>
        <v/>
      </c>
    </row>
    <row r="400" spans="1:19" x14ac:dyDescent="0.3">
      <c r="A400" s="1" t="str">
        <f t="shared" si="298"/>
        <v>LP_MonsterThrough_01</v>
      </c>
      <c r="B400" s="1" t="s">
        <v>174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MonsterThroughHitObject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8"/>
        <v>1</v>
      </c>
      <c r="S400" s="7" t="str">
        <f t="shared" ca="1" si="304"/>
        <v/>
      </c>
    </row>
    <row r="401" spans="1:19" x14ac:dyDescent="0.3">
      <c r="A401" s="1" t="str">
        <f t="shared" si="298"/>
        <v>LP_MonsterThrough_02</v>
      </c>
      <c r="B401" s="1" t="s">
        <v>174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MonsterThroughHitObject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8"/>
        <v>2</v>
      </c>
      <c r="S401" s="7" t="str">
        <f t="shared" ca="1" si="304"/>
        <v/>
      </c>
    </row>
    <row r="402" spans="1:19" x14ac:dyDescent="0.3">
      <c r="A402" s="1" t="str">
        <f t="shared" si="298"/>
        <v>LP_Ricochet_01</v>
      </c>
      <c r="B402" s="1" t="s">
        <v>175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RicochetHitObject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8"/>
        <v>1</v>
      </c>
      <c r="S402" s="7" t="str">
        <f t="shared" ca="1" si="304"/>
        <v/>
      </c>
    </row>
    <row r="403" spans="1:19" x14ac:dyDescent="0.3">
      <c r="A403" s="1" t="str">
        <f t="shared" si="298"/>
        <v>LP_Ricochet_02</v>
      </c>
      <c r="B403" s="1" t="s">
        <v>175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RicochetHitObject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8"/>
        <v>2</v>
      </c>
      <c r="S403" s="7" t="str">
        <f t="shared" ref="S403:S405" ca="1" si="316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98"/>
        <v>LP_BounceWallQuad_01</v>
      </c>
      <c r="B404" s="1" t="s">
        <v>176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BounceWallQuadHitObject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68"/>
        <v>1</v>
      </c>
      <c r="S404" s="7" t="str">
        <f t="shared" ca="1" si="316"/>
        <v/>
      </c>
    </row>
    <row r="405" spans="1:19" x14ac:dyDescent="0.3">
      <c r="A405" s="1" t="str">
        <f t="shared" si="298"/>
        <v>LP_BounceWallQuad_02</v>
      </c>
      <c r="B405" s="1" t="s">
        <v>176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BounceWallQuadHitObject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68"/>
        <v>2</v>
      </c>
      <c r="S405" s="7" t="str">
        <f t="shared" ca="1" si="316"/>
        <v/>
      </c>
    </row>
    <row r="406" spans="1:19" x14ac:dyDescent="0.3">
      <c r="A406" s="1" t="str">
        <f t="shared" si="298"/>
        <v>LP_Parallel_01</v>
      </c>
      <c r="B406" s="1" t="s">
        <v>177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ParallelHitObject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0.6</v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LP_Parallel_02</v>
      </c>
      <c r="B407" s="1" t="s">
        <v>177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ParallelHitObject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0.6</v>
      </c>
      <c r="N407" s="1">
        <v>2</v>
      </c>
      <c r="O407" s="7">
        <f t="shared" ca="1" si="268"/>
        <v>2</v>
      </c>
      <c r="S407" s="7" t="str">
        <f t="shared" ca="1" si="304"/>
        <v/>
      </c>
    </row>
    <row r="408" spans="1:19" x14ac:dyDescent="0.3">
      <c r="A408" s="1" t="str">
        <f t="shared" si="298"/>
        <v>LP_DiagonalNwayGenerator_01</v>
      </c>
      <c r="B408" s="1" t="s">
        <v>178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DiagonalNwayGenerator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LP_DiagonalNwayGenerator_02</v>
      </c>
      <c r="B409" s="1" t="s">
        <v>178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DiagonalNwayGenerator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LP_LeftRightNwayGenerator_01</v>
      </c>
      <c r="B410" s="1" t="s">
        <v>179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LeftRightNwayGenerator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LP_LeftRightNwayGenerator_02</v>
      </c>
      <c r="B411" s="1" t="s">
        <v>179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LeftRightNwayGenerator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LP_BackNwayGenerator_01</v>
      </c>
      <c r="B412" s="1" t="s">
        <v>180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BackNwayGenerator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LP_BackNwayGenerator_02</v>
      </c>
      <c r="B413" s="1" t="s">
        <v>180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BackNwayGenerator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LP_Repeat_01</v>
      </c>
      <c r="B414" s="1" t="s">
        <v>181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RepeatHitObject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</v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LP_Repeat_02</v>
      </c>
      <c r="B415" s="1" t="s">
        <v>181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RepeatHitObject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0.3</v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LP_HealOnKill_01</v>
      </c>
      <c r="B416" s="1" t="s">
        <v>269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ref="K416:K429" si="317">J209</f>
        <v>0.15</v>
      </c>
      <c r="O416" s="7" t="str">
        <f t="shared" ref="O416" ca="1" si="318">IF(NOT(ISBLANK(N416)),N416,
IF(ISBLANK(M416),"",
VLOOKUP(M416,OFFSET(INDIRECT("$A:$B"),0,MATCH(M$1&amp;"_Verify",INDIRECT("$1:$1"),0)-1),2,0)
))</f>
        <v/>
      </c>
      <c r="S416" s="7" t="str">
        <f t="shared" ca="1" si="304"/>
        <v/>
      </c>
    </row>
    <row r="417" spans="1:19" x14ac:dyDescent="0.3">
      <c r="A417" s="1" t="str">
        <f t="shared" si="298"/>
        <v>LP_HealOnKill_02</v>
      </c>
      <c r="B417" s="1" t="s">
        <v>269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0.315</v>
      </c>
      <c r="O417" s="7" t="str">
        <f t="shared" ca="1" si="268"/>
        <v/>
      </c>
      <c r="S417" s="7" t="str">
        <f t="shared" ca="1" si="304"/>
        <v/>
      </c>
    </row>
    <row r="418" spans="1:19" x14ac:dyDescent="0.3">
      <c r="A418" s="1" t="str">
        <f t="shared" ref="A418:A420" si="319">B418&amp;"_"&amp;TEXT(D418,"00")</f>
        <v>LP_HealOnKill_03</v>
      </c>
      <c r="B418" s="1" t="s">
        <v>269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0.49500000000000005</v>
      </c>
      <c r="O418" s="7" t="str">
        <f t="shared" ref="O418:O420" ca="1" si="320">IF(NOT(ISBLANK(N418)),N418,
IF(ISBLANK(M418),"",
VLOOKUP(M418,OFFSET(INDIRECT("$A:$B"),0,MATCH(M$1&amp;"_Verify",INDIRECT("$1:$1"),0)-1),2,0)
))</f>
        <v/>
      </c>
      <c r="S418" s="7" t="str">
        <f t="shared" ref="S418:S420" ca="1" si="321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319"/>
        <v>LP_HealOnKill_04</v>
      </c>
      <c r="B419" s="1" t="s">
        <v>269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0.69</v>
      </c>
      <c r="O419" s="7" t="str">
        <f t="shared" ca="1" si="320"/>
        <v/>
      </c>
      <c r="S419" s="7" t="str">
        <f t="shared" ca="1" si="321"/>
        <v/>
      </c>
    </row>
    <row r="420" spans="1:19" x14ac:dyDescent="0.3">
      <c r="A420" s="1" t="str">
        <f t="shared" si="319"/>
        <v>LP_HealOnKill_05</v>
      </c>
      <c r="B420" s="1" t="s">
        <v>269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0.89999999999999991</v>
      </c>
      <c r="O420" s="7" t="str">
        <f t="shared" ca="1" si="320"/>
        <v/>
      </c>
      <c r="S420" s="7" t="str">
        <f t="shared" ca="1" si="321"/>
        <v/>
      </c>
    </row>
    <row r="421" spans="1:19" x14ac:dyDescent="0.3">
      <c r="A421" s="1" t="str">
        <f t="shared" ref="A421:A424" si="322">B421&amp;"_"&amp;TEXT(D421,"00")</f>
        <v>LP_HealOnKill_06</v>
      </c>
      <c r="B421" s="1" t="s">
        <v>269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1.125</v>
      </c>
      <c r="O421" s="7" t="str">
        <f t="shared" ref="O421:O424" ca="1" si="323">IF(NOT(ISBLANK(N421)),N421,
IF(ISBLANK(M421),"",
VLOOKUP(M421,OFFSET(INDIRECT("$A:$B"),0,MATCH(M$1&amp;"_Verify",INDIRECT("$1:$1"),0)-1),2,0)
))</f>
        <v/>
      </c>
      <c r="S421" s="7" t="str">
        <f t="shared" ref="S421:S424" ca="1" si="324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322"/>
        <v>LP_HealOnKill_07</v>
      </c>
      <c r="B422" s="1" t="s">
        <v>269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1.3650000000000002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si="322"/>
        <v>LP_HealOnKill_08</v>
      </c>
      <c r="B423" s="1" t="s">
        <v>269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1.62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si="322"/>
        <v>LP_HealOnKill_09</v>
      </c>
      <c r="B424" s="1" t="s">
        <v>269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1.89</v>
      </c>
      <c r="O424" s="7" t="str">
        <f t="shared" ca="1" si="323"/>
        <v/>
      </c>
      <c r="S424" s="7" t="str">
        <f t="shared" ca="1" si="324"/>
        <v/>
      </c>
    </row>
    <row r="425" spans="1:19" x14ac:dyDescent="0.3">
      <c r="A425" s="1" t="str">
        <f t="shared" ref="A425:A454" si="325">B425&amp;"_"&amp;TEXT(D425,"00")</f>
        <v>LP_HealOnKillBetter_01</v>
      </c>
      <c r="B425" s="1" t="s">
        <v>270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0.25</v>
      </c>
      <c r="O425" s="7" t="str">
        <f t="shared" ref="O425:O468" ca="1" si="326">IF(NOT(ISBLANK(N425)),N425,
IF(ISBLANK(M425),"",
VLOOKUP(M425,OFFSET(INDIRECT("$A:$B"),0,MATCH(M$1&amp;"_Verify",INDIRECT("$1:$1"),0)-1),2,0)
))</f>
        <v/>
      </c>
      <c r="S425" s="7" t="str">
        <f t="shared" ca="1" si="304"/>
        <v/>
      </c>
    </row>
    <row r="426" spans="1:19" x14ac:dyDescent="0.3">
      <c r="A426" s="1" t="str">
        <f t="shared" si="325"/>
        <v>LP_HealOnKillBetter_02</v>
      </c>
      <c r="B426" s="1" t="s">
        <v>270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0.52500000000000002</v>
      </c>
      <c r="O426" s="7" t="str">
        <f t="shared" ca="1" si="326"/>
        <v/>
      </c>
      <c r="S426" s="7" t="str">
        <f t="shared" ca="1" si="304"/>
        <v/>
      </c>
    </row>
    <row r="427" spans="1:19" x14ac:dyDescent="0.3">
      <c r="A427" s="1" t="str">
        <f t="shared" ref="A427:A440" si="327">B427&amp;"_"&amp;TEXT(D427,"00")</f>
        <v>LP_HealOnKillBetter_03</v>
      </c>
      <c r="B427" s="1" t="s">
        <v>270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0.82500000000000007</v>
      </c>
      <c r="O427" s="7" t="str">
        <f t="shared" ref="O427:O440" ca="1" si="328">IF(NOT(ISBLANK(N427)),N427,
IF(ISBLANK(M427),"",
VLOOKUP(M427,OFFSET(INDIRECT("$A:$B"),0,MATCH(M$1&amp;"_Verify",INDIRECT("$1:$1"),0)-1),2,0)
))</f>
        <v/>
      </c>
      <c r="S427" s="7" t="str">
        <f t="shared" ref="S427:S440" ca="1" si="329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27"/>
        <v>LP_HealOnKillBetter_04</v>
      </c>
      <c r="B428" s="1" t="s">
        <v>270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1.1499999999999999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LP_HealOnKillBetter_05</v>
      </c>
      <c r="B429" s="1" t="s">
        <v>270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LP_HealOnCrit_01</v>
      </c>
      <c r="B430" s="1" t="s">
        <v>932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>J209</f>
        <v>0.15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LP_HealOnCrit_02</v>
      </c>
      <c r="B431" s="1" t="s">
        <v>932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ref="J431:J443" si="330">J210</f>
        <v>0.315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LP_HealOnCrit_03</v>
      </c>
      <c r="B432" s="1" t="s">
        <v>932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0.49500000000000005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LP_HealOnCrit_04</v>
      </c>
      <c r="B433" s="1" t="s">
        <v>932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0.69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LP_HealOnCrit_05</v>
      </c>
      <c r="B434" s="1" t="s">
        <v>932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0.89999999999999991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LP_HealOnCrit_06</v>
      </c>
      <c r="B435" s="1" t="s">
        <v>932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1.125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LP_HealOnCrit_07</v>
      </c>
      <c r="B436" s="1" t="s">
        <v>932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1.3650000000000002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LP_HealOnCrit_08</v>
      </c>
      <c r="B437" s="1" t="s">
        <v>932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1.62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LP_HealOnCrit_09</v>
      </c>
      <c r="B438" s="1" t="s">
        <v>932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1.89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LP_HealOnCritBetter_01</v>
      </c>
      <c r="B439" s="1" t="s">
        <v>933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0.25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LP_HealOnCritBetter_02</v>
      </c>
      <c r="B440" s="1" t="s">
        <v>933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0.52500000000000002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ref="A441:A443" si="331">B441&amp;"_"&amp;TEXT(D441,"00")</f>
        <v>LP_HealOnCritBetter_03</v>
      </c>
      <c r="B441" s="1" t="s">
        <v>933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0.82500000000000007</v>
      </c>
      <c r="O441" s="7" t="str">
        <f t="shared" ref="O441:O443" ca="1" si="332">IF(NOT(ISBLANK(N441)),N441,
IF(ISBLANK(M441),"",
VLOOKUP(M441,OFFSET(INDIRECT("$A:$B"),0,MATCH(M$1&amp;"_Verify",INDIRECT("$1:$1"),0)-1),2,0)
))</f>
        <v/>
      </c>
      <c r="S441" s="7" t="str">
        <f t="shared" ref="S441:S443" ca="1" si="333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331"/>
        <v>LP_HealOnCritBetter_04</v>
      </c>
      <c r="B442" s="1" t="s">
        <v>933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1.1499999999999999</v>
      </c>
      <c r="O442" s="7" t="str">
        <f t="shared" ca="1" si="332"/>
        <v/>
      </c>
      <c r="S442" s="7" t="str">
        <f t="shared" ca="1" si="333"/>
        <v/>
      </c>
    </row>
    <row r="443" spans="1:21" x14ac:dyDescent="0.3">
      <c r="A443" s="1" t="str">
        <f t="shared" si="331"/>
        <v>LP_HealOnCritBetter_05</v>
      </c>
      <c r="B443" s="1" t="s">
        <v>933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1.5</v>
      </c>
      <c r="O443" s="7" t="str">
        <f t="shared" ca="1" si="332"/>
        <v/>
      </c>
      <c r="S443" s="7" t="str">
        <f t="shared" ca="1" si="333"/>
        <v/>
      </c>
    </row>
    <row r="444" spans="1:21" x14ac:dyDescent="0.3">
      <c r="A444" s="1" t="str">
        <f t="shared" si="325"/>
        <v>LP_AtkSpeedUpOnEncounter_01</v>
      </c>
      <c r="B444" s="1" t="s">
        <v>295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6"/>
        <v/>
      </c>
      <c r="Q444" s="1" t="s">
        <v>296</v>
      </c>
      <c r="S444" s="7">
        <f t="shared" ref="S444:S495" ca="1" si="334">IF(NOT(ISBLANK(R444)),R444,
IF(ISBLANK(Q444),"",
VLOOKUP(Q444,OFFSET(INDIRECT("$A:$B"),0,MATCH(Q$1&amp;"_Verify",INDIRECT("$1:$1"),0)-1),2,0)
))</f>
        <v>1</v>
      </c>
      <c r="U444" s="1" t="s">
        <v>297</v>
      </c>
    </row>
    <row r="445" spans="1:21" x14ac:dyDescent="0.3">
      <c r="A445" s="1" t="str">
        <f t="shared" si="325"/>
        <v>LP_AtkSpeedUpOnEncounter_02</v>
      </c>
      <c r="B445" s="1" t="s">
        <v>295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6"/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ref="A446:A452" si="335">B446&amp;"_"&amp;TEXT(D446,"00")</f>
        <v>LP_AtkSpeedUpOnEncounter_03</v>
      </c>
      <c r="B446" s="1" t="s">
        <v>295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52" ca="1" si="336">IF(NOT(ISBLANK(N446)),N446,
IF(ISBLANK(M446),"",
VLOOKUP(M446,OFFSET(INDIRECT("$A:$B"),0,MATCH(M$1&amp;"_Verify",INDIRECT("$1:$1"),0)-1),2,0)
))</f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LP_AtkSpeedUpOnEncounter_04</v>
      </c>
      <c r="B447" s="1" t="s">
        <v>295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LP_AtkSpeedUpOnEncounter_05</v>
      </c>
      <c r="B448" s="1" t="s">
        <v>295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LP_AtkSpeedUpOnEncounter_06</v>
      </c>
      <c r="B449" s="1" t="s">
        <v>295</v>
      </c>
      <c r="C449" s="1" t="str">
        <f>IF(ISERROR(VLOOKUP(B449,AffectorValueTable!$A:$A,1,0)),"어펙터밸류없음","")</f>
        <v/>
      </c>
      <c r="D449" s="1">
        <v>6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LP_AtkSpeedUpOnEncounter_07</v>
      </c>
      <c r="B450" s="1" t="s">
        <v>295</v>
      </c>
      <c r="C450" s="1" t="str">
        <f>IF(ISERROR(VLOOKUP(B450,AffectorValueTable!$A:$A,1,0)),"어펙터밸류없음","")</f>
        <v/>
      </c>
      <c r="D450" s="1">
        <v>7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LP_AtkSpeedUpOnEncounter_08</v>
      </c>
      <c r="B451" s="1" t="s">
        <v>295</v>
      </c>
      <c r="C451" s="1" t="str">
        <f>IF(ISERROR(VLOOKUP(B451,AffectorValueTable!$A:$A,1,0)),"어펙터밸류없음","")</f>
        <v/>
      </c>
      <c r="D451" s="1">
        <v>8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LP_AtkSpeedUpOnEncounter_09</v>
      </c>
      <c r="B452" s="1" t="s">
        <v>295</v>
      </c>
      <c r="C452" s="1" t="str">
        <f>IF(ISERROR(VLOOKUP(B452,AffectorValueTable!$A:$A,1,0)),"어펙터밸류없음","")</f>
        <v/>
      </c>
      <c r="D452" s="1">
        <v>9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25"/>
        <v>LP_AtkSpeedUpOnEncounter_Spd_01</v>
      </c>
      <c r="B453" s="1" t="s">
        <v>292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4.5</v>
      </c>
      <c r="J453" s="1">
        <f t="shared" ref="J453:J461" si="337">J209*4.5/6*2.5</f>
        <v>0.28125</v>
      </c>
      <c r="M453" s="1" t="s">
        <v>148</v>
      </c>
      <c r="O453" s="7">
        <f t="shared" ca="1" si="326"/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si="325"/>
        <v>LP_AtkSpeedUpOnEncounter_Spd_02</v>
      </c>
      <c r="B454" s="1" t="s">
        <v>292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5</v>
      </c>
      <c r="J454" s="1">
        <f t="shared" si="337"/>
        <v>0.59062499999999996</v>
      </c>
      <c r="M454" s="1" t="s">
        <v>148</v>
      </c>
      <c r="O454" s="7">
        <f t="shared" ca="1" si="326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ref="A455:A461" si="338">B455&amp;"_"&amp;TEXT(D455,"00")</f>
        <v>LP_AtkSpeedUpOnEncounter_Spd_03</v>
      </c>
      <c r="B455" s="1" t="s">
        <v>292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5.5</v>
      </c>
      <c r="J455" s="1">
        <f t="shared" si="337"/>
        <v>0.92812500000000009</v>
      </c>
      <c r="M455" s="1" t="s">
        <v>148</v>
      </c>
      <c r="O455" s="7">
        <f t="shared" ref="O455:O461" ca="1" si="339">IF(NOT(ISBLANK(N455)),N455,
IF(ISBLANK(M455),"",
VLOOKUP(M455,OFFSET(INDIRECT("$A:$B"),0,MATCH(M$1&amp;"_Verify",INDIRECT("$1:$1"),0)-1),2,0)
))</f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LP_AtkSpeedUpOnEncounter_Spd_04</v>
      </c>
      <c r="B456" s="1" t="s">
        <v>292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</v>
      </c>
      <c r="J456" s="1">
        <f t="shared" si="337"/>
        <v>1.29375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LP_AtkSpeedUpOnEncounter_Spd_05</v>
      </c>
      <c r="B457" s="1" t="s">
        <v>292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6.5</v>
      </c>
      <c r="J457" s="1">
        <f t="shared" si="337"/>
        <v>1.6874999999999998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LP_AtkSpeedUpOnEncounter_Spd_06</v>
      </c>
      <c r="B458" s="1" t="s">
        <v>292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7</v>
      </c>
      <c r="J458" s="1">
        <f t="shared" si="337"/>
        <v>2.109375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LP_AtkSpeedUpOnEncounter_Spd_07</v>
      </c>
      <c r="B459" s="1" t="s">
        <v>292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7.5</v>
      </c>
      <c r="J459" s="1">
        <f t="shared" si="337"/>
        <v>2.5593750000000002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LP_AtkSpeedUpOnEncounter_Spd_08</v>
      </c>
      <c r="B460" s="1" t="s">
        <v>292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8</v>
      </c>
      <c r="J460" s="1">
        <f t="shared" si="337"/>
        <v>3.0375000000000001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LP_AtkSpeedUpOnEncounter_Spd_09</v>
      </c>
      <c r="B461" s="1" t="s">
        <v>292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8.5</v>
      </c>
      <c r="J461" s="1">
        <f t="shared" si="337"/>
        <v>3.5437499999999993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ref="A462:A468" si="340">B462&amp;"_"&amp;TEXT(D462,"00")</f>
        <v>LP_AtkSpeedUpOnEncounterBetter_01</v>
      </c>
      <c r="B462" s="1" t="s">
        <v>291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26"/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si="340"/>
        <v>LP_AtkSpeedUpOnEncounterBetter_02</v>
      </c>
      <c r="B463" s="1" t="s">
        <v>291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26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ref="A464:A466" si="341">B464&amp;"_"&amp;TEXT(D464,"00")</f>
        <v>LP_AtkSpeedUpOnEncounterBetter_03</v>
      </c>
      <c r="B464" s="1" t="s">
        <v>291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66" ca="1" si="342">IF(NOT(ISBLANK(N464)),N464,
IF(ISBLANK(M464),"",
VLOOKUP(M464,OFFSET(INDIRECT("$A:$B"),0,MATCH(M$1&amp;"_Verify",INDIRECT("$1:$1"),0)-1),2,0)
))</f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1"/>
        <v>LP_AtkSpeedUpOnEncounterBetter_04</v>
      </c>
      <c r="B465" s="1" t="s">
        <v>291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1"/>
        <v>LP_AtkSpeedUpOnEncounterBetter_05</v>
      </c>
      <c r="B466" s="1" t="s">
        <v>291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0"/>
        <v>LP_AtkSpeedUpOnEncounterBetter_Spd_01</v>
      </c>
      <c r="B467" s="1" t="s">
        <v>294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4.5</v>
      </c>
      <c r="J467" s="1">
        <f>J218*4.5/6*2.5</f>
        <v>0.46875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40"/>
        <v>LP_AtkSpeedUpOnEncounterBetter_Spd_02</v>
      </c>
      <c r="B468" s="1" t="s">
        <v>294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5.5</v>
      </c>
      <c r="J468" s="1">
        <f>J219*4.5/6*2.5</f>
        <v>0.98437500000000011</v>
      </c>
      <c r="M468" s="1" t="s">
        <v>148</v>
      </c>
      <c r="O468" s="7">
        <f t="shared" ca="1" si="326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ref="A469:A471" si="343">B469&amp;"_"&amp;TEXT(D469,"00")</f>
        <v>LP_AtkSpeedUpOnEncounterBetter_Spd_03</v>
      </c>
      <c r="B469" s="1" t="s">
        <v>294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6.5</v>
      </c>
      <c r="J469" s="1">
        <f>J220*4.5/6*2.5</f>
        <v>1.546875</v>
      </c>
      <c r="M469" s="1" t="s">
        <v>148</v>
      </c>
      <c r="O469" s="7">
        <f t="shared" ref="O469:O471" ca="1" si="344">IF(NOT(ISBLANK(N469)),N469,
IF(ISBLANK(M469),"",
VLOOKUP(M469,OFFSET(INDIRECT("$A:$B"),0,MATCH(M$1&amp;"_Verify",INDIRECT("$1:$1"),0)-1),2,0)
))</f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3"/>
        <v>LP_AtkSpeedUpOnEncounterBetter_Spd_04</v>
      </c>
      <c r="B470" s="1" t="s">
        <v>294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7.5</v>
      </c>
      <c r="J470" s="1">
        <f>J221*4.5/6*2.5</f>
        <v>2.15625</v>
      </c>
      <c r="M470" s="1" t="s">
        <v>148</v>
      </c>
      <c r="O470" s="7">
        <f t="shared" ca="1" si="344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43"/>
        <v>LP_AtkSpeedUpOnEncounterBetter_Spd_05</v>
      </c>
      <c r="B471" s="1" t="s">
        <v>294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8.5</v>
      </c>
      <c r="J471" s="1">
        <f>J222*4.5/6*2.5</f>
        <v>2.8125</v>
      </c>
      <c r="M471" s="1" t="s">
        <v>148</v>
      </c>
      <c r="O471" s="7">
        <f t="shared" ca="1" si="344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ref="A472:A476" si="345">B472&amp;"_"&amp;TEXT(D472,"00")</f>
        <v>LP_VampireOnAttack_01</v>
      </c>
      <c r="B472" s="1" t="s">
        <v>298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ref="L472:L485" si="346">J209</f>
        <v>0.15</v>
      </c>
      <c r="O472" s="7" t="str">
        <f t="shared" ref="O472:O476" ca="1" si="347">IF(NOT(ISBLANK(N472)),N472,
IF(ISBLANK(M472),"",
VLOOKUP(M472,OFFSET(INDIRECT("$A:$B"),0,MATCH(M$1&amp;"_Verify",INDIRECT("$1:$1"),0)-1),2,0)
))</f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LP_VampireOnAttack_02</v>
      </c>
      <c r="B473" s="1" t="s">
        <v>298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0.315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LP_VampireOnAttack_03</v>
      </c>
      <c r="B474" s="1" t="s">
        <v>298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0.49500000000000005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LP_VampireOnAttack_04</v>
      </c>
      <c r="B475" s="1" t="s">
        <v>298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0.69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si="345"/>
        <v>LP_VampireOnAttack_05</v>
      </c>
      <c r="B476" s="1" t="s">
        <v>298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0.89999999999999991</v>
      </c>
      <c r="O476" s="7" t="str">
        <f t="shared" ca="1" si="347"/>
        <v/>
      </c>
      <c r="S476" s="7" t="str">
        <f t="shared" ca="1" si="334"/>
        <v/>
      </c>
    </row>
    <row r="477" spans="1:23" x14ac:dyDescent="0.3">
      <c r="A477" s="1" t="str">
        <f t="shared" ref="A477:A480" si="348">B477&amp;"_"&amp;TEXT(D477,"00")</f>
        <v>LP_VampireOnAttack_06</v>
      </c>
      <c r="B477" s="1" t="s">
        <v>298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1.125</v>
      </c>
      <c r="O477" s="7" t="str">
        <f t="shared" ref="O477:O480" ca="1" si="349">IF(NOT(ISBLANK(N477)),N477,
IF(ISBLANK(M477),"",
VLOOKUP(M477,OFFSET(INDIRECT("$A:$B"),0,MATCH(M$1&amp;"_Verify",INDIRECT("$1:$1"),0)-1),2,0)
))</f>
        <v/>
      </c>
      <c r="S477" s="7" t="str">
        <f t="shared" ref="S477:S480" ca="1" si="350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48"/>
        <v>LP_VampireOnAttack_07</v>
      </c>
      <c r="B478" s="1" t="s">
        <v>298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1.3650000000000002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si="348"/>
        <v>LP_VampireOnAttack_08</v>
      </c>
      <c r="B479" s="1" t="s">
        <v>298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1.62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si="348"/>
        <v>LP_VampireOnAttack_09</v>
      </c>
      <c r="B480" s="1" t="s">
        <v>298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1.89</v>
      </c>
      <c r="O480" s="7" t="str">
        <f t="shared" ca="1" si="349"/>
        <v/>
      </c>
      <c r="S480" s="7" t="str">
        <f t="shared" ca="1" si="350"/>
        <v/>
      </c>
    </row>
    <row r="481" spans="1:21" x14ac:dyDescent="0.3">
      <c r="A481" s="1" t="str">
        <f t="shared" ref="A481:A485" si="351">B481&amp;"_"&amp;TEXT(D481,"00")</f>
        <v>LP_VampireOnAttackBetter_01</v>
      </c>
      <c r="B481" s="1" t="s">
        <v>299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0.25</v>
      </c>
      <c r="O481" s="7" t="str">
        <f t="shared" ref="O481:O485" ca="1" si="352">IF(NOT(ISBLANK(N481)),N481,
IF(ISBLANK(M481),"",
VLOOKUP(M481,OFFSET(INDIRECT("$A:$B"),0,MATCH(M$1&amp;"_Verify",INDIRECT("$1:$1"),0)-1),2,0)
))</f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LP_VampireOnAttackBetter_02</v>
      </c>
      <c r="B482" s="1" t="s">
        <v>299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0.52500000000000002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LP_VampireOnAttackBetter_03</v>
      </c>
      <c r="B483" s="1" t="s">
        <v>299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0.82500000000000007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LP_VampireOnAttackBetter_04</v>
      </c>
      <c r="B484" s="1" t="s">
        <v>299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1.1499999999999999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si="351"/>
        <v>LP_VampireOnAttackBetter_05</v>
      </c>
      <c r="B485" s="1" t="s">
        <v>299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1.5</v>
      </c>
      <c r="O485" s="7" t="str">
        <f t="shared" ca="1" si="352"/>
        <v/>
      </c>
      <c r="S485" s="7" t="str">
        <f t="shared" ca="1" si="334"/>
        <v/>
      </c>
    </row>
    <row r="486" spans="1:21" x14ac:dyDescent="0.3">
      <c r="A486" s="1" t="str">
        <f t="shared" ref="A486:A490" si="353">B486&amp;"_"&amp;TEXT(D486,"00")</f>
        <v>LP_RecoverOnAttacked_01</v>
      </c>
      <c r="B486" s="1" t="s">
        <v>300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ref="O486:O490" ca="1" si="354">IF(NOT(ISBLANK(N486)),N486,
IF(ISBLANK(M486),"",
VLOOKUP(M486,OFFSET(INDIRECT("$A:$B"),0,MATCH(M$1&amp;"_Verify",INDIRECT("$1:$1"),0)-1),2,0)
))</f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LP_RecoverOnAttacked_02</v>
      </c>
      <c r="B487" s="1" t="s">
        <v>300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LP_RecoverOnAttacked_03</v>
      </c>
      <c r="B488" s="1" t="s">
        <v>300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LP_RecoverOnAttacked_04</v>
      </c>
      <c r="B489" s="1" t="s">
        <v>300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si="353"/>
        <v>LP_RecoverOnAttacked_05</v>
      </c>
      <c r="B490" s="1" t="s">
        <v>300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4"/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ref="A491:A495" si="355">B491&amp;"_"&amp;TEXT(D491,"00")</f>
        <v>LP_RecoverOnAttacked_Heal_01</v>
      </c>
      <c r="B491" s="1" t="s">
        <v>301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ref="I491:I495" si="356">J491*5+0.1</f>
        <v>4.6999999999999984</v>
      </c>
      <c r="J491" s="1">
        <f t="shared" ref="J491:J494" si="357">J492+0.08</f>
        <v>0.91999999999999982</v>
      </c>
      <c r="L491" s="1">
        <v>8.8888888888888892E-2</v>
      </c>
      <c r="O491" s="7" t="str">
        <f t="shared" ref="O491:O495" ca="1" si="358">IF(NOT(ISBLANK(N491)),N491,
IF(ISBLANK(M491),"",
VLOOKUP(M491,OFFSET(INDIRECT("$A:$B"),0,MATCH(M$1&amp;"_Verify",INDIRECT("$1:$1"),0)-1),2,0)
))</f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LP_RecoverOnAttacked_Heal_02</v>
      </c>
      <c r="B492" s="1" t="s">
        <v>301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4.2999999999999989</v>
      </c>
      <c r="J492" s="1">
        <f t="shared" si="357"/>
        <v>0.83999999999999986</v>
      </c>
      <c r="L492" s="1">
        <v>0.12537313432835823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LP_RecoverOnAttacked_Heal_03</v>
      </c>
      <c r="B493" s="1" t="s">
        <v>301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3.8999999999999995</v>
      </c>
      <c r="J493" s="1">
        <f t="shared" si="357"/>
        <v>0.7599999999999999</v>
      </c>
      <c r="L493" s="1">
        <v>0.14505494505494507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LP_RecoverOnAttacked_Heal_04</v>
      </c>
      <c r="B494" s="1" t="s">
        <v>301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3.4999999999999996</v>
      </c>
      <c r="J494" s="1">
        <f t="shared" si="357"/>
        <v>0.67999999999999994</v>
      </c>
      <c r="L494" s="1">
        <v>0.15726495726495726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si="355"/>
        <v>LP_RecoverOnAttacked_Heal_05</v>
      </c>
      <c r="B495" s="1" t="s">
        <v>301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6"/>
        <v>3.1</v>
      </c>
      <c r="J495" s="1">
        <v>0.6</v>
      </c>
      <c r="L495" s="1">
        <v>0.16551724137931034</v>
      </c>
      <c r="O495" s="7" t="str">
        <f t="shared" ca="1" si="358"/>
        <v/>
      </c>
      <c r="S495" s="7" t="str">
        <f t="shared" ca="1" si="334"/>
        <v/>
      </c>
    </row>
    <row r="496" spans="1:21" x14ac:dyDescent="0.3">
      <c r="A496" s="1" t="str">
        <f t="shared" ref="A496:A500" si="359">B496&amp;"_"&amp;TEXT(D496,"00")</f>
        <v>LP_ReflectOnAttacked_01</v>
      </c>
      <c r="B496" s="1" t="s">
        <v>304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0.93377528089887663</v>
      </c>
      <c r="O496" s="7" t="str">
        <f t="shared" ref="O496:O500" ca="1" si="360">IF(NOT(ISBLANK(N496)),N496,
IF(ISBLANK(M496),"",
VLOOKUP(M496,OFFSET(INDIRECT("$A:$B"),0,MATCH(M$1&amp;"_Verify",INDIRECT("$1:$1"),0)-1),2,0)
))</f>
        <v/>
      </c>
      <c r="S496" s="7" t="str">
        <f t="shared" ref="S496:S592" ca="1" si="361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59"/>
        <v>LP_ReflectOnAttacked_02</v>
      </c>
      <c r="B497" s="1" t="s">
        <v>304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2.2014964610717898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LP_ReflectOnAttacked_03</v>
      </c>
      <c r="B498" s="1" t="s">
        <v>304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3.8477338195077495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LP_ReflectOnAttacked_04</v>
      </c>
      <c r="B499" s="1" t="s">
        <v>304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5.9275139063862792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si="359"/>
        <v>LP_ReflectOnAttacked_05</v>
      </c>
      <c r="B500" s="1" t="s">
        <v>304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8.5104402985074614</v>
      </c>
      <c r="O500" s="7" t="str">
        <f t="shared" ca="1" si="360"/>
        <v/>
      </c>
      <c r="S500" s="7" t="str">
        <f t="shared" ca="1" si="361"/>
        <v/>
      </c>
    </row>
    <row r="501" spans="1:19" x14ac:dyDescent="0.3">
      <c r="A501" s="1" t="str">
        <f t="shared" ref="A501:A508" si="362">B501&amp;"_"&amp;TEXT(D501,"00")</f>
        <v>LP_ReflectOnAttackedBetter_01</v>
      </c>
      <c r="B501" s="1" t="s">
        <v>305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1.6960408163265315</v>
      </c>
      <c r="O501" s="7" t="str">
        <f t="shared" ref="O501:O508" ca="1" si="363">IF(NOT(ISBLANK(N501)),N501,
IF(ISBLANK(M501),"",
VLOOKUP(M501,OFFSET(INDIRECT("$A:$B"),0,MATCH(M$1&amp;"_Verify",INDIRECT("$1:$1"),0)-1),2,0)
))</f>
        <v/>
      </c>
      <c r="S501" s="7" t="str">
        <f t="shared" ca="1" si="361"/>
        <v/>
      </c>
    </row>
    <row r="502" spans="1:19" x14ac:dyDescent="0.3">
      <c r="A502" s="1" t="str">
        <f t="shared" si="362"/>
        <v>LP_ReflectOnAttackedBetter_02</v>
      </c>
      <c r="B502" s="1" t="s">
        <v>305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4.5603870967741944</v>
      </c>
      <c r="O502" s="7" t="str">
        <f t="shared" ca="1" si="363"/>
        <v/>
      </c>
      <c r="S502" s="7" t="str">
        <f t="shared" ca="1" si="361"/>
        <v/>
      </c>
    </row>
    <row r="503" spans="1:19" x14ac:dyDescent="0.3">
      <c r="A503" s="1" t="str">
        <f t="shared" si="362"/>
        <v>LP_ReflectOnAttackedBetter_03</v>
      </c>
      <c r="B503" s="1" t="s">
        <v>305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8.9988443328550947</v>
      </c>
      <c r="O503" s="7" t="str">
        <f t="shared" ca="1" si="363"/>
        <v/>
      </c>
      <c r="S503" s="7" t="str">
        <f t="shared" ca="1" si="361"/>
        <v/>
      </c>
    </row>
    <row r="504" spans="1:19" x14ac:dyDescent="0.3">
      <c r="A504" s="1" t="str">
        <f t="shared" si="362"/>
        <v>LP_AtkUpOnLowerHp_01</v>
      </c>
      <c r="B504" s="1" t="s">
        <v>306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0.35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LP_AtkUpOnLowerHp_02</v>
      </c>
      <c r="B505" s="1" t="s">
        <v>306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0.73499999999999999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LP_AtkUpOnLowerHp_03</v>
      </c>
      <c r="B506" s="1" t="s">
        <v>306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1.1549999999999998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LP_AtkUpOnLowerHp_04</v>
      </c>
      <c r="B507" s="1" t="s">
        <v>306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1.6099999999999999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si="362"/>
        <v>LP_AtkUpOnLowerHp_05</v>
      </c>
      <c r="B508" s="1" t="s">
        <v>306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ref="A509:A512" si="364">B509&amp;"_"&amp;TEXT(D509,"00")</f>
        <v>LP_AtkUpOnLowerHp_06</v>
      </c>
      <c r="B509" s="1" t="s">
        <v>306</v>
      </c>
      <c r="C509" s="1" t="str">
        <f>IF(ISERROR(VLOOKUP(B509,AffectorValueTable!$A:$A,1,0)),"어펙터밸류없음","")</f>
        <v/>
      </c>
      <c r="D509" s="1">
        <v>6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2.625</v>
      </c>
      <c r="N509" s="1">
        <v>0</v>
      </c>
      <c r="O509" s="7">
        <f t="shared" ref="O509:O512" ca="1" si="365">IF(NOT(ISBLANK(N509)),N509,
IF(ISBLANK(M509),"",
VLOOKUP(M509,OFFSET(INDIRECT("$A:$B"),0,MATCH(M$1&amp;"_Verify",INDIRECT("$1:$1"),0)-1),2,0)
))</f>
        <v>0</v>
      </c>
      <c r="S509" s="7" t="str">
        <f t="shared" ref="S509:S512" ca="1" si="366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64"/>
        <v>LP_AtkUpOnLowerHp_07</v>
      </c>
      <c r="B510" s="1" t="s">
        <v>306</v>
      </c>
      <c r="C510" s="1" t="str">
        <f>IF(ISERROR(VLOOKUP(B510,AffectorValueTable!$A:$A,1,0)),"어펙터밸류없음","")</f>
        <v/>
      </c>
      <c r="D510" s="1">
        <v>7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3.1850000000000005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si="364"/>
        <v>LP_AtkUpOnLowerHp_08</v>
      </c>
      <c r="B511" s="1" t="s">
        <v>306</v>
      </c>
      <c r="C511" s="1" t="str">
        <f>IF(ISERROR(VLOOKUP(B511,AffectorValueTable!$A:$A,1,0)),"어펙터밸류없음","")</f>
        <v/>
      </c>
      <c r="D511" s="1">
        <v>8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3.7800000000000007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si="364"/>
        <v>LP_AtkUpOnLowerHp_09</v>
      </c>
      <c r="B512" s="1" t="s">
        <v>306</v>
      </c>
      <c r="C512" s="1" t="str">
        <f>IF(ISERROR(VLOOKUP(B512,AffectorValueTable!$A:$A,1,0)),"어펙터밸류없음","")</f>
        <v/>
      </c>
      <c r="D512" s="1">
        <v>9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4.41</v>
      </c>
      <c r="N512" s="1">
        <v>0</v>
      </c>
      <c r="O512" s="7">
        <f t="shared" ca="1" si="365"/>
        <v>0</v>
      </c>
      <c r="S512" s="7" t="str">
        <f t="shared" ca="1" si="366"/>
        <v/>
      </c>
    </row>
    <row r="513" spans="1:19" x14ac:dyDescent="0.3">
      <c r="A513" s="1" t="str">
        <f t="shared" ref="A513:A548" si="367">B513&amp;"_"&amp;TEXT(D513,"00")</f>
        <v>LP_AtkUpOnLowerHpBetter_01</v>
      </c>
      <c r="B513" s="1" t="s">
        <v>307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0.58333333333333337</v>
      </c>
      <c r="N513" s="1">
        <v>0</v>
      </c>
      <c r="O513" s="7">
        <f t="shared" ref="O513:O548" ca="1" si="368">IF(NOT(ISBLANK(N513)),N513,
IF(ISBLANK(M513),"",
VLOOKUP(M513,OFFSET(INDIRECT("$A:$B"),0,MATCH(M$1&amp;"_Verify",INDIRECT("$1:$1"),0)-1),2,0)
))</f>
        <v>0</v>
      </c>
      <c r="S513" s="7" t="str">
        <f t="shared" ca="1" si="361"/>
        <v/>
      </c>
    </row>
    <row r="514" spans="1:19" x14ac:dyDescent="0.3">
      <c r="A514" s="1" t="str">
        <f t="shared" si="367"/>
        <v>LP_AtkUpOnLowerHpBetter_02</v>
      </c>
      <c r="B514" s="1" t="s">
        <v>307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1.2250000000000001</v>
      </c>
      <c r="N514" s="1">
        <v>0</v>
      </c>
      <c r="O514" s="7">
        <f t="shared" ca="1" si="368"/>
        <v>0</v>
      </c>
      <c r="S514" s="7" t="str">
        <f t="shared" ca="1" si="361"/>
        <v/>
      </c>
    </row>
    <row r="515" spans="1:19" x14ac:dyDescent="0.3">
      <c r="A515" s="1" t="str">
        <f t="shared" si="367"/>
        <v>LP_AtkUpOnLowerHpBetter_03</v>
      </c>
      <c r="B515" s="1" t="s">
        <v>307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1.9250000000000003</v>
      </c>
      <c r="N515" s="1">
        <v>0</v>
      </c>
      <c r="O515" s="7">
        <f t="shared" ca="1" si="368"/>
        <v>0</v>
      </c>
      <c r="S515" s="7" t="str">
        <f t="shared" ca="1" si="361"/>
        <v/>
      </c>
    </row>
    <row r="516" spans="1:19" x14ac:dyDescent="0.3">
      <c r="A516" s="1" t="str">
        <f t="shared" ref="A516:A517" si="369">B516&amp;"_"&amp;TEXT(D516,"00")</f>
        <v>LP_AtkUpOnLowerHpBetter_04</v>
      </c>
      <c r="B516" s="1" t="s">
        <v>307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2.6833333333333331</v>
      </c>
      <c r="N516" s="1">
        <v>0</v>
      </c>
      <c r="O516" s="7">
        <f t="shared" ref="O516:O517" ca="1" si="370">IF(NOT(ISBLANK(N516)),N516,
IF(ISBLANK(M516),"",
VLOOKUP(M516,OFFSET(INDIRECT("$A:$B"),0,MATCH(M$1&amp;"_Verify",INDIRECT("$1:$1"),0)-1),2,0)
))</f>
        <v>0</v>
      </c>
      <c r="S516" s="7" t="str">
        <f t="shared" ref="S516:S517" ca="1" si="371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69"/>
        <v>LP_AtkUpOnLowerHpBetter_05</v>
      </c>
      <c r="B517" s="1" t="s">
        <v>307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3.5000000000000004</v>
      </c>
      <c r="N517" s="1">
        <v>0</v>
      </c>
      <c r="O517" s="7">
        <f t="shared" ca="1" si="370"/>
        <v>0</v>
      </c>
      <c r="S517" s="7" t="str">
        <f t="shared" ca="1" si="371"/>
        <v/>
      </c>
    </row>
    <row r="518" spans="1:19" x14ac:dyDescent="0.3">
      <c r="A518" s="1" t="str">
        <f t="shared" ref="A518:A532" si="372">B518&amp;"_"&amp;TEXT(D518,"00")</f>
        <v>LP_AtkUpOnLowerHpBetter_06</v>
      </c>
      <c r="B518" s="1" t="s">
        <v>307</v>
      </c>
      <c r="C518" s="1" t="str">
        <f>IF(ISERROR(VLOOKUP(B518,AffectorValueTable!$A:$A,1,0)),"어펙터밸류없음","")</f>
        <v/>
      </c>
      <c r="D518" s="1">
        <v>6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3.5000000000000004</v>
      </c>
      <c r="N518" s="1">
        <v>0</v>
      </c>
      <c r="O518" s="7">
        <f t="shared" ref="O518:O532" ca="1" si="373">IF(NOT(ISBLANK(N518)),N518,
IF(ISBLANK(M518),"",
VLOOKUP(M518,OFFSET(INDIRECT("$A:$B"),0,MATCH(M$1&amp;"_Verify",INDIRECT("$1:$1"),0)-1),2,0)
))</f>
        <v>0</v>
      </c>
      <c r="S518" s="7" t="str">
        <f t="shared" ref="S518:S532" ca="1" si="374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72"/>
        <v>LP_AtkUpOnMaxHp_01</v>
      </c>
      <c r="B519" s="1" t="s">
        <v>934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32" si="375">J209*4/3</f>
        <v>0.19999999999999998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LP_AtkUpOnMaxHp_02</v>
      </c>
      <c r="B520" s="1" t="s">
        <v>934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0.42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LP_AtkUpOnMaxHp_03</v>
      </c>
      <c r="B521" s="1" t="s">
        <v>934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0.66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LP_AtkUpOnMaxHp_04</v>
      </c>
      <c r="B522" s="1" t="s">
        <v>934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0.91999999999999993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LP_AtkUpOnMaxHp_05</v>
      </c>
      <c r="B523" s="1" t="s">
        <v>934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1.2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LP_AtkUpOnMaxHp_06</v>
      </c>
      <c r="B524" s="1" t="s">
        <v>934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1.5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LP_AtkUpOnMaxHp_07</v>
      </c>
      <c r="B525" s="1" t="s">
        <v>934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1.8200000000000003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LP_AtkUpOnMaxHp_08</v>
      </c>
      <c r="B526" s="1" t="s">
        <v>934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2.16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LP_AtkUpOnMaxHp_09</v>
      </c>
      <c r="B527" s="1" t="s">
        <v>934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2.52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LP_AtkUpOnMaxHpBetter_01</v>
      </c>
      <c r="B528" s="1" t="s">
        <v>935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0.33333333333333331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LP_AtkUpOnMaxHpBetter_02</v>
      </c>
      <c r="B529" s="1" t="s">
        <v>935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0.70000000000000007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LP_AtkUpOnMaxHpBetter_03</v>
      </c>
      <c r="B530" s="1" t="s">
        <v>935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1.1000000000000001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LP_AtkUpOnMaxHpBetter_04</v>
      </c>
      <c r="B531" s="1" t="s">
        <v>935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1.5333333333333332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LP_AtkUpOnMaxHpBetter_05</v>
      </c>
      <c r="B532" s="1" t="s">
        <v>935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2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ref="A533:A546" si="376">B533&amp;"_"&amp;TEXT(D533,"00")</f>
        <v>LP_AtkUpOnKillUntilGettingHit_01</v>
      </c>
      <c r="B533" s="1" t="s">
        <v>936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ref="J533:J546" si="377">J209*1/50</f>
        <v>3.0000000000000001E-3</v>
      </c>
      <c r="O533" s="7" t="str">
        <f t="shared" ref="O533:O546" ca="1" si="378">IF(NOT(ISBLANK(N533)),N533,
IF(ISBLANK(M533),"",
VLOOKUP(M533,OFFSET(INDIRECT("$A:$B"),0,MATCH(M$1&amp;"_Verify",INDIRECT("$1:$1"),0)-1),2,0)
))</f>
        <v/>
      </c>
      <c r="S533" s="7" t="str">
        <f t="shared" ref="S533:S546" ca="1" si="379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76"/>
        <v>LP_AtkUpOnKillUntilGettingHit_02</v>
      </c>
      <c r="B534" s="1" t="s">
        <v>936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6.3E-3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LP_AtkUpOnKillUntilGettingHit_03</v>
      </c>
      <c r="B535" s="1" t="s">
        <v>936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9.9000000000000008E-3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LP_AtkUpOnKillUntilGettingHit_04</v>
      </c>
      <c r="B536" s="1" t="s">
        <v>936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1.38E-2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LP_AtkUpOnKillUntilGettingHit_05</v>
      </c>
      <c r="B537" s="1" t="s">
        <v>936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1.7999999999999999E-2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LP_AtkUpOnKillUntilGettingHit_06</v>
      </c>
      <c r="B538" s="1" t="s">
        <v>936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2.2499999999999999E-2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LP_AtkUpOnKillUntilGettingHit_07</v>
      </c>
      <c r="B539" s="1" t="s">
        <v>936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2.7300000000000005E-2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LP_AtkUpOnKillUntilGettingHit_08</v>
      </c>
      <c r="B540" s="1" t="s">
        <v>936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3.2400000000000005E-2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LP_AtkUpOnKillUntilGettingHit_09</v>
      </c>
      <c r="B541" s="1" t="s">
        <v>936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3.78E-2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LP_AtkUpOnKillUntilGettingHitBetter_01</v>
      </c>
      <c r="B542" s="1" t="s">
        <v>937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5.0000000000000001E-3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LP_AtkUpOnKillUntilGettingHitBetter_02</v>
      </c>
      <c r="B543" s="1" t="s">
        <v>937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1.0500000000000001E-2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LP_AtkUpOnKillUntilGettingHitBetter_03</v>
      </c>
      <c r="B544" s="1" t="s">
        <v>937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1.6500000000000001E-2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LP_AtkUpOnKillUntilGettingHitBetter_04</v>
      </c>
      <c r="B545" s="1" t="s">
        <v>937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2.3E-2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LP_AtkUpOnKillUntilGettingHitBetter_05</v>
      </c>
      <c r="B546" s="1" t="s">
        <v>937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0.03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67"/>
        <v>LP_CritDmgUpOnLowerHp_01</v>
      </c>
      <c r="B547" s="1" t="s">
        <v>308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8"/>
        <v/>
      </c>
      <c r="S547" s="7" t="str">
        <f t="shared" ca="1" si="361"/>
        <v/>
      </c>
    </row>
    <row r="548" spans="1:19" x14ac:dyDescent="0.3">
      <c r="A548" s="1" t="str">
        <f t="shared" si="367"/>
        <v>LP_CritDmgUpOnLowerHp_02</v>
      </c>
      <c r="B548" s="1" t="s">
        <v>308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1.05</v>
      </c>
      <c r="O548" s="7" t="str">
        <f t="shared" ca="1" si="368"/>
        <v/>
      </c>
      <c r="S548" s="7" t="str">
        <f t="shared" ca="1" si="361"/>
        <v/>
      </c>
    </row>
    <row r="549" spans="1:19" x14ac:dyDescent="0.3">
      <c r="A549" s="1" t="str">
        <f t="shared" ref="A549:A551" si="380">B549&amp;"_"&amp;TEXT(D549,"00")</f>
        <v>LP_CritDmgUpOnLowerHp_03</v>
      </c>
      <c r="B549" s="1" t="s">
        <v>308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1.6500000000000001</v>
      </c>
      <c r="O549" s="7" t="str">
        <f t="shared" ref="O549:O551" ca="1" si="381">IF(NOT(ISBLANK(N549)),N549,
IF(ISBLANK(M549),"",
VLOOKUP(M549,OFFSET(INDIRECT("$A:$B"),0,MATCH(M$1&amp;"_Verify",INDIRECT("$1:$1"),0)-1),2,0)
))</f>
        <v/>
      </c>
      <c r="S549" s="7" t="str">
        <f t="shared" ca="1" si="361"/>
        <v/>
      </c>
    </row>
    <row r="550" spans="1:19" x14ac:dyDescent="0.3">
      <c r="A550" s="1" t="str">
        <f t="shared" si="380"/>
        <v>LP_CritDmgUpOnLowerHp_04</v>
      </c>
      <c r="B550" s="1" t="s">
        <v>308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2.2999999999999998</v>
      </c>
      <c r="O550" s="7" t="str">
        <f t="shared" ca="1" si="381"/>
        <v/>
      </c>
      <c r="S550" s="7" t="str">
        <f t="shared" ref="S550:S551" ca="1" si="382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380"/>
        <v>LP_CritDmgUpOnLowerHp_05</v>
      </c>
      <c r="B551" s="1" t="s">
        <v>308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</v>
      </c>
      <c r="O551" s="7" t="str">
        <f t="shared" ca="1" si="381"/>
        <v/>
      </c>
      <c r="S551" s="7" t="str">
        <f t="shared" ca="1" si="382"/>
        <v/>
      </c>
    </row>
    <row r="552" spans="1:19" x14ac:dyDescent="0.3">
      <c r="A552" s="1" t="str">
        <f t="shared" ref="A552:A563" si="383">B552&amp;"_"&amp;TEXT(D552,"00")</f>
        <v>LP_CritDmgUpOnLowerHpBetter_01</v>
      </c>
      <c r="B552" s="1" t="s">
        <v>309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O552" s="7" t="str">
        <f t="shared" ref="O552:O563" ca="1" si="384">IF(NOT(ISBLANK(N552)),N552,
IF(ISBLANK(M552),"",
VLOOKUP(M552,OFFSET(INDIRECT("$A:$B"),0,MATCH(M$1&amp;"_Verify",INDIRECT("$1:$1"),0)-1),2,0)
))</f>
        <v/>
      </c>
      <c r="S552" s="7" t="str">
        <f t="shared" ca="1" si="361"/>
        <v/>
      </c>
    </row>
    <row r="553" spans="1:19" x14ac:dyDescent="0.3">
      <c r="A553" s="1" t="str">
        <f t="shared" ref="A553" si="385">B553&amp;"_"&amp;TEXT(D553,"00")</f>
        <v>LP_CritDmgUpOnLowerHpBetter_02</v>
      </c>
      <c r="B553" s="1" t="s">
        <v>309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2.1</v>
      </c>
      <c r="O553" s="7" t="str">
        <f t="shared" ref="O553" ca="1" si="386">IF(NOT(ISBLANK(N553)),N553,
IF(ISBLANK(M553),"",
VLOOKUP(M553,OFFSET(INDIRECT("$A:$B"),0,MATCH(M$1&amp;"_Verify",INDIRECT("$1:$1"),0)-1),2,0)
))</f>
        <v/>
      </c>
      <c r="S553" s="7" t="str">
        <f t="shared" ref="S553" ca="1" si="387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ref="A554" si="388">B554&amp;"_"&amp;TEXT(D554,"00")</f>
        <v>LP_CritDmgUpOnLowerHpBetter_03</v>
      </c>
      <c r="B554" s="1" t="s">
        <v>309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3.3</v>
      </c>
      <c r="O554" s="7" t="str">
        <f t="shared" ref="O554" ca="1" si="389">IF(NOT(ISBLANK(N554)),N554,
IF(ISBLANK(M554),"",
VLOOKUP(M554,OFFSET(INDIRECT("$A:$B"),0,MATCH(M$1&amp;"_Verify",INDIRECT("$1:$1"),0)-1),2,0)
))</f>
        <v/>
      </c>
      <c r="S554" s="7" t="str">
        <f t="shared" ref="S554" ca="1" si="390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si="383"/>
        <v>LP_InstantKill_01</v>
      </c>
      <c r="B555" s="1" t="s">
        <v>310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0.06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LP_InstantKill_02</v>
      </c>
      <c r="B556" s="1" t="s">
        <v>310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0.126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LP_InstantKill_03</v>
      </c>
      <c r="B557" s="1" t="s">
        <v>310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0.19800000000000004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LP_InstantKill_04</v>
      </c>
      <c r="B558" s="1" t="s">
        <v>310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0.27599999999999997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LP_InstantKill_05</v>
      </c>
      <c r="B559" s="1" t="s">
        <v>310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0.36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LP_InstantKill_06</v>
      </c>
      <c r="B560" s="1" t="s">
        <v>310</v>
      </c>
      <c r="C560" s="1" t="str">
        <f>IF(ISERROR(VLOOKUP(B560,AffectorValueTable!$A:$A,1,0)),"어펙터밸류없음","")</f>
        <v/>
      </c>
      <c r="D560" s="1">
        <v>6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0.45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LP_InstantKill_07</v>
      </c>
      <c r="B561" s="1" t="s">
        <v>310</v>
      </c>
      <c r="C561" s="1" t="str">
        <f>IF(ISERROR(VLOOKUP(B561,AffectorValueTable!$A:$A,1,0)),"어펙터밸류없음","")</f>
        <v/>
      </c>
      <c r="D561" s="1">
        <v>7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0.54600000000000015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LP_InstantKill_08</v>
      </c>
      <c r="B562" s="1" t="s">
        <v>310</v>
      </c>
      <c r="C562" s="1" t="str">
        <f>IF(ISERROR(VLOOKUP(B562,AffectorValueTable!$A:$A,1,0)),"어펙터밸류없음","")</f>
        <v/>
      </c>
      <c r="D562" s="1">
        <v>8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0.64800000000000013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LP_InstantKill_09</v>
      </c>
      <c r="B563" s="1" t="s">
        <v>310</v>
      </c>
      <c r="C563" s="1" t="str">
        <f>IF(ISERROR(VLOOKUP(B563,AffectorValueTable!$A:$A,1,0)),"어펙터밸류없음","")</f>
        <v/>
      </c>
      <c r="D563" s="1">
        <v>9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0.75600000000000001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ref="A564:A573" si="391">B564&amp;"_"&amp;TEXT(D564,"00")</f>
        <v>LP_InstantKillBetter_01</v>
      </c>
      <c r="B564" s="1" t="s">
        <v>312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0.12</v>
      </c>
      <c r="O564" s="7" t="str">
        <f t="shared" ref="O564:O573" ca="1" si="392">IF(NOT(ISBLANK(N564)),N564,
IF(ISBLANK(M564),"",
VLOOKUP(M564,OFFSET(INDIRECT("$A:$B"),0,MATCH(M$1&amp;"_Verify",INDIRECT("$1:$1"),0)-1),2,0)
))</f>
        <v/>
      </c>
      <c r="S564" s="7" t="str">
        <f t="shared" ca="1" si="361"/>
        <v/>
      </c>
    </row>
    <row r="565" spans="1:19" x14ac:dyDescent="0.3">
      <c r="A565" s="1" t="str">
        <f t="shared" si="391"/>
        <v>LP_InstantKillBetter_02</v>
      </c>
      <c r="B565" s="1" t="s">
        <v>312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0.252</v>
      </c>
      <c r="O565" s="7" t="str">
        <f t="shared" ca="1" si="392"/>
        <v/>
      </c>
      <c r="S565" s="7" t="str">
        <f t="shared" ca="1" si="361"/>
        <v/>
      </c>
    </row>
    <row r="566" spans="1:19" x14ac:dyDescent="0.3">
      <c r="A566" s="1" t="str">
        <f t="shared" ref="A566:A568" si="393">B566&amp;"_"&amp;TEXT(D566,"00")</f>
        <v>LP_InstantKillBetter_03</v>
      </c>
      <c r="B566" s="1" t="s">
        <v>312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0.39600000000000002</v>
      </c>
      <c r="O566" s="7" t="str">
        <f t="shared" ref="O566:O568" ca="1" si="394">IF(NOT(ISBLANK(N566)),N566,
IF(ISBLANK(M566),"",
VLOOKUP(M566,OFFSET(INDIRECT("$A:$B"),0,MATCH(M$1&amp;"_Verify",INDIRECT("$1:$1"),0)-1),2,0)
))</f>
        <v/>
      </c>
      <c r="S566" s="7" t="str">
        <f t="shared" ca="1" si="361"/>
        <v/>
      </c>
    </row>
    <row r="567" spans="1:19" x14ac:dyDescent="0.3">
      <c r="A567" s="1" t="str">
        <f t="shared" si="393"/>
        <v>LP_InstantKillBetter_04</v>
      </c>
      <c r="B567" s="1" t="s">
        <v>312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0.55199999999999994</v>
      </c>
      <c r="O567" s="7" t="str">
        <f t="shared" ca="1" si="394"/>
        <v/>
      </c>
      <c r="S567" s="7" t="str">
        <f t="shared" ca="1" si="361"/>
        <v/>
      </c>
    </row>
    <row r="568" spans="1:19" x14ac:dyDescent="0.3">
      <c r="A568" s="1" t="str">
        <f t="shared" si="393"/>
        <v>LP_InstantKillBetter_05</v>
      </c>
      <c r="B568" s="1" t="s">
        <v>312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0.72</v>
      </c>
      <c r="O568" s="7" t="str">
        <f t="shared" ca="1" si="394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LP_ImmortalWill_01</v>
      </c>
      <c r="B569" s="1" t="s">
        <v>313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ref="J569:J582" si="395">J209</f>
        <v>0.15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LP_ImmortalWill_02</v>
      </c>
      <c r="B570" s="1" t="s">
        <v>313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0.315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LP_ImmortalWill_03</v>
      </c>
      <c r="B571" s="1" t="s">
        <v>313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0.49500000000000005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LP_ImmortalWill_04</v>
      </c>
      <c r="B572" s="1" t="s">
        <v>313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0.69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LP_ImmortalWill_05</v>
      </c>
      <c r="B573" s="1" t="s">
        <v>313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0.89999999999999991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ref="A574:A577" si="396">B574&amp;"_"&amp;TEXT(D574,"00")</f>
        <v>LP_ImmortalWill_06</v>
      </c>
      <c r="B574" s="1" t="s">
        <v>313</v>
      </c>
      <c r="C574" s="1" t="str">
        <f>IF(ISERROR(VLOOKUP(B574,AffectorValueTable!$A:$A,1,0)),"어펙터밸류없음","")</f>
        <v/>
      </c>
      <c r="D574" s="1">
        <v>6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1.125</v>
      </c>
      <c r="O574" s="7" t="str">
        <f t="shared" ref="O574:O577" ca="1" si="397">IF(NOT(ISBLANK(N574)),N574,
IF(ISBLANK(M574),"",
VLOOKUP(M574,OFFSET(INDIRECT("$A:$B"),0,MATCH(M$1&amp;"_Verify",INDIRECT("$1:$1"),0)-1),2,0)
))</f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LP_ImmortalWill_07</v>
      </c>
      <c r="B575" s="1" t="s">
        <v>313</v>
      </c>
      <c r="C575" s="1" t="str">
        <f>IF(ISERROR(VLOOKUP(B575,AffectorValueTable!$A:$A,1,0)),"어펙터밸류없음","")</f>
        <v/>
      </c>
      <c r="D575" s="1">
        <v>7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1.3650000000000002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LP_ImmortalWill_08</v>
      </c>
      <c r="B576" s="1" t="s">
        <v>313</v>
      </c>
      <c r="C576" s="1" t="str">
        <f>IF(ISERROR(VLOOKUP(B576,AffectorValueTable!$A:$A,1,0)),"어펙터밸류없음","")</f>
        <v/>
      </c>
      <c r="D576" s="1">
        <v>8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1.62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si="396"/>
        <v>LP_ImmortalWill_09</v>
      </c>
      <c r="B577" s="1" t="s">
        <v>313</v>
      </c>
      <c r="C577" s="1" t="str">
        <f>IF(ISERROR(VLOOKUP(B577,AffectorValueTable!$A:$A,1,0)),"어펙터밸류없음","")</f>
        <v/>
      </c>
      <c r="D577" s="1">
        <v>9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1.89</v>
      </c>
      <c r="O577" s="7" t="str">
        <f t="shared" ca="1" si="397"/>
        <v/>
      </c>
      <c r="S577" s="7" t="str">
        <f t="shared" ca="1" si="361"/>
        <v/>
      </c>
    </row>
    <row r="578" spans="1:21" x14ac:dyDescent="0.3">
      <c r="A578" s="1" t="str">
        <f t="shared" ref="A578:A602" si="398">B578&amp;"_"&amp;TEXT(D578,"00")</f>
        <v>LP_ImmortalWillBetter_01</v>
      </c>
      <c r="B578" s="1" t="s">
        <v>314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0.25</v>
      </c>
      <c r="O578" s="7" t="str">
        <f t="shared" ref="O578:O602" ca="1" si="399">IF(NOT(ISBLANK(N578)),N578,
IF(ISBLANK(M578),"",
VLOOKUP(M578,OFFSET(INDIRECT("$A:$B"),0,MATCH(M$1&amp;"_Verify",INDIRECT("$1:$1"),0)-1),2,0)
))</f>
        <v/>
      </c>
      <c r="S578" s="7" t="str">
        <f t="shared" ca="1" si="361"/>
        <v/>
      </c>
    </row>
    <row r="579" spans="1:21" x14ac:dyDescent="0.3">
      <c r="A579" s="1" t="str">
        <f t="shared" si="398"/>
        <v>LP_ImmortalWillBetter_02</v>
      </c>
      <c r="B579" s="1" t="s">
        <v>314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0.52500000000000002</v>
      </c>
      <c r="O579" s="7" t="str">
        <f t="shared" ca="1" si="399"/>
        <v/>
      </c>
      <c r="S579" s="7" t="str">
        <f t="shared" ca="1" si="361"/>
        <v/>
      </c>
    </row>
    <row r="580" spans="1:21" x14ac:dyDescent="0.3">
      <c r="A580" s="1" t="str">
        <f t="shared" ref="A580:A582" si="400">B580&amp;"_"&amp;TEXT(D580,"00")</f>
        <v>LP_ImmortalWillBetter_03</v>
      </c>
      <c r="B580" s="1" t="s">
        <v>314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0.82500000000000007</v>
      </c>
      <c r="O580" s="7" t="str">
        <f t="shared" ref="O580:O582" ca="1" si="401">IF(NOT(ISBLANK(N580)),N580,
IF(ISBLANK(M580),"",
VLOOKUP(M580,OFFSET(INDIRECT("$A:$B"),0,MATCH(M$1&amp;"_Verify",INDIRECT("$1:$1"),0)-1),2,0)
))</f>
        <v/>
      </c>
      <c r="S580" s="7" t="str">
        <f t="shared" ca="1" si="361"/>
        <v/>
      </c>
    </row>
    <row r="581" spans="1:21" x14ac:dyDescent="0.3">
      <c r="A581" s="1" t="str">
        <f t="shared" si="400"/>
        <v>LP_ImmortalWillBetter_04</v>
      </c>
      <c r="B581" s="1" t="s">
        <v>314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1.1499999999999999</v>
      </c>
      <c r="O581" s="7" t="str">
        <f t="shared" ca="1" si="401"/>
        <v/>
      </c>
      <c r="S581" s="7" t="str">
        <f t="shared" ca="1" si="361"/>
        <v/>
      </c>
    </row>
    <row r="582" spans="1:21" x14ac:dyDescent="0.3">
      <c r="A582" s="1" t="str">
        <f t="shared" si="400"/>
        <v>LP_ImmortalWillBetter_05</v>
      </c>
      <c r="B582" s="1" t="s">
        <v>314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1.5</v>
      </c>
      <c r="O582" s="7" t="str">
        <f t="shared" ca="1" si="401"/>
        <v/>
      </c>
      <c r="S582" s="7" t="str">
        <f t="shared" ca="1" si="361"/>
        <v/>
      </c>
    </row>
    <row r="583" spans="1:21" x14ac:dyDescent="0.3">
      <c r="A583" s="1" t="str">
        <f t="shared" si="398"/>
        <v>LP_HealAreaOnEncounter_01</v>
      </c>
      <c r="B583" s="1" t="s">
        <v>363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LP_HealAreaOnEncounter_02</v>
      </c>
      <c r="B584" s="1" t="s">
        <v>363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LP_HealAreaOnEncounter_03</v>
      </c>
      <c r="B585" s="1" t="s">
        <v>363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LP_HealAreaOnEncounter_04</v>
      </c>
      <c r="B586" s="1" t="s">
        <v>363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LP_HealAreaOnEncounter_05</v>
      </c>
      <c r="B587" s="1" t="s">
        <v>363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LP_HealAreaOnEncounter_CreateHit_01</v>
      </c>
      <c r="B588" s="1" t="s">
        <v>364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LP_HealAreaOnEncounter_CreateHit_02</v>
      </c>
      <c r="B589" s="1" t="s">
        <v>364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LP_HealAreaOnEncounter_CreateHit_03</v>
      </c>
      <c r="B590" s="1" t="s">
        <v>364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LP_HealAreaOnEncounter_CreateHit_04</v>
      </c>
      <c r="B591" s="1" t="s">
        <v>364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LP_HealAreaOnEncounter_CreateHit_05</v>
      </c>
      <c r="B592" s="1" t="s">
        <v>364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3" x14ac:dyDescent="0.3">
      <c r="A593" s="1" t="str">
        <f t="shared" si="398"/>
        <v>LP_HealAreaOnEncounter_CH_Heal_01</v>
      </c>
      <c r="B593" s="1" t="s">
        <v>368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1.6842105263157891E-2</v>
      </c>
      <c r="O593" s="7" t="str">
        <f t="shared" ca="1" si="399"/>
        <v/>
      </c>
      <c r="S593" s="7" t="str">
        <f t="shared" ref="S593:S602" ca="1" si="402">IF(NOT(ISBLANK(R593)),R593,
IF(ISBLANK(Q593),"",
VLOOKUP(Q593,OFFSET(INDIRECT("$A:$B"),0,MATCH(Q$1&amp;"_Verify",INDIRECT("$1:$1"),0)-1),2,0)
))</f>
        <v/>
      </c>
    </row>
    <row r="594" spans="1:23" x14ac:dyDescent="0.3">
      <c r="A594" s="1" t="str">
        <f t="shared" si="398"/>
        <v>LP_HealAreaOnEncounter_CH_Heal_02</v>
      </c>
      <c r="B594" s="1" t="s">
        <v>368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2.8990509059534077E-2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LP_HealAreaOnEncounter_CH_Heal_03</v>
      </c>
      <c r="B595" s="1" t="s">
        <v>368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3.8067772170151414E-2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LP_HealAreaOnEncounter_CH_Heal_04</v>
      </c>
      <c r="B596" s="1" t="s">
        <v>368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4.5042839657282757E-2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LP_HealAreaOnEncounter_CH_Heal_05</v>
      </c>
      <c r="B597" s="1" t="s">
        <v>368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5.052631578947369E-2</v>
      </c>
      <c r="O597" s="7" t="str">
        <f t="shared" ca="1" si="399"/>
        <v/>
      </c>
      <c r="S597" s="7" t="str">
        <f t="shared" ca="1" si="402"/>
        <v/>
      </c>
    </row>
    <row r="598" spans="1:23" x14ac:dyDescent="0.3">
      <c r="A598" s="1" t="str">
        <f t="shared" si="398"/>
        <v>LP_MoveSpeed_01</v>
      </c>
      <c r="B598" s="1" t="s">
        <v>938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ref="J598:J602" si="403">J209</f>
        <v>0.15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LP_MoveSpeed_02</v>
      </c>
      <c r="B599" s="1" t="s">
        <v>938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0.315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LP_MoveSpeed_03</v>
      </c>
      <c r="B600" s="1" t="s">
        <v>938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0.49500000000000005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LP_MoveSpeed_04</v>
      </c>
      <c r="B601" s="1" t="s">
        <v>938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0.69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si="398"/>
        <v>LP_MoveSpeed_05</v>
      </c>
      <c r="B602" s="1" t="s">
        <v>938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3"/>
        <v>0.89999999999999991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3" x14ac:dyDescent="0.3">
      <c r="A603" s="1" t="str">
        <f t="shared" ref="A603:A620" si="404">B603&amp;"_"&amp;TEXT(D603,"00")</f>
        <v>LP_MoveSpeedUpOnAttacked_01</v>
      </c>
      <c r="B603" s="1" t="s">
        <v>315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ref="O603:O620" ca="1" si="405">IF(NOT(ISBLANK(N603)),N603,
IF(ISBLANK(M603),"",
VLOOKUP(M603,OFFSET(INDIRECT("$A:$B"),0,MATCH(M$1&amp;"_Verify",INDIRECT("$1:$1"),0)-1),2,0)
))</f>
        <v/>
      </c>
      <c r="Q603" s="1" t="s">
        <v>224</v>
      </c>
      <c r="S603" s="7">
        <f t="shared" ref="S603:S620" ca="1" si="406">IF(NOT(ISBLANK(R603)),R603,
IF(ISBLANK(Q603),"",
VLOOKUP(Q603,OFFSET(INDIRECT("$A:$B"),0,MATCH(Q$1&amp;"_Verify",INDIRECT("$1:$1"),0)-1),2,0)
))</f>
        <v>4</v>
      </c>
      <c r="U603" s="1" t="s">
        <v>317</v>
      </c>
    </row>
    <row r="604" spans="1:23" x14ac:dyDescent="0.3">
      <c r="A604" s="1" t="str">
        <f t="shared" si="404"/>
        <v>LP_MoveSpeedUpOnAttacked_02</v>
      </c>
      <c r="B604" s="1" t="s">
        <v>315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224</v>
      </c>
      <c r="S604" s="7">
        <f t="shared" ca="1" si="406"/>
        <v>4</v>
      </c>
      <c r="U604" s="1" t="s">
        <v>317</v>
      </c>
    </row>
    <row r="605" spans="1:23" x14ac:dyDescent="0.3">
      <c r="A605" s="1" t="str">
        <f t="shared" si="404"/>
        <v>LP_MoveSpeedUpOnAttacked_03</v>
      </c>
      <c r="B605" s="1" t="s">
        <v>315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224</v>
      </c>
      <c r="S605" s="7">
        <f t="shared" ca="1" si="406"/>
        <v>4</v>
      </c>
      <c r="U605" s="1" t="s">
        <v>317</v>
      </c>
    </row>
    <row r="606" spans="1:23" x14ac:dyDescent="0.3">
      <c r="A606" s="1" t="str">
        <f t="shared" ref="A606:A611" si="407">B606&amp;"_"&amp;TEXT(D606,"00")</f>
        <v>LP_MoveSpeedUpOnAttacked_Move_01</v>
      </c>
      <c r="B606" s="1" t="s">
        <v>316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2.4</v>
      </c>
      <c r="J606" s="1">
        <v>1</v>
      </c>
      <c r="M606" s="1" t="s">
        <v>546</v>
      </c>
      <c r="O606" s="7">
        <f t="shared" ref="O606:O611" ca="1" si="408">IF(NOT(ISBLANK(N606)),N606,
IF(ISBLANK(M606),"",
VLOOKUP(M606,OFFSET(INDIRECT("$A:$B"),0,MATCH(M$1&amp;"_Verify",INDIRECT("$1:$1"),0)-1),2,0)
))</f>
        <v>5</v>
      </c>
      <c r="R606" s="1">
        <v>1</v>
      </c>
      <c r="S606" s="7">
        <f t="shared" ref="S606:S611" ca="1" si="409">IF(NOT(ISBLANK(R606)),R606,
IF(ISBLANK(Q606),"",
VLOOKUP(Q606,OFFSET(INDIRECT("$A:$B"),0,MATCH(Q$1&amp;"_Verify",INDIRECT("$1:$1"),0)-1),2,0)
))</f>
        <v>1</v>
      </c>
      <c r="W606" s="1" t="s">
        <v>361</v>
      </c>
    </row>
    <row r="607" spans="1:23" x14ac:dyDescent="0.3">
      <c r="A607" s="1" t="str">
        <f t="shared" si="407"/>
        <v>LP_MoveSpeedUpOnAttacked_Move_02</v>
      </c>
      <c r="B607" s="1" t="s">
        <v>316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5.04</v>
      </c>
      <c r="J607" s="1">
        <v>1.4</v>
      </c>
      <c r="M607" s="1" t="s">
        <v>546</v>
      </c>
      <c r="O607" s="7">
        <f t="shared" ca="1" si="408"/>
        <v>5</v>
      </c>
      <c r="R607" s="1">
        <v>1</v>
      </c>
      <c r="S607" s="7">
        <f t="shared" ca="1" si="409"/>
        <v>1</v>
      </c>
      <c r="W607" s="1" t="s">
        <v>361</v>
      </c>
    </row>
    <row r="608" spans="1:23" x14ac:dyDescent="0.3">
      <c r="A608" s="1" t="str">
        <f t="shared" si="407"/>
        <v>LP_MoveSpeedUpOnAttacked_Move_03</v>
      </c>
      <c r="B608" s="1" t="s">
        <v>316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7.919999999999999</v>
      </c>
      <c r="J608" s="1">
        <v>1.75</v>
      </c>
      <c r="M608" s="1" t="s">
        <v>546</v>
      </c>
      <c r="O608" s="7">
        <f t="shared" ca="1" si="408"/>
        <v>5</v>
      </c>
      <c r="R608" s="1">
        <v>1</v>
      </c>
      <c r="S608" s="7">
        <f t="shared" ca="1" si="409"/>
        <v>1</v>
      </c>
      <c r="W608" s="1" t="s">
        <v>361</v>
      </c>
    </row>
    <row r="609" spans="1:23" x14ac:dyDescent="0.3">
      <c r="A609" s="1" t="str">
        <f t="shared" si="407"/>
        <v>LP_MoveSpeedUpOnKill_01</v>
      </c>
      <c r="B609" s="1" t="s">
        <v>505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si="407"/>
        <v>LP_MoveSpeedUpOnKill_02</v>
      </c>
      <c r="B610" s="1" t="s">
        <v>505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si="407"/>
        <v>LP_MoveSpeedUpOnKill_03</v>
      </c>
      <c r="B611" s="1" t="s">
        <v>505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8"/>
        <v/>
      </c>
      <c r="Q611" s="1" t="s">
        <v>509</v>
      </c>
      <c r="S611" s="7">
        <f t="shared" ca="1" si="409"/>
        <v>6</v>
      </c>
      <c r="U611" s="1" t="s">
        <v>507</v>
      </c>
    </row>
    <row r="612" spans="1:23" x14ac:dyDescent="0.3">
      <c r="A612" s="1" t="str">
        <f t="shared" ref="A612:A614" si="410">B612&amp;"_"&amp;TEXT(D612,"00")</f>
        <v>LP_MoveSpeedUpOnKill_Move_01</v>
      </c>
      <c r="B612" s="1" t="s">
        <v>507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1.6666666666666667</v>
      </c>
      <c r="J612" s="1">
        <v>0.8</v>
      </c>
      <c r="M612" s="1" t="s">
        <v>546</v>
      </c>
      <c r="O612" s="7">
        <f t="shared" ref="O612:O614" ca="1" si="411">IF(NOT(ISBLANK(N612)),N612,
IF(ISBLANK(M612),"",
VLOOKUP(M612,OFFSET(INDIRECT("$A:$B"),0,MATCH(M$1&amp;"_Verify",INDIRECT("$1:$1"),0)-1),2,0)
))</f>
        <v>5</v>
      </c>
      <c r="R612" s="1">
        <v>1</v>
      </c>
      <c r="S612" s="7">
        <f t="shared" ref="S612:S614" ca="1" si="412">IF(NOT(ISBLANK(R612)),R612,
IF(ISBLANK(Q612),"",
VLOOKUP(Q612,OFFSET(INDIRECT("$A:$B"),0,MATCH(Q$1&amp;"_Verify",INDIRECT("$1:$1"),0)-1),2,0)
))</f>
        <v>1</v>
      </c>
      <c r="W612" s="1" t="s">
        <v>361</v>
      </c>
    </row>
    <row r="613" spans="1:23" x14ac:dyDescent="0.3">
      <c r="A613" s="1" t="str">
        <f t="shared" si="410"/>
        <v>LP_MoveSpeedUpOnKill_Move_02</v>
      </c>
      <c r="B613" s="1" t="s">
        <v>507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3.5000000000000004</v>
      </c>
      <c r="J613" s="1">
        <v>1.1199999999999999</v>
      </c>
      <c r="M613" s="1" t="s">
        <v>546</v>
      </c>
      <c r="O613" s="7">
        <f t="shared" ca="1" si="411"/>
        <v>5</v>
      </c>
      <c r="R613" s="1">
        <v>1</v>
      </c>
      <c r="S613" s="7">
        <f t="shared" ca="1" si="412"/>
        <v>1</v>
      </c>
      <c r="W613" s="1" t="s">
        <v>361</v>
      </c>
    </row>
    <row r="614" spans="1:23" x14ac:dyDescent="0.3">
      <c r="A614" s="1" t="str">
        <f t="shared" si="410"/>
        <v>LP_MoveSpeedUpOnKill_Move_03</v>
      </c>
      <c r="B614" s="1" t="s">
        <v>507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5.5</v>
      </c>
      <c r="J614" s="1">
        <v>1.4000000000000001</v>
      </c>
      <c r="M614" s="1" t="s">
        <v>546</v>
      </c>
      <c r="O614" s="7">
        <f t="shared" ca="1" si="411"/>
        <v>5</v>
      </c>
      <c r="R614" s="1">
        <v>1</v>
      </c>
      <c r="S614" s="7">
        <f t="shared" ca="1" si="412"/>
        <v>1</v>
      </c>
      <c r="W614" s="1" t="s">
        <v>361</v>
      </c>
    </row>
    <row r="615" spans="1:23" x14ac:dyDescent="0.3">
      <c r="A615" s="1" t="str">
        <f t="shared" si="404"/>
        <v>LP_MineOnMove_01</v>
      </c>
      <c r="B615" s="1" t="s">
        <v>370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LP_MineOnMove_02</v>
      </c>
      <c r="B616" s="1" t="s">
        <v>370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LP_MineOnMove_03</v>
      </c>
      <c r="B617" s="1" t="s">
        <v>370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5"/>
        <v/>
      </c>
      <c r="S617" s="7" t="str">
        <f t="shared" ca="1" si="406"/>
        <v/>
      </c>
      <c r="T617" s="1" t="s">
        <v>373</v>
      </c>
    </row>
    <row r="618" spans="1:23" x14ac:dyDescent="0.3">
      <c r="A618" s="1" t="str">
        <f t="shared" si="404"/>
        <v>LP_MineOnMove_Damage_01</v>
      </c>
      <c r="B618" s="1" t="s">
        <v>372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1.7730496453900713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si="404"/>
        <v>LP_MineOnMove_Damage_02</v>
      </c>
      <c r="B619" s="1" t="s">
        <v>372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3.7234042553191498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si="404"/>
        <v>LP_MineOnMove_Damage_03</v>
      </c>
      <c r="B620" s="1" t="s">
        <v>372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5.8510638297872362</v>
      </c>
      <c r="O620" s="7" t="str">
        <f t="shared" ca="1" si="405"/>
        <v/>
      </c>
      <c r="P620" s="1">
        <v>1</v>
      </c>
      <c r="S620" s="7" t="str">
        <f t="shared" ca="1" si="406"/>
        <v/>
      </c>
    </row>
    <row r="621" spans="1:23" x14ac:dyDescent="0.3">
      <c r="A621" s="1" t="str">
        <f t="shared" ref="A621:A625" si="413">B621&amp;"_"&amp;TEXT(D621,"00")</f>
        <v>LP_SlowHitObject_01</v>
      </c>
      <c r="B621" s="1" t="s">
        <v>318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0.02</v>
      </c>
      <c r="O621" s="7" t="str">
        <f t="shared" ref="O621:O625" ca="1" si="414">IF(NOT(ISBLANK(N621)),N621,
IF(ISBLANK(M621),"",
VLOOKUP(M621,OFFSET(INDIRECT("$A:$B"),0,MATCH(M$1&amp;"_Verify",INDIRECT("$1:$1"),0)-1),2,0)
))</f>
        <v/>
      </c>
      <c r="S621" s="7" t="str">
        <f t="shared" ref="S621:S648" ca="1" si="415">IF(NOT(ISBLANK(R621)),R621,
IF(ISBLANK(Q621),"",
VLOOKUP(Q621,OFFSET(INDIRECT("$A:$B"),0,MATCH(Q$1&amp;"_Verify",INDIRECT("$1:$1"),0)-1),2,0)
))</f>
        <v/>
      </c>
    </row>
    <row r="622" spans="1:23" x14ac:dyDescent="0.3">
      <c r="A622" s="1" t="str">
        <f t="shared" si="413"/>
        <v>LP_SlowHitObject_02</v>
      </c>
      <c r="B622" s="1" t="s">
        <v>318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4.2000000000000003E-2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LP_SlowHitObject_03</v>
      </c>
      <c r="B623" s="1" t="s">
        <v>318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6.6000000000000003E-2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LP_SlowHitObject_04</v>
      </c>
      <c r="B624" s="1" t="s">
        <v>318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9.1999999999999998E-2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si="413"/>
        <v>LP_SlowHitObject_05</v>
      </c>
      <c r="B625" s="1" t="s">
        <v>318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0.12</v>
      </c>
      <c r="O625" s="7" t="str">
        <f t="shared" ca="1" si="414"/>
        <v/>
      </c>
      <c r="S625" s="7" t="str">
        <f t="shared" ca="1" si="415"/>
        <v/>
      </c>
    </row>
    <row r="626" spans="1:23" x14ac:dyDescent="0.3">
      <c r="A626" s="1" t="str">
        <f t="shared" ref="A626:A630" si="416">B626&amp;"_"&amp;TEXT(D626,"00")</f>
        <v>LP_SlowHitObjectBetter_01</v>
      </c>
      <c r="B626" s="1" t="s">
        <v>510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ref="J626:J630" si="417">J621*5/3</f>
        <v>3.3333333333333333E-2</v>
      </c>
      <c r="O626" s="7" t="str">
        <f t="shared" ref="O626:O630" ca="1" si="418">IF(NOT(ISBLANK(N626)),N626,
IF(ISBLANK(M626),"",
VLOOKUP(M626,OFFSET(INDIRECT("$A:$B"),0,MATCH(M$1&amp;"_Verify",INDIRECT("$1:$1"),0)-1),2,0)
))</f>
        <v/>
      </c>
      <c r="S626" s="7" t="str">
        <f t="shared" ref="S626:S630" ca="1" si="419">IF(NOT(ISBLANK(R626)),R626,
IF(ISBLANK(Q626),"",
VLOOKUP(Q626,OFFSET(INDIRECT("$A:$B"),0,MATCH(Q$1&amp;"_Verify",INDIRECT("$1:$1"),0)-1),2,0)
))</f>
        <v/>
      </c>
    </row>
    <row r="627" spans="1:23" x14ac:dyDescent="0.3">
      <c r="A627" s="1" t="str">
        <f t="shared" si="416"/>
        <v>LP_SlowHitObjectBetter_02</v>
      </c>
      <c r="B627" s="1" t="s">
        <v>510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7.0000000000000007E-2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LP_SlowHitObjectBetter_03</v>
      </c>
      <c r="B628" s="1" t="s">
        <v>510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0.11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LP_SlowHitObjectBetter_04</v>
      </c>
      <c r="B629" s="1" t="s">
        <v>510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0.15333333333333332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si="416"/>
        <v>LP_SlowHitObjectBetter_05</v>
      </c>
      <c r="B630" s="1" t="s">
        <v>510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7"/>
        <v>0.19999999999999998</v>
      </c>
      <c r="O630" s="7" t="str">
        <f t="shared" ca="1" si="418"/>
        <v/>
      </c>
      <c r="S630" s="7" t="str">
        <f t="shared" ca="1" si="419"/>
        <v/>
      </c>
    </row>
    <row r="631" spans="1:23" x14ac:dyDescent="0.3">
      <c r="A631" s="1" t="str">
        <f t="shared" ref="A631:A633" si="420">B631&amp;"_"&amp;TEXT(D631,"00")</f>
        <v>LP_Paralyze_01</v>
      </c>
      <c r="B631" s="1" t="s">
        <v>329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0.33</v>
      </c>
      <c r="O631" s="7" t="str">
        <f t="shared" ref="O631:O633" ca="1" si="421">IF(NOT(ISBLANK(N631)),N631,
IF(ISBLANK(M631),"",
VLOOKUP(M631,OFFSET(INDIRECT("$A:$B"),0,MATCH(M$1&amp;"_Verify",INDIRECT("$1:$1"),0)-1),2,0)
))</f>
        <v/>
      </c>
      <c r="P631" s="1">
        <v>1</v>
      </c>
      <c r="S631" s="7" t="str">
        <f t="shared" ca="1" si="415"/>
        <v/>
      </c>
      <c r="U631" s="1" t="s">
        <v>330</v>
      </c>
      <c r="V631" s="1">
        <v>0.7</v>
      </c>
      <c r="W631" s="1" t="s">
        <v>424</v>
      </c>
    </row>
    <row r="632" spans="1:23" x14ac:dyDescent="0.3">
      <c r="A632" s="1" t="str">
        <f t="shared" si="420"/>
        <v>LP_Paralyze_02</v>
      </c>
      <c r="B632" s="1" t="s">
        <v>329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0.34</v>
      </c>
      <c r="O632" s="7" t="str">
        <f t="shared" ca="1" si="421"/>
        <v/>
      </c>
      <c r="P632" s="1">
        <v>1</v>
      </c>
      <c r="S632" s="7" t="str">
        <f t="shared" ca="1" si="415"/>
        <v/>
      </c>
      <c r="U632" s="1" t="s">
        <v>330</v>
      </c>
      <c r="V632" s="1" t="s">
        <v>425</v>
      </c>
      <c r="W632" s="1" t="s">
        <v>426</v>
      </c>
    </row>
    <row r="633" spans="1:23" x14ac:dyDescent="0.3">
      <c r="A633" s="1" t="str">
        <f t="shared" si="420"/>
        <v>LP_Paralyze_03</v>
      </c>
      <c r="B633" s="1" t="s">
        <v>329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0.35</v>
      </c>
      <c r="O633" s="7" t="str">
        <f t="shared" ca="1" si="421"/>
        <v/>
      </c>
      <c r="P633" s="1">
        <v>1</v>
      </c>
      <c r="S633" s="7" t="str">
        <f t="shared" ca="1" si="415"/>
        <v/>
      </c>
      <c r="U633" s="1" t="s">
        <v>330</v>
      </c>
      <c r="V633" s="1" t="s">
        <v>336</v>
      </c>
      <c r="W633" s="1" t="s">
        <v>337</v>
      </c>
    </row>
    <row r="634" spans="1:23" x14ac:dyDescent="0.3">
      <c r="A634" s="1" t="str">
        <f t="shared" ref="A634:A639" si="422">B634&amp;"_"&amp;TEXT(D634,"00")</f>
        <v>LP_Paralyze_CannotAction_01</v>
      </c>
      <c r="B634" s="1" t="s">
        <v>330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1.4</v>
      </c>
      <c r="O634" s="7" t="str">
        <f t="shared" ref="O634:O639" ca="1" si="423">IF(NOT(ISBLANK(N634)),N634,
IF(ISBLANK(M634),"",
VLOOKUP(M634,OFFSET(INDIRECT("$A:$B"),0,MATCH(M$1&amp;"_Verify",INDIRECT("$1:$1"),0)-1),2,0)
))</f>
        <v/>
      </c>
      <c r="S634" s="7" t="str">
        <f t="shared" ca="1" si="415"/>
        <v/>
      </c>
    </row>
    <row r="635" spans="1:23" x14ac:dyDescent="0.3">
      <c r="A635" s="1" t="str">
        <f t="shared" si="422"/>
        <v>LP_Paralyze_CannotAction_02</v>
      </c>
      <c r="B635" s="1" t="s">
        <v>330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2</v>
      </c>
      <c r="O635" s="7" t="str">
        <f t="shared" ca="1" si="423"/>
        <v/>
      </c>
      <c r="S635" s="7" t="str">
        <f t="shared" ca="1" si="415"/>
        <v/>
      </c>
    </row>
    <row r="636" spans="1:23" x14ac:dyDescent="0.3">
      <c r="A636" s="1" t="str">
        <f t="shared" ref="A636" si="424">B636&amp;"_"&amp;TEXT(D636,"00")</f>
        <v>LP_Paralyze_CannotAction_03</v>
      </c>
      <c r="B636" s="1" t="s">
        <v>330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2.6</v>
      </c>
      <c r="O636" s="7" t="str">
        <f t="shared" ref="O636" ca="1" si="425">IF(NOT(ISBLANK(N636)),N636,
IF(ISBLANK(M636),"",
VLOOKUP(M636,OFFSET(INDIRECT("$A:$B"),0,MATCH(M$1&amp;"_Verify",INDIRECT("$1:$1"),0)-1),2,0)
))</f>
        <v/>
      </c>
      <c r="S636" s="7" t="str">
        <f t="shared" ref="S636" ca="1" si="426">IF(NOT(ISBLANK(R636)),R636,
IF(ISBLANK(Q636),"",
VLOOKUP(Q636,OFFSET(INDIRECT("$A:$B"),0,MATCH(Q$1&amp;"_Verify",INDIRECT("$1:$1"),0)-1),2,0)
))</f>
        <v/>
      </c>
    </row>
    <row r="637" spans="1:23" x14ac:dyDescent="0.3">
      <c r="A637" s="1" t="str">
        <f t="shared" si="422"/>
        <v>LP_Hold_01</v>
      </c>
      <c r="B637" s="1" t="s">
        <v>320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0.25</v>
      </c>
      <c r="K637" s="1">
        <v>7.0000000000000007E-2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si="422"/>
        <v>LP_Hold_02</v>
      </c>
      <c r="B638" s="1" t="s">
        <v>320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0.35</v>
      </c>
      <c r="K638" s="1">
        <v>0.09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si="422"/>
        <v>LP_Hold_03</v>
      </c>
      <c r="B639" s="1" t="s">
        <v>320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0.45</v>
      </c>
      <c r="K639" s="1">
        <v>0.11</v>
      </c>
      <c r="O639" s="7" t="str">
        <f t="shared" ca="1" si="423"/>
        <v/>
      </c>
      <c r="P639" s="1">
        <v>1</v>
      </c>
      <c r="S639" s="7" t="str">
        <f t="shared" ca="1" si="415"/>
        <v/>
      </c>
      <c r="U639" s="1" t="s">
        <v>321</v>
      </c>
    </row>
    <row r="640" spans="1:23" x14ac:dyDescent="0.3">
      <c r="A640" s="1" t="str">
        <f t="shared" ref="A640:A645" si="427">B640&amp;"_"&amp;TEXT(D640,"00")</f>
        <v>LP_Hold_CannotMove_01</v>
      </c>
      <c r="B640" s="1" t="s">
        <v>322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1.5</v>
      </c>
      <c r="O640" s="7" t="str">
        <f t="shared" ref="O640:O645" ca="1" si="428">IF(NOT(ISBLANK(N640)),N640,
IF(ISBLANK(M640),"",
VLOOKUP(M640,OFFSET(INDIRECT("$A:$B"),0,MATCH(M$1&amp;"_Verify",INDIRECT("$1:$1"),0)-1),2,0)
))</f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LP_Hold_CannotMove_02</v>
      </c>
      <c r="B641" s="1" t="s">
        <v>322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3.1500000000000004</v>
      </c>
      <c r="O641" s="7" t="str">
        <f t="shared" ca="1" si="428"/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LP_Hold_CannotMove_03</v>
      </c>
      <c r="B642" s="1" t="s">
        <v>322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4.95</v>
      </c>
      <c r="O642" s="7" t="str">
        <f t="shared" ca="1" si="428"/>
        <v/>
      </c>
      <c r="S642" s="7" t="str">
        <f t="shared" ca="1" si="415"/>
        <v/>
      </c>
      <c r="V642" s="1" t="s">
        <v>360</v>
      </c>
    </row>
    <row r="643" spans="1:23" x14ac:dyDescent="0.3">
      <c r="A643" s="1" t="str">
        <f t="shared" si="427"/>
        <v>LP_Transport_01</v>
      </c>
      <c r="B643" s="1" t="s">
        <v>356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0.15</v>
      </c>
      <c r="K643" s="1">
        <v>0.1</v>
      </c>
      <c r="L643" s="1">
        <v>0.1</v>
      </c>
      <c r="N643" s="1">
        <v>3</v>
      </c>
      <c r="O643" s="7">
        <f t="shared" ca="1" si="428"/>
        <v>3</v>
      </c>
      <c r="P643" s="1">
        <v>1</v>
      </c>
      <c r="R643" s="1">
        <v>1</v>
      </c>
      <c r="S643" s="7">
        <f t="shared" ca="1" si="415"/>
        <v>1</v>
      </c>
      <c r="U643" s="1" t="s">
        <v>353</v>
      </c>
    </row>
    <row r="644" spans="1:23" x14ac:dyDescent="0.3">
      <c r="A644" s="1" t="str">
        <f t="shared" si="427"/>
        <v>LP_Transport_02</v>
      </c>
      <c r="B644" s="1" t="s">
        <v>356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0.22500000000000001</v>
      </c>
      <c r="K644" s="1">
        <v>0.1</v>
      </c>
      <c r="L644" s="1">
        <v>0.1</v>
      </c>
      <c r="N644" s="1">
        <v>6</v>
      </c>
      <c r="O644" s="7">
        <f t="shared" ca="1" si="428"/>
        <v>6</v>
      </c>
      <c r="P644" s="1">
        <v>1</v>
      </c>
      <c r="R644" s="1">
        <v>2</v>
      </c>
      <c r="S644" s="7">
        <f t="shared" ca="1" si="415"/>
        <v>2</v>
      </c>
      <c r="U644" s="1" t="s">
        <v>353</v>
      </c>
    </row>
    <row r="645" spans="1:23" x14ac:dyDescent="0.3">
      <c r="A645" s="1" t="str">
        <f t="shared" si="427"/>
        <v>LP_Transport_03</v>
      </c>
      <c r="B645" s="1" t="s">
        <v>356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</v>
      </c>
      <c r="K645" s="1">
        <v>0.1</v>
      </c>
      <c r="L645" s="1">
        <v>0.1</v>
      </c>
      <c r="N645" s="1">
        <v>9</v>
      </c>
      <c r="O645" s="7">
        <f t="shared" ca="1" si="428"/>
        <v>9</v>
      </c>
      <c r="P645" s="1">
        <v>1</v>
      </c>
      <c r="R645" s="1">
        <v>3</v>
      </c>
      <c r="S645" s="7">
        <f t="shared" ca="1" si="415"/>
        <v>3</v>
      </c>
      <c r="U645" s="1" t="s">
        <v>353</v>
      </c>
    </row>
    <row r="646" spans="1:23" x14ac:dyDescent="0.3">
      <c r="A646" s="1" t="str">
        <f t="shared" ref="A646:A648" si="429">B646&amp;"_"&amp;TEXT(D646,"00")</f>
        <v>LP_Transport_Teleported_01</v>
      </c>
      <c r="B646" s="1" t="s">
        <v>357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10</v>
      </c>
      <c r="J646" s="1">
        <v>10</v>
      </c>
      <c r="O646" s="7" t="str">
        <f t="shared" ref="O646:O648" ca="1" si="430">IF(NOT(ISBLANK(N646)),N646,
IF(ISBLANK(M646),"",
VLOOKUP(M646,OFFSET(INDIRECT("$A:$B"),0,MATCH(M$1&amp;"_Verify",INDIRECT("$1:$1"),0)-1),2,0)
))</f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si="429"/>
        <v>LP_Transport_Teleported_02</v>
      </c>
      <c r="B647" s="1" t="s">
        <v>357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0">
        <v>14</v>
      </c>
      <c r="J647" s="1">
        <v>10</v>
      </c>
      <c r="O647" s="7" t="str">
        <f t="shared" ca="1" si="430"/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si="429"/>
        <v>LP_Transport_Teleported_03</v>
      </c>
      <c r="B648" s="1" t="s">
        <v>357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0">
        <v>18</v>
      </c>
      <c r="J648" s="1">
        <v>10</v>
      </c>
      <c r="O648" s="7" t="str">
        <f t="shared" ca="1" si="430"/>
        <v/>
      </c>
      <c r="S648" s="7" t="str">
        <f t="shared" ca="1" si="415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ref="A649:A660" si="431">B649&amp;"_"&amp;TEXT(D649,"00")</f>
        <v>LP_SummonShield_01</v>
      </c>
      <c r="B649" s="1" t="s">
        <v>375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3</v>
      </c>
      <c r="K649" s="1">
        <v>3</v>
      </c>
      <c r="O649" s="7" t="str">
        <f t="shared" ref="O649:O660" ca="1" si="432">IF(NOT(ISBLANK(N649)),N649,
IF(ISBLANK(M649),"",
VLOOKUP(M649,OFFSET(INDIRECT("$A:$B"),0,MATCH(M$1&amp;"_Verify",INDIRECT("$1:$1"),0)-1),2,0)
))</f>
        <v/>
      </c>
      <c r="S649" s="7" t="str">
        <f t="shared" ref="S649:S660" ca="1" si="433">IF(NOT(ISBLANK(R649)),R649,
IF(ISBLANK(Q649),"",
VLOOKUP(Q649,OFFSET(INDIRECT("$A:$B"),0,MATCH(Q$1&amp;"_Verify",INDIRECT("$1:$1"),0)-1),2,0)
))</f>
        <v/>
      </c>
      <c r="T649" s="1" t="s">
        <v>377</v>
      </c>
    </row>
    <row r="650" spans="1:23" x14ac:dyDescent="0.3">
      <c r="A650" s="1" t="str">
        <f t="shared" si="431"/>
        <v>LP_SummonShield_02</v>
      </c>
      <c r="B650" s="1" t="s">
        <v>375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1.9672131147540985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LP_SummonShield_03</v>
      </c>
      <c r="B651" s="1" t="s">
        <v>375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1.4285714285714284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LP_SummonShield_04</v>
      </c>
      <c r="B652" s="1" t="s">
        <v>375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1.1009174311926606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LP_SummonShield_05</v>
      </c>
      <c r="B653" s="1" t="s">
        <v>375</v>
      </c>
      <c r="C653" s="1" t="str">
        <f>IF(ISERROR(VLOOKUP(B653,AffectorValueTable!$A:$A,1,0)),"어펙터밸류없음","")</f>
        <v/>
      </c>
      <c r="D653" s="1">
        <v>5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0.88235294117647056</v>
      </c>
      <c r="K653" s="1">
        <v>3</v>
      </c>
      <c r="O653" s="7" t="str">
        <f t="shared" ca="1" si="432"/>
        <v/>
      </c>
      <c r="S653" s="7" t="str">
        <f t="shared" ca="1" si="433"/>
        <v/>
      </c>
      <c r="T653" s="1" t="s">
        <v>377</v>
      </c>
    </row>
    <row r="654" spans="1:23" x14ac:dyDescent="0.3">
      <c r="A654" s="1" t="str">
        <f t="shared" si="431"/>
        <v>LP_HealSpOnAttack_01</v>
      </c>
      <c r="B654" s="1" t="s">
        <v>515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K654" s="1">
        <v>1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si="431"/>
        <v>LP_HealSpOnAttack_02</v>
      </c>
      <c r="B655" s="1" t="s">
        <v>515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2.1</v>
      </c>
      <c r="K655" s="1">
        <v>2.1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si="431"/>
        <v>LP_HealSpOnAttack_03</v>
      </c>
      <c r="B656" s="1" t="s">
        <v>515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3.3000000000000003</v>
      </c>
      <c r="K656" s="1">
        <v>3.3000000000000003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ref="A657:A658" si="434">B657&amp;"_"&amp;TEXT(D657,"00")</f>
        <v>LP_HealSpOnAttack_04</v>
      </c>
      <c r="B657" s="1" t="s">
        <v>515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4.5999999999999996</v>
      </c>
      <c r="K657" s="1">
        <v>4.5999999999999996</v>
      </c>
      <c r="O657" s="7" t="str">
        <f t="shared" ref="O657:O658" ca="1" si="435">IF(NOT(ISBLANK(N657)),N657,
IF(ISBLANK(M657),"",
VLOOKUP(M657,OFFSET(INDIRECT("$A:$B"),0,MATCH(M$1&amp;"_Verify",INDIRECT("$1:$1"),0)-1),2,0)
))</f>
        <v/>
      </c>
    </row>
    <row r="658" spans="1:19" x14ac:dyDescent="0.3">
      <c r="A658" s="1" t="str">
        <f t="shared" si="434"/>
        <v>LP_HealSpOnAttack_05</v>
      </c>
      <c r="B658" s="1" t="s">
        <v>515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6</v>
      </c>
      <c r="K658" s="1">
        <v>6</v>
      </c>
      <c r="O658" s="7" t="str">
        <f t="shared" ca="1" si="435"/>
        <v/>
      </c>
    </row>
    <row r="659" spans="1:19" x14ac:dyDescent="0.3">
      <c r="A659" s="1" t="str">
        <f t="shared" si="431"/>
        <v>LP_HealSpOnAttackBetter_01</v>
      </c>
      <c r="B659" s="1" t="s">
        <v>517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1.6666666666666667</v>
      </c>
      <c r="K659" s="1">
        <v>1.6666666666666667</v>
      </c>
      <c r="O659" s="7" t="str">
        <f t="shared" ca="1" si="432"/>
        <v/>
      </c>
      <c r="S659" s="7" t="str">
        <f t="shared" ca="1" si="433"/>
        <v/>
      </c>
    </row>
    <row r="660" spans="1:19" x14ac:dyDescent="0.3">
      <c r="A660" s="1" t="str">
        <f t="shared" si="431"/>
        <v>LP_HealSpOnAttackBetter_02</v>
      </c>
      <c r="B660" s="1" t="s">
        <v>517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3.5000000000000004</v>
      </c>
      <c r="K660" s="1">
        <v>3.5000000000000004</v>
      </c>
      <c r="O660" s="7" t="str">
        <f t="shared" ca="1" si="432"/>
        <v/>
      </c>
      <c r="S660" s="7" t="str">
        <f t="shared" ca="1" si="433"/>
        <v/>
      </c>
    </row>
    <row r="661" spans="1:19" x14ac:dyDescent="0.3">
      <c r="A661" s="1" t="str">
        <f t="shared" ref="A661:A688" si="436">B661&amp;"_"&amp;TEXT(D661,"00")</f>
        <v>LP_HealSpOnAttackBetter_03</v>
      </c>
      <c r="B661" s="1" t="s">
        <v>517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5.5</v>
      </c>
      <c r="K661" s="1">
        <v>5.5</v>
      </c>
      <c r="O661" s="7" t="str">
        <f t="shared" ref="O661:O688" ca="1" si="437">IF(NOT(ISBLANK(N661)),N661,
IF(ISBLANK(M661),"",
VLOOKUP(M661,OFFSET(INDIRECT("$A:$B"),0,MATCH(M$1&amp;"_Verify",INDIRECT("$1:$1"),0)-1),2,0)
))</f>
        <v/>
      </c>
      <c r="S661" s="7" t="str">
        <f t="shared" ref="S661:S688" ca="1" si="438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ref="A662" si="439">B662&amp;"_"&amp;TEXT(D662,"00")</f>
        <v>LP_HealSpOnAttackBetter_04</v>
      </c>
      <c r="B662" s="1" t="s">
        <v>517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5.5</v>
      </c>
      <c r="K662" s="1">
        <v>5.5</v>
      </c>
      <c r="O662" s="7" t="str">
        <f t="shared" ref="O662" ca="1" si="440">IF(NOT(ISBLANK(N662)),N662,
IF(ISBLANK(M662),"",
VLOOKUP(M662,OFFSET(INDIRECT("$A:$B"),0,MATCH(M$1&amp;"_Verify",INDIRECT("$1:$1"),0)-1),2,0)
))</f>
        <v/>
      </c>
      <c r="S662" s="7" t="str">
        <f t="shared" ref="S662" ca="1" si="441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36"/>
        <v>LP_PaybackSp_01</v>
      </c>
      <c r="B663" s="1" t="s">
        <v>531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0.11739130434782601</v>
      </c>
      <c r="K663" s="1">
        <v>0.14347826086956511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LP_PaybackSp_02</v>
      </c>
      <c r="B664" s="1" t="s">
        <v>531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0.21558935361216724</v>
      </c>
      <c r="K664" s="1">
        <v>0.26349809885931552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LP_PaybackSp_03</v>
      </c>
      <c r="B665" s="1" t="s">
        <v>531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0.29799331103678928</v>
      </c>
      <c r="K665" s="1">
        <v>0.3642140468227425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LP_PaybackSp_04</v>
      </c>
      <c r="B666" s="1" t="s">
        <v>531</v>
      </c>
      <c r="C666" s="1" t="str">
        <f>IF(ISERROR(VLOOKUP(B666,AffectorValueTable!$A:$A,1,0)),"어펙터밸류없음","")</f>
        <v/>
      </c>
      <c r="D666" s="1">
        <v>4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0.36745562130177511</v>
      </c>
      <c r="K666" s="1">
        <v>0.44911242603550294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si="436"/>
        <v>LP_PaybackSp_05</v>
      </c>
      <c r="B667" s="1" t="s">
        <v>531</v>
      </c>
      <c r="C667" s="1" t="str">
        <f>IF(ISERROR(VLOOKUP(B667,AffectorValueTable!$A:$A,1,0)),"어펙터밸류없음","")</f>
        <v/>
      </c>
      <c r="D667" s="1">
        <v>5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0.4263157894736842</v>
      </c>
      <c r="K667" s="1">
        <v>0.52105263157894743</v>
      </c>
      <c r="O667" s="7" t="str">
        <f t="shared" ca="1" si="437"/>
        <v/>
      </c>
      <c r="S667" s="7" t="str">
        <f t="shared" ca="1" si="438"/>
        <v/>
      </c>
    </row>
    <row r="668" spans="1:19" x14ac:dyDescent="0.3">
      <c r="A668" s="1" t="str">
        <f t="shared" ref="A668:A671" si="442">B668&amp;"_"&amp;TEXT(D668,"00")</f>
        <v>LP_PaybackSp_06</v>
      </c>
      <c r="B668" s="1" t="s">
        <v>531</v>
      </c>
      <c r="C668" s="1" t="str">
        <f>IF(ISERROR(VLOOKUP(B668,AffectorValueTable!$A:$A,1,0)),"어펙터밸류없음","")</f>
        <v/>
      </c>
      <c r="D668" s="1">
        <v>6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0.47647058823529409</v>
      </c>
      <c r="K668" s="1">
        <v>0.58235294117647063</v>
      </c>
      <c r="O668" s="7" t="str">
        <f t="shared" ref="O668:O671" ca="1" si="443">IF(NOT(ISBLANK(N668)),N668,
IF(ISBLANK(M668),"",
VLOOKUP(M668,OFFSET(INDIRECT("$A:$B"),0,MATCH(M$1&amp;"_Verify",INDIRECT("$1:$1"),0)-1),2,0)
))</f>
        <v/>
      </c>
      <c r="S668" s="7" t="str">
        <f t="shared" ref="S668:S671" ca="1" si="444">IF(NOT(ISBLANK(R668)),R668,
IF(ISBLANK(Q668),"",
VLOOKUP(Q668,OFFSET(INDIRECT("$A:$B"),0,MATCH(Q$1&amp;"_Verify",INDIRECT("$1:$1"),0)-1),2,0)
))</f>
        <v/>
      </c>
    </row>
    <row r="669" spans="1:19" x14ac:dyDescent="0.3">
      <c r="A669" s="1" t="str">
        <f t="shared" si="442"/>
        <v>LP_PaybackSp_07</v>
      </c>
      <c r="B669" s="1" t="s">
        <v>531</v>
      </c>
      <c r="C669" s="1" t="str">
        <f>IF(ISERROR(VLOOKUP(B669,AffectorValueTable!$A:$A,1,0)),"어펙터밸류없음","")</f>
        <v/>
      </c>
      <c r="D669" s="1">
        <v>7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0.51945031712473577</v>
      </c>
      <c r="K669" s="1">
        <v>0.63488372093023271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si="442"/>
        <v>LP_PaybackSp_08</v>
      </c>
      <c r="B670" s="1" t="s">
        <v>531</v>
      </c>
      <c r="C670" s="1" t="str">
        <f>IF(ISERROR(VLOOKUP(B670,AffectorValueTable!$A:$A,1,0)),"어펙터밸류없음","")</f>
        <v/>
      </c>
      <c r="D670" s="1">
        <v>8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0.55648854961832062</v>
      </c>
      <c r="K670" s="1">
        <v>0.68015267175572525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si="442"/>
        <v>LP_PaybackSp_09</v>
      </c>
      <c r="B671" s="1" t="s">
        <v>531</v>
      </c>
      <c r="C671" s="1" t="str">
        <f>IF(ISERROR(VLOOKUP(B671,AffectorValueTable!$A:$A,1,0)),"어펙터밸류없음","")</f>
        <v/>
      </c>
      <c r="D671" s="1">
        <v>9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0.58858131487889276</v>
      </c>
      <c r="K671" s="1">
        <v>0.71937716262975782</v>
      </c>
      <c r="O671" s="7" t="str">
        <f t="shared" ca="1" si="443"/>
        <v/>
      </c>
      <c r="S671" s="7" t="str">
        <f t="shared" ca="1" si="444"/>
        <v/>
      </c>
    </row>
    <row r="672" spans="1:19" x14ac:dyDescent="0.3">
      <c r="A672" s="1" t="str">
        <f t="shared" ref="A672:A679" si="445">B672&amp;"_"&amp;TEXT(D672,"00")</f>
        <v>LP_SpUpOnMaxHp_01</v>
      </c>
      <c r="B672" s="1" t="s">
        <v>941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ref="J672:J676" si="446">J209*5/3*2</f>
        <v>0.5</v>
      </c>
      <c r="N672" s="1">
        <v>1</v>
      </c>
      <c r="O672" s="7">
        <f t="shared" ref="O672:O679" ca="1" si="447">IF(NOT(ISBLANK(N672)),N672,
IF(ISBLANK(M672),"",
VLOOKUP(M672,OFFSET(INDIRECT("$A:$B"),0,MATCH(M$1&amp;"_Verify",INDIRECT("$1:$1"),0)-1),2,0)
))</f>
        <v>1</v>
      </c>
      <c r="S672" s="7" t="str">
        <f t="shared" ref="S672:S679" ca="1" si="448">IF(NOT(ISBLANK(R672)),R672,
IF(ISBLANK(Q672),"",
VLOOKUP(Q672,OFFSET(INDIRECT("$A:$B"),0,MATCH(Q$1&amp;"_Verify",INDIRECT("$1:$1"),0)-1),2,0)
))</f>
        <v/>
      </c>
    </row>
    <row r="673" spans="1:19" x14ac:dyDescent="0.3">
      <c r="A673" s="1" t="str">
        <f t="shared" si="445"/>
        <v>LP_SpUpOnMaxHp_02</v>
      </c>
      <c r="B673" s="1" t="s">
        <v>941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1.05</v>
      </c>
      <c r="N673" s="1">
        <v>1</v>
      </c>
      <c r="O673" s="7">
        <f t="shared" ca="1" si="447"/>
        <v>1</v>
      </c>
      <c r="S673" s="7" t="str">
        <f t="shared" ca="1" si="448"/>
        <v/>
      </c>
    </row>
    <row r="674" spans="1:19" x14ac:dyDescent="0.3">
      <c r="A674" s="1" t="str">
        <f t="shared" si="445"/>
        <v>LP_SpUpOnMaxHp_03</v>
      </c>
      <c r="B674" s="1" t="s">
        <v>941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1.6500000000000001</v>
      </c>
      <c r="N674" s="1">
        <v>1</v>
      </c>
      <c r="O674" s="7">
        <f t="shared" ca="1" si="447"/>
        <v>1</v>
      </c>
      <c r="S674" s="7" t="str">
        <f t="shared" ca="1" si="448"/>
        <v/>
      </c>
    </row>
    <row r="675" spans="1:19" x14ac:dyDescent="0.3">
      <c r="A675" s="1" t="str">
        <f t="shared" ref="A675:A676" si="449">B675&amp;"_"&amp;TEXT(D675,"00")</f>
        <v>LP_SpUpOnMaxHp_04</v>
      </c>
      <c r="B675" s="1" t="s">
        <v>941</v>
      </c>
      <c r="C675" s="1" t="str">
        <f>IF(ISERROR(VLOOKUP(B675,AffectorValueTable!$A:$A,1,0)),"어펙터밸류없음","")</f>
        <v/>
      </c>
      <c r="D675" s="1">
        <v>4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2.2999999999999998</v>
      </c>
      <c r="N675" s="1">
        <v>1</v>
      </c>
      <c r="O675" s="7">
        <f t="shared" ref="O675:O676" ca="1" si="450">IF(NOT(ISBLANK(N675)),N675,
IF(ISBLANK(M675),"",
VLOOKUP(M675,OFFSET(INDIRECT("$A:$B"),0,MATCH(M$1&amp;"_Verify",INDIRECT("$1:$1"),0)-1),2,0)
))</f>
        <v>1</v>
      </c>
      <c r="S675" s="7" t="str">
        <f t="shared" ref="S675:S676" ca="1" si="451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si="449"/>
        <v>LP_SpUpOnMaxHp_05</v>
      </c>
      <c r="B676" s="1" t="s">
        <v>941</v>
      </c>
      <c r="C676" s="1" t="str">
        <f>IF(ISERROR(VLOOKUP(B676,AffectorValueTable!$A:$A,1,0)),"어펙터밸류없음","")</f>
        <v/>
      </c>
      <c r="D676" s="1">
        <v>5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6"/>
        <v>3</v>
      </c>
      <c r="N676" s="1">
        <v>1</v>
      </c>
      <c r="O676" s="7">
        <f t="shared" ca="1" si="450"/>
        <v>1</v>
      </c>
      <c r="S676" s="7" t="str">
        <f t="shared" ca="1" si="451"/>
        <v/>
      </c>
    </row>
    <row r="677" spans="1:19" x14ac:dyDescent="0.3">
      <c r="A677" s="1" t="str">
        <f t="shared" si="445"/>
        <v>LP_SpUpOnMaxHpBetter_01</v>
      </c>
      <c r="B677" s="1" t="s">
        <v>942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ref="J677:J679" si="452">J218*5/3*2</f>
        <v>0.83333333333333337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si="445"/>
        <v>LP_SpUpOnMaxHpBetter_02</v>
      </c>
      <c r="B678" s="1" t="s">
        <v>942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52"/>
        <v>1.75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si="445"/>
        <v>LP_SpUpOnMaxHpBetter_03</v>
      </c>
      <c r="B679" s="1" t="s">
        <v>942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52"/>
        <v>2.75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ref="A680" si="453">B680&amp;"_"&amp;TEXT(D680,"00")</f>
        <v>LP_HitSizeDown_01</v>
      </c>
      <c r="B680" s="1" t="s">
        <v>940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0.9</v>
      </c>
      <c r="O680" s="7" t="str">
        <f t="shared" ref="O680" ca="1" si="454">IF(NOT(ISBLANK(N680)),N680,
IF(ISBLANK(M680),"",
VLOOKUP(M680,OFFSET(INDIRECT("$A:$B"),0,MATCH(M$1&amp;"_Verify",INDIRECT("$1:$1"),0)-1),2,0)
))</f>
        <v/>
      </c>
      <c r="S680" s="7" t="str">
        <f t="shared" ref="S680" ca="1" si="455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ref="A681:A684" si="456">B681&amp;"_"&amp;TEXT(D681,"00")</f>
        <v>LP_HitSizeDown_02</v>
      </c>
      <c r="B681" s="1" t="s">
        <v>940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0.8</v>
      </c>
      <c r="O681" s="7" t="str">
        <f t="shared" ref="O681:O684" ca="1" si="457">IF(NOT(ISBLANK(N681)),N681,
IF(ISBLANK(M681),"",
VLOOKUP(M681,OFFSET(INDIRECT("$A:$B"),0,MATCH(M$1&amp;"_Verify",INDIRECT("$1:$1"),0)-1),2,0)
))</f>
        <v/>
      </c>
      <c r="S681" s="7" t="str">
        <f t="shared" ref="S681:S684" ca="1" si="458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56"/>
        <v>LP_HitSizeDown_03</v>
      </c>
      <c r="B682" s="1" t="s">
        <v>940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0.7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LP_HitSizeDown_04</v>
      </c>
      <c r="B683" s="1" t="s">
        <v>940</v>
      </c>
      <c r="C683" s="1" t="str">
        <f>IF(ISERROR(VLOOKUP(B683,AffectorValueTable!$A:$A,1,0)),"어펙터밸류없음","")</f>
        <v/>
      </c>
      <c r="D683" s="1">
        <v>4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0.6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LP_HitSizeDown_05</v>
      </c>
      <c r="B684" s="1" t="s">
        <v>940</v>
      </c>
      <c r="C684" s="1" t="str">
        <f>IF(ISERROR(VLOOKUP(B684,AffectorValueTable!$A:$A,1,0)),"어펙터밸류없음","")</f>
        <v/>
      </c>
      <c r="D684" s="1">
        <v>5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si="436"/>
        <v>PN_Magic1.5Times_01</v>
      </c>
      <c r="B685" s="1" t="s">
        <v>809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392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PN_Machine1.5Times_01</v>
      </c>
      <c r="B686" s="1" t="s">
        <v>811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816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PN_Nature1.5Times_01</v>
      </c>
      <c r="B687" s="1" t="s">
        <v>813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395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si="436"/>
        <v>PN_Qigong1.5Times_01</v>
      </c>
      <c r="B688" s="1" t="s">
        <v>815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817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37"/>
        <v/>
      </c>
      <c r="S688" s="7" t="str">
        <f t="shared" ca="1" si="438"/>
        <v/>
      </c>
    </row>
    <row r="689" spans="1:19" x14ac:dyDescent="0.3">
      <c r="A689" s="1" t="str">
        <f t="shared" ref="A689:A690" si="459">B689&amp;"_"&amp;TEXT(D689,"00")</f>
        <v>PN_Magic2Times_01</v>
      </c>
      <c r="B689" s="1" t="s">
        <v>383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392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ref="O689:O690" ca="1" si="460">IF(NOT(ISBLANK(N689)),N689,
IF(ISBLANK(M689),"",
VLOOKUP(M689,OFFSET(INDIRECT("$A:$B"),0,MATCH(M$1&amp;"_Verify",INDIRECT("$1:$1"),0)-1),2,0)
))</f>
        <v/>
      </c>
      <c r="S689" s="7" t="str">
        <f t="shared" ref="S689:S690" ca="1" si="461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9"/>
        <v>PN_Machine2Times_01</v>
      </c>
      <c r="B690" s="1" t="s">
        <v>400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402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ca="1" si="460"/>
        <v/>
      </c>
      <c r="S690" s="7" t="str">
        <f t="shared" ca="1" si="461"/>
        <v/>
      </c>
    </row>
    <row r="691" spans="1:19" x14ac:dyDescent="0.3">
      <c r="A691" s="1" t="str">
        <f t="shared" ref="A691:A694" si="462">B691&amp;"_"&amp;TEXT(D691,"00")</f>
        <v>PN_Nature2Times_01</v>
      </c>
      <c r="B691" s="1" t="s">
        <v>385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395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ref="O691:O694" ca="1" si="463">IF(NOT(ISBLANK(N691)),N691,
IF(ISBLANK(M691),"",
VLOOKUP(M691,OFFSET(INDIRECT("$A:$B"),0,MATCH(M$1&amp;"_Verify",INDIRECT("$1:$1"),0)-1),2,0)
))</f>
        <v/>
      </c>
      <c r="S691" s="7" t="str">
        <f t="shared" ref="S691:S694" ca="1" si="46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62"/>
        <v>PN_Qigong2Times_01</v>
      </c>
      <c r="B692" s="1" t="s">
        <v>401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403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si="462"/>
        <v>PN_Magic3Times_01</v>
      </c>
      <c r="B693" s="1" t="s">
        <v>766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392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si="462"/>
        <v>PN_Machine3Times_01</v>
      </c>
      <c r="B694" s="1" t="s">
        <v>763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394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ref="A695:A696" si="465">B695&amp;"_"&amp;TEXT(D695,"00")</f>
        <v>PN_Nature3Times_01</v>
      </c>
      <c r="B695" s="1" t="s">
        <v>767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395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ref="O695:O696" ca="1" si="466">IF(NOT(ISBLANK(N695)),N695,
IF(ISBLANK(M695),"",
VLOOKUP(M695,OFFSET(INDIRECT("$A:$B"),0,MATCH(M$1&amp;"_Verify",INDIRECT("$1:$1"),0)-1),2,0)
))</f>
        <v/>
      </c>
      <c r="S695" s="7" t="str">
        <f t="shared" ref="S695:S696" ca="1" si="467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65"/>
        <v>PN_Qigong3Times_01</v>
      </c>
      <c r="B696" s="1" t="s">
        <v>765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397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ca="1" si="466"/>
        <v/>
      </c>
      <c r="S696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2:Q696 Q3:Q453 M3:M69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G462:G467 G167:G175 G202:G205 G209:G453 G3:G58 G61:G154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8"/>
  <sheetViews>
    <sheetView zoomScaleNormal="100" workbookViewId="0">
      <pane ySplit="1" topLeftCell="A75" activePane="bottomLeft" state="frozen"/>
      <selection pane="bottomLeft" activeCell="C88" sqref="C8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1136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1122</v>
      </c>
      <c r="B86" s="3" t="s">
        <v>1124</v>
      </c>
      <c r="C86" s="3"/>
      <c r="D86" s="4" t="s">
        <v>1125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1128</v>
      </c>
      <c r="B87" s="3" t="s">
        <v>1130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1129</v>
      </c>
      <c r="L87" s="4"/>
      <c r="M87" s="2"/>
    </row>
    <row r="88" spans="1:13" s="10" customFormat="1" ht="36" x14ac:dyDescent="0.3">
      <c r="A88" s="10" t="s">
        <v>1140</v>
      </c>
      <c r="B88" s="3" t="s">
        <v>1141</v>
      </c>
      <c r="C88" s="3" t="s">
        <v>62</v>
      </c>
      <c r="D88" s="4"/>
      <c r="E88" s="4"/>
      <c r="G8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2021-04-01T12:11:11Z</dcterms:modified>
</cp:coreProperties>
</file>